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15.xml"/>
  <Override ContentType="application/vnd.openxmlformats-officedocument.spreadsheetml.table+xml" PartName="/xl/tables/table8.xml"/>
  <Override ContentType="application/vnd.openxmlformats-officedocument.spreadsheetml.table+xml" PartName="/xl/tables/table24.xml"/>
  <Override ContentType="application/vnd.openxmlformats-officedocument.spreadsheetml.table+xml" PartName="/xl/tables/table11.xml"/>
  <Override ContentType="application/vnd.openxmlformats-officedocument.spreadsheetml.table+xml" PartName="/xl/tables/table5.xml"/>
  <Override ContentType="application/vnd.openxmlformats-officedocument.spreadsheetml.table+xml" PartName="/xl/tables/table19.xml"/>
  <Override ContentType="application/vnd.openxmlformats-officedocument.spreadsheetml.table+xml" PartName="/xl/tables/table10.xml"/>
  <Override ContentType="application/vnd.openxmlformats-officedocument.spreadsheetml.table+xml" PartName="/xl/tables/table14.xml"/>
  <Override ContentType="application/vnd.openxmlformats-officedocument.spreadsheetml.table+xml" PartName="/xl/tables/table23.xml"/>
  <Override ContentType="application/vnd.openxmlformats-officedocument.spreadsheetml.table+xml" PartName="/xl/tables/table9.xml"/>
  <Override ContentType="application/vnd.openxmlformats-officedocument.spreadsheetml.table+xml" PartName="/xl/tables/table18.xml"/>
  <Override ContentType="application/vnd.openxmlformats-officedocument.spreadsheetml.table+xml" PartName="/xl/tables/table13.xml"/>
  <Override ContentType="application/vnd.openxmlformats-officedocument.spreadsheetml.table+xml" PartName="/xl/tables/table1.xml"/>
  <Override ContentType="application/vnd.openxmlformats-officedocument.spreadsheetml.table+xml" PartName="/xl/tables/table22.xml"/>
  <Override ContentType="application/vnd.openxmlformats-officedocument.spreadsheetml.table+xml" PartName="/xl/tables/table2.xml"/>
  <Override ContentType="application/vnd.openxmlformats-officedocument.spreadsheetml.table+xml" PartName="/xl/tables/table26.xml"/>
  <Override ContentType="application/vnd.openxmlformats-officedocument.spreadsheetml.table+xml" PartName="/xl/tables/table6.xml"/>
  <Override ContentType="application/vnd.openxmlformats-officedocument.spreadsheetml.table+xml" PartName="/xl/tables/table20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21.xml"/>
  <Override ContentType="application/vnd.openxmlformats-officedocument.spreadsheetml.table+xml" PartName="/xl/tables/table12.xml"/>
  <Override ContentType="application/vnd.openxmlformats-officedocument.spreadsheetml.table+xml" PartName="/xl/tables/table2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ame and ID" sheetId="1" r:id="rId4"/>
    <sheet state="visible" name="PART I, (A,B,C,D,E,F)" sheetId="2" r:id="rId5"/>
    <sheet state="visible" name="PART 1 (G)" sheetId="3" r:id="rId6"/>
    <sheet state="visible" name="vi" sheetId="4" r:id="rId7"/>
    <sheet state="visible" name="Tejas network " sheetId="5" r:id="rId8"/>
    <sheet state="visible" name="ITC limited" sheetId="6" r:id="rId9"/>
    <sheet state="visible" name="Risk and Return" sheetId="7" r:id="rId10"/>
    <sheet state="visible" name="Portfolios" sheetId="8" r:id="rId11"/>
    <sheet state="visible" name="Markowitz Frontier" sheetId="9" r:id="rId12"/>
    <sheet state="visible" name="NIFTY50 History" sheetId="10" r:id="rId13"/>
    <sheet state="visible" name="Bharti Airtel Stock History" sheetId="11" r:id="rId14"/>
    <sheet state="visible" name="Infosys Stock History" sheetId="12" r:id="rId15"/>
    <sheet state="visible" name="Larsen Toubro Stock History" sheetId="13" r:id="rId16"/>
    <sheet state="visible" name="HDFC Bank Stock History" sheetId="14" r:id="rId17"/>
    <sheet state="visible" name="Tata Motors Stock History" sheetId="15" r:id="rId18"/>
  </sheets>
  <definedNames>
    <definedName hidden="1" localSheetId="9" name="_xlnm._FilterDatabase">'NIFTY50 History'!$A$2:$A$747</definedName>
  </definedNames>
  <calcPr/>
</workbook>
</file>

<file path=xl/sharedStrings.xml><?xml version="1.0" encoding="utf-8"?>
<sst xmlns="http://schemas.openxmlformats.org/spreadsheetml/2006/main" count="9116" uniqueCount="3257">
  <si>
    <t>PROBLEM_STATEMENT</t>
  </si>
  <si>
    <t>Part I</t>
  </si>
  <si>
    <t>Carry out the following tasks on the company that your group has chosen and analyse the</t>
  </si>
  <si>
    <t>results for the company you have chosen to work on (analysis may include comparison with</t>
  </si>
  <si>
    <t>industry average and other critical aspects):</t>
  </si>
  <si>
    <t>a. The average annualised return (using daily or weekly data) over the past 3 years.</t>
  </si>
  <si>
    <t>b. The company's unique risk (using daily or weekly data).</t>
  </si>
  <si>
    <t>c. The company’s systematic risk.</t>
  </si>
  <si>
    <t>d. Compute the dividend yield on the stock and analyse the trends and patterns.</t>
  </si>
  <si>
    <t>e. Estimate the required rate of return demanded by the shareholders.</t>
  </si>
  <si>
    <t>f. Based on the above, summarise whether the stock is strong, weak, or average from a risk-</t>
  </si>
  <si>
    <t>reward perspective.</t>
  </si>
  <si>
    <t>g. Price-volume data and market depth analysis of the stock – For this task you may consider</t>
  </si>
  <si>
    <t>past 1-2 months data.</t>
  </si>
  <si>
    <t xml:space="preserve">Part II </t>
  </si>
  <si>
    <t>Part II of the assignment requires you to analyse the performance of a five-company</t>
  </si>
  <si>
    <t>portfolio. Identify four other companies from different sectors, now you have a portfolio of</t>
  </si>
  <si>
    <t>five companies: one from part I of the assignment and the rest four selected in part II.</t>
  </si>
  <si>
    <t>The time period is up to you to decide, but it should be at least 2 years.</t>
  </si>
  <si>
    <t>Calculate each stock’s annual expected returns, the risk of the stock, and the stock’s</t>
  </si>
  <si>
    <t>coefficient of variation. Further, rank the companies from best to worst based on their price</t>
  </si>
  <si>
    <t>performance and risk. Then, create different portfolios (price-weighted, value-weighted,</t>
  </si>
  <si>
    <t>equally weighted, and beta-weighted) and calculate the risk and return of those portfolios</t>
  </si>
  <si>
    <t>based on Markowitz’s approach.</t>
  </si>
  <si>
    <t>Provide a detailed portfolio analysis for the portfolio including covariance matrix, Markowitz</t>
  </si>
  <si>
    <t>frontier, Sharpe ratio, and comparison of the portfolio performance with market portfolio.</t>
  </si>
  <si>
    <t>Based on your analysis, elaborate on whether the efficient market hypothesis holds.</t>
  </si>
  <si>
    <t>BHARTI AIRTEL LTD</t>
  </si>
  <si>
    <t>Chosen company is Airtel</t>
  </si>
  <si>
    <t>Date</t>
  </si>
  <si>
    <t>Price</t>
  </si>
  <si>
    <t>Change</t>
  </si>
  <si>
    <t>Change %</t>
  </si>
  <si>
    <t>QUESTION NO.</t>
  </si>
  <si>
    <t>28-03-2024</t>
  </si>
  <si>
    <t>(A)</t>
  </si>
  <si>
    <t>27-03-2024</t>
  </si>
  <si>
    <t>26-03-2024</t>
  </si>
  <si>
    <t>Erm</t>
  </si>
  <si>
    <t>The Annualised Average Return for Airtel is significantly lower than the industry average over the same period indicating underperformance despite giving strong returns.</t>
  </si>
  <si>
    <t>22-03-2024</t>
  </si>
  <si>
    <t>Rf</t>
  </si>
  <si>
    <t>(By taking averageof 3 year t-bill rate)</t>
  </si>
  <si>
    <t>21-03-2024</t>
  </si>
  <si>
    <t>20-03-2024</t>
  </si>
  <si>
    <t>Beta</t>
  </si>
  <si>
    <t>19-03-2024</t>
  </si>
  <si>
    <t>Beta(regression)</t>
  </si>
  <si>
    <t>Financial Year</t>
  </si>
  <si>
    <t>2021</t>
  </si>
  <si>
    <t>2022</t>
  </si>
  <si>
    <t>2023</t>
  </si>
  <si>
    <t>Airtel</t>
  </si>
  <si>
    <t>VI</t>
  </si>
  <si>
    <t>Tejas Network</t>
  </si>
  <si>
    <t>ITC Ltd</t>
  </si>
  <si>
    <t>Industry Avg</t>
  </si>
  <si>
    <t>18-03-2024</t>
  </si>
  <si>
    <t>Beta(average)</t>
  </si>
  <si>
    <t xml:space="preserve">Daily Average Return </t>
  </si>
  <si>
    <t>Annualised Average Return</t>
  </si>
  <si>
    <t>15-03-2024</t>
  </si>
  <si>
    <t>Premium</t>
  </si>
  <si>
    <t>Unique Risk</t>
  </si>
  <si>
    <t>14-03-2024</t>
  </si>
  <si>
    <t>Beta Premium</t>
  </si>
  <si>
    <t>Final Daily Average Return</t>
  </si>
  <si>
    <t>Systematic Risk</t>
  </si>
  <si>
    <t>13-03-2024</t>
  </si>
  <si>
    <t>Ke(ERi)</t>
  </si>
  <si>
    <t>Yearly Avearge Return</t>
  </si>
  <si>
    <t>WACC</t>
  </si>
  <si>
    <t>(Cost of equity)</t>
  </si>
  <si>
    <t xml:space="preserve"> Yearly Average Return</t>
  </si>
  <si>
    <t>Final Yearly Avearge Return</t>
  </si>
  <si>
    <t>29-02-2024</t>
  </si>
  <si>
    <t>28-02-2024</t>
  </si>
  <si>
    <t>(E)</t>
  </si>
  <si>
    <t>COST OF DEBT</t>
  </si>
  <si>
    <t>27-02-2024</t>
  </si>
  <si>
    <t>Year</t>
  </si>
  <si>
    <t>2024</t>
  </si>
  <si>
    <t>26-02-2024</t>
  </si>
  <si>
    <t>Total Debt (Millions)</t>
  </si>
  <si>
    <t>23-02-2024</t>
  </si>
  <si>
    <t>Interest Paid (Millions)</t>
  </si>
  <si>
    <t>1,18,617</t>
  </si>
  <si>
    <t>1,45,318</t>
  </si>
  <si>
    <t>1,32,208</t>
  </si>
  <si>
    <t>1,44,054</t>
  </si>
  <si>
    <t>22-02-2024</t>
  </si>
  <si>
    <t>Average Interest rate(%)</t>
  </si>
  <si>
    <t>21-02-2024</t>
  </si>
  <si>
    <t>Taxable income (Millions)</t>
  </si>
  <si>
    <t>This means using Normative tax for calculating cost of debt</t>
  </si>
  <si>
    <t>20-02-2024</t>
  </si>
  <si>
    <t>Tax Paid (Millions)</t>
  </si>
  <si>
    <t>19-02-2024</t>
  </si>
  <si>
    <t>Tax rate</t>
  </si>
  <si>
    <t>16-02-2024</t>
  </si>
  <si>
    <t>After Tax cost of debt</t>
  </si>
  <si>
    <t>15-02-2024</t>
  </si>
  <si>
    <t>Total Equity (Millions)</t>
  </si>
  <si>
    <t>The WACC for Airtel is lower than the industry average indicating Lower debt and equity financing compared to its peers.</t>
  </si>
  <si>
    <t>14-02-2024</t>
  </si>
  <si>
    <t>weight of debt</t>
  </si>
  <si>
    <t>Lower WACC means Airtel has a strong balance sheet and better capital allocation due to efficient financing through debt and equity.</t>
  </si>
  <si>
    <t>13-02-2024</t>
  </si>
  <si>
    <t>weight of debt(%)</t>
  </si>
  <si>
    <t>This provides Airtel a competitive advantage in funding future growth.</t>
  </si>
  <si>
    <t>weight of equity</t>
  </si>
  <si>
    <t>weight of equity(%)</t>
  </si>
  <si>
    <t>WACC(%)</t>
  </si>
  <si>
    <t>Average WACC</t>
  </si>
  <si>
    <t>31-01-2024</t>
  </si>
  <si>
    <t>30-01-2024</t>
  </si>
  <si>
    <t>29-01-2024</t>
  </si>
  <si>
    <t>25-01-2024</t>
  </si>
  <si>
    <t>24-01-2024</t>
  </si>
  <si>
    <t>23-01-2024</t>
  </si>
  <si>
    <t>20-01-2024</t>
  </si>
  <si>
    <t>19-01-2024</t>
  </si>
  <si>
    <t>18-01-2024</t>
  </si>
  <si>
    <t>17-01-2024</t>
  </si>
  <si>
    <t>16-01-2024</t>
  </si>
  <si>
    <t>15-01-2024</t>
  </si>
  <si>
    <t>(B)</t>
  </si>
  <si>
    <t xml:space="preserve">The unique risk for Airtel is significantly lower than the industry indicating that it is a safer investment as the stock is not particularly affected by </t>
  </si>
  <si>
    <t xml:space="preserve">firm specific risks </t>
  </si>
  <si>
    <t>Variance of the stock</t>
  </si>
  <si>
    <t>Variance of the market</t>
  </si>
  <si>
    <t>like management decisions and operational efficiency.</t>
  </si>
  <si>
    <t>29-12-2023</t>
  </si>
  <si>
    <t>28-12-2023</t>
  </si>
  <si>
    <t>27-12-2023</t>
  </si>
  <si>
    <t>(C)</t>
  </si>
  <si>
    <t>Unsystematic Risk</t>
  </si>
  <si>
    <t xml:space="preserve">The systematic risk for Airtel is lower than the industry leading to lower sensitivity to market wide movements. </t>
  </si>
  <si>
    <t>26-12-2023</t>
  </si>
  <si>
    <t xml:space="preserve">This indicates that Airtel will be more stable as compared to its peers in case of high market fluctuation making it a </t>
  </si>
  <si>
    <t>22-12-2023</t>
  </si>
  <si>
    <t>safe investment.</t>
  </si>
  <si>
    <t>21-12-2023</t>
  </si>
  <si>
    <t>20-12-2023</t>
  </si>
  <si>
    <t>(D)</t>
  </si>
  <si>
    <t>19-12-2023</t>
  </si>
  <si>
    <t>18-12-2023</t>
  </si>
  <si>
    <t>15-12-2023</t>
  </si>
  <si>
    <t>14-12-2023</t>
  </si>
  <si>
    <t>13-12-2023</t>
  </si>
  <si>
    <t>Dividend Yield</t>
  </si>
  <si>
    <t>Price of the stock (Rs)</t>
  </si>
  <si>
    <t>Dividend (Rs)</t>
  </si>
  <si>
    <t>30-11-2023</t>
  </si>
  <si>
    <t>29-11-2023</t>
  </si>
  <si>
    <t>28-11-2023</t>
  </si>
  <si>
    <t>24-11-2023</t>
  </si>
  <si>
    <t>23-11-2023</t>
  </si>
  <si>
    <t>22-11-2023</t>
  </si>
  <si>
    <t>21-11-2023</t>
  </si>
  <si>
    <t>20-11-2023</t>
  </si>
  <si>
    <t>17-11-2023</t>
  </si>
  <si>
    <t>16-11-2023</t>
  </si>
  <si>
    <t>15-11-2023</t>
  </si>
  <si>
    <t>13-11-2023</t>
  </si>
  <si>
    <t>The dividend yield trends show a slight increase from 2022 (0.43%) to 2023 (0.46%), indicating improvement in shareholder returns via dividends.</t>
  </si>
  <si>
    <t>Trend Analysis:</t>
  </si>
  <si>
    <t>The company's dividend yield shows a positive trend, rising from 0.43% in 2022 to 0.46% in 2023, outperforming the sector average of 0.36%</t>
  </si>
  <si>
    <t>This reflects the company's improving financial stability and a shareholder-friendly approach, offering better returns than its peers despite modest overall yields.</t>
  </si>
  <si>
    <t>company operates in a growth-oriented sector with low dividend payouts.</t>
  </si>
  <si>
    <t>No dividends were paid in 2021 resulting in a 0% dividend yield.</t>
  </si>
  <si>
    <t>2022-2023: Dividend yields improved slightly but was under 1%, indicating a preference for reinvestment in growth over dividends which makes sense as the</t>
  </si>
  <si>
    <t>31-10-2023</t>
  </si>
  <si>
    <t>30-10-2023</t>
  </si>
  <si>
    <t>27-10-2023</t>
  </si>
  <si>
    <t>26-10-2023</t>
  </si>
  <si>
    <t>25-10-2023</t>
  </si>
  <si>
    <t>23-10-2023</t>
  </si>
  <si>
    <t>20-10-2023</t>
  </si>
  <si>
    <t>F)</t>
  </si>
  <si>
    <t>Market Risk (Beta):</t>
  </si>
  <si>
    <t>19-10-2023</t>
  </si>
  <si>
    <t>NIFTY 50 Beta: The NIFTY 50 index serves as a benchmark with a beta of 1.0. Individual stocks are compared against this to determine their volatility relative to the market.</t>
  </si>
  <si>
    <t>18-10-2023</t>
  </si>
  <si>
    <t>Comparison with Your Stock:</t>
  </si>
  <si>
    <t>17-10-2023</t>
  </si>
  <si>
    <t>Annualized Return: Your stock's annualized return is 33.94%, which is substantial.</t>
  </si>
  <si>
    <t>16-10-2023</t>
  </si>
  <si>
    <t>Beta: With a beta of 0.785, your stock is less volatile than the market, indicating lower systematic risk.</t>
  </si>
  <si>
    <t>13-10-2023</t>
  </si>
  <si>
    <t>Dividend Yield: The stock's dividend yield ranges from 0.43% to 0.46%, surpassing the sector average of 0.36%.</t>
  </si>
  <si>
    <t>Given the higher-than-average returns, lower volatility, and superior dividend yield compared to the sector, stock can be considered strong from a risk-reward perspective.</t>
  </si>
  <si>
    <t>29-09-2023</t>
  </si>
  <si>
    <t>28-09-2023</t>
  </si>
  <si>
    <t>27-09-2023</t>
  </si>
  <si>
    <t>26-09-2023</t>
  </si>
  <si>
    <t>25-09-2023</t>
  </si>
  <si>
    <t>22-09-2023</t>
  </si>
  <si>
    <t>21-09-2023</t>
  </si>
  <si>
    <t>20-09-2023</t>
  </si>
  <si>
    <t>18-09-2023</t>
  </si>
  <si>
    <t>15-09-2023</t>
  </si>
  <si>
    <t>14-09-2023</t>
  </si>
  <si>
    <t>13-09-2023</t>
  </si>
  <si>
    <t>31-08-2023</t>
  </si>
  <si>
    <t>30-08-2023</t>
  </si>
  <si>
    <t>29-08-2023</t>
  </si>
  <si>
    <t>28-08-2023</t>
  </si>
  <si>
    <t>25-08-2023</t>
  </si>
  <si>
    <t>24-08-2023</t>
  </si>
  <si>
    <t>23-08-2023</t>
  </si>
  <si>
    <t>22-08-2023</t>
  </si>
  <si>
    <t>21-08-2023</t>
  </si>
  <si>
    <t>18-08-2023</t>
  </si>
  <si>
    <t>17-08-2023</t>
  </si>
  <si>
    <t>16-08-2023</t>
  </si>
  <si>
    <t>14-08-2023</t>
  </si>
  <si>
    <t>31-07-2023</t>
  </si>
  <si>
    <t>28-07-2023</t>
  </si>
  <si>
    <t>27-07-2023</t>
  </si>
  <si>
    <t>26-07-2023</t>
  </si>
  <si>
    <t>25-07-2023</t>
  </si>
  <si>
    <t>24-07-2023</t>
  </si>
  <si>
    <t>21-07-2023</t>
  </si>
  <si>
    <t>20-07-2023</t>
  </si>
  <si>
    <t>19-07-2023</t>
  </si>
  <si>
    <t>18-07-2023</t>
  </si>
  <si>
    <t>17-07-2023</t>
  </si>
  <si>
    <t>14-07-2023</t>
  </si>
  <si>
    <t>13-07-2023</t>
  </si>
  <si>
    <t>30-06-2023</t>
  </si>
  <si>
    <t>28-06-2023</t>
  </si>
  <si>
    <t>27-06-2023</t>
  </si>
  <si>
    <t>26-06-2023</t>
  </si>
  <si>
    <t>23-06-2023</t>
  </si>
  <si>
    <t>22-06-2023</t>
  </si>
  <si>
    <t>21-06-2023</t>
  </si>
  <si>
    <t>20-06-2023</t>
  </si>
  <si>
    <t>19-06-2023</t>
  </si>
  <si>
    <t>16-06-2023</t>
  </si>
  <si>
    <t>15-06-2023</t>
  </si>
  <si>
    <t>14-06-2023</t>
  </si>
  <si>
    <t>13-06-2023</t>
  </si>
  <si>
    <t>31-05-2023</t>
  </si>
  <si>
    <t>30-05-2023</t>
  </si>
  <si>
    <t>29-05-2023</t>
  </si>
  <si>
    <t>26-05-2023</t>
  </si>
  <si>
    <t>25-05-2023</t>
  </si>
  <si>
    <t>24-05-2023</t>
  </si>
  <si>
    <t>23-05-2023</t>
  </si>
  <si>
    <t>22-05-2023</t>
  </si>
  <si>
    <t>19-05-2023</t>
  </si>
  <si>
    <t>18-05-2023</t>
  </si>
  <si>
    <t>17-05-2023</t>
  </si>
  <si>
    <t>16-05-2023</t>
  </si>
  <si>
    <t>15-05-2023</t>
  </si>
  <si>
    <t>28-04-2023</t>
  </si>
  <si>
    <t>27-04-2023</t>
  </si>
  <si>
    <t>26-04-2023</t>
  </si>
  <si>
    <t>25-04-2023</t>
  </si>
  <si>
    <t>24-04-2023</t>
  </si>
  <si>
    <t>21-04-2023</t>
  </si>
  <si>
    <t>20-04-2023</t>
  </si>
  <si>
    <t>19-04-2023</t>
  </si>
  <si>
    <t>18-04-2023</t>
  </si>
  <si>
    <t>17-04-2023</t>
  </si>
  <si>
    <t>13-04-2023</t>
  </si>
  <si>
    <t>31-03-2023</t>
  </si>
  <si>
    <t>29-03-2023</t>
  </si>
  <si>
    <t>28-03-2023</t>
  </si>
  <si>
    <t>27-03-2023</t>
  </si>
  <si>
    <t>24-03-2023</t>
  </si>
  <si>
    <t>23-03-2023</t>
  </si>
  <si>
    <t>22-03-2023</t>
  </si>
  <si>
    <t>21-03-2023</t>
  </si>
  <si>
    <t>20-03-2023</t>
  </si>
  <si>
    <t>17-03-2023</t>
  </si>
  <si>
    <t>16-03-2023</t>
  </si>
  <si>
    <t>15-03-2023</t>
  </si>
  <si>
    <t>14-03-2023</t>
  </si>
  <si>
    <t>13-03-2023</t>
  </si>
  <si>
    <t>28-02-2023</t>
  </si>
  <si>
    <t>27-02-2023</t>
  </si>
  <si>
    <t>24-02-2023</t>
  </si>
  <si>
    <t>23-02-2023</t>
  </si>
  <si>
    <t>22-02-2023</t>
  </si>
  <si>
    <t>21-02-2023</t>
  </si>
  <si>
    <t>20-02-2023</t>
  </si>
  <si>
    <t>17-02-2023</t>
  </si>
  <si>
    <t>16-02-2023</t>
  </si>
  <si>
    <t>15-02-2023</t>
  </si>
  <si>
    <t>14-02-2023</t>
  </si>
  <si>
    <t>13-02-2023</t>
  </si>
  <si>
    <t>31-01-2023</t>
  </si>
  <si>
    <t>30-01-2023</t>
  </si>
  <si>
    <t>27-01-2023</t>
  </si>
  <si>
    <t>25-01-2023</t>
  </si>
  <si>
    <t>24-01-2023</t>
  </si>
  <si>
    <t>23-01-2023</t>
  </si>
  <si>
    <t>20-01-2023</t>
  </si>
  <si>
    <t>19-01-2023</t>
  </si>
  <si>
    <t>18-01-2023</t>
  </si>
  <si>
    <t>17-01-2023</t>
  </si>
  <si>
    <t>16-01-2023</t>
  </si>
  <si>
    <t>13-01-2023</t>
  </si>
  <si>
    <t>30-12-2022</t>
  </si>
  <si>
    <t>29-12-2022</t>
  </si>
  <si>
    <t>28-12-2022</t>
  </si>
  <si>
    <t>27-12-2022</t>
  </si>
  <si>
    <t>26-12-2022</t>
  </si>
  <si>
    <t>23-12-2022</t>
  </si>
  <si>
    <t>22-12-2022</t>
  </si>
  <si>
    <t>21-12-2022</t>
  </si>
  <si>
    <t>20-12-2022</t>
  </si>
  <si>
    <t>19-12-2022</t>
  </si>
  <si>
    <t>16-12-2022</t>
  </si>
  <si>
    <t>15-12-2022</t>
  </si>
  <si>
    <t>14-12-2022</t>
  </si>
  <si>
    <t>13-12-2022</t>
  </si>
  <si>
    <t>30-11-2022</t>
  </si>
  <si>
    <t>29-11-2022</t>
  </si>
  <si>
    <t>28-11-2022</t>
  </si>
  <si>
    <t>25-11-2022</t>
  </si>
  <si>
    <t>24-11-2022</t>
  </si>
  <si>
    <t>23-11-2022</t>
  </si>
  <si>
    <t>22-11-2022</t>
  </si>
  <si>
    <t>21-11-2022</t>
  </si>
  <si>
    <t>18-11-2022</t>
  </si>
  <si>
    <t>17-11-2022</t>
  </si>
  <si>
    <t>16-11-2022</t>
  </si>
  <si>
    <t>15-11-2022</t>
  </si>
  <si>
    <t>14-11-2022</t>
  </si>
  <si>
    <t>31-10-2022</t>
  </si>
  <si>
    <t>28-10-2022</t>
  </si>
  <si>
    <t>27-10-2022</t>
  </si>
  <si>
    <t>25-10-2022</t>
  </si>
  <si>
    <t>24-10-2022</t>
  </si>
  <si>
    <t>21-10-2022</t>
  </si>
  <si>
    <t>20-10-2022</t>
  </si>
  <si>
    <t>19-10-2022</t>
  </si>
  <si>
    <t>18-10-2022</t>
  </si>
  <si>
    <t>17-10-2022</t>
  </si>
  <si>
    <t>14-10-2022</t>
  </si>
  <si>
    <t>13-10-2022</t>
  </si>
  <si>
    <t>30-09-2022</t>
  </si>
  <si>
    <t>29-09-2022</t>
  </si>
  <si>
    <t>28-09-2022</t>
  </si>
  <si>
    <t>27-09-2022</t>
  </si>
  <si>
    <t>26-09-2022</t>
  </si>
  <si>
    <t>23-09-2022</t>
  </si>
  <si>
    <t>22-09-2022</t>
  </si>
  <si>
    <t>21-09-2022</t>
  </si>
  <si>
    <t>20-09-2022</t>
  </si>
  <si>
    <t>19-09-2022</t>
  </si>
  <si>
    <t>16-09-2022</t>
  </si>
  <si>
    <t>15-09-2022</t>
  </si>
  <si>
    <t>14-09-2022</t>
  </si>
  <si>
    <t>13-09-2022</t>
  </si>
  <si>
    <t>30-08-2022</t>
  </si>
  <si>
    <t>29-08-2022</t>
  </si>
  <si>
    <t>26-08-2022</t>
  </si>
  <si>
    <t>25-08-2022</t>
  </si>
  <si>
    <t>24-08-2022</t>
  </si>
  <si>
    <t>23-08-2022</t>
  </si>
  <si>
    <t>22-08-2022</t>
  </si>
  <si>
    <t>19-08-2022</t>
  </si>
  <si>
    <t>18-08-2022</t>
  </si>
  <si>
    <t>17-08-2022</t>
  </si>
  <si>
    <t>16-08-2022</t>
  </si>
  <si>
    <t>29-07-2022</t>
  </si>
  <si>
    <t>28-07-2022</t>
  </si>
  <si>
    <t>27-07-2022</t>
  </si>
  <si>
    <t>26-07-2022</t>
  </si>
  <si>
    <t>25-07-2022</t>
  </si>
  <si>
    <t>22-07-2022</t>
  </si>
  <si>
    <t>21-07-2022</t>
  </si>
  <si>
    <t>20-07-2022</t>
  </si>
  <si>
    <t>19-07-2022</t>
  </si>
  <si>
    <t>18-07-2022</t>
  </si>
  <si>
    <t>15-07-2022</t>
  </si>
  <si>
    <t>14-07-2022</t>
  </si>
  <si>
    <t>13-07-2022</t>
  </si>
  <si>
    <t>30-06-2022</t>
  </si>
  <si>
    <t>29-06-2022</t>
  </si>
  <si>
    <t>28-06-2022</t>
  </si>
  <si>
    <t>27-06-2022</t>
  </si>
  <si>
    <t>24-06-2022</t>
  </si>
  <si>
    <t>23-06-2022</t>
  </si>
  <si>
    <t>22-06-2022</t>
  </si>
  <si>
    <t>21-06-2022</t>
  </si>
  <si>
    <t>20-06-2022</t>
  </si>
  <si>
    <t>17-06-2022</t>
  </si>
  <si>
    <t>16-06-2022</t>
  </si>
  <si>
    <t>15-06-2022</t>
  </si>
  <si>
    <t>14-06-2022</t>
  </si>
  <si>
    <t>13-06-2022</t>
  </si>
  <si>
    <t>31-05-2022</t>
  </si>
  <si>
    <t>30-05-2022</t>
  </si>
  <si>
    <t>27-05-2022</t>
  </si>
  <si>
    <t>26-05-2022</t>
  </si>
  <si>
    <t>25-05-2022</t>
  </si>
  <si>
    <t>24-05-2022</t>
  </si>
  <si>
    <t>23-05-2022</t>
  </si>
  <si>
    <t>20-05-2022</t>
  </si>
  <si>
    <t>19-05-2022</t>
  </si>
  <si>
    <t>18-05-2022</t>
  </si>
  <si>
    <t>17-05-2022</t>
  </si>
  <si>
    <t>16-05-2022</t>
  </si>
  <si>
    <t>13-05-2022</t>
  </si>
  <si>
    <t>29-04-2022</t>
  </si>
  <si>
    <t>28-04-2022</t>
  </si>
  <si>
    <t>27-04-2022</t>
  </si>
  <si>
    <t>26-04-2022</t>
  </si>
  <si>
    <t>25-04-2022</t>
  </si>
  <si>
    <t>22-04-2022</t>
  </si>
  <si>
    <t>21-04-2022</t>
  </si>
  <si>
    <t>20-04-2022</t>
  </si>
  <si>
    <t>19-04-2022</t>
  </si>
  <si>
    <t>18-04-2022</t>
  </si>
  <si>
    <t>13-04-2022</t>
  </si>
  <si>
    <t>31-03-2022</t>
  </si>
  <si>
    <t>30-03-2022</t>
  </si>
  <si>
    <t>29-03-2022</t>
  </si>
  <si>
    <t>28-03-2022</t>
  </si>
  <si>
    <t>25-03-2022</t>
  </si>
  <si>
    <t>24-03-2022</t>
  </si>
  <si>
    <t>23-03-2022</t>
  </si>
  <si>
    <t>22-03-2022</t>
  </si>
  <si>
    <t>21-03-2022</t>
  </si>
  <si>
    <t>17-03-2022</t>
  </si>
  <si>
    <t>16-03-2022</t>
  </si>
  <si>
    <t>15-03-2022</t>
  </si>
  <si>
    <t>14-03-2022</t>
  </si>
  <si>
    <t>28-02-2022</t>
  </si>
  <si>
    <t>25-02-2022</t>
  </si>
  <si>
    <t>24-02-2022</t>
  </si>
  <si>
    <t>23-02-2022</t>
  </si>
  <si>
    <t>22-02-2022</t>
  </si>
  <si>
    <t>21-02-2022</t>
  </si>
  <si>
    <t>18-02-2022</t>
  </si>
  <si>
    <t>17-02-2022</t>
  </si>
  <si>
    <t>16-02-2022</t>
  </si>
  <si>
    <t>15-02-2022</t>
  </si>
  <si>
    <t>14-02-2022</t>
  </si>
  <si>
    <t>31-01-2022</t>
  </si>
  <si>
    <t>28-01-2022</t>
  </si>
  <si>
    <t>27-01-2022</t>
  </si>
  <si>
    <t>25-01-2022</t>
  </si>
  <si>
    <t>24-01-2022</t>
  </si>
  <si>
    <t>21-01-2022</t>
  </si>
  <si>
    <t>20-01-2022</t>
  </si>
  <si>
    <t>19-01-2022</t>
  </si>
  <si>
    <t>18-01-2022</t>
  </si>
  <si>
    <t>17-01-2022</t>
  </si>
  <si>
    <t>14-01-2022</t>
  </si>
  <si>
    <t>13-01-2022</t>
  </si>
  <si>
    <t>31-12-2021</t>
  </si>
  <si>
    <t>30-12-2021</t>
  </si>
  <si>
    <t>29-12-2021</t>
  </si>
  <si>
    <t>28-12-2021</t>
  </si>
  <si>
    <t>27-12-2021</t>
  </si>
  <si>
    <t>24-12-2021</t>
  </si>
  <si>
    <t>23-12-2021</t>
  </si>
  <si>
    <t>22-12-2021</t>
  </si>
  <si>
    <t>21-12-2021</t>
  </si>
  <si>
    <t>20-12-2021</t>
  </si>
  <si>
    <t>17-12-2021</t>
  </si>
  <si>
    <t>16-12-2021</t>
  </si>
  <si>
    <t>15-12-2021</t>
  </si>
  <si>
    <t>14-12-2021</t>
  </si>
  <si>
    <t>13-12-2021</t>
  </si>
  <si>
    <t>30-11-2021</t>
  </si>
  <si>
    <t>29-11-2021</t>
  </si>
  <si>
    <t>26-11-2021</t>
  </si>
  <si>
    <t>25-11-2021</t>
  </si>
  <si>
    <t>24-11-2021</t>
  </si>
  <si>
    <t>23-11-2021</t>
  </si>
  <si>
    <t>22-11-2021</t>
  </si>
  <si>
    <t>18-11-2021</t>
  </si>
  <si>
    <t>17-11-2021</t>
  </si>
  <si>
    <t>16-11-2021</t>
  </si>
  <si>
    <t>15-11-2021</t>
  </si>
  <si>
    <t>29-10-2021</t>
  </si>
  <si>
    <t>28-10-2021</t>
  </si>
  <si>
    <t>27-10-2021</t>
  </si>
  <si>
    <t>26-10-2021</t>
  </si>
  <si>
    <t>25-10-2021</t>
  </si>
  <si>
    <t>22-10-2021</t>
  </si>
  <si>
    <t>21-10-2021</t>
  </si>
  <si>
    <t>20-10-2021</t>
  </si>
  <si>
    <t>19-10-2021</t>
  </si>
  <si>
    <t>18-10-2021</t>
  </si>
  <si>
    <t>14-10-2021</t>
  </si>
  <si>
    <t>13-10-2021</t>
  </si>
  <si>
    <t>30-09-2021</t>
  </si>
  <si>
    <t>29-09-2021</t>
  </si>
  <si>
    <t>28-09-2021</t>
  </si>
  <si>
    <t>27-09-2021</t>
  </si>
  <si>
    <t>24-09-2021</t>
  </si>
  <si>
    <t>23-09-2021</t>
  </si>
  <si>
    <t>22-09-2021</t>
  </si>
  <si>
    <t>21-09-2021</t>
  </si>
  <si>
    <t>20-09-2021</t>
  </si>
  <si>
    <t>17-09-2021</t>
  </si>
  <si>
    <t>16-09-2021</t>
  </si>
  <si>
    <t>15-09-2021</t>
  </si>
  <si>
    <t>14-09-2021</t>
  </si>
  <si>
    <t>13-09-2021</t>
  </si>
  <si>
    <t>31-08-2021</t>
  </si>
  <si>
    <t>30-08-2021</t>
  </si>
  <si>
    <t>27-08-2021</t>
  </si>
  <si>
    <t>26-08-2021</t>
  </si>
  <si>
    <t>25-08-2021</t>
  </si>
  <si>
    <t>24-08-2021</t>
  </si>
  <si>
    <t>23-08-2021</t>
  </si>
  <si>
    <t>20-08-2021</t>
  </si>
  <si>
    <t>18-08-2021</t>
  </si>
  <si>
    <t>17-08-2021</t>
  </si>
  <si>
    <t>16-08-2021</t>
  </si>
  <si>
    <t>13-08-2021</t>
  </si>
  <si>
    <t>30-07-2021</t>
  </si>
  <si>
    <t>29-07-2021</t>
  </si>
  <si>
    <t>28-07-2021</t>
  </si>
  <si>
    <t>27-07-2021</t>
  </si>
  <si>
    <t>26-07-2021</t>
  </si>
  <si>
    <t>23-07-2021</t>
  </si>
  <si>
    <t>22-07-2021</t>
  </si>
  <si>
    <t>20-07-2021</t>
  </si>
  <si>
    <t>19-07-2021</t>
  </si>
  <si>
    <t>16-07-2021</t>
  </si>
  <si>
    <t>15-07-2021</t>
  </si>
  <si>
    <t>14-07-2021</t>
  </si>
  <si>
    <t>13-07-2021</t>
  </si>
  <si>
    <t>30-06-2021</t>
  </si>
  <si>
    <t>29-06-2021</t>
  </si>
  <si>
    <t>28-06-2021</t>
  </si>
  <si>
    <t>25-06-2021</t>
  </si>
  <si>
    <t>24-06-2021</t>
  </si>
  <si>
    <t>23-06-2021</t>
  </si>
  <si>
    <t>22-06-2021</t>
  </si>
  <si>
    <t>21-06-2021</t>
  </si>
  <si>
    <t>18-06-2021</t>
  </si>
  <si>
    <t>17-06-2021</t>
  </si>
  <si>
    <t>16-06-2021</t>
  </si>
  <si>
    <t>15-06-2021</t>
  </si>
  <si>
    <t>14-06-2021</t>
  </si>
  <si>
    <t>31-05-2021</t>
  </si>
  <si>
    <t>28-05-2021</t>
  </si>
  <si>
    <t>27-05-2021</t>
  </si>
  <si>
    <t>26-05-2021</t>
  </si>
  <si>
    <t>25-05-2021</t>
  </si>
  <si>
    <t>24-05-2021</t>
  </si>
  <si>
    <t>21-05-2021</t>
  </si>
  <si>
    <t>20-05-2021</t>
  </si>
  <si>
    <t>19-05-2021</t>
  </si>
  <si>
    <t>18-05-2021</t>
  </si>
  <si>
    <t>17-05-2021</t>
  </si>
  <si>
    <t>14-05-2021</t>
  </si>
  <si>
    <t>30-04-2021</t>
  </si>
  <si>
    <t>29-04-2021</t>
  </si>
  <si>
    <t>28-04-2021</t>
  </si>
  <si>
    <t>27-04-2021</t>
  </si>
  <si>
    <t>26-04-2021</t>
  </si>
  <si>
    <t>23-04-2021</t>
  </si>
  <si>
    <t>22-04-2021</t>
  </si>
  <si>
    <t>20-04-2021</t>
  </si>
  <si>
    <t>19-04-2021</t>
  </si>
  <si>
    <t>16-04-2021</t>
  </si>
  <si>
    <t>15-04-2021</t>
  </si>
  <si>
    <t>13-04-2021</t>
  </si>
  <si>
    <t>Open</t>
  </si>
  <si>
    <t>High</t>
  </si>
  <si>
    <t>Low</t>
  </si>
  <si>
    <t>Volume(Millions)</t>
  </si>
  <si>
    <t>Change % vs. Date</t>
  </si>
  <si>
    <t>The stock shows fluctuations in daily percentage changes, mostly within ±2%, with occasional spikes.</t>
  </si>
  <si>
    <t>No distinct trend is observed; the movement appears range-bound, indicating indecision in the market or consolidation.</t>
  </si>
  <si>
    <t>Volume vs. Date</t>
  </si>
  <si>
    <t>Trading volumes generally show a declining trend over time.</t>
  </si>
  <si>
    <t>A sharp drop in volume around the middle of the observed period might indicate reduced market participation, followed by a partial recovery.</t>
  </si>
  <si>
    <t>This could suggest waning investor interest or reduced volatility.</t>
  </si>
  <si>
    <t>Change % vs. Volume</t>
  </si>
  <si>
    <t>Positive and negative percentage changes are spread across varying volumes.</t>
  </si>
  <si>
    <t>Larger price changes are more common during higher volume days, indicating that significant movements are likely driven by active trading or external triggers.</t>
  </si>
  <si>
    <t>Negative price changes appear correlated with moderate-to-high volumes, suggesting possible selling pressure during those periods.</t>
  </si>
  <si>
    <t>Price Movement: The stock lacks a clear trend, reflecting a consolidation phase or market indecision.</t>
  </si>
  <si>
    <t>Volume Decline: Reduced trading volume may indicate weakening investor interest or lower liquidity, which could affect future price movements.</t>
  </si>
  <si>
    <t>Correlation: Price changes driven by higher volumes suggest that market participants react strongly to certain triggers, possibly news or market events.</t>
  </si>
  <si>
    <t>Vodaphone Idea(VI) Ltd</t>
  </si>
  <si>
    <t>Peer Company</t>
  </si>
  <si>
    <t xml:space="preserve">Tejas Networks LTD </t>
  </si>
  <si>
    <t>ITC LTD</t>
  </si>
  <si>
    <t>Infosys Price</t>
  </si>
  <si>
    <t>Bharti Airtel Price</t>
  </si>
  <si>
    <t>HDFC Bank Price</t>
  </si>
  <si>
    <t>Larsen Toubro Price</t>
  </si>
  <si>
    <t>Tata Motors Price</t>
  </si>
  <si>
    <t>NIFTY 50 Price</t>
  </si>
  <si>
    <t>Infosys Return</t>
  </si>
  <si>
    <t>Bharti Airtel Return</t>
  </si>
  <si>
    <t>HDFC Bank Return</t>
  </si>
  <si>
    <t>Larsen Toubro Return</t>
  </si>
  <si>
    <t>Tata Motors Return</t>
  </si>
  <si>
    <t>NIFTY 50 Return</t>
  </si>
  <si>
    <t>Column 1</t>
  </si>
  <si>
    <t>Avg Daily Return</t>
  </si>
  <si>
    <t>Overall Return</t>
  </si>
  <si>
    <t>Annualised Daily Return</t>
  </si>
  <si>
    <t>Annual Return</t>
  </si>
  <si>
    <t>Daily Variance</t>
  </si>
  <si>
    <t>Daily Standarad Deviation</t>
  </si>
  <si>
    <t>Annual Variance</t>
  </si>
  <si>
    <t>Annual Standard Deviation</t>
  </si>
  <si>
    <t>Coefficient of variation</t>
  </si>
  <si>
    <t xml:space="preserve">Infosys </t>
  </si>
  <si>
    <t>Bharti Airtel</t>
  </si>
  <si>
    <t>HDFC Bank</t>
  </si>
  <si>
    <t>Larsen &amp; Toubro</t>
  </si>
  <si>
    <t xml:space="preserve">Tata Motors </t>
  </si>
  <si>
    <t>Rank</t>
  </si>
  <si>
    <t>Company Name</t>
  </si>
  <si>
    <t>Coefficient Of Variation</t>
  </si>
  <si>
    <t>Bharti Airtel delivers the best performance with the highest annual return (26.85%) and lowest risk (CV = 0.70), making it the most efficient investment</t>
  </si>
  <si>
    <t>Larsen n Toubro</t>
  </si>
  <si>
    <t>Larsen &amp; Toubro follows with a strong return (23.17%) and moderate risk (CV = 0.89).</t>
  </si>
  <si>
    <t>Tata Motors offers moderate returns (17.05%) but with relatively higher risk (CV = 1.33)</t>
  </si>
  <si>
    <t>HDFC Bank (4.71% return, CV = 3.00) and Infosys (1.21% return, CV = 5.67) underperform significantly, showing poor risk-adjusted efficiency</t>
  </si>
  <si>
    <t>Overall, Bharti Airtel and Larsen &amp; Toubro stand out as the most attractive investments.</t>
  </si>
  <si>
    <t>Correlation</t>
  </si>
  <si>
    <t>Covariance Matrix</t>
  </si>
  <si>
    <t>NIFTY 50 Daily Return</t>
  </si>
  <si>
    <t>NIFTY 50 Annualized Return</t>
  </si>
  <si>
    <t>NIFTY 50 Daily Variance</t>
  </si>
  <si>
    <t>NIFTY 50 Annual Variance</t>
  </si>
  <si>
    <t>NIFTY 50 Annual Std Dev</t>
  </si>
  <si>
    <t>Covariance</t>
  </si>
  <si>
    <t>Beta(Using Graphical Method)</t>
  </si>
  <si>
    <t>PRICE WEIGHTED PORTFOLIO</t>
  </si>
  <si>
    <t>Name</t>
  </si>
  <si>
    <t>Latest Price i.e. 11/19/2024 (INR)</t>
  </si>
  <si>
    <t>Calculated weightage</t>
  </si>
  <si>
    <t>Annualised  Return of  stock</t>
  </si>
  <si>
    <t>Annualiseed Portfolio Return of Stock</t>
  </si>
  <si>
    <t>Correlation Matrix</t>
  </si>
  <si>
    <t>Larsen Toubro</t>
  </si>
  <si>
    <t>Tata Motors</t>
  </si>
  <si>
    <t>Infosys</t>
  </si>
  <si>
    <t>Total Value:</t>
  </si>
  <si>
    <t>Total Portfolio Return :</t>
  </si>
  <si>
    <t>Portfolio Annual Variance:</t>
  </si>
  <si>
    <t>Portfolio Annual Standard Deviation</t>
  </si>
  <si>
    <t>Portfolio Beta :</t>
  </si>
  <si>
    <t>The price-weighted portfolio achieves an annual return of 19.11% with an annual standard deviation (risk) of 18.55%</t>
  </si>
  <si>
    <t>Larsen &amp; Toubro contributes the most to the portfolio’s return (10.13%) due to its high weighting (37.4%) and robust individual performance (27.11%).</t>
  </si>
  <si>
    <t>Bharti Airtel follows with a 4.88% contribution, reflecting its strong return of 30.02%.</t>
  </si>
  <si>
    <t>Tata Motors, HDFC Bank, and Infosys have lower contributions due to their smaller weights and lower returns</t>
  </si>
  <si>
    <t>Overall, the portfolio offers a balance of high returns with moderate risk, benefiting from the diversification across companies.</t>
  </si>
  <si>
    <t>VALUE WEIGHTED PORTFOLIO</t>
  </si>
  <si>
    <t>Market cap (Trillion INR)</t>
  </si>
  <si>
    <t xml:space="preserve">Sharpe Ratio </t>
  </si>
  <si>
    <t>risk free rate-</t>
  </si>
  <si>
    <t>Source- RBI site</t>
  </si>
  <si>
    <t>Metric</t>
  </si>
  <si>
    <t>Return of Protfolio</t>
  </si>
  <si>
    <t xml:space="preserve">Standard deviation </t>
  </si>
  <si>
    <t>Risk-free rate</t>
  </si>
  <si>
    <t>Sharpe Ratio</t>
  </si>
  <si>
    <t>Price Weighted Portfolio</t>
  </si>
  <si>
    <t>Value Weighted Portfolio</t>
  </si>
  <si>
    <t>Beta Weighted Portfolio</t>
  </si>
  <si>
    <t>Equally Weighted Portfolio</t>
  </si>
  <si>
    <t>Total Market cap</t>
  </si>
  <si>
    <t>A value-weighted portfolio assigns weights based on each stock's market capitalization relative to the total portfolio value.</t>
  </si>
  <si>
    <t>This portfolio achieves an annual return of 15.91% with an annual standard deviation (risk) of 17.12%, indicating slightly lower returns and risk compared to the price-weighted portfolio.</t>
  </si>
  <si>
    <t>HDFC Bank has the highest weighting (34.9%) due to its large market cap, but its low return (7.30%) limits its contribution.</t>
  </si>
  <si>
    <t>Bharti Airtel (30.02%) and Larsen &amp; Toubro (27.11%) provide the majority of the portfolio's performance due to their strong returns.</t>
  </si>
  <si>
    <t>The portfolio benefits from reduced risk due to its diversification and market cap-based weighting.</t>
  </si>
  <si>
    <t>BETA WEIGHTED PORTFOLIO</t>
  </si>
  <si>
    <t>Beta Weighted</t>
  </si>
  <si>
    <t>Price-Weighted Portfolio: Achieves the highest Sharpe ratio (0.67), reflecting the best risk-adjusted returns due to its high portfolio return (19.11%) and moderate risk (18.55%).</t>
  </si>
  <si>
    <t>Equally Weighted Portfolio: Has a Sharpe ratio of 0.62, offering balanced diversification with a return of 18.30% and higher risk (18.91%).</t>
  </si>
  <si>
    <t>Value-Weighted Portfolio: Produces a Sharpe ratio of 0.54, driven by its lower risk (17.12%) but also a lower return (15.91%).</t>
  </si>
  <si>
    <t>Beta-Weighted Portfolio: Exhibits the lowest Sharpe ratio (0.51) due to its market-sensitive weighting and relatively lower return (15.46%).</t>
  </si>
  <si>
    <t>KEY INSIGHTS:</t>
  </si>
  <si>
    <t>The Price-Weighted Portfolio is the most efficient in delivering excess returns for the level of risk taken.</t>
  </si>
  <si>
    <t>The Equally Weighted Portfolio also performs well, benefiting from diversification. Portfolios with lower Sharpe ratios (Value and Beta-Weighted) may still appeal to risk-averse investors due to their lower standard deviations.</t>
  </si>
  <si>
    <t>Total Beta Weightage :</t>
  </si>
  <si>
    <t>Comparison with Market Portfolio:</t>
  </si>
  <si>
    <t>We will consider NIFTY50 as a Benchmark for calculating Market Portfolio Parameters</t>
  </si>
  <si>
    <t>The beta-weighted portfolio uses weights derived from each stock's beta and market value, emphasizing exposure to systematic market risk.</t>
  </si>
  <si>
    <t>This portfolio delivers an annual return of 15.46% with an annual standard deviation of 17.24%, similar to the value-weighted portfolio in risk but slightly lower in return.</t>
  </si>
  <si>
    <t>Market Portfolio</t>
  </si>
  <si>
    <t xml:space="preserve">Value Weighted </t>
  </si>
  <si>
    <t>Price Weighted</t>
  </si>
  <si>
    <t>Equally Weighted</t>
  </si>
  <si>
    <t>HDFC Bank holds the highest weight (36.8%) due to its significant market cap and high beta, contributing a return of 2.69%.</t>
  </si>
  <si>
    <t>Bharti Airtel contributes the largest individual return (5.75%), driven by its high return rate (30.02%) and moderate beta (0.806).</t>
  </si>
  <si>
    <t>Expected Return</t>
  </si>
  <si>
    <t>This portfolio aligns closely with market sensitivity, reflecting a balanced approach to risk and return.</t>
  </si>
  <si>
    <t>Standard Deviation</t>
  </si>
  <si>
    <t>Sharpe Ratio and Portfolio Comparison with the Market Portfolio:</t>
  </si>
  <si>
    <t>EQUALLY WEIGHTED PORTFOLIO</t>
  </si>
  <si>
    <t>Market Portfolio (NIFTY50):</t>
  </si>
  <si>
    <t>Sharpe Ratio: 14.0811.63−6.60​=0.36</t>
  </si>
  <si>
    <t>Calculated Weightage</t>
  </si>
  <si>
    <t>Portfolio Comparison:</t>
  </si>
  <si>
    <t>Price-Weighted Portfolio:</t>
  </si>
  <si>
    <t>Sharpe Ratio: 0.67 (Significantly outperforms the market)</t>
  </si>
  <si>
    <t>Offers the highest return (19.11%) with moderate risk (18.55%), making it the most efficient</t>
  </si>
  <si>
    <t>Equally Weighted Portfolio:</t>
  </si>
  <si>
    <t>Sharpe Ratio: 0.62 (Strong performance above the market)</t>
  </si>
  <si>
    <t>Delivers a return of 18.30% and balanced risk (18.91%), making it an effective diversified option.</t>
  </si>
  <si>
    <t>Portfolio Annual Standard Deviation :</t>
  </si>
  <si>
    <t>Value-Weighted Portfolio:</t>
  </si>
  <si>
    <t>The equally-weighted portfolio assigns an equal weight (20%) to all five stocks, providing a simple diversification approach</t>
  </si>
  <si>
    <t>Sharpe Ratio: 0.54 (Better than the market)</t>
  </si>
  <si>
    <t>It achieves an annual return of 18.30% with an annual standard deviation of 18.91%, offering a balanced risk-return profile.</t>
  </si>
  <si>
    <t>Provides a safer alternative with a return of 15.91% and lower risk (17.12%), slightly outperforming NIFTY50.</t>
  </si>
  <si>
    <t>Bharti Airtel contributes the most to portfolio performance (6.00%) due to its high annual return (30.02%), followed by Larsen &amp; Toubro (5.42%)</t>
  </si>
  <si>
    <t>Tata Motors also adds a significant contribution (4.55%) owing to its decent return of 22.76%.</t>
  </si>
  <si>
    <t>Beta-Weighted Portfolio:</t>
  </si>
  <si>
    <t>HDFC Bank (1.46%) and Infosys (0.87%) contribute less due to their lower returns.</t>
  </si>
  <si>
    <t>Sharpe Ratio: 0.51 (Marginally underperforms the market)</t>
  </si>
  <si>
    <t>This portfolio demonstrates a straightforward and effective strategy for diversification.</t>
  </si>
  <si>
    <t>Reflects moderate risk (17.24%) with a return of 15.46%, aligning closely with the market but less efficient.</t>
  </si>
  <si>
    <t>Key Observations:</t>
  </si>
  <si>
    <t>The Price-Weighted Portfolio and Equally Weighted Portfolio clearly outperform the market portfolio, showcasing excellent risk-adjusted returns.</t>
  </si>
  <si>
    <t>The Value-Weighted Portfolio is a safer option with comparable performance to the market but slightly better efficiency.</t>
  </si>
  <si>
    <t>The Beta-Weighted Portfolio aligns closer to the market but underperforms in risk-adjusted terms, indicating sensitivity to systematic risk.</t>
  </si>
  <si>
    <t>This updated analysis underscores the superiority of actively managed portfolios (especially price- and equally-weighted) over the market portfolio when aiming for higher Sharpe ratios.</t>
  </si>
  <si>
    <t>Our portfolios consistently show a higher Sharpe ratio than the market, indicating superior risk-adjusted performance that somewhat challenges the Efficient Market Hypothesis (EMH).</t>
  </si>
  <si>
    <r>
      <rPr>
        <rFont val="Arial"/>
        <color theme="1"/>
        <sz val="10.0"/>
      </rPr>
      <t xml:space="preserve">However, their beta close to 1 suggests returns move in tandem with the market, supporting the </t>
    </r>
    <r>
      <rPr>
        <rFont val="Arial"/>
        <b/>
        <color theme="1"/>
        <sz val="10.0"/>
      </rPr>
      <t>Semi-Strong Form of EMH</t>
    </r>
    <r>
      <rPr>
        <rFont val="Arial"/>
        <color theme="1"/>
        <sz val="10.0"/>
      </rPr>
      <t>, as performance likely reflects effective risk management rather than market</t>
    </r>
  </si>
  <si>
    <t>Weight</t>
  </si>
  <si>
    <t>Random Array</t>
  </si>
  <si>
    <t>Total</t>
  </si>
  <si>
    <t xml:space="preserve">Expected Return </t>
  </si>
  <si>
    <t>Risk Free Rate</t>
  </si>
  <si>
    <t>Total Weight</t>
  </si>
  <si>
    <t>Portfolio Std Dev</t>
  </si>
  <si>
    <t>Portfolio Return</t>
  </si>
  <si>
    <t>Simulation</t>
  </si>
  <si>
    <t>NIFTY50 HISTORY</t>
  </si>
  <si>
    <t>Vol.</t>
  </si>
  <si>
    <t>19-11-2024</t>
  </si>
  <si>
    <t>297.48M</t>
  </si>
  <si>
    <t>18-11-2024</t>
  </si>
  <si>
    <t>263.31M</t>
  </si>
  <si>
    <t>14-11-2024</t>
  </si>
  <si>
    <t>257.71M</t>
  </si>
  <si>
    <t>13-11-2024</t>
  </si>
  <si>
    <t>304.57M</t>
  </si>
  <si>
    <t>255.83M</t>
  </si>
  <si>
    <t>273.37M</t>
  </si>
  <si>
    <t>298.72M</t>
  </si>
  <si>
    <t>322.19M</t>
  </si>
  <si>
    <t>351.08M</t>
  </si>
  <si>
    <t>289.51M</t>
  </si>
  <si>
    <t>285.53M</t>
  </si>
  <si>
    <t>38.81M</t>
  </si>
  <si>
    <t>31-10-2024</t>
  </si>
  <si>
    <t>287.01M</t>
  </si>
  <si>
    <t>30-10-2024</t>
  </si>
  <si>
    <t>285.20M</t>
  </si>
  <si>
    <t>29-10-2024</t>
  </si>
  <si>
    <t>332.04M</t>
  </si>
  <si>
    <t>28-10-2024</t>
  </si>
  <si>
    <t>278.56M</t>
  </si>
  <si>
    <t>25-10-2024</t>
  </si>
  <si>
    <t>372.64M</t>
  </si>
  <si>
    <t>24-10-2024</t>
  </si>
  <si>
    <t>216.69M</t>
  </si>
  <si>
    <t>23-10-2024</t>
  </si>
  <si>
    <t>284.56M</t>
  </si>
  <si>
    <t>22-10-2024</t>
  </si>
  <si>
    <t>279.48M</t>
  </si>
  <si>
    <t>21-10-2024</t>
  </si>
  <si>
    <t>241.98M</t>
  </si>
  <si>
    <t>18-10-2024</t>
  </si>
  <si>
    <t>290.86M</t>
  </si>
  <si>
    <t>17-10-2024</t>
  </si>
  <si>
    <t>252.76M</t>
  </si>
  <si>
    <t>16-10-2024</t>
  </si>
  <si>
    <t>226.77M</t>
  </si>
  <si>
    <t>15-10-2024</t>
  </si>
  <si>
    <t>257.23M</t>
  </si>
  <si>
    <t>14-10-2024</t>
  </si>
  <si>
    <t>206.42M</t>
  </si>
  <si>
    <t>210.46M</t>
  </si>
  <si>
    <t>261.36M</t>
  </si>
  <si>
    <t>290.56M</t>
  </si>
  <si>
    <t>333.22M</t>
  </si>
  <si>
    <t>374.35M</t>
  </si>
  <si>
    <t>374.92M</t>
  </si>
  <si>
    <t>423.40M</t>
  </si>
  <si>
    <t>247.42M</t>
  </si>
  <si>
    <t>30-09-2024</t>
  </si>
  <si>
    <t>343.06M</t>
  </si>
  <si>
    <t>27-09-2024</t>
  </si>
  <si>
    <t>490.33M</t>
  </si>
  <si>
    <t>26-09-2024</t>
  </si>
  <si>
    <t>370.90M</t>
  </si>
  <si>
    <t>25-09-2024</t>
  </si>
  <si>
    <t>278.54M</t>
  </si>
  <si>
    <t>24-09-2024</t>
  </si>
  <si>
    <t>384.12M</t>
  </si>
  <si>
    <t>23-09-2024</t>
  </si>
  <si>
    <t>209.19M</t>
  </si>
  <si>
    <t>20-09-2024</t>
  </si>
  <si>
    <t>533.07M</t>
  </si>
  <si>
    <t>19-09-2024</t>
  </si>
  <si>
    <t>314.46M</t>
  </si>
  <si>
    <t>18-09-2024</t>
  </si>
  <si>
    <t>215.73M</t>
  </si>
  <si>
    <t>17-09-2024</t>
  </si>
  <si>
    <t>215.96M</t>
  </si>
  <si>
    <t>16-09-2024</t>
  </si>
  <si>
    <t>168.70M</t>
  </si>
  <si>
    <t>13-09-2024</t>
  </si>
  <si>
    <t>250.78M</t>
  </si>
  <si>
    <t>380.07M</t>
  </si>
  <si>
    <t>279.23M</t>
  </si>
  <si>
    <t>251.28M</t>
  </si>
  <si>
    <t>254.37M</t>
  </si>
  <si>
    <t>311.67M</t>
  </si>
  <si>
    <t>222.24M</t>
  </si>
  <si>
    <t>253.79M</t>
  </si>
  <si>
    <t>212.13M</t>
  </si>
  <si>
    <t>222.82M</t>
  </si>
  <si>
    <t>30-08-2024</t>
  </si>
  <si>
    <t>638.17M</t>
  </si>
  <si>
    <t>29-08-2024</t>
  </si>
  <si>
    <t>353.99M</t>
  </si>
  <si>
    <t>28-08-2024</t>
  </si>
  <si>
    <t>220.42M</t>
  </si>
  <si>
    <t>27-08-2024</t>
  </si>
  <si>
    <t>223.35M</t>
  </si>
  <si>
    <t>26-08-2024</t>
  </si>
  <si>
    <t>210.27M</t>
  </si>
  <si>
    <t>23-08-2024</t>
  </si>
  <si>
    <t>206.80M</t>
  </si>
  <si>
    <t>22-08-2024</t>
  </si>
  <si>
    <t>220.34M</t>
  </si>
  <si>
    <t>21-08-2024</t>
  </si>
  <si>
    <t>257.11M</t>
  </si>
  <si>
    <t>20-08-2024</t>
  </si>
  <si>
    <t>238.32M</t>
  </si>
  <si>
    <t>19-08-2024</t>
  </si>
  <si>
    <t>243.65M</t>
  </si>
  <si>
    <t>16-08-2024</t>
  </si>
  <si>
    <t>271.61M</t>
  </si>
  <si>
    <t>14-08-2024</t>
  </si>
  <si>
    <t>303.26M</t>
  </si>
  <si>
    <t>13-08-2024</t>
  </si>
  <si>
    <t>239.73M</t>
  </si>
  <si>
    <t>279.92M</t>
  </si>
  <si>
    <t>215.13M</t>
  </si>
  <si>
    <t>311.88M</t>
  </si>
  <si>
    <t>317.56M</t>
  </si>
  <si>
    <t>312.34M</t>
  </si>
  <si>
    <t>487.00M</t>
  </si>
  <si>
    <t>345.03M</t>
  </si>
  <si>
    <t>431.31M</t>
  </si>
  <si>
    <t>31-07-2024</t>
  </si>
  <si>
    <t>333.65M</t>
  </si>
  <si>
    <t>30-07-2024</t>
  </si>
  <si>
    <t>384.99M</t>
  </si>
  <si>
    <t>29-07-2024</t>
  </si>
  <si>
    <t>354.97M</t>
  </si>
  <si>
    <t>26-07-2024</t>
  </si>
  <si>
    <t>383.83M</t>
  </si>
  <si>
    <t>25-07-2024</t>
  </si>
  <si>
    <t>391.82M</t>
  </si>
  <si>
    <t>24-07-2024</t>
  </si>
  <si>
    <t>366.62M</t>
  </si>
  <si>
    <t>23-07-2024</t>
  </si>
  <si>
    <t>436.41M</t>
  </si>
  <si>
    <t>22-07-2024</t>
  </si>
  <si>
    <t>324.19M</t>
  </si>
  <si>
    <t>19-07-2024</t>
  </si>
  <si>
    <t>343.77M</t>
  </si>
  <si>
    <t>18-07-2024</t>
  </si>
  <si>
    <t>350.92M</t>
  </si>
  <si>
    <t>16-07-2024</t>
  </si>
  <si>
    <t>283.21M</t>
  </si>
  <si>
    <t>15-07-2024</t>
  </si>
  <si>
    <t>305.40M</t>
  </si>
  <si>
    <t>325.82M</t>
  </si>
  <si>
    <t>306.40M</t>
  </si>
  <si>
    <t>292.26M</t>
  </si>
  <si>
    <t>250.54M</t>
  </si>
  <si>
    <t>266.30M</t>
  </si>
  <si>
    <t>298.38M</t>
  </si>
  <si>
    <t>251.19M</t>
  </si>
  <si>
    <t>289.20M</t>
  </si>
  <si>
    <t>309.63M</t>
  </si>
  <si>
    <t>242.47M</t>
  </si>
  <si>
    <t>28-06-2024</t>
  </si>
  <si>
    <t>354.78M</t>
  </si>
  <si>
    <t>27-06-2024</t>
  </si>
  <si>
    <t>515.23M</t>
  </si>
  <si>
    <t>26-06-2024</t>
  </si>
  <si>
    <t>287.82M</t>
  </si>
  <si>
    <t>25-06-2024</t>
  </si>
  <si>
    <t>298.11M</t>
  </si>
  <si>
    <t>24-06-2024</t>
  </si>
  <si>
    <t>239.36M</t>
  </si>
  <si>
    <t>21-06-2024</t>
  </si>
  <si>
    <t>609.88M</t>
  </si>
  <si>
    <t>20-06-2024</t>
  </si>
  <si>
    <t>280.34M</t>
  </si>
  <si>
    <t>19-06-2024</t>
  </si>
  <si>
    <t>328.81M</t>
  </si>
  <si>
    <t>18-06-2024</t>
  </si>
  <si>
    <t>272.21M</t>
  </si>
  <si>
    <t>14-06-2024</t>
  </si>
  <si>
    <t>223.09M</t>
  </si>
  <si>
    <t>13-06-2024</t>
  </si>
  <si>
    <t>268.28M</t>
  </si>
  <si>
    <t>295.63M</t>
  </si>
  <si>
    <t>305.19M</t>
  </si>
  <si>
    <t>304.39M</t>
  </si>
  <si>
    <t>473.56M</t>
  </si>
  <si>
    <t>480.41M</t>
  </si>
  <si>
    <t>638.49M</t>
  </si>
  <si>
    <t>1.01B</t>
  </si>
  <si>
    <t>569.43M</t>
  </si>
  <si>
    <t>31-05-2024</t>
  </si>
  <si>
    <t>572.12M</t>
  </si>
  <si>
    <t>30-05-2024</t>
  </si>
  <si>
    <t>373.37M</t>
  </si>
  <si>
    <t>29-05-2024</t>
  </si>
  <si>
    <t>269.93M</t>
  </si>
  <si>
    <t>28-05-2024</t>
  </si>
  <si>
    <t>217.89M</t>
  </si>
  <si>
    <t>27-05-2024</t>
  </si>
  <si>
    <t>260.01M</t>
  </si>
  <si>
    <t>24-05-2024</t>
  </si>
  <si>
    <t>261.93M</t>
  </si>
  <si>
    <t>23-05-2024</t>
  </si>
  <si>
    <t>369.77M</t>
  </si>
  <si>
    <t>22-05-2024</t>
  </si>
  <si>
    <t>290.35M</t>
  </si>
  <si>
    <t>21-05-2024</t>
  </si>
  <si>
    <t>347.59M</t>
  </si>
  <si>
    <t>18-05-2024</t>
  </si>
  <si>
    <t>19.06M</t>
  </si>
  <si>
    <t>17-05-2024</t>
  </si>
  <si>
    <t>242.66M</t>
  </si>
  <si>
    <t>16-05-2024</t>
  </si>
  <si>
    <t>368.94M</t>
  </si>
  <si>
    <t>15-05-2024</t>
  </si>
  <si>
    <t>231.94M</t>
  </si>
  <si>
    <t>14-05-2024</t>
  </si>
  <si>
    <t>230.24M</t>
  </si>
  <si>
    <t>13-05-2024</t>
  </si>
  <si>
    <t>278.19M</t>
  </si>
  <si>
    <t>265.80M</t>
  </si>
  <si>
    <t>331.33M</t>
  </si>
  <si>
    <t>277.44M</t>
  </si>
  <si>
    <t>297.82M</t>
  </si>
  <si>
    <t>320.26M</t>
  </si>
  <si>
    <t>438.06M</t>
  </si>
  <si>
    <t>445.91M</t>
  </si>
  <si>
    <t>30-04-2024</t>
  </si>
  <si>
    <t>361.86M</t>
  </si>
  <si>
    <t>29-04-2024</t>
  </si>
  <si>
    <t>291.96M</t>
  </si>
  <si>
    <t>26-04-2024</t>
  </si>
  <si>
    <t>329.89M</t>
  </si>
  <si>
    <t>25-04-2024</t>
  </si>
  <si>
    <t>475.04M</t>
  </si>
  <si>
    <t>24-04-2024</t>
  </si>
  <si>
    <t>235.90M</t>
  </si>
  <si>
    <t>23-04-2024</t>
  </si>
  <si>
    <t>231.52M</t>
  </si>
  <si>
    <t>22-04-2024</t>
  </si>
  <si>
    <t>279.26M</t>
  </si>
  <si>
    <t>19-04-2024</t>
  </si>
  <si>
    <t>362.53M</t>
  </si>
  <si>
    <t>18-04-2024</t>
  </si>
  <si>
    <t>456.91M</t>
  </si>
  <si>
    <t>16-04-2024</t>
  </si>
  <si>
    <t>317.27M</t>
  </si>
  <si>
    <t>15-04-2024</t>
  </si>
  <si>
    <t>355.47M</t>
  </si>
  <si>
    <t>357.19M</t>
  </si>
  <si>
    <t>276.85M</t>
  </si>
  <si>
    <t>232.36M</t>
  </si>
  <si>
    <t>227.63M</t>
  </si>
  <si>
    <t>242.24M</t>
  </si>
  <si>
    <t>400.99M</t>
  </si>
  <si>
    <t>309.65M</t>
  </si>
  <si>
    <t>289.52M</t>
  </si>
  <si>
    <t>243.64M</t>
  </si>
  <si>
    <t>410.53M</t>
  </si>
  <si>
    <t>409.14M</t>
  </si>
  <si>
    <t>328.40M</t>
  </si>
  <si>
    <t>388.66M</t>
  </si>
  <si>
    <t>353.17M</t>
  </si>
  <si>
    <t>312.42M</t>
  </si>
  <si>
    <t>344.16M</t>
  </si>
  <si>
    <t>356.32M</t>
  </si>
  <si>
    <t>661.46M</t>
  </si>
  <si>
    <t>426.74M</t>
  </si>
  <si>
    <t>493.34M</t>
  </si>
  <si>
    <t>299.20M</t>
  </si>
  <si>
    <t>277.90M</t>
  </si>
  <si>
    <t>379.86M</t>
  </si>
  <si>
    <t>312.26M</t>
  </si>
  <si>
    <t>296.15M</t>
  </si>
  <si>
    <t>298.79M</t>
  </si>
  <si>
    <t>35.76M</t>
  </si>
  <si>
    <t>351.50M</t>
  </si>
  <si>
    <t>360.17M</t>
  </si>
  <si>
    <t>202.95M</t>
  </si>
  <si>
    <t>252.20M</t>
  </si>
  <si>
    <t>207.78M</t>
  </si>
  <si>
    <t>225.98M</t>
  </si>
  <si>
    <t>343.50M</t>
  </si>
  <si>
    <t>364.55M</t>
  </si>
  <si>
    <t>295.70M</t>
  </si>
  <si>
    <t>343.89M</t>
  </si>
  <si>
    <t>345.39M</t>
  </si>
  <si>
    <t>359.12M</t>
  </si>
  <si>
    <t>365.79M</t>
  </si>
  <si>
    <t>287.44M</t>
  </si>
  <si>
    <t>349.22M</t>
  </si>
  <si>
    <t>491.07M</t>
  </si>
  <si>
    <t>346.26M</t>
  </si>
  <si>
    <t>370.97M</t>
  </si>
  <si>
    <t>440.85M</t>
  </si>
  <si>
    <t>442.80M</t>
  </si>
  <si>
    <t>332.54M</t>
  </si>
  <si>
    <t>410.58M</t>
  </si>
  <si>
    <t>375.14M</t>
  </si>
  <si>
    <t>376.70M</t>
  </si>
  <si>
    <t>418.14M</t>
  </si>
  <si>
    <t>407.46M</t>
  </si>
  <si>
    <t>449.72M</t>
  </si>
  <si>
    <t>387.34M</t>
  </si>
  <si>
    <t>456.00M</t>
  </si>
  <si>
    <t>292.43M</t>
  </si>
  <si>
    <t>345.54M</t>
  </si>
  <si>
    <t>294.68M</t>
  </si>
  <si>
    <t>212.45M</t>
  </si>
  <si>
    <t>216.99M</t>
  </si>
  <si>
    <t>228.57M</t>
  </si>
  <si>
    <t>231.45M</t>
  </si>
  <si>
    <t>309.30M</t>
  </si>
  <si>
    <t>339.17M</t>
  </si>
  <si>
    <t>311.93M</t>
  </si>
  <si>
    <t>263.71M</t>
  </si>
  <si>
    <t>154.00M</t>
  </si>
  <si>
    <t>270.92M</t>
  </si>
  <si>
    <t>393.08M</t>
  </si>
  <si>
    <t>256.54M</t>
  </si>
  <si>
    <t>219.47M</t>
  </si>
  <si>
    <t>284.71M</t>
  </si>
  <si>
    <t>277.55M</t>
  </si>
  <si>
    <t>363.89M</t>
  </si>
  <si>
    <t>249.75M</t>
  </si>
  <si>
    <t>249.67M</t>
  </si>
  <si>
    <t>508.76M</t>
  </si>
  <si>
    <t>334.41M</t>
  </si>
  <si>
    <t>260.27M</t>
  </si>
  <si>
    <t>244.87M</t>
  </si>
  <si>
    <t>212.92M</t>
  </si>
  <si>
    <t>292.44M</t>
  </si>
  <si>
    <t>274.98M</t>
  </si>
  <si>
    <t>359.21M</t>
  </si>
  <si>
    <t>421.01M</t>
  </si>
  <si>
    <t>381.11M</t>
  </si>
  <si>
    <t>265.81M</t>
  </si>
  <si>
    <t>486.58M</t>
  </si>
  <si>
    <t>236.24M</t>
  </si>
  <si>
    <t>229.60M</t>
  </si>
  <si>
    <t>145.90M</t>
  </si>
  <si>
    <t>170.02M</t>
  </si>
  <si>
    <t>184.50M</t>
  </si>
  <si>
    <t>194.97M</t>
  </si>
  <si>
    <t>173.78M</t>
  </si>
  <si>
    <t>236.83M</t>
  </si>
  <si>
    <t>282.69M</t>
  </si>
  <si>
    <t>291.46M</t>
  </si>
  <si>
    <t>189.28M</t>
  </si>
  <si>
    <t>37.31M</t>
  </si>
  <si>
    <t>152.22M</t>
  </si>
  <si>
    <t>208.42M</t>
  </si>
  <si>
    <t>198.66M</t>
  </si>
  <si>
    <t>180.69M</t>
  </si>
  <si>
    <t>189.52M</t>
  </si>
  <si>
    <t>245.60M</t>
  </si>
  <si>
    <t>194.10M</t>
  </si>
  <si>
    <t>206.05M</t>
  </si>
  <si>
    <t>180.13M</t>
  </si>
  <si>
    <t>205.20M</t>
  </si>
  <si>
    <t>300.36M</t>
  </si>
  <si>
    <t>225.29M</t>
  </si>
  <si>
    <t>176.04M</t>
  </si>
  <si>
    <t>198.34M</t>
  </si>
  <si>
    <t>230.31M</t>
  </si>
  <si>
    <t>198.94M</t>
  </si>
  <si>
    <t>185.85M</t>
  </si>
  <si>
    <t>180.96M</t>
  </si>
  <si>
    <t>254.96M</t>
  </si>
  <si>
    <t>217.90M</t>
  </si>
  <si>
    <t>213.73M</t>
  </si>
  <si>
    <t>216.56M</t>
  </si>
  <si>
    <t>165.10M</t>
  </si>
  <si>
    <t>159.05M</t>
  </si>
  <si>
    <t>234.86M</t>
  </si>
  <si>
    <t>277.15M</t>
  </si>
  <si>
    <t>221.72M</t>
  </si>
  <si>
    <t>243.51M</t>
  </si>
  <si>
    <t>352.81M</t>
  </si>
  <si>
    <t>203.56M</t>
  </si>
  <si>
    <t>204.87M</t>
  </si>
  <si>
    <t>188.40M</t>
  </si>
  <si>
    <t>246.41M</t>
  </si>
  <si>
    <t>275.13M</t>
  </si>
  <si>
    <t>378.07M</t>
  </si>
  <si>
    <t>264.87M</t>
  </si>
  <si>
    <t>438.18M</t>
  </si>
  <si>
    <t>275.11M</t>
  </si>
  <si>
    <t>251.40M</t>
  </si>
  <si>
    <t>328.06M</t>
  </si>
  <si>
    <t>248.76M</t>
  </si>
  <si>
    <t>288.09M</t>
  </si>
  <si>
    <t>304.93M</t>
  </si>
  <si>
    <t>287.56M</t>
  </si>
  <si>
    <t>256.83M</t>
  </si>
  <si>
    <t>296.82M</t>
  </si>
  <si>
    <t>333.02M</t>
  </si>
  <si>
    <t>562.56M</t>
  </si>
  <si>
    <t>233.00M</t>
  </si>
  <si>
    <t>307.39M</t>
  </si>
  <si>
    <t>248.18M</t>
  </si>
  <si>
    <t>466.52M</t>
  </si>
  <si>
    <t>268.26M</t>
  </si>
  <si>
    <t>225.22M</t>
  </si>
  <si>
    <t>208.70M</t>
  </si>
  <si>
    <t>262.59M</t>
  </si>
  <si>
    <t>256.14M</t>
  </si>
  <si>
    <t>268.66M</t>
  </si>
  <si>
    <t>226.63M</t>
  </si>
  <si>
    <t>243.85M</t>
  </si>
  <si>
    <t>235.52M</t>
  </si>
  <si>
    <t>312.19M</t>
  </si>
  <si>
    <t>266.50M</t>
  </si>
  <si>
    <t>260.29M</t>
  </si>
  <si>
    <t>216.59M</t>
  </si>
  <si>
    <t>280.80M</t>
  </si>
  <si>
    <t>315.69M</t>
  </si>
  <si>
    <t>290.67M</t>
  </si>
  <si>
    <t>298.05M</t>
  </si>
  <si>
    <t>295.05M</t>
  </si>
  <si>
    <t>258.67M</t>
  </si>
  <si>
    <t>334.89M</t>
  </si>
  <si>
    <t>244.75M</t>
  </si>
  <si>
    <t>369.65M</t>
  </si>
  <si>
    <t>265.56M</t>
  </si>
  <si>
    <t>312.46M</t>
  </si>
  <si>
    <t>274.70M</t>
  </si>
  <si>
    <t>259.66M</t>
  </si>
  <si>
    <t>286.35M</t>
  </si>
  <si>
    <t>268.71M</t>
  </si>
  <si>
    <t>291.17M</t>
  </si>
  <si>
    <t>310.44M</t>
  </si>
  <si>
    <t>327.94M</t>
  </si>
  <si>
    <t>251.26M</t>
  </si>
  <si>
    <t>268.25M</t>
  </si>
  <si>
    <t>237.10M</t>
  </si>
  <si>
    <t>224.42M</t>
  </si>
  <si>
    <t>226.92M</t>
  </si>
  <si>
    <t>226.05M</t>
  </si>
  <si>
    <t>247.91M</t>
  </si>
  <si>
    <t>398.78M</t>
  </si>
  <si>
    <t>222.46M</t>
  </si>
  <si>
    <t>171.27M</t>
  </si>
  <si>
    <t>210.56M</t>
  </si>
  <si>
    <t>252.70M</t>
  </si>
  <si>
    <t>217.48M</t>
  </si>
  <si>
    <t>211.65M</t>
  </si>
  <si>
    <t>219.82M</t>
  </si>
  <si>
    <t>272.77M</t>
  </si>
  <si>
    <t>263.00M</t>
  </si>
  <si>
    <t>233.17M</t>
  </si>
  <si>
    <t>179.46M</t>
  </si>
  <si>
    <t>221.76M</t>
  </si>
  <si>
    <t>286.47M</t>
  </si>
  <si>
    <t>260.11M</t>
  </si>
  <si>
    <t>220.79M</t>
  </si>
  <si>
    <t>256.11M</t>
  </si>
  <si>
    <t>265.63M</t>
  </si>
  <si>
    <t>696.50M</t>
  </si>
  <si>
    <t>234.39M</t>
  </si>
  <si>
    <t>265.32M</t>
  </si>
  <si>
    <t>198.67M</t>
  </si>
  <si>
    <t>235.92M</t>
  </si>
  <si>
    <t>232.62M</t>
  </si>
  <si>
    <t>270.35M</t>
  </si>
  <si>
    <t>262.56M</t>
  </si>
  <si>
    <t>260.90M</t>
  </si>
  <si>
    <t>272.10M</t>
  </si>
  <si>
    <t>229.90M</t>
  </si>
  <si>
    <t>219.49M</t>
  </si>
  <si>
    <t>216.09M</t>
  </si>
  <si>
    <t>241.70M</t>
  </si>
  <si>
    <t>248.93M</t>
  </si>
  <si>
    <t>220.45M</t>
  </si>
  <si>
    <t>245.37M</t>
  </si>
  <si>
    <t>228.40M</t>
  </si>
  <si>
    <t>239.70M</t>
  </si>
  <si>
    <t>226.64M</t>
  </si>
  <si>
    <t>226.17M</t>
  </si>
  <si>
    <t>265.22M</t>
  </si>
  <si>
    <t>290.26M</t>
  </si>
  <si>
    <t>241.44M</t>
  </si>
  <si>
    <t>233.01M</t>
  </si>
  <si>
    <t>297.45M</t>
  </si>
  <si>
    <t>255.74M</t>
  </si>
  <si>
    <t>230.16M</t>
  </si>
  <si>
    <t>215.10M</t>
  </si>
  <si>
    <t>281.46M</t>
  </si>
  <si>
    <t>258.86M</t>
  </si>
  <si>
    <t>357.40M</t>
  </si>
  <si>
    <t>285.76M</t>
  </si>
  <si>
    <t>232.82M</t>
  </si>
  <si>
    <t>304.26M</t>
  </si>
  <si>
    <t>254.82M</t>
  </si>
  <si>
    <t>242.71M</t>
  </si>
  <si>
    <t>248.34M</t>
  </si>
  <si>
    <t>230.17M</t>
  </si>
  <si>
    <t>263.89M</t>
  </si>
  <si>
    <t>345.91M</t>
  </si>
  <si>
    <t>238.84M</t>
  </si>
  <si>
    <t>218.42M</t>
  </si>
  <si>
    <t>228.04M</t>
  </si>
  <si>
    <t>219.17M</t>
  </si>
  <si>
    <t>246.74M</t>
  </si>
  <si>
    <t>241.78M</t>
  </si>
  <si>
    <t>408.12M</t>
  </si>
  <si>
    <t>349.82M</t>
  </si>
  <si>
    <t>248.19M</t>
  </si>
  <si>
    <t>290.60M</t>
  </si>
  <si>
    <t>254.92M</t>
  </si>
  <si>
    <t>235.93M</t>
  </si>
  <si>
    <t>262.35M</t>
  </si>
  <si>
    <t>267.04M</t>
  </si>
  <si>
    <t>362.80M</t>
  </si>
  <si>
    <t>356.17M</t>
  </si>
  <si>
    <t>310.67M</t>
  </si>
  <si>
    <t>272.88M</t>
  </si>
  <si>
    <t>420.88M</t>
  </si>
  <si>
    <t>246.45M</t>
  </si>
  <si>
    <t>209.41M</t>
  </si>
  <si>
    <t>240.81M</t>
  </si>
  <si>
    <t>204.02M</t>
  </si>
  <si>
    <t>198.25M</t>
  </si>
  <si>
    <t>174.56M</t>
  </si>
  <si>
    <t>208.05M</t>
  </si>
  <si>
    <t>230.25M</t>
  </si>
  <si>
    <t>229.27M</t>
  </si>
  <si>
    <t>244.51M</t>
  </si>
  <si>
    <t>231.28M</t>
  </si>
  <si>
    <t>231.99M</t>
  </si>
  <si>
    <t>260.85M</t>
  </si>
  <si>
    <t>290.99M</t>
  </si>
  <si>
    <t>354.40M</t>
  </si>
  <si>
    <t>282.54M</t>
  </si>
  <si>
    <t>424.12M</t>
  </si>
  <si>
    <t>490.11M</t>
  </si>
  <si>
    <t>512.87M</t>
  </si>
  <si>
    <t>398.34M</t>
  </si>
  <si>
    <t>432.43M</t>
  </si>
  <si>
    <t>476.34M</t>
  </si>
  <si>
    <t>216.91M</t>
  </si>
  <si>
    <t>202.46M</t>
  </si>
  <si>
    <t>237.22M</t>
  </si>
  <si>
    <t>237.83M</t>
  </si>
  <si>
    <t>255.84M</t>
  </si>
  <si>
    <t>219.06M</t>
  </si>
  <si>
    <t>206.20M</t>
  </si>
  <si>
    <t>256.70M</t>
  </si>
  <si>
    <t>227.77M</t>
  </si>
  <si>
    <t>259.85M</t>
  </si>
  <si>
    <t>283.28M</t>
  </si>
  <si>
    <t>257.24M</t>
  </si>
  <si>
    <t>238.22M</t>
  </si>
  <si>
    <t>269.95M</t>
  </si>
  <si>
    <t>235.16M</t>
  </si>
  <si>
    <t>256.07M</t>
  </si>
  <si>
    <t>192.01M</t>
  </si>
  <si>
    <t>281.05M</t>
  </si>
  <si>
    <t>193.87M</t>
  </si>
  <si>
    <t>214.26M</t>
  </si>
  <si>
    <t>176.65M</t>
  </si>
  <si>
    <t>221.46M</t>
  </si>
  <si>
    <t>195.70M</t>
  </si>
  <si>
    <t>187.59M</t>
  </si>
  <si>
    <t>169.04M</t>
  </si>
  <si>
    <t>154.85M</t>
  </si>
  <si>
    <t>277.65M</t>
  </si>
  <si>
    <t>183.13M</t>
  </si>
  <si>
    <t>208.03M</t>
  </si>
  <si>
    <t>193.88M</t>
  </si>
  <si>
    <t>215.84M</t>
  </si>
  <si>
    <t>202.81M</t>
  </si>
  <si>
    <t>200.50M</t>
  </si>
  <si>
    <t>217.78M</t>
  </si>
  <si>
    <t>288.39M</t>
  </si>
  <si>
    <t>254.40M</t>
  </si>
  <si>
    <t>324.96M</t>
  </si>
  <si>
    <t>345.64M</t>
  </si>
  <si>
    <t>195.26M</t>
  </si>
  <si>
    <t>206.47M</t>
  </si>
  <si>
    <t>205.88M</t>
  </si>
  <si>
    <t>204.04M</t>
  </si>
  <si>
    <t>178.79M</t>
  </si>
  <si>
    <t>177.68M</t>
  </si>
  <si>
    <t>213.80M</t>
  </si>
  <si>
    <t>198.80M</t>
  </si>
  <si>
    <t>200.51M</t>
  </si>
  <si>
    <t>219.27M</t>
  </si>
  <si>
    <t>250.93M</t>
  </si>
  <si>
    <t>301.40M</t>
  </si>
  <si>
    <t>378.47M</t>
  </si>
  <si>
    <t>256.45M</t>
  </si>
  <si>
    <t>307.16M</t>
  </si>
  <si>
    <t>314.76M</t>
  </si>
  <si>
    <t>267.94M</t>
  </si>
  <si>
    <t>212.97M</t>
  </si>
  <si>
    <t>270.88M</t>
  </si>
  <si>
    <t>349.92M</t>
  </si>
  <si>
    <t>227.18M</t>
  </si>
  <si>
    <t>250.03M</t>
  </si>
  <si>
    <t>324.65M</t>
  </si>
  <si>
    <t>251.36M</t>
  </si>
  <si>
    <t>45.03M</t>
  </si>
  <si>
    <t>277.70M</t>
  </si>
  <si>
    <t>249.60M</t>
  </si>
  <si>
    <t>210.48M</t>
  </si>
  <si>
    <t>239.49M</t>
  </si>
  <si>
    <t>212.22M</t>
  </si>
  <si>
    <t>227.00M</t>
  </si>
  <si>
    <t>266.44M</t>
  </si>
  <si>
    <t>256.04M</t>
  </si>
  <si>
    <t>282.62M</t>
  </si>
  <si>
    <t>234.01M</t>
  </si>
  <si>
    <t>216.27M</t>
  </si>
  <si>
    <t>265.45M</t>
  </si>
  <si>
    <t>226.02M</t>
  </si>
  <si>
    <t>278.37M</t>
  </si>
  <si>
    <t>376.12M</t>
  </si>
  <si>
    <t>340.03M</t>
  </si>
  <si>
    <t>323.92M</t>
  </si>
  <si>
    <t>359.90M</t>
  </si>
  <si>
    <t>492.00M</t>
  </si>
  <si>
    <t>390.76M</t>
  </si>
  <si>
    <t>284.09M</t>
  </si>
  <si>
    <t>245.53M</t>
  </si>
  <si>
    <t>263.10M</t>
  </si>
  <si>
    <t>258.33M</t>
  </si>
  <si>
    <t>468.46M</t>
  </si>
  <si>
    <t>289.64M</t>
  </si>
  <si>
    <t>365.87M</t>
  </si>
  <si>
    <t>259.92M</t>
  </si>
  <si>
    <t>228.24M</t>
  </si>
  <si>
    <t>270.30M</t>
  </si>
  <si>
    <t>279.85M</t>
  </si>
  <si>
    <t>354.14M</t>
  </si>
  <si>
    <t>251.20M</t>
  </si>
  <si>
    <t>256.27M</t>
  </si>
  <si>
    <t>308.53M</t>
  </si>
  <si>
    <t>324.69M</t>
  </si>
  <si>
    <t>244.86M</t>
  </si>
  <si>
    <t>266.64M</t>
  </si>
  <si>
    <t>230.18M</t>
  </si>
  <si>
    <t>261.95M</t>
  </si>
  <si>
    <t>285.62M</t>
  </si>
  <si>
    <t>263.91M</t>
  </si>
  <si>
    <t>262.77M</t>
  </si>
  <si>
    <t>303.87M</t>
  </si>
  <si>
    <t>311.25M</t>
  </si>
  <si>
    <t>312.72M</t>
  </si>
  <si>
    <t>256.99M</t>
  </si>
  <si>
    <t>355.31M</t>
  </si>
  <si>
    <t>324.98M</t>
  </si>
  <si>
    <t>285.42M</t>
  </si>
  <si>
    <t>333.64M</t>
  </si>
  <si>
    <t>381.53M</t>
  </si>
  <si>
    <t>436.06M</t>
  </si>
  <si>
    <t>376.26M</t>
  </si>
  <si>
    <t>185.21M</t>
  </si>
  <si>
    <t>208.21M</t>
  </si>
  <si>
    <t>211.39M</t>
  </si>
  <si>
    <t>190.91M</t>
  </si>
  <si>
    <t>243.62M</t>
  </si>
  <si>
    <t>284.36M</t>
  </si>
  <si>
    <t>222.63M</t>
  </si>
  <si>
    <t>227.74M</t>
  </si>
  <si>
    <t>205.77M</t>
  </si>
  <si>
    <t>228.60M</t>
  </si>
  <si>
    <t>233.26M</t>
  </si>
  <si>
    <t>208.65M</t>
  </si>
  <si>
    <t>255.92M</t>
  </si>
  <si>
    <t>281.10M</t>
  </si>
  <si>
    <t>264.62M</t>
  </si>
  <si>
    <t>288.38M</t>
  </si>
  <si>
    <t>254.16M</t>
  </si>
  <si>
    <t>304.33M</t>
  </si>
  <si>
    <t>364.09M</t>
  </si>
  <si>
    <t>306.03M</t>
  </si>
  <si>
    <t>444.95M</t>
  </si>
  <si>
    <t>251.87M</t>
  </si>
  <si>
    <t>210.93M</t>
  </si>
  <si>
    <t>219.60M</t>
  </si>
  <si>
    <t>259.17M</t>
  </si>
  <si>
    <t>220.89M</t>
  </si>
  <si>
    <t>262.79M</t>
  </si>
  <si>
    <t>260.02M</t>
  </si>
  <si>
    <t>342.63M</t>
  </si>
  <si>
    <t>264.74M</t>
  </si>
  <si>
    <t>183.01M</t>
  </si>
  <si>
    <t>225.43M</t>
  </si>
  <si>
    <t>225.53M</t>
  </si>
  <si>
    <t>189.68M</t>
  </si>
  <si>
    <t>204.95M</t>
  </si>
  <si>
    <t>243.48M</t>
  </si>
  <si>
    <t>233.81M</t>
  </si>
  <si>
    <t>233.59M</t>
  </si>
  <si>
    <t>245.51M</t>
  </si>
  <si>
    <t>235.96M</t>
  </si>
  <si>
    <t>249.62M</t>
  </si>
  <si>
    <t>651.61M</t>
  </si>
  <si>
    <t>274.06M</t>
  </si>
  <si>
    <t>314.31M</t>
  </si>
  <si>
    <t>243.34M</t>
  </si>
  <si>
    <t>249.78M</t>
  </si>
  <si>
    <t>293.83M</t>
  </si>
  <si>
    <t>252.40M</t>
  </si>
  <si>
    <t>313.88M</t>
  </si>
  <si>
    <t>290.44M</t>
  </si>
  <si>
    <t>295.69M</t>
  </si>
  <si>
    <t>217.65M</t>
  </si>
  <si>
    <t>369.14M</t>
  </si>
  <si>
    <t>314.92M</t>
  </si>
  <si>
    <t>284.29M</t>
  </si>
  <si>
    <t>283.06M</t>
  </si>
  <si>
    <t>288.40M</t>
  </si>
  <si>
    <t>300.53M</t>
  </si>
  <si>
    <t>265.79M</t>
  </si>
  <si>
    <t>310.63M</t>
  </si>
  <si>
    <t>278.16M</t>
  </si>
  <si>
    <t>336.24M</t>
  </si>
  <si>
    <t>312.91M</t>
  </si>
  <si>
    <t>265.14M</t>
  </si>
  <si>
    <t>261.07M</t>
  </si>
  <si>
    <t>275.69M</t>
  </si>
  <si>
    <t>262.74M</t>
  </si>
  <si>
    <t>286.07M</t>
  </si>
  <si>
    <t>401.40M</t>
  </si>
  <si>
    <t>376.13M</t>
  </si>
  <si>
    <t>245.06M</t>
  </si>
  <si>
    <t>266.03M</t>
  </si>
  <si>
    <t>251.70M</t>
  </si>
  <si>
    <t>274.45M</t>
  </si>
  <si>
    <t>308.84M</t>
  </si>
  <si>
    <t>328.82M</t>
  </si>
  <si>
    <t>283.45M</t>
  </si>
  <si>
    <t>345.53M</t>
  </si>
  <si>
    <t>291.77M</t>
  </si>
  <si>
    <t>281.11M</t>
  </si>
  <si>
    <t>505.03M</t>
  </si>
  <si>
    <t>235.15M</t>
  </si>
  <si>
    <t>253.24M</t>
  </si>
  <si>
    <t>237.12M</t>
  </si>
  <si>
    <t>290.28M</t>
  </si>
  <si>
    <t>292.12M</t>
  </si>
  <si>
    <t>338.26M</t>
  </si>
  <si>
    <t>285.45M</t>
  </si>
  <si>
    <t>448.34M</t>
  </si>
  <si>
    <t>259.97M</t>
  </si>
  <si>
    <t>381.63M</t>
  </si>
  <si>
    <t>314.67M</t>
  </si>
  <si>
    <t>343.72M</t>
  </si>
  <si>
    <t>486.45M</t>
  </si>
  <si>
    <t>462.23M</t>
  </si>
  <si>
    <t>543.60M</t>
  </si>
  <si>
    <t>585.40M</t>
  </si>
  <si>
    <t>456.14M</t>
  </si>
  <si>
    <t>442.07M</t>
  </si>
  <si>
    <t>517.72M</t>
  </si>
  <si>
    <t>404.21M</t>
  </si>
  <si>
    <t>329.78M</t>
  </si>
  <si>
    <t>457.97M</t>
  </si>
  <si>
    <t>200.23M</t>
  </si>
  <si>
    <t>300.13M</t>
  </si>
  <si>
    <t>215.18M</t>
  </si>
  <si>
    <t>189.62M</t>
  </si>
  <si>
    <t>232.14M</t>
  </si>
  <si>
    <t>244.55M</t>
  </si>
  <si>
    <t>298.66M</t>
  </si>
  <si>
    <t>305.51M</t>
  </si>
  <si>
    <t>253.14M</t>
  </si>
  <si>
    <t>273.61M</t>
  </si>
  <si>
    <t>236.35M</t>
  </si>
  <si>
    <t>268.53M</t>
  </si>
  <si>
    <t>265.04M</t>
  </si>
  <si>
    <t>261.43M</t>
  </si>
  <si>
    <t>226.61M</t>
  </si>
  <si>
    <t>271.21M</t>
  </si>
  <si>
    <t>386.39M</t>
  </si>
  <si>
    <t>321.66M</t>
  </si>
  <si>
    <t>355.28M</t>
  </si>
  <si>
    <t>395.60M</t>
  </si>
  <si>
    <t>326.52M</t>
  </si>
  <si>
    <t>323.85M</t>
  </si>
  <si>
    <t>258.09M</t>
  </si>
  <si>
    <t>276.66M</t>
  </si>
  <si>
    <t>227.51M</t>
  </si>
  <si>
    <t>266.70M</t>
  </si>
  <si>
    <t>229.45M</t>
  </si>
  <si>
    <t>303.70M</t>
  </si>
  <si>
    <t>244.97M</t>
  </si>
  <si>
    <t>220.24M</t>
  </si>
  <si>
    <t>232.42M</t>
  </si>
  <si>
    <t>239.34M</t>
  </si>
  <si>
    <t>236.45M</t>
  </si>
  <si>
    <t>251.46M</t>
  </si>
  <si>
    <t>247.44M</t>
  </si>
  <si>
    <t>200.46M</t>
  </si>
  <si>
    <t>167.03M</t>
  </si>
  <si>
    <t>320.83M</t>
  </si>
  <si>
    <t>161.68M</t>
  </si>
  <si>
    <t>176.03M</t>
  </si>
  <si>
    <t>144.78M</t>
  </si>
  <si>
    <t>182.56M</t>
  </si>
  <si>
    <t>196.97M</t>
  </si>
  <si>
    <t>207.95M</t>
  </si>
  <si>
    <t>241.03M</t>
  </si>
  <si>
    <t>330.61M</t>
  </si>
  <si>
    <t>354.59M</t>
  </si>
  <si>
    <t>219.50M</t>
  </si>
  <si>
    <t>214.97M</t>
  </si>
  <si>
    <t>270.97M</t>
  </si>
  <si>
    <t>256.56M</t>
  </si>
  <si>
    <t>204.47M</t>
  </si>
  <si>
    <t>237.17M</t>
  </si>
  <si>
    <t>257.79M</t>
  </si>
  <si>
    <t>254.14M</t>
  </si>
  <si>
    <t>231.72M</t>
  </si>
  <si>
    <t>292.53M</t>
  </si>
  <si>
    <t>279.87M</t>
  </si>
  <si>
    <t>295.54M</t>
  </si>
  <si>
    <t>498.00M</t>
  </si>
  <si>
    <t>348.89M</t>
  </si>
  <si>
    <t>356.33M</t>
  </si>
  <si>
    <t>255.95M</t>
  </si>
  <si>
    <t>356.40M</t>
  </si>
  <si>
    <t>BHARTI AIRTEL STOCK PRICE DATA</t>
  </si>
  <si>
    <t>6.24M</t>
  </si>
  <si>
    <t>4.82M</t>
  </si>
  <si>
    <t>5.14M</t>
  </si>
  <si>
    <t>5.82M</t>
  </si>
  <si>
    <t>4.48M</t>
  </si>
  <si>
    <t>3.66M</t>
  </si>
  <si>
    <t>3.10M</t>
  </si>
  <si>
    <t>5.16M</t>
  </si>
  <si>
    <t>6.63M</t>
  </si>
  <si>
    <t>6.47M</t>
  </si>
  <si>
    <t>6.09M</t>
  </si>
  <si>
    <t>279.44K</t>
  </si>
  <si>
    <t>4.92M</t>
  </si>
  <si>
    <t>4.62M</t>
  </si>
  <si>
    <t>6.99M</t>
  </si>
  <si>
    <t>2.81M</t>
  </si>
  <si>
    <t>3.43M</t>
  </si>
  <si>
    <t>3.67M</t>
  </si>
  <si>
    <t>2.76M</t>
  </si>
  <si>
    <t>3.07M</t>
  </si>
  <si>
    <t>3.84M</t>
  </si>
  <si>
    <t>4.15M</t>
  </si>
  <si>
    <t>4.37M</t>
  </si>
  <si>
    <t>3.30M</t>
  </si>
  <si>
    <t>5.89M</t>
  </si>
  <si>
    <t>2.07M</t>
  </si>
  <si>
    <t>2.37M</t>
  </si>
  <si>
    <t>5.05M</t>
  </si>
  <si>
    <t>3.41M</t>
  </si>
  <si>
    <t>5.22M</t>
  </si>
  <si>
    <t>5.39M</t>
  </si>
  <si>
    <t>8.58M</t>
  </si>
  <si>
    <t>7.20M</t>
  </si>
  <si>
    <t>3.65M</t>
  </si>
  <si>
    <t>6.91M</t>
  </si>
  <si>
    <t>7.12M</t>
  </si>
  <si>
    <t>7.42M</t>
  </si>
  <si>
    <t>4.02M</t>
  </si>
  <si>
    <t>7.58M</t>
  </si>
  <si>
    <t>5.00M</t>
  </si>
  <si>
    <t>21.65M</t>
  </si>
  <si>
    <t>8.50M</t>
  </si>
  <si>
    <t>3.17M</t>
  </si>
  <si>
    <t>4.22M</t>
  </si>
  <si>
    <t>3.76M</t>
  </si>
  <si>
    <t>5.61M</t>
  </si>
  <si>
    <t>12.20M</t>
  </si>
  <si>
    <t>5.99M</t>
  </si>
  <si>
    <t>6.16M</t>
  </si>
  <si>
    <t>3.91M</t>
  </si>
  <si>
    <t>5.50M</t>
  </si>
  <si>
    <t>5.65M</t>
  </si>
  <si>
    <t>5.21M</t>
  </si>
  <si>
    <t>4.55M</t>
  </si>
  <si>
    <t>4.89M</t>
  </si>
  <si>
    <t>37.82M</t>
  </si>
  <si>
    <t>8.04M</t>
  </si>
  <si>
    <t>6.23M</t>
  </si>
  <si>
    <t>3.97M</t>
  </si>
  <si>
    <t>4.31M</t>
  </si>
  <si>
    <t>6.78M</t>
  </si>
  <si>
    <t>6.18M</t>
  </si>
  <si>
    <t>10.05M</t>
  </si>
  <si>
    <t>4.40M</t>
  </si>
  <si>
    <t>7.18M</t>
  </si>
  <si>
    <t>4.50M</t>
  </si>
  <si>
    <t>4.03M</t>
  </si>
  <si>
    <t>3.62M</t>
  </si>
  <si>
    <t>5.70M</t>
  </si>
  <si>
    <t>8.25M</t>
  </si>
  <si>
    <t>5.11M</t>
  </si>
  <si>
    <t>3.34M</t>
  </si>
  <si>
    <t>4.53M</t>
  </si>
  <si>
    <t>5.63M</t>
  </si>
  <si>
    <t>4.26M</t>
  </si>
  <si>
    <t>4.59M</t>
  </si>
  <si>
    <t>9.56M</t>
  </si>
  <si>
    <t>4.28M</t>
  </si>
  <si>
    <t>2.94M</t>
  </si>
  <si>
    <t>3.56M</t>
  </si>
  <si>
    <t>3.86M</t>
  </si>
  <si>
    <t>6.97M</t>
  </si>
  <si>
    <t>3.32M</t>
  </si>
  <si>
    <t>6.34M</t>
  </si>
  <si>
    <t>4.18M</t>
  </si>
  <si>
    <t>3.42M</t>
  </si>
  <si>
    <t>2.90M</t>
  </si>
  <si>
    <t>3.26M</t>
  </si>
  <si>
    <t>4.88M</t>
  </si>
  <si>
    <t>9.57M</t>
  </si>
  <si>
    <t>8.26M</t>
  </si>
  <si>
    <t>7.79M</t>
  </si>
  <si>
    <t>6.01M</t>
  </si>
  <si>
    <t>29.15M</t>
  </si>
  <si>
    <t>19.68M</t>
  </si>
  <si>
    <t>9.58M</t>
  </si>
  <si>
    <t>6.35M</t>
  </si>
  <si>
    <t>6.20M</t>
  </si>
  <si>
    <t>43.93M</t>
  </si>
  <si>
    <t>8.74M</t>
  </si>
  <si>
    <t>8.64M</t>
  </si>
  <si>
    <t>8.67M</t>
  </si>
  <si>
    <t>3.98M</t>
  </si>
  <si>
    <t>7.99M</t>
  </si>
  <si>
    <t>4.42M</t>
  </si>
  <si>
    <t>5.32M</t>
  </si>
  <si>
    <t>12.28M</t>
  </si>
  <si>
    <t>10.28M</t>
  </si>
  <si>
    <t>12.18M</t>
  </si>
  <si>
    <t>19.92M</t>
  </si>
  <si>
    <t>6.02M</t>
  </si>
  <si>
    <t>24.83M</t>
  </si>
  <si>
    <t>7.10M</t>
  </si>
  <si>
    <t>4.45M</t>
  </si>
  <si>
    <t>6.55M</t>
  </si>
  <si>
    <t>5.62M</t>
  </si>
  <si>
    <t>7.15M</t>
  </si>
  <si>
    <t>3.03M</t>
  </si>
  <si>
    <t>5.42M</t>
  </si>
  <si>
    <t>149.41K</t>
  </si>
  <si>
    <t>6.61M</t>
  </si>
  <si>
    <t>11.93M</t>
  </si>
  <si>
    <t>6.89M</t>
  </si>
  <si>
    <t>3.70M</t>
  </si>
  <si>
    <t>5.53M</t>
  </si>
  <si>
    <t>4.81M</t>
  </si>
  <si>
    <t>2.68M</t>
  </si>
  <si>
    <t>5.77M</t>
  </si>
  <si>
    <t>5.56M</t>
  </si>
  <si>
    <t>11.29M</t>
  </si>
  <si>
    <t>8.00M</t>
  </si>
  <si>
    <t>5.27M</t>
  </si>
  <si>
    <t>3.20M</t>
  </si>
  <si>
    <t>5.29M</t>
  </si>
  <si>
    <t>8.51M</t>
  </si>
  <si>
    <t>6.28M</t>
  </si>
  <si>
    <t>12.07M</t>
  </si>
  <si>
    <t>7.89M</t>
  </si>
  <si>
    <t>13.10M</t>
  </si>
  <si>
    <t>19.94M</t>
  </si>
  <si>
    <t>5.24M</t>
  </si>
  <si>
    <t>7.88M</t>
  </si>
  <si>
    <t>6.44M</t>
  </si>
  <si>
    <t>3.37M</t>
  </si>
  <si>
    <t>4.83M</t>
  </si>
  <si>
    <t>4.23M</t>
  </si>
  <si>
    <t>7.33M</t>
  </si>
  <si>
    <t>9.53M</t>
  </si>
  <si>
    <t>3.63M</t>
  </si>
  <si>
    <t>5.46M</t>
  </si>
  <si>
    <t>10.52M</t>
  </si>
  <si>
    <t>5.78M</t>
  </si>
  <si>
    <t>10.90M</t>
  </si>
  <si>
    <t>7.84M</t>
  </si>
  <si>
    <t>9.95M</t>
  </si>
  <si>
    <t>6.60M</t>
  </si>
  <si>
    <t>7.70M</t>
  </si>
  <si>
    <t>4.14M</t>
  </si>
  <si>
    <t>10.12M</t>
  </si>
  <si>
    <t>8.57M</t>
  </si>
  <si>
    <t>7.53M</t>
  </si>
  <si>
    <t>4.25M</t>
  </si>
  <si>
    <t>6.68M</t>
  </si>
  <si>
    <t>8.90M</t>
  </si>
  <si>
    <t>5.38M</t>
  </si>
  <si>
    <t>5.86M</t>
  </si>
  <si>
    <t>133.65K</t>
  </si>
  <si>
    <t>5.93M</t>
  </si>
  <si>
    <t>13.82M</t>
  </si>
  <si>
    <t>5.30M</t>
  </si>
  <si>
    <t>3.19M</t>
  </si>
  <si>
    <t>6.71M</t>
  </si>
  <si>
    <t>4.57M</t>
  </si>
  <si>
    <t>5.40M</t>
  </si>
  <si>
    <t>4.71M</t>
  </si>
  <si>
    <t>3.09M</t>
  </si>
  <si>
    <t>5.06M</t>
  </si>
  <si>
    <t>4.65M</t>
  </si>
  <si>
    <t>3.21M</t>
  </si>
  <si>
    <t>3.89M</t>
  </si>
  <si>
    <t>4.20M</t>
  </si>
  <si>
    <t>6.52M</t>
  </si>
  <si>
    <t>2.77M</t>
  </si>
  <si>
    <t>9.86M</t>
  </si>
  <si>
    <t>7.81M</t>
  </si>
  <si>
    <t>4.97M</t>
  </si>
  <si>
    <t>3.61M</t>
  </si>
  <si>
    <t>5.98M</t>
  </si>
  <si>
    <t>3.90M</t>
  </si>
  <si>
    <t>11.42M</t>
  </si>
  <si>
    <t>9.55M</t>
  </si>
  <si>
    <t>18.19M</t>
  </si>
  <si>
    <t>1.92M</t>
  </si>
  <si>
    <t>11.75M</t>
  </si>
  <si>
    <t>4.41M</t>
  </si>
  <si>
    <t>5.03M</t>
  </si>
  <si>
    <t>3.31M</t>
  </si>
  <si>
    <t>3.39M</t>
  </si>
  <si>
    <t>2.60M</t>
  </si>
  <si>
    <t>3.11M</t>
  </si>
  <si>
    <t>4.49M</t>
  </si>
  <si>
    <t>4.01M</t>
  </si>
  <si>
    <t>4.66M</t>
  </si>
  <si>
    <t>3.60M</t>
  </si>
  <si>
    <t>6.87M</t>
  </si>
  <si>
    <t>3.80M</t>
  </si>
  <si>
    <t>4.63M</t>
  </si>
  <si>
    <t>4.79M</t>
  </si>
  <si>
    <t>2.46M</t>
  </si>
  <si>
    <t>4.61M</t>
  </si>
  <si>
    <t>4.29M</t>
  </si>
  <si>
    <t>3.99M</t>
  </si>
  <si>
    <t>5.75M</t>
  </si>
  <si>
    <t>6.54M</t>
  </si>
  <si>
    <t>13.81M</t>
  </si>
  <si>
    <t>4.12M</t>
  </si>
  <si>
    <t>4.27M</t>
  </si>
  <si>
    <t>5.54M</t>
  </si>
  <si>
    <t>9.93M</t>
  </si>
  <si>
    <t>5.10M</t>
  </si>
  <si>
    <t>2.32M</t>
  </si>
  <si>
    <t>2.75M</t>
  </si>
  <si>
    <t>3.25M</t>
  </si>
  <si>
    <t>5.31M</t>
  </si>
  <si>
    <t>1.66M</t>
  </si>
  <si>
    <t>174.77K</t>
  </si>
  <si>
    <t>1.35M</t>
  </si>
  <si>
    <t>1.81M</t>
  </si>
  <si>
    <t>3.69M</t>
  </si>
  <si>
    <t>3.51M</t>
  </si>
  <si>
    <t>6.37M</t>
  </si>
  <si>
    <t>2.18M</t>
  </si>
  <si>
    <t>3.13M</t>
  </si>
  <si>
    <t>2.33M</t>
  </si>
  <si>
    <t>1.88M</t>
  </si>
  <si>
    <t>7.90M</t>
  </si>
  <si>
    <t>2.25M</t>
  </si>
  <si>
    <t>2.42M</t>
  </si>
  <si>
    <t>7.06M</t>
  </si>
  <si>
    <t>5.60M</t>
  </si>
  <si>
    <t>4.34M</t>
  </si>
  <si>
    <t>7.39M</t>
  </si>
  <si>
    <t>5.36M</t>
  </si>
  <si>
    <t>5.28M</t>
  </si>
  <si>
    <t>6.11M</t>
  </si>
  <si>
    <t>4.90M</t>
  </si>
  <si>
    <t>2.98M</t>
  </si>
  <si>
    <t>14.00M</t>
  </si>
  <si>
    <t>5.51M</t>
  </si>
  <si>
    <t>4.11M</t>
  </si>
  <si>
    <t>2.73M</t>
  </si>
  <si>
    <t>3.74M</t>
  </si>
  <si>
    <t>4.24M</t>
  </si>
  <si>
    <t>2.22M</t>
  </si>
  <si>
    <t>4.43M</t>
  </si>
  <si>
    <t>12.53M</t>
  </si>
  <si>
    <t>14.06M</t>
  </si>
  <si>
    <t>3.12M</t>
  </si>
  <si>
    <t>2.84M</t>
  </si>
  <si>
    <t>1.86M</t>
  </si>
  <si>
    <t>3.33M</t>
  </si>
  <si>
    <t>3.22M</t>
  </si>
  <si>
    <t>4.93M</t>
  </si>
  <si>
    <t>3.01M</t>
  </si>
  <si>
    <t>3.96M</t>
  </si>
  <si>
    <t>2.67M</t>
  </si>
  <si>
    <t>3.44M</t>
  </si>
  <si>
    <t>3.28M</t>
  </si>
  <si>
    <t>4.09M</t>
  </si>
  <si>
    <t>7.07M</t>
  </si>
  <si>
    <t>4.64M</t>
  </si>
  <si>
    <t>2.09M</t>
  </si>
  <si>
    <t>2.31M</t>
  </si>
  <si>
    <t>3.45M</t>
  </si>
  <si>
    <t>2.85M</t>
  </si>
  <si>
    <t>4.13M</t>
  </si>
  <si>
    <t>7.00M</t>
  </si>
  <si>
    <t>3.78M</t>
  </si>
  <si>
    <t>6.64M</t>
  </si>
  <si>
    <t>4.73M</t>
  </si>
  <si>
    <t>3.35M</t>
  </si>
  <si>
    <t>18.76M</t>
  </si>
  <si>
    <t>7.40M</t>
  </si>
  <si>
    <t>6.27M</t>
  </si>
  <si>
    <t>7.67M</t>
  </si>
  <si>
    <t>4.38M</t>
  </si>
  <si>
    <t>3.02M</t>
  </si>
  <si>
    <t>2.69M</t>
  </si>
  <si>
    <t>4.91M</t>
  </si>
  <si>
    <t>3.87M</t>
  </si>
  <si>
    <t>1.57M</t>
  </si>
  <si>
    <t>4.05M</t>
  </si>
  <si>
    <t>2.72M</t>
  </si>
  <si>
    <t>6.83M</t>
  </si>
  <si>
    <t>9.71M</t>
  </si>
  <si>
    <t>47.34M</t>
  </si>
  <si>
    <t>5.15M</t>
  </si>
  <si>
    <t>3.68M</t>
  </si>
  <si>
    <t>6.15M</t>
  </si>
  <si>
    <t>9.10M</t>
  </si>
  <si>
    <t>10.00M</t>
  </si>
  <si>
    <t>11.38M</t>
  </si>
  <si>
    <t>6.53M</t>
  </si>
  <si>
    <t>4.85M</t>
  </si>
  <si>
    <t>7.57M</t>
  </si>
  <si>
    <t>2.58M</t>
  </si>
  <si>
    <t>2.74M</t>
  </si>
  <si>
    <t>2.49M</t>
  </si>
  <si>
    <t>1.44M</t>
  </si>
  <si>
    <t>6.30M</t>
  </si>
  <si>
    <t>6.57M</t>
  </si>
  <si>
    <t>4.52M</t>
  </si>
  <si>
    <t>2.36M</t>
  </si>
  <si>
    <t>9.08M</t>
  </si>
  <si>
    <t>3.79M</t>
  </si>
  <si>
    <t>3.49M</t>
  </si>
  <si>
    <t>1.70M</t>
  </si>
  <si>
    <t>1.78M</t>
  </si>
  <si>
    <t>2.12M</t>
  </si>
  <si>
    <t>5.80M</t>
  </si>
  <si>
    <t>4.17M</t>
  </si>
  <si>
    <t>2.26M</t>
  </si>
  <si>
    <t>2.34M</t>
  </si>
  <si>
    <t>2.45M</t>
  </si>
  <si>
    <t>5.33M</t>
  </si>
  <si>
    <t>3.57M</t>
  </si>
  <si>
    <t>9.31M</t>
  </si>
  <si>
    <t>7.47M</t>
  </si>
  <si>
    <t>8.10M</t>
  </si>
  <si>
    <t>3.75M</t>
  </si>
  <si>
    <t>3.55M</t>
  </si>
  <si>
    <t>4.60M</t>
  </si>
  <si>
    <t>5.76M</t>
  </si>
  <si>
    <t>10.56M</t>
  </si>
  <si>
    <t>6.72M</t>
  </si>
  <si>
    <t>4.36M</t>
  </si>
  <si>
    <t>4.06M</t>
  </si>
  <si>
    <t>3.38M</t>
  </si>
  <si>
    <t>3.40M</t>
  </si>
  <si>
    <t>3.50M</t>
  </si>
  <si>
    <t>3.71M</t>
  </si>
  <si>
    <t>2.95M</t>
  </si>
  <si>
    <t>5.91M</t>
  </si>
  <si>
    <t>2.41M</t>
  </si>
  <si>
    <t>5.49M</t>
  </si>
  <si>
    <t>4.47M</t>
  </si>
  <si>
    <t>8.54M</t>
  </si>
  <si>
    <t>6.75M</t>
  </si>
  <si>
    <t>6.56M</t>
  </si>
  <si>
    <t>5.01M</t>
  </si>
  <si>
    <t>6.29M</t>
  </si>
  <si>
    <t>6.59M</t>
  </si>
  <si>
    <t>12.73M</t>
  </si>
  <si>
    <t>28.39M</t>
  </si>
  <si>
    <t>8.39M</t>
  </si>
  <si>
    <t>2.97M</t>
  </si>
  <si>
    <t>1.72M</t>
  </si>
  <si>
    <t>1.63M</t>
  </si>
  <si>
    <t>2.91M</t>
  </si>
  <si>
    <t>2.80M</t>
  </si>
  <si>
    <t>5.08M</t>
  </si>
  <si>
    <t>2.83M</t>
  </si>
  <si>
    <t>6.40M</t>
  </si>
  <si>
    <t>3.00M</t>
  </si>
  <si>
    <t>7.49M</t>
  </si>
  <si>
    <t>3.83M</t>
  </si>
  <si>
    <t>3.15M</t>
  </si>
  <si>
    <t>3.77M</t>
  </si>
  <si>
    <t>5.57M</t>
  </si>
  <si>
    <t>4.51M</t>
  </si>
  <si>
    <t>2.99M</t>
  </si>
  <si>
    <t>3.46M</t>
  </si>
  <si>
    <t>7.60M</t>
  </si>
  <si>
    <t>7.41M</t>
  </si>
  <si>
    <t>10.41M</t>
  </si>
  <si>
    <t>4.33M</t>
  </si>
  <si>
    <t>7.17M</t>
  </si>
  <si>
    <t>5.90M</t>
  </si>
  <si>
    <t>11.73M</t>
  </si>
  <si>
    <t>10.49M</t>
  </si>
  <si>
    <t>8.16M</t>
  </si>
  <si>
    <t>3.18M</t>
  </si>
  <si>
    <t>522.41K</t>
  </si>
  <si>
    <t>4.76M</t>
  </si>
  <si>
    <t>4.39M</t>
  </si>
  <si>
    <t>3.52M</t>
  </si>
  <si>
    <t>6.03M</t>
  </si>
  <si>
    <t>6.50M</t>
  </si>
  <si>
    <t>12.62M</t>
  </si>
  <si>
    <t>5.41M</t>
  </si>
  <si>
    <t>5.55M</t>
  </si>
  <si>
    <t>5.97M</t>
  </si>
  <si>
    <t>13.14M</t>
  </si>
  <si>
    <t>9.27M</t>
  </si>
  <si>
    <t>7.72M</t>
  </si>
  <si>
    <t>9.97M</t>
  </si>
  <si>
    <t>7.94M</t>
  </si>
  <si>
    <t>20.21M</t>
  </si>
  <si>
    <t>6.65M</t>
  </si>
  <si>
    <t>8.34M</t>
  </si>
  <si>
    <t>2.65M</t>
  </si>
  <si>
    <t>10.65M</t>
  </si>
  <si>
    <t>126.79M</t>
  </si>
  <si>
    <t>10.17M</t>
  </si>
  <si>
    <t>5.69M</t>
  </si>
  <si>
    <t>11.87M</t>
  </si>
  <si>
    <t>8.89M</t>
  </si>
  <si>
    <t>5.88M</t>
  </si>
  <si>
    <t>9.85M</t>
  </si>
  <si>
    <t>14.92M</t>
  </si>
  <si>
    <t>8.23M</t>
  </si>
  <si>
    <t>8.12M</t>
  </si>
  <si>
    <t>13.74M</t>
  </si>
  <si>
    <t>10.35M</t>
  </si>
  <si>
    <t>8.81M</t>
  </si>
  <si>
    <t>4.54M</t>
  </si>
  <si>
    <t>7.14M</t>
  </si>
  <si>
    <t>5.92M</t>
  </si>
  <si>
    <t>5.81M</t>
  </si>
  <si>
    <t>7.37M</t>
  </si>
  <si>
    <t>5.02M</t>
  </si>
  <si>
    <t>4.46M</t>
  </si>
  <si>
    <t>8.98M</t>
  </si>
  <si>
    <t>12.03M</t>
  </si>
  <si>
    <t>18.69M</t>
  </si>
  <si>
    <t>4.70M</t>
  </si>
  <si>
    <t>6.51M</t>
  </si>
  <si>
    <t>4.35M</t>
  </si>
  <si>
    <t>3.88M</t>
  </si>
  <si>
    <t>11.09M</t>
  </si>
  <si>
    <t>8.88M</t>
  </si>
  <si>
    <t>6.77M</t>
  </si>
  <si>
    <t>13.90M</t>
  </si>
  <si>
    <t>8.35M</t>
  </si>
  <si>
    <t>6.41M</t>
  </si>
  <si>
    <t>6.67M</t>
  </si>
  <si>
    <t>3.47M</t>
  </si>
  <si>
    <t>44.59M</t>
  </si>
  <si>
    <t>4.68M</t>
  </si>
  <si>
    <t>7.13M</t>
  </si>
  <si>
    <t>4.19M</t>
  </si>
  <si>
    <t>5.58M</t>
  </si>
  <si>
    <t>7.32M</t>
  </si>
  <si>
    <t>18.99M</t>
  </si>
  <si>
    <t>11.94M</t>
  </si>
  <si>
    <t>6.92M</t>
  </si>
  <si>
    <t>4.84M</t>
  </si>
  <si>
    <t>6.79M</t>
  </si>
  <si>
    <t>3.94M</t>
  </si>
  <si>
    <t>7.22M</t>
  </si>
  <si>
    <t>6.10M</t>
  </si>
  <si>
    <t>4.99M</t>
  </si>
  <si>
    <t>5.18M</t>
  </si>
  <si>
    <t>9.96M</t>
  </si>
  <si>
    <t>8.95M</t>
  </si>
  <si>
    <t>9.94M</t>
  </si>
  <si>
    <t>15.83M</t>
  </si>
  <si>
    <t>7.96M</t>
  </si>
  <si>
    <t>2.93M</t>
  </si>
  <si>
    <t>7.97M</t>
  </si>
  <si>
    <t>6.32M</t>
  </si>
  <si>
    <t>8.17M</t>
  </si>
  <si>
    <t>9.90M</t>
  </si>
  <si>
    <t>8.46M</t>
  </si>
  <si>
    <t>7.09M</t>
  </si>
  <si>
    <t>10.22M</t>
  </si>
  <si>
    <t>8.30M</t>
  </si>
  <si>
    <t>6.45M</t>
  </si>
  <si>
    <t>14.14M</t>
  </si>
  <si>
    <t>9.15M</t>
  </si>
  <si>
    <t>4.10M</t>
  </si>
  <si>
    <t>5.43M</t>
  </si>
  <si>
    <t>7.44M</t>
  </si>
  <si>
    <t>6.07M</t>
  </si>
  <si>
    <t>10.19M</t>
  </si>
  <si>
    <t>3.29M</t>
  </si>
  <si>
    <t>10.75M</t>
  </si>
  <si>
    <t>21.45M</t>
  </si>
  <si>
    <t>8.94M</t>
  </si>
  <si>
    <t>14.13M</t>
  </si>
  <si>
    <t>6.70M</t>
  </si>
  <si>
    <t>5.34M</t>
  </si>
  <si>
    <t>5.83M</t>
  </si>
  <si>
    <t>12.37M</t>
  </si>
  <si>
    <t>10.64M</t>
  </si>
  <si>
    <t>4.32M</t>
  </si>
  <si>
    <t>21.64M</t>
  </si>
  <si>
    <t>3.85M</t>
  </si>
  <si>
    <t>8.52M</t>
  </si>
  <si>
    <t>8.08M</t>
  </si>
  <si>
    <t>11.81M</t>
  </si>
  <si>
    <t>13.85M</t>
  </si>
  <si>
    <t>9.63M</t>
  </si>
  <si>
    <t>9.28M</t>
  </si>
  <si>
    <t>9.07M</t>
  </si>
  <si>
    <t>10.24M</t>
  </si>
  <si>
    <t>8.80M</t>
  </si>
  <si>
    <t>11.02M</t>
  </si>
  <si>
    <t>11.51M</t>
  </si>
  <si>
    <t>14.27M</t>
  </si>
  <si>
    <t>15.89M</t>
  </si>
  <si>
    <t>11.14M</t>
  </si>
  <si>
    <t>8.48M</t>
  </si>
  <si>
    <t>18.24M</t>
  </si>
  <si>
    <t>36.88M</t>
  </si>
  <si>
    <t>INFOSYS STOCK PRICE DATA</t>
  </si>
  <si>
    <t>4.67M</t>
  </si>
  <si>
    <t>4.21M</t>
  </si>
  <si>
    <t>10.42M</t>
  </si>
  <si>
    <t>3.16M</t>
  </si>
  <si>
    <t>7.34M</t>
  </si>
  <si>
    <t>371.97K</t>
  </si>
  <si>
    <t>7.02M</t>
  </si>
  <si>
    <t>4.69M</t>
  </si>
  <si>
    <t>10.53M</t>
  </si>
  <si>
    <t>5.35M</t>
  </si>
  <si>
    <t>4.78M</t>
  </si>
  <si>
    <t>4.86M</t>
  </si>
  <si>
    <t>5.64M</t>
  </si>
  <si>
    <t>7.50M</t>
  </si>
  <si>
    <t>14.91M</t>
  </si>
  <si>
    <t>7.28M</t>
  </si>
  <si>
    <t>3.64M</t>
  </si>
  <si>
    <t>15.24M</t>
  </si>
  <si>
    <t>7.98M</t>
  </si>
  <si>
    <t>6.39M</t>
  </si>
  <si>
    <t>2.79M</t>
  </si>
  <si>
    <t>8.56M</t>
  </si>
  <si>
    <t>4.77M</t>
  </si>
  <si>
    <t>5.85M</t>
  </si>
  <si>
    <t>4.08M</t>
  </si>
  <si>
    <t>13.47M</t>
  </si>
  <si>
    <t>7.23M</t>
  </si>
  <si>
    <t>3.73M</t>
  </si>
  <si>
    <t>4.30M</t>
  </si>
  <si>
    <t>1.97M</t>
  </si>
  <si>
    <t>2.59M</t>
  </si>
  <si>
    <t>7.45M</t>
  </si>
  <si>
    <t>5.09M</t>
  </si>
  <si>
    <t>7.69M</t>
  </si>
  <si>
    <t>10.74M</t>
  </si>
  <si>
    <t>7.48M</t>
  </si>
  <si>
    <t>11.37M</t>
  </si>
  <si>
    <t>6.00M</t>
  </si>
  <si>
    <t>7.11M</t>
  </si>
  <si>
    <t>29.82M</t>
  </si>
  <si>
    <t>11.25M</t>
  </si>
  <si>
    <t>6.94M</t>
  </si>
  <si>
    <t>17.08M</t>
  </si>
  <si>
    <t>8.86M</t>
  </si>
  <si>
    <t>5.19M</t>
  </si>
  <si>
    <t>8.01M</t>
  </si>
  <si>
    <t>7.27M</t>
  </si>
  <si>
    <t>6.80M</t>
  </si>
  <si>
    <t>8.20M</t>
  </si>
  <si>
    <t>14.76M</t>
  </si>
  <si>
    <t>17.30M</t>
  </si>
  <si>
    <t>7.93M</t>
  </si>
  <si>
    <t>7.31M</t>
  </si>
  <si>
    <t>6.81M</t>
  </si>
  <si>
    <t>24.08M</t>
  </si>
  <si>
    <t>12.66M</t>
  </si>
  <si>
    <t>9.23M</t>
  </si>
  <si>
    <t>10.59M</t>
  </si>
  <si>
    <t>37.11M</t>
  </si>
  <si>
    <t>9.66M</t>
  </si>
  <si>
    <t>6.19M</t>
  </si>
  <si>
    <t>318.28K</t>
  </si>
  <si>
    <t>7.54M</t>
  </si>
  <si>
    <t>9.25M</t>
  </si>
  <si>
    <t>8.78M</t>
  </si>
  <si>
    <t>6.08M</t>
  </si>
  <si>
    <t>8.84M</t>
  </si>
  <si>
    <t>10.08M</t>
  </si>
  <si>
    <t>8.06M</t>
  </si>
  <si>
    <t>9.09M</t>
  </si>
  <si>
    <t>20.60M</t>
  </si>
  <si>
    <t>22.11M</t>
  </si>
  <si>
    <t>16.17M</t>
  </si>
  <si>
    <t>8.53M</t>
  </si>
  <si>
    <t>6.74M</t>
  </si>
  <si>
    <t>9.42M</t>
  </si>
  <si>
    <t>5.07M</t>
  </si>
  <si>
    <t>11.19M</t>
  </si>
  <si>
    <t>6.58M</t>
  </si>
  <si>
    <t>12.50M</t>
  </si>
  <si>
    <t>6.86M</t>
  </si>
  <si>
    <t>14.67M</t>
  </si>
  <si>
    <t>11.06M</t>
  </si>
  <si>
    <t>4.96M</t>
  </si>
  <si>
    <t>6.42M</t>
  </si>
  <si>
    <t>292.15K</t>
  </si>
  <si>
    <t>2.78M</t>
  </si>
  <si>
    <t>5.37M</t>
  </si>
  <si>
    <t>5.84M</t>
  </si>
  <si>
    <t>2.70M</t>
  </si>
  <si>
    <t>7.86M</t>
  </si>
  <si>
    <t>6.76M</t>
  </si>
  <si>
    <t>8.87M</t>
  </si>
  <si>
    <t>9.00M</t>
  </si>
  <si>
    <t>9.40M</t>
  </si>
  <si>
    <t>1.16M</t>
  </si>
  <si>
    <t>6.38M</t>
  </si>
  <si>
    <t>9.21M</t>
  </si>
  <si>
    <t>13.23M</t>
  </si>
  <si>
    <t>26.75M</t>
  </si>
  <si>
    <t>11.30M</t>
  </si>
  <si>
    <t>4.44M</t>
  </si>
  <si>
    <t>7.55M</t>
  </si>
  <si>
    <t>6.88M</t>
  </si>
  <si>
    <t>18.40M</t>
  </si>
  <si>
    <t>12.49M</t>
  </si>
  <si>
    <t>8.55M</t>
  </si>
  <si>
    <t>5.12M</t>
  </si>
  <si>
    <t>3.58M</t>
  </si>
  <si>
    <t>572.24K</t>
  </si>
  <si>
    <t>2.27M</t>
  </si>
  <si>
    <t>6.36M</t>
  </si>
  <si>
    <t>2.64M</t>
  </si>
  <si>
    <t>3.93M</t>
  </si>
  <si>
    <t>3.92M</t>
  </si>
  <si>
    <t>17.97M</t>
  </si>
  <si>
    <t>11.08M</t>
  </si>
  <si>
    <t>7.38M</t>
  </si>
  <si>
    <t>4.00M</t>
  </si>
  <si>
    <t>8.66M</t>
  </si>
  <si>
    <t>4.80M</t>
  </si>
  <si>
    <t>9.79M</t>
  </si>
  <si>
    <t>5.17M</t>
  </si>
  <si>
    <t>2.56M</t>
  </si>
  <si>
    <t>2.89M</t>
  </si>
  <si>
    <t>5.13M</t>
  </si>
  <si>
    <t>7.74M</t>
  </si>
  <si>
    <t>4.16M</t>
  </si>
  <si>
    <t>5.71M</t>
  </si>
  <si>
    <t>6.06M</t>
  </si>
  <si>
    <t>6.12M</t>
  </si>
  <si>
    <t>9.19M</t>
  </si>
  <si>
    <t>45.55M</t>
  </si>
  <si>
    <t>13.69M</t>
  </si>
  <si>
    <t>16.74M</t>
  </si>
  <si>
    <t>11.57M</t>
  </si>
  <si>
    <t>12.83M</t>
  </si>
  <si>
    <t>9.98M</t>
  </si>
  <si>
    <t>6.13M</t>
  </si>
  <si>
    <t>5.96M</t>
  </si>
  <si>
    <t>7.73M</t>
  </si>
  <si>
    <t>12.82M</t>
  </si>
  <si>
    <t>5.66M</t>
  </si>
  <si>
    <t>3.24M</t>
  </si>
  <si>
    <t>7.24M</t>
  </si>
  <si>
    <t>4.04M</t>
  </si>
  <si>
    <t>10.01M</t>
  </si>
  <si>
    <t>10.91M</t>
  </si>
  <si>
    <t>17.80M</t>
  </si>
  <si>
    <t>5.52M</t>
  </si>
  <si>
    <t>7.63M</t>
  </si>
  <si>
    <t>6.95M</t>
  </si>
  <si>
    <t>10.47M</t>
  </si>
  <si>
    <t>8.29M</t>
  </si>
  <si>
    <t>5.26M</t>
  </si>
  <si>
    <t>8.02M</t>
  </si>
  <si>
    <t>5.68M</t>
  </si>
  <si>
    <t>8.31M</t>
  </si>
  <si>
    <t>8.69M</t>
  </si>
  <si>
    <t>8.62M</t>
  </si>
  <si>
    <t>11.31M</t>
  </si>
  <si>
    <t>12.43M</t>
  </si>
  <si>
    <t>53.17M</t>
  </si>
  <si>
    <t>11.27M</t>
  </si>
  <si>
    <t>7.51M</t>
  </si>
  <si>
    <t>8.71M</t>
  </si>
  <si>
    <t>7.56M</t>
  </si>
  <si>
    <t>7.61M</t>
  </si>
  <si>
    <t>8.36M</t>
  </si>
  <si>
    <t>8.22M</t>
  </si>
  <si>
    <t>9.68M</t>
  </si>
  <si>
    <t>2.86M</t>
  </si>
  <si>
    <t>5.04M</t>
  </si>
  <si>
    <t>6.90M</t>
  </si>
  <si>
    <t>7.04M</t>
  </si>
  <si>
    <t>9.45M</t>
  </si>
  <si>
    <t>6.96M</t>
  </si>
  <si>
    <t>6.21M</t>
  </si>
  <si>
    <t>5.20M</t>
  </si>
  <si>
    <t>6.17M</t>
  </si>
  <si>
    <t>11.61M</t>
  </si>
  <si>
    <t>7.16M</t>
  </si>
  <si>
    <t>11.50M</t>
  </si>
  <si>
    <t>9.87M</t>
  </si>
  <si>
    <t>6.22M</t>
  </si>
  <si>
    <t>4.98M</t>
  </si>
  <si>
    <t>6.14M</t>
  </si>
  <si>
    <t>3.82M</t>
  </si>
  <si>
    <t>4.56M</t>
  </si>
  <si>
    <t>7.21M</t>
  </si>
  <si>
    <t>3.05M</t>
  </si>
  <si>
    <t>982.84K</t>
  </si>
  <si>
    <t>3.59M</t>
  </si>
  <si>
    <t>4.58M</t>
  </si>
  <si>
    <t>14.99M</t>
  </si>
  <si>
    <t>5.48M</t>
  </si>
  <si>
    <t>4.94M</t>
  </si>
  <si>
    <t>9.41M</t>
  </si>
  <si>
    <t>10.43M</t>
  </si>
  <si>
    <t>9.17M</t>
  </si>
  <si>
    <t>7.92M</t>
  </si>
  <si>
    <t>20.46M</t>
  </si>
  <si>
    <t>12.78M</t>
  </si>
  <si>
    <t>14.33M</t>
  </si>
  <si>
    <t>4.95M</t>
  </si>
  <si>
    <t>8.14M</t>
  </si>
  <si>
    <t>6.73M</t>
  </si>
  <si>
    <t>3.08M</t>
  </si>
  <si>
    <t>3.95M</t>
  </si>
  <si>
    <t>4.74M</t>
  </si>
  <si>
    <t>4.07M</t>
  </si>
  <si>
    <t>7.01M</t>
  </si>
  <si>
    <t>6.25M</t>
  </si>
  <si>
    <t>9.69M</t>
  </si>
  <si>
    <t>6.62M</t>
  </si>
  <si>
    <t>16.03M</t>
  </si>
  <si>
    <t>8.28M</t>
  </si>
  <si>
    <t>13.04M</t>
  </si>
  <si>
    <t>16.56M</t>
  </si>
  <si>
    <t>7.03M</t>
  </si>
  <si>
    <t>7.85M</t>
  </si>
  <si>
    <t>9.83M</t>
  </si>
  <si>
    <t>8.82M</t>
  </si>
  <si>
    <t>8.13M</t>
  </si>
  <si>
    <t>7.77M</t>
  </si>
  <si>
    <t>10.68M</t>
  </si>
  <si>
    <t>17.04M</t>
  </si>
  <si>
    <t>30.52M</t>
  </si>
  <si>
    <t>6.26M</t>
  </si>
  <si>
    <t>6.46M</t>
  </si>
  <si>
    <t>5.47M</t>
  </si>
  <si>
    <t>7.36M</t>
  </si>
  <si>
    <t>7.80M</t>
  </si>
  <si>
    <t>17.73M</t>
  </si>
  <si>
    <t>5.23M</t>
  </si>
  <si>
    <t>10.29M</t>
  </si>
  <si>
    <t>10.98M</t>
  </si>
  <si>
    <t>9.74M</t>
  </si>
  <si>
    <t>15.08M</t>
  </si>
  <si>
    <t>13.59M</t>
  </si>
  <si>
    <t>7.46M</t>
  </si>
  <si>
    <t>6.05M</t>
  </si>
  <si>
    <t>8.79M</t>
  </si>
  <si>
    <t>11.00M</t>
  </si>
  <si>
    <t>11.23M</t>
  </si>
  <si>
    <t>9.14M</t>
  </si>
  <si>
    <t>14.28M</t>
  </si>
  <si>
    <t>18.89M</t>
  </si>
  <si>
    <t>1.82M</t>
  </si>
  <si>
    <t>2.08M</t>
  </si>
  <si>
    <t>14.81M</t>
  </si>
  <si>
    <t>8.44M</t>
  </si>
  <si>
    <t>LARSEN TOUBRO  STOCK PRICE DATA</t>
  </si>
  <si>
    <t>1.83M</t>
  </si>
  <si>
    <t>1.23M</t>
  </si>
  <si>
    <t>1.29M</t>
  </si>
  <si>
    <t>1.12M</t>
  </si>
  <si>
    <t>926.13K</t>
  </si>
  <si>
    <t>1.62M</t>
  </si>
  <si>
    <t>1.58M</t>
  </si>
  <si>
    <t>1.25M</t>
  </si>
  <si>
    <t>212.80K</t>
  </si>
  <si>
    <t>7.64M</t>
  </si>
  <si>
    <t>1.79M</t>
  </si>
  <si>
    <t>2.13M</t>
  </si>
  <si>
    <t>1.36M</t>
  </si>
  <si>
    <t>1.75M</t>
  </si>
  <si>
    <t>2.10M</t>
  </si>
  <si>
    <t>1.96M</t>
  </si>
  <si>
    <t>1.28M</t>
  </si>
  <si>
    <t>1.65M</t>
  </si>
  <si>
    <t>2.30M</t>
  </si>
  <si>
    <t>1.67M</t>
  </si>
  <si>
    <t>1.84M</t>
  </si>
  <si>
    <t>2.11M</t>
  </si>
  <si>
    <t>1.94M</t>
  </si>
  <si>
    <t>1.71M</t>
  </si>
  <si>
    <t>1.05M</t>
  </si>
  <si>
    <t>1.87M</t>
  </si>
  <si>
    <t>1.20M</t>
  </si>
  <si>
    <t>1.45M</t>
  </si>
  <si>
    <t>2.96M</t>
  </si>
  <si>
    <t>1.93M</t>
  </si>
  <si>
    <t>1.21M</t>
  </si>
  <si>
    <t>2.17M</t>
  </si>
  <si>
    <t>1.61M</t>
  </si>
  <si>
    <t>1.73M</t>
  </si>
  <si>
    <t>1.90M</t>
  </si>
  <si>
    <t>1.32M</t>
  </si>
  <si>
    <t>848.23K</t>
  </si>
  <si>
    <t>2.04M</t>
  </si>
  <si>
    <t>2.51M</t>
  </si>
  <si>
    <t>2.00M</t>
  </si>
  <si>
    <t>1.98M</t>
  </si>
  <si>
    <t>2.62M</t>
  </si>
  <si>
    <t>2.43M</t>
  </si>
  <si>
    <t>943.30K</t>
  </si>
  <si>
    <t>2.23M</t>
  </si>
  <si>
    <t>1.64M</t>
  </si>
  <si>
    <t>1.85M</t>
  </si>
  <si>
    <t>3.14M</t>
  </si>
  <si>
    <t>2.48M</t>
  </si>
  <si>
    <t>2.16M</t>
  </si>
  <si>
    <t>2.24M</t>
  </si>
  <si>
    <t>2.55M</t>
  </si>
  <si>
    <t>8.37M</t>
  </si>
  <si>
    <t>10.37M</t>
  </si>
  <si>
    <t>9.92M</t>
  </si>
  <si>
    <t>6.43M</t>
  </si>
  <si>
    <t>1.51M</t>
  </si>
  <si>
    <t>2.57M</t>
  </si>
  <si>
    <t>1.41M</t>
  </si>
  <si>
    <t>141.46K</t>
  </si>
  <si>
    <t>2.87M</t>
  </si>
  <si>
    <t>12.12M</t>
  </si>
  <si>
    <t>2.61M</t>
  </si>
  <si>
    <t>1.40M</t>
  </si>
  <si>
    <t>1.50M</t>
  </si>
  <si>
    <t>1.43M</t>
  </si>
  <si>
    <t>3.27M</t>
  </si>
  <si>
    <t>2.29M</t>
  </si>
  <si>
    <t>1.95M</t>
  </si>
  <si>
    <t>1.08M</t>
  </si>
  <si>
    <t>1.68M</t>
  </si>
  <si>
    <t>1.91M</t>
  </si>
  <si>
    <t>2.39M</t>
  </si>
  <si>
    <t>2.50M</t>
  </si>
  <si>
    <t>1.47M</t>
  </si>
  <si>
    <t>1.31M</t>
  </si>
  <si>
    <t>246.95K</t>
  </si>
  <si>
    <t>2.52M</t>
  </si>
  <si>
    <t>1.22M</t>
  </si>
  <si>
    <t>2.15M</t>
  </si>
  <si>
    <t>9.64M</t>
  </si>
  <si>
    <t>2.21M</t>
  </si>
  <si>
    <t>1.74M</t>
  </si>
  <si>
    <t>468.51K</t>
  </si>
  <si>
    <t>1.11M</t>
  </si>
  <si>
    <t>1.53M</t>
  </si>
  <si>
    <t>1.99M</t>
  </si>
  <si>
    <t>777.08K</t>
  </si>
  <si>
    <t>968.58K</t>
  </si>
  <si>
    <t>1.39M</t>
  </si>
  <si>
    <t>1.07M</t>
  </si>
  <si>
    <t>1.77M</t>
  </si>
  <si>
    <t>2.63M</t>
  </si>
  <si>
    <t>1.89M</t>
  </si>
  <si>
    <t>2.06M</t>
  </si>
  <si>
    <t>1.80M</t>
  </si>
  <si>
    <t>915.12K</t>
  </si>
  <si>
    <t>1.10M</t>
  </si>
  <si>
    <t>1.33M</t>
  </si>
  <si>
    <t>1.60M</t>
  </si>
  <si>
    <t>531.77K</t>
  </si>
  <si>
    <t>256.27K</t>
  </si>
  <si>
    <t>947.75K</t>
  </si>
  <si>
    <t>1.01M</t>
  </si>
  <si>
    <t>1.24M</t>
  </si>
  <si>
    <t>1.14M</t>
  </si>
  <si>
    <t>1.56M</t>
  </si>
  <si>
    <t>1.69M</t>
  </si>
  <si>
    <t>2.40M</t>
  </si>
  <si>
    <t>818.79K</t>
  </si>
  <si>
    <t>1.55M</t>
  </si>
  <si>
    <t>1.18M</t>
  </si>
  <si>
    <t>953.46K</t>
  </si>
  <si>
    <t>2.44M</t>
  </si>
  <si>
    <t>736.63K</t>
  </si>
  <si>
    <t>1.26M</t>
  </si>
  <si>
    <t>1.38M</t>
  </si>
  <si>
    <t>1.04M</t>
  </si>
  <si>
    <t>906.87K</t>
  </si>
  <si>
    <t>767.31K</t>
  </si>
  <si>
    <t>1.48M</t>
  </si>
  <si>
    <t>1.30M</t>
  </si>
  <si>
    <t>720.87K</t>
  </si>
  <si>
    <t>878.70K</t>
  </si>
  <si>
    <t>845.62K</t>
  </si>
  <si>
    <t>1.19M</t>
  </si>
  <si>
    <t>793.57K</t>
  </si>
  <si>
    <t>1.17M</t>
  </si>
  <si>
    <t>1.37M</t>
  </si>
  <si>
    <t>2.53M</t>
  </si>
  <si>
    <t>2.66M</t>
  </si>
  <si>
    <t>9.47M</t>
  </si>
  <si>
    <t>1.42M</t>
  </si>
  <si>
    <t>998.24K</t>
  </si>
  <si>
    <t>2.88M</t>
  </si>
  <si>
    <t>1.34M</t>
  </si>
  <si>
    <t>1.49M</t>
  </si>
  <si>
    <t>1.54M</t>
  </si>
  <si>
    <t>3.04M</t>
  </si>
  <si>
    <t>1.09M</t>
  </si>
  <si>
    <t>2.05M</t>
  </si>
  <si>
    <t>1.46M</t>
  </si>
  <si>
    <t>1.02M</t>
  </si>
  <si>
    <t>807.34K</t>
  </si>
  <si>
    <t>1.52M</t>
  </si>
  <si>
    <t>1.15M</t>
  </si>
  <si>
    <t>1.06M</t>
  </si>
  <si>
    <t>2.03M</t>
  </si>
  <si>
    <t>1.59M</t>
  </si>
  <si>
    <t>2.82M</t>
  </si>
  <si>
    <t>714.69K</t>
  </si>
  <si>
    <t>2.01M</t>
  </si>
  <si>
    <t>2.14M</t>
  </si>
  <si>
    <t>269.40K</t>
  </si>
  <si>
    <t>2.38M</t>
  </si>
  <si>
    <t>1.76M</t>
  </si>
  <si>
    <t>791.71K</t>
  </si>
  <si>
    <t>980.87K</t>
  </si>
  <si>
    <t>2.47M</t>
  </si>
  <si>
    <t>781.52K</t>
  </si>
  <si>
    <t>1.27M</t>
  </si>
  <si>
    <t>3.53M</t>
  </si>
  <si>
    <t>2.35M</t>
  </si>
  <si>
    <t>HDFC BANK STOCK PRICE DATA</t>
  </si>
  <si>
    <t>25.49M</t>
  </si>
  <si>
    <t>13.54M</t>
  </si>
  <si>
    <t>13.57M</t>
  </si>
  <si>
    <t>17.86M</t>
  </si>
  <si>
    <t>15.70M</t>
  </si>
  <si>
    <t>13.89M</t>
  </si>
  <si>
    <t>22.12M</t>
  </si>
  <si>
    <t>14.04M</t>
  </si>
  <si>
    <t>879.85K</t>
  </si>
  <si>
    <t>11.45M</t>
  </si>
  <si>
    <t>16.36M</t>
  </si>
  <si>
    <t>17.90M</t>
  </si>
  <si>
    <t>11.01M</t>
  </si>
  <si>
    <t>13.07M</t>
  </si>
  <si>
    <t>15.42M</t>
  </si>
  <si>
    <t>19.02M</t>
  </si>
  <si>
    <t>19.44M</t>
  </si>
  <si>
    <t>23.27M</t>
  </si>
  <si>
    <t>12.40M</t>
  </si>
  <si>
    <t>7.35M</t>
  </si>
  <si>
    <t>9.26M</t>
  </si>
  <si>
    <t>11.84M</t>
  </si>
  <si>
    <t>10.88M</t>
  </si>
  <si>
    <t>20.56M</t>
  </si>
  <si>
    <t>14.87M</t>
  </si>
  <si>
    <t>47.23M</t>
  </si>
  <si>
    <t>24.34M</t>
  </si>
  <si>
    <t>24.24M</t>
  </si>
  <si>
    <t>12.29M</t>
  </si>
  <si>
    <t>13.19M</t>
  </si>
  <si>
    <t>17.81M</t>
  </si>
  <si>
    <t>15.95M</t>
  </si>
  <si>
    <t>15.98M</t>
  </si>
  <si>
    <t>16.52M</t>
  </si>
  <si>
    <t>13.48M</t>
  </si>
  <si>
    <t>30.31M</t>
  </si>
  <si>
    <t>15.33M</t>
  </si>
  <si>
    <t>10.06M</t>
  </si>
  <si>
    <t>7.59M</t>
  </si>
  <si>
    <t>16.21M</t>
  </si>
  <si>
    <t>11.11M</t>
  </si>
  <si>
    <t>13.30M</t>
  </si>
  <si>
    <t>11.90M</t>
  </si>
  <si>
    <t>13.01M</t>
  </si>
  <si>
    <t>11.44M</t>
  </si>
  <si>
    <t>12.34M</t>
  </si>
  <si>
    <t>18.64M</t>
  </si>
  <si>
    <t>17.02M</t>
  </si>
  <si>
    <t>222.67M</t>
  </si>
  <si>
    <t>24.53M</t>
  </si>
  <si>
    <t>13.46M</t>
  </si>
  <si>
    <t>17.89M</t>
  </si>
  <si>
    <t>11.18M</t>
  </si>
  <si>
    <t>23.82M</t>
  </si>
  <si>
    <t>15.57M</t>
  </si>
  <si>
    <t>9.75M</t>
  </si>
  <si>
    <t>13.92M</t>
  </si>
  <si>
    <t>27.03M</t>
  </si>
  <si>
    <t>19.66M</t>
  </si>
  <si>
    <t>13.32M</t>
  </si>
  <si>
    <t>16.99M</t>
  </si>
  <si>
    <t>21.17M</t>
  </si>
  <si>
    <t>22.56M</t>
  </si>
  <si>
    <t>20.67M</t>
  </si>
  <si>
    <t>22.06M</t>
  </si>
  <si>
    <t>13.11M</t>
  </si>
  <si>
    <t>18.91M</t>
  </si>
  <si>
    <t>27.30M</t>
  </si>
  <si>
    <t>25.50M</t>
  </si>
  <si>
    <t>21.91M</t>
  </si>
  <si>
    <t>12.77M</t>
  </si>
  <si>
    <t>30.86M</t>
  </si>
  <si>
    <t>26.00M</t>
  </si>
  <si>
    <t>26.87M</t>
  </si>
  <si>
    <t>13.00M</t>
  </si>
  <si>
    <t>16.86M</t>
  </si>
  <si>
    <t>14.48M</t>
  </si>
  <si>
    <t>16.69M</t>
  </si>
  <si>
    <t>28.02M</t>
  </si>
  <si>
    <t>22.09M</t>
  </si>
  <si>
    <t>22.75M</t>
  </si>
  <si>
    <t>24.28M</t>
  </si>
  <si>
    <t>19.54M</t>
  </si>
  <si>
    <t>41.12M</t>
  </si>
  <si>
    <t>22.92M</t>
  </si>
  <si>
    <t>61.61M</t>
  </si>
  <si>
    <t>22.96M</t>
  </si>
  <si>
    <t>13.24M</t>
  </si>
  <si>
    <t>27.54M</t>
  </si>
  <si>
    <t>23.80M</t>
  </si>
  <si>
    <t>37.26M</t>
  </si>
  <si>
    <t>25.82M</t>
  </si>
  <si>
    <t>20.70M</t>
  </si>
  <si>
    <t>45.07M</t>
  </si>
  <si>
    <t>12.06M</t>
  </si>
  <si>
    <t>19.64M</t>
  </si>
  <si>
    <t>14.77M</t>
  </si>
  <si>
    <t>18.36M</t>
  </si>
  <si>
    <t>23.21M</t>
  </si>
  <si>
    <t>40.82M</t>
  </si>
  <si>
    <t>44.77M</t>
  </si>
  <si>
    <t>36.32M</t>
  </si>
  <si>
    <t>37.04M</t>
  </si>
  <si>
    <t>16.88M</t>
  </si>
  <si>
    <t>17.57M</t>
  </si>
  <si>
    <t>13.95M</t>
  </si>
  <si>
    <t>14.69M</t>
  </si>
  <si>
    <t>15.53M</t>
  </si>
  <si>
    <t>20.43M</t>
  </si>
  <si>
    <t>20.00M</t>
  </si>
  <si>
    <t>21.88M</t>
  </si>
  <si>
    <t>528.56K</t>
  </si>
  <si>
    <t>10.46M</t>
  </si>
  <si>
    <t>17.47M</t>
  </si>
  <si>
    <t>19.47M</t>
  </si>
  <si>
    <t>13.52M</t>
  </si>
  <si>
    <t>13.64M</t>
  </si>
  <si>
    <t>23.14M</t>
  </si>
  <si>
    <t>20.84M</t>
  </si>
  <si>
    <t>14.24M</t>
  </si>
  <si>
    <t>14.40M</t>
  </si>
  <si>
    <t>15.93M</t>
  </si>
  <si>
    <t>26.15M</t>
  </si>
  <si>
    <t>18.05M</t>
  </si>
  <si>
    <t>17.72M</t>
  </si>
  <si>
    <t>11.22M</t>
  </si>
  <si>
    <t>13.41M</t>
  </si>
  <si>
    <t>21.15M</t>
  </si>
  <si>
    <t>17.29M</t>
  </si>
  <si>
    <t>17.12M</t>
  </si>
  <si>
    <t>11.71M</t>
  </si>
  <si>
    <t>20.54M</t>
  </si>
  <si>
    <t>10.94M</t>
  </si>
  <si>
    <t>29.53M</t>
  </si>
  <si>
    <t>44.47M</t>
  </si>
  <si>
    <t>22.79M</t>
  </si>
  <si>
    <t>20.61M</t>
  </si>
  <si>
    <t>12.60M</t>
  </si>
  <si>
    <t>27.80M</t>
  </si>
  <si>
    <t>31.08M</t>
  </si>
  <si>
    <t>28.42M</t>
  </si>
  <si>
    <t>22.99M</t>
  </si>
  <si>
    <t>14.46M</t>
  </si>
  <si>
    <t>21.80M</t>
  </si>
  <si>
    <t>18.09M</t>
  </si>
  <si>
    <t>10.72M</t>
  </si>
  <si>
    <t>71.81M</t>
  </si>
  <si>
    <t>26.22M</t>
  </si>
  <si>
    <t>31.53M</t>
  </si>
  <si>
    <t>32.71M</t>
  </si>
  <si>
    <t>25.27M</t>
  </si>
  <si>
    <t>24.67M</t>
  </si>
  <si>
    <t>21.20M</t>
  </si>
  <si>
    <t>19.00M</t>
  </si>
  <si>
    <t>895.27K</t>
  </si>
  <si>
    <t>17.37M</t>
  </si>
  <si>
    <t>26.65M</t>
  </si>
  <si>
    <t>16.04M</t>
  </si>
  <si>
    <t>25.28M</t>
  </si>
  <si>
    <t>22.95M</t>
  </si>
  <si>
    <t>28.07M</t>
  </si>
  <si>
    <t>17.23M</t>
  </si>
  <si>
    <t>16.09M</t>
  </si>
  <si>
    <t>20.79M</t>
  </si>
  <si>
    <t>45.66M</t>
  </si>
  <si>
    <t>28.79M</t>
  </si>
  <si>
    <t>17.22M</t>
  </si>
  <si>
    <t>28.32M</t>
  </si>
  <si>
    <t>34.55M</t>
  </si>
  <si>
    <t>27.42M</t>
  </si>
  <si>
    <t>19.30M</t>
  </si>
  <si>
    <t>22.43M</t>
  </si>
  <si>
    <t>16.35M</t>
  </si>
  <si>
    <t>32.88M</t>
  </si>
  <si>
    <t>20.86M</t>
  </si>
  <si>
    <t>32.82M</t>
  </si>
  <si>
    <t>49.47M</t>
  </si>
  <si>
    <t>43.00M</t>
  </si>
  <si>
    <t>57.73M</t>
  </si>
  <si>
    <t>12.92M</t>
  </si>
  <si>
    <t>54.80M</t>
  </si>
  <si>
    <t>80.54M</t>
  </si>
  <si>
    <t>85.07M</t>
  </si>
  <si>
    <t>14.16M</t>
  </si>
  <si>
    <t>9.89M</t>
  </si>
  <si>
    <t>9.16M</t>
  </si>
  <si>
    <t>15.94M</t>
  </si>
  <si>
    <t>13.37M</t>
  </si>
  <si>
    <t>14.19M</t>
  </si>
  <si>
    <t>14.62M</t>
  </si>
  <si>
    <t>12.51M</t>
  </si>
  <si>
    <t>22.04M</t>
  </si>
  <si>
    <t>13.50M</t>
  </si>
  <si>
    <t>9.02M</t>
  </si>
  <si>
    <t>24.29M</t>
  </si>
  <si>
    <t>18.29M</t>
  </si>
  <si>
    <t>12.00M</t>
  </si>
  <si>
    <t>9.01M</t>
  </si>
  <si>
    <t>69.42M</t>
  </si>
  <si>
    <t>17.59M</t>
  </si>
  <si>
    <t>11.59M</t>
  </si>
  <si>
    <t>10.23M</t>
  </si>
  <si>
    <t>19.31M</t>
  </si>
  <si>
    <t>26.12M</t>
  </si>
  <si>
    <t>25.33M</t>
  </si>
  <si>
    <t>34.75M</t>
  </si>
  <si>
    <t>14.56M</t>
  </si>
  <si>
    <t>12.48M</t>
  </si>
  <si>
    <t>9.67M</t>
  </si>
  <si>
    <t>11.85M</t>
  </si>
  <si>
    <t>14.86M</t>
  </si>
  <si>
    <t>20.62M</t>
  </si>
  <si>
    <t>10.30M</t>
  </si>
  <si>
    <t>20.98M</t>
  </si>
  <si>
    <t>12.80M</t>
  </si>
  <si>
    <t>9.05M</t>
  </si>
  <si>
    <t>22.61M</t>
  </si>
  <si>
    <t>16.94M</t>
  </si>
  <si>
    <t>16.32M</t>
  </si>
  <si>
    <t>11.66M</t>
  </si>
  <si>
    <t>15.97M</t>
  </si>
  <si>
    <t>27.78M</t>
  </si>
  <si>
    <t>10.55M</t>
  </si>
  <si>
    <t>15.13M</t>
  </si>
  <si>
    <t>15.61M</t>
  </si>
  <si>
    <t>16.45M</t>
  </si>
  <si>
    <t>8.93M</t>
  </si>
  <si>
    <t>19.87M</t>
  </si>
  <si>
    <t>15.67M</t>
  </si>
  <si>
    <t>16.63M</t>
  </si>
  <si>
    <t>24.26M</t>
  </si>
  <si>
    <t>27.32M</t>
  </si>
  <si>
    <t>19.49M</t>
  </si>
  <si>
    <t>27.68M</t>
  </si>
  <si>
    <t>19.67M</t>
  </si>
  <si>
    <t>13.79M</t>
  </si>
  <si>
    <t>20.10M</t>
  </si>
  <si>
    <t>30.85M</t>
  </si>
  <si>
    <t>36.42M</t>
  </si>
  <si>
    <t>57.74M</t>
  </si>
  <si>
    <t>18.53M</t>
  </si>
  <si>
    <t>86.71M</t>
  </si>
  <si>
    <t>11.77M</t>
  </si>
  <si>
    <t>19.52M</t>
  </si>
  <si>
    <t>15.79M</t>
  </si>
  <si>
    <t>17.25M</t>
  </si>
  <si>
    <t>17.10M</t>
  </si>
  <si>
    <t>28.16M</t>
  </si>
  <si>
    <t>19.36M</t>
  </si>
  <si>
    <t>12.54M</t>
  </si>
  <si>
    <t>21.61M</t>
  </si>
  <si>
    <t>50.04M</t>
  </si>
  <si>
    <t>17.77M</t>
  </si>
  <si>
    <t>14.43M</t>
  </si>
  <si>
    <t>15.03M</t>
  </si>
  <si>
    <t>21.57M</t>
  </si>
  <si>
    <t>18.25M</t>
  </si>
  <si>
    <t>16.14M</t>
  </si>
  <si>
    <t>10.92M</t>
  </si>
  <si>
    <t>26.44M</t>
  </si>
  <si>
    <t>17.07M</t>
  </si>
  <si>
    <t>15.65M</t>
  </si>
  <si>
    <t>14.11M</t>
  </si>
  <si>
    <t>25.39M</t>
  </si>
  <si>
    <t>16.68M</t>
  </si>
  <si>
    <t>21.89M</t>
  </si>
  <si>
    <t>14.15M</t>
  </si>
  <si>
    <t>28.84M</t>
  </si>
  <si>
    <t>17.70M</t>
  </si>
  <si>
    <t>17.28M</t>
  </si>
  <si>
    <t>20.51M</t>
  </si>
  <si>
    <t>29.87M</t>
  </si>
  <si>
    <t>28.00M</t>
  </si>
  <si>
    <t>21.08M</t>
  </si>
  <si>
    <t>28.11M</t>
  </si>
  <si>
    <t>16.47M</t>
  </si>
  <si>
    <t>40.54M</t>
  </si>
  <si>
    <t>24.63M</t>
  </si>
  <si>
    <t>12.36M</t>
  </si>
  <si>
    <t>20.96M</t>
  </si>
  <si>
    <t>35.48M</t>
  </si>
  <si>
    <t>25.34M</t>
  </si>
  <si>
    <t>19.20M</t>
  </si>
  <si>
    <t>26.08M</t>
  </si>
  <si>
    <t>18.58M</t>
  </si>
  <si>
    <t>19.40M</t>
  </si>
  <si>
    <t>22.05M</t>
  </si>
  <si>
    <t>20.35M</t>
  </si>
  <si>
    <t>29.78M</t>
  </si>
  <si>
    <t>16.92M</t>
  </si>
  <si>
    <t>8.07M</t>
  </si>
  <si>
    <t>10.67M</t>
  </si>
  <si>
    <t>28.30M</t>
  </si>
  <si>
    <t>12.15M</t>
  </si>
  <si>
    <t>12.41M</t>
  </si>
  <si>
    <t>17.69M</t>
  </si>
  <si>
    <t>13.96M</t>
  </si>
  <si>
    <t>9.11M</t>
  </si>
  <si>
    <t>18.70M</t>
  </si>
  <si>
    <t>12.47M</t>
  </si>
  <si>
    <t>9.35M</t>
  </si>
  <si>
    <t>25.18M</t>
  </si>
  <si>
    <t>21.67M</t>
  </si>
  <si>
    <t>18.56M</t>
  </si>
  <si>
    <t>14.89M</t>
  </si>
  <si>
    <t>16.79M</t>
  </si>
  <si>
    <t>11.24M</t>
  </si>
  <si>
    <t>14.17M</t>
  </si>
  <si>
    <t>15.23M</t>
  </si>
  <si>
    <t>24.82M</t>
  </si>
  <si>
    <t>17.87M</t>
  </si>
  <si>
    <t>23.17M</t>
  </si>
  <si>
    <t>21.84M</t>
  </si>
  <si>
    <t>18.62M</t>
  </si>
  <si>
    <t>31.39M</t>
  </si>
  <si>
    <t>28.43M</t>
  </si>
  <si>
    <t>14.70M</t>
  </si>
  <si>
    <t>16.11M</t>
  </si>
  <si>
    <t>23.90M</t>
  </si>
  <si>
    <t>13.70M</t>
  </si>
  <si>
    <t>17.84M</t>
  </si>
  <si>
    <t>16.46M</t>
  </si>
  <si>
    <t>14.82M</t>
  </si>
  <si>
    <t>16.20M</t>
  </si>
  <si>
    <t>17.67M</t>
  </si>
  <si>
    <t>21.18M</t>
  </si>
  <si>
    <t>15.91M</t>
  </si>
  <si>
    <t>22.32M</t>
  </si>
  <si>
    <t>21.68M</t>
  </si>
  <si>
    <t>20.01M</t>
  </si>
  <si>
    <t>17.36M</t>
  </si>
  <si>
    <t>19.88M</t>
  </si>
  <si>
    <t>15.74M</t>
  </si>
  <si>
    <t>14.18M</t>
  </si>
  <si>
    <t>16.53M</t>
  </si>
  <si>
    <t>13.25M</t>
  </si>
  <si>
    <t>11.48M</t>
  </si>
  <si>
    <t>18.63M</t>
  </si>
  <si>
    <t>16.59M</t>
  </si>
  <si>
    <t>13.22M</t>
  </si>
  <si>
    <t>8.70M</t>
  </si>
  <si>
    <t>9.50M</t>
  </si>
  <si>
    <t>13.94M</t>
  </si>
  <si>
    <t>5.72M</t>
  </si>
  <si>
    <t>5.45M</t>
  </si>
  <si>
    <t>8.75M</t>
  </si>
  <si>
    <t>8.65M</t>
  </si>
  <si>
    <t>9.30M</t>
  </si>
  <si>
    <t>5.59M</t>
  </si>
  <si>
    <t>8.19M</t>
  </si>
  <si>
    <t>2.19M</t>
  </si>
  <si>
    <t>4.87M</t>
  </si>
  <si>
    <t>8.05M</t>
  </si>
  <si>
    <t>8.60M</t>
  </si>
  <si>
    <t>9.60M</t>
  </si>
  <si>
    <t>28.36M</t>
  </si>
  <si>
    <t>9.54M</t>
  </si>
  <si>
    <t>5.25M</t>
  </si>
  <si>
    <t>6.48M</t>
  </si>
  <si>
    <t>7.26M</t>
  </si>
  <si>
    <t>6.04M</t>
  </si>
  <si>
    <t>10.11M</t>
  </si>
  <si>
    <t>11.20M</t>
  </si>
  <si>
    <t>8.68M</t>
  </si>
  <si>
    <t>7.68M</t>
  </si>
  <si>
    <t>7.52M</t>
  </si>
  <si>
    <t>5.74M</t>
  </si>
  <si>
    <t>5.94M</t>
  </si>
  <si>
    <t>3.48M</t>
  </si>
  <si>
    <t>6.31M</t>
  </si>
  <si>
    <t>12.02M</t>
  </si>
  <si>
    <t>10.27M</t>
  </si>
  <si>
    <t>7.87M</t>
  </si>
  <si>
    <t>8.32M</t>
  </si>
  <si>
    <t>8.38M</t>
  </si>
  <si>
    <t>16.38M</t>
  </si>
  <si>
    <t>14.53M</t>
  </si>
  <si>
    <t>14.20M</t>
  </si>
  <si>
    <t>10.39M</t>
  </si>
  <si>
    <t>9.03M</t>
  </si>
  <si>
    <t>10.33M</t>
  </si>
  <si>
    <t>24.66M</t>
  </si>
  <si>
    <t>37.05M</t>
  </si>
  <si>
    <t>22.81M</t>
  </si>
  <si>
    <t>14.45M</t>
  </si>
  <si>
    <t>13.72M</t>
  </si>
  <si>
    <t>10.40M</t>
  </si>
  <si>
    <t>20.63M</t>
  </si>
  <si>
    <t>20.39M</t>
  </si>
  <si>
    <t>13.51M</t>
  </si>
  <si>
    <t>15.46M</t>
  </si>
  <si>
    <t>48.73M</t>
  </si>
  <si>
    <t>8.18M</t>
  </si>
  <si>
    <t>15.59M</t>
  </si>
  <si>
    <t>9.43M</t>
  </si>
  <si>
    <t>19.61M</t>
  </si>
  <si>
    <t>13.53M</t>
  </si>
  <si>
    <t>10.61M</t>
  </si>
  <si>
    <t>8.76M</t>
  </si>
  <si>
    <t>19.25M</t>
  </si>
  <si>
    <t>12.44M</t>
  </si>
  <si>
    <t>11.82M</t>
  </si>
  <si>
    <t>5.79M</t>
  </si>
  <si>
    <t>6.98M</t>
  </si>
  <si>
    <t>12.46M</t>
  </si>
  <si>
    <t>14.31M</t>
  </si>
  <si>
    <t>11.49M</t>
  </si>
  <si>
    <t>10.54M</t>
  </si>
  <si>
    <t>10.58M</t>
  </si>
  <si>
    <t>5.87M</t>
  </si>
  <si>
    <t>7.65M</t>
  </si>
  <si>
    <t>12.61M</t>
  </si>
  <si>
    <t>15.40M</t>
  </si>
  <si>
    <t>TATA MOTORS STOCK PRICE DATA</t>
  </si>
  <si>
    <t>14.01M</t>
  </si>
  <si>
    <t>17.05M</t>
  </si>
  <si>
    <t>11.74M</t>
  </si>
  <si>
    <t>27.59M</t>
  </si>
  <si>
    <t>16.07M</t>
  </si>
  <si>
    <t>15.51M</t>
  </si>
  <si>
    <t>12.93M</t>
  </si>
  <si>
    <t>26.82M</t>
  </si>
  <si>
    <t>10.87M</t>
  </si>
  <si>
    <t>13.62M</t>
  </si>
  <si>
    <t>11.53M</t>
  </si>
  <si>
    <t>13.86M</t>
  </si>
  <si>
    <t>9.06M</t>
  </si>
  <si>
    <t>11.56M</t>
  </si>
  <si>
    <t>19.19M</t>
  </si>
  <si>
    <t>24.42M</t>
  </si>
  <si>
    <t>10.09M</t>
  </si>
  <si>
    <t>12.23M</t>
  </si>
  <si>
    <t>10.36M</t>
  </si>
  <si>
    <t>12.96M</t>
  </si>
  <si>
    <t>12.76M</t>
  </si>
  <si>
    <t>10.25M</t>
  </si>
  <si>
    <t>16.76M</t>
  </si>
  <si>
    <t>12.04M</t>
  </si>
  <si>
    <t>44.52M</t>
  </si>
  <si>
    <t>13.20M</t>
  </si>
  <si>
    <t>25.68M</t>
  </si>
  <si>
    <t>36.14M</t>
  </si>
  <si>
    <t>8.72M</t>
  </si>
  <si>
    <t>17.65M</t>
  </si>
  <si>
    <t>40.66M</t>
  </si>
  <si>
    <t>8.15M</t>
  </si>
  <si>
    <t>10.18M</t>
  </si>
  <si>
    <t>9.38M</t>
  </si>
  <si>
    <t>8.21M</t>
  </si>
  <si>
    <t>15.44M</t>
  </si>
  <si>
    <t>19.53M</t>
  </si>
  <si>
    <t>16.73M</t>
  </si>
  <si>
    <t>21.97M</t>
  </si>
  <si>
    <t>14.38M</t>
  </si>
  <si>
    <t>10.86M</t>
  </si>
  <si>
    <t>28.59M</t>
  </si>
  <si>
    <t>21.23M</t>
  </si>
  <si>
    <t>32.77M</t>
  </si>
  <si>
    <t>11.47M</t>
  </si>
  <si>
    <t>10.38M</t>
  </si>
  <si>
    <t>11.98M</t>
  </si>
  <si>
    <t>10.95M</t>
  </si>
  <si>
    <t>13.31M</t>
  </si>
  <si>
    <t>12.14M</t>
  </si>
  <si>
    <t>23.03M</t>
  </si>
  <si>
    <t>19.39M</t>
  </si>
  <si>
    <t>7.30M</t>
  </si>
  <si>
    <t>6.66M</t>
  </si>
  <si>
    <t>14.30M</t>
  </si>
  <si>
    <t>12.16M</t>
  </si>
  <si>
    <t>17.53M</t>
  </si>
  <si>
    <t>14.83M</t>
  </si>
  <si>
    <t>15.58M</t>
  </si>
  <si>
    <t>11.79M</t>
  </si>
  <si>
    <t>13.75M</t>
  </si>
  <si>
    <t>26.55M</t>
  </si>
  <si>
    <t>12.31M</t>
  </si>
  <si>
    <t>14.29M</t>
  </si>
  <si>
    <t>9.59M</t>
  </si>
  <si>
    <t>11.21M</t>
  </si>
  <si>
    <t>13.21M</t>
  </si>
  <si>
    <t>31.24M</t>
  </si>
  <si>
    <t>16.33M</t>
  </si>
  <si>
    <t>58.97M</t>
  </si>
  <si>
    <t>13.38M</t>
  </si>
  <si>
    <t>12.70M</t>
  </si>
  <si>
    <t>7.19M</t>
  </si>
  <si>
    <t>15.38M</t>
  </si>
  <si>
    <t>12.63M</t>
  </si>
  <si>
    <t>11.58M</t>
  </si>
  <si>
    <t>8.63M</t>
  </si>
  <si>
    <t>9.46M</t>
  </si>
  <si>
    <t>11.07M</t>
  </si>
  <si>
    <t>9.48M</t>
  </si>
  <si>
    <t>23.39M</t>
  </si>
  <si>
    <t>22.93M</t>
  </si>
  <si>
    <t>14.21M</t>
  </si>
  <si>
    <t>59.81M</t>
  </si>
  <si>
    <t>15.22M</t>
  </si>
  <si>
    <t>12.81M</t>
  </si>
  <si>
    <t>7.05M</t>
  </si>
  <si>
    <t>7.29M</t>
  </si>
  <si>
    <t>7.91M</t>
  </si>
  <si>
    <t>12.71M</t>
  </si>
  <si>
    <t>38.69M</t>
  </si>
  <si>
    <t>14.51M</t>
  </si>
  <si>
    <t>24.56M</t>
  </si>
  <si>
    <t>19.73M</t>
  </si>
  <si>
    <t>9.44M</t>
  </si>
  <si>
    <t>10.16M</t>
  </si>
  <si>
    <t>7.66M</t>
  </si>
  <si>
    <t>12.87M</t>
  </si>
  <si>
    <t>12.57M</t>
  </si>
  <si>
    <t>41.17M</t>
  </si>
  <si>
    <t>15.05M</t>
  </si>
  <si>
    <t>8.11M</t>
  </si>
  <si>
    <t>12.08M</t>
  </si>
  <si>
    <t>10.45M</t>
  </si>
  <si>
    <t>10.57M</t>
  </si>
  <si>
    <t>16.12M</t>
  </si>
  <si>
    <t>16.02M</t>
  </si>
  <si>
    <t>17.50M</t>
  </si>
  <si>
    <t>11.32M</t>
  </si>
  <si>
    <t>10.80M</t>
  </si>
  <si>
    <t>23.09M</t>
  </si>
  <si>
    <t>11.40M</t>
  </si>
  <si>
    <t>12.79M</t>
  </si>
  <si>
    <t>11.76M</t>
  </si>
  <si>
    <t>10.63M</t>
  </si>
  <si>
    <t>10.26M</t>
  </si>
  <si>
    <t>28.01M</t>
  </si>
  <si>
    <t>8.97M</t>
  </si>
  <si>
    <t>11.78M</t>
  </si>
  <si>
    <t>18.92M</t>
  </si>
  <si>
    <t>16.19M</t>
  </si>
  <si>
    <t>16.08M</t>
  </si>
  <si>
    <t>14.49M</t>
  </si>
  <si>
    <t>53.12M</t>
  </si>
  <si>
    <t>13.36M</t>
  </si>
  <si>
    <t>11.46M</t>
  </si>
  <si>
    <t>15.76M</t>
  </si>
  <si>
    <t>8.92M</t>
  </si>
  <si>
    <t>11.70M</t>
  </si>
  <si>
    <t>31.67M</t>
  </si>
  <si>
    <t>13.99M</t>
  </si>
  <si>
    <t>12.25M</t>
  </si>
  <si>
    <t>12.91M</t>
  </si>
  <si>
    <t>7.83M</t>
  </si>
  <si>
    <t>11.13M</t>
  </si>
  <si>
    <t>10.79M</t>
  </si>
  <si>
    <t>12.05M</t>
  </si>
  <si>
    <t>21.07M</t>
  </si>
  <si>
    <t>14.36M</t>
  </si>
  <si>
    <t>16.72M</t>
  </si>
  <si>
    <t>9.36M</t>
  </si>
  <si>
    <t>18.07M</t>
  </si>
  <si>
    <t>12.85M</t>
  </si>
  <si>
    <t>21.53M</t>
  </si>
  <si>
    <t>15.01M</t>
  </si>
  <si>
    <t>12.33M</t>
  </si>
  <si>
    <t>11.54M</t>
  </si>
  <si>
    <t>12.26M</t>
  </si>
  <si>
    <t>19.34M</t>
  </si>
  <si>
    <t>13.68M</t>
  </si>
  <si>
    <t>16.51M</t>
  </si>
  <si>
    <t>38.27M</t>
  </si>
  <si>
    <t>19.77M</t>
  </si>
  <si>
    <t>19.82M</t>
  </si>
  <si>
    <t>23.52M</t>
  </si>
  <si>
    <t>14.26M</t>
  </si>
  <si>
    <t>10.71M</t>
  </si>
  <si>
    <t>13.55M</t>
  </si>
  <si>
    <t>14.50M</t>
  </si>
  <si>
    <t>50.46M</t>
  </si>
  <si>
    <t>11.04M</t>
  </si>
  <si>
    <t>10.48M</t>
  </si>
  <si>
    <t>7.43M</t>
  </si>
  <si>
    <t>9.82M</t>
  </si>
  <si>
    <t>5.73M</t>
  </si>
  <si>
    <t>8.03M</t>
  </si>
  <si>
    <t>9.65M</t>
  </si>
  <si>
    <t>10.44M</t>
  </si>
  <si>
    <t>8.96M</t>
  </si>
  <si>
    <t>9.72M</t>
  </si>
  <si>
    <t>8.33M</t>
  </si>
  <si>
    <t>14.80M</t>
  </si>
  <si>
    <t>11.34M</t>
  </si>
  <si>
    <t>25.15M</t>
  </si>
  <si>
    <t>18.32M</t>
  </si>
  <si>
    <t>63.36M</t>
  </si>
  <si>
    <t>22.98M</t>
  </si>
  <si>
    <t>30.20M</t>
  </si>
  <si>
    <t>23.91M</t>
  </si>
  <si>
    <t>13.13M</t>
  </si>
  <si>
    <t>22.22M</t>
  </si>
  <si>
    <t>54.02M</t>
  </si>
  <si>
    <t>10.50M</t>
  </si>
  <si>
    <t>9.20M</t>
  </si>
  <si>
    <t>15.63M</t>
  </si>
  <si>
    <t>14.37M</t>
  </si>
  <si>
    <t>16.98M</t>
  </si>
  <si>
    <t>19.90M</t>
  </si>
  <si>
    <t>9.81M</t>
  </si>
  <si>
    <t>50.95M</t>
  </si>
  <si>
    <t>12.13M</t>
  </si>
  <si>
    <t>12.86M</t>
  </si>
  <si>
    <t>8.91M</t>
  </si>
  <si>
    <t>14.73M</t>
  </si>
  <si>
    <t>10.70M</t>
  </si>
  <si>
    <t>15.62M</t>
  </si>
  <si>
    <t>18.00M</t>
  </si>
  <si>
    <t>26.25M</t>
  </si>
  <si>
    <t>14.47M</t>
  </si>
  <si>
    <t>15.06M</t>
  </si>
  <si>
    <t>10.99M</t>
  </si>
  <si>
    <t>17.32M</t>
  </si>
  <si>
    <t>14.61M</t>
  </si>
  <si>
    <t>17.98M</t>
  </si>
  <si>
    <t>14.22M</t>
  </si>
  <si>
    <t>12.88M</t>
  </si>
  <si>
    <t>12.58M</t>
  </si>
  <si>
    <t>14.64M</t>
  </si>
  <si>
    <t>32.91M</t>
  </si>
  <si>
    <t>20.33M</t>
  </si>
  <si>
    <t>20.95M</t>
  </si>
  <si>
    <t>20.73M</t>
  </si>
  <si>
    <t>18.11M</t>
  </si>
  <si>
    <t>21.93M</t>
  </si>
  <si>
    <t>33.23M</t>
  </si>
  <si>
    <t>13.44M</t>
  </si>
  <si>
    <t>13.60M</t>
  </si>
  <si>
    <t>10.83M</t>
  </si>
  <si>
    <t>17.56M</t>
  </si>
  <si>
    <t>20.99M</t>
  </si>
  <si>
    <t>10.66M</t>
  </si>
  <si>
    <t>20.76M</t>
  </si>
  <si>
    <t>10.81M</t>
  </si>
  <si>
    <t>13.39M</t>
  </si>
  <si>
    <t>14.42M</t>
  </si>
  <si>
    <t>11.65M</t>
  </si>
  <si>
    <t>11.26M</t>
  </si>
  <si>
    <t>12.21M</t>
  </si>
  <si>
    <t>17.78M</t>
  </si>
  <si>
    <t>16.64M</t>
  </si>
  <si>
    <t>16.80M</t>
  </si>
  <si>
    <t>11.92M</t>
  </si>
  <si>
    <t>18.54M</t>
  </si>
  <si>
    <t>19.13M</t>
  </si>
  <si>
    <t>19.07M</t>
  </si>
  <si>
    <t>43.08M</t>
  </si>
  <si>
    <t>16.00M</t>
  </si>
  <si>
    <t>36.38M</t>
  </si>
  <si>
    <t>10.34M</t>
  </si>
  <si>
    <t>10.93M</t>
  </si>
  <si>
    <t>17.15M</t>
  </si>
  <si>
    <t>11.55M</t>
  </si>
  <si>
    <t>21.19M</t>
  </si>
  <si>
    <t>15.77M</t>
  </si>
  <si>
    <t>9.52M</t>
  </si>
  <si>
    <t>23.73M</t>
  </si>
  <si>
    <t>17.62M</t>
  </si>
  <si>
    <t>16.77M</t>
  </si>
  <si>
    <t>20.12M</t>
  </si>
  <si>
    <t>26.51M</t>
  </si>
  <si>
    <t>14.74M</t>
  </si>
  <si>
    <t>22.26M</t>
  </si>
  <si>
    <t>15.19M</t>
  </si>
  <si>
    <t>19.63M</t>
  </si>
  <si>
    <t>17.44M</t>
  </si>
  <si>
    <t>11.91M</t>
  </si>
  <si>
    <t>12.84M</t>
  </si>
  <si>
    <t>11.15M</t>
  </si>
  <si>
    <t>12.74M</t>
  </si>
  <si>
    <t>22.31M</t>
  </si>
  <si>
    <t>18.50M</t>
  </si>
  <si>
    <t>16.87M</t>
  </si>
  <si>
    <t>17.71M</t>
  </si>
  <si>
    <t>23.50M</t>
  </si>
  <si>
    <t>20.49M</t>
  </si>
  <si>
    <t>24.65M</t>
  </si>
  <si>
    <t>24.94M</t>
  </si>
  <si>
    <t>71.43M</t>
  </si>
  <si>
    <t>33.51M</t>
  </si>
  <si>
    <t>29.22M</t>
  </si>
  <si>
    <t>16.54M</t>
  </si>
  <si>
    <t>18.08M</t>
  </si>
  <si>
    <t>25.14M</t>
  </si>
  <si>
    <t>12.24M</t>
  </si>
  <si>
    <t>14.93M</t>
  </si>
  <si>
    <t>18.95M</t>
  </si>
  <si>
    <t>21.99M</t>
  </si>
  <si>
    <t>13.88M</t>
  </si>
  <si>
    <t>13.58M</t>
  </si>
  <si>
    <t>14.12M</t>
  </si>
  <si>
    <t>12.67M</t>
  </si>
  <si>
    <t>15.30M</t>
  </si>
  <si>
    <t>16.82M</t>
  </si>
  <si>
    <t>22.70M</t>
  </si>
  <si>
    <t>14.34M</t>
  </si>
  <si>
    <t>19.95M</t>
  </si>
  <si>
    <t>24.97M</t>
  </si>
  <si>
    <t>28.53M</t>
  </si>
  <si>
    <t>18.66M</t>
  </si>
  <si>
    <t>19.38M</t>
  </si>
  <si>
    <t>14.25M</t>
  </si>
  <si>
    <t>18.15M</t>
  </si>
  <si>
    <t>18.71M</t>
  </si>
  <si>
    <t>15.10M</t>
  </si>
  <si>
    <t>17.11M</t>
  </si>
  <si>
    <t>25.47M</t>
  </si>
  <si>
    <t>30.44M</t>
  </si>
  <si>
    <t>18.27M</t>
  </si>
  <si>
    <t>26.70M</t>
  </si>
  <si>
    <t>27.19M</t>
  </si>
  <si>
    <t>47.71M</t>
  </si>
  <si>
    <t>40.72M</t>
  </si>
  <si>
    <t>51.51M</t>
  </si>
  <si>
    <t>59.78M</t>
  </si>
  <si>
    <t>48.38M</t>
  </si>
  <si>
    <t>55.54M</t>
  </si>
  <si>
    <t>44.84M</t>
  </si>
  <si>
    <t>38.77M</t>
  </si>
  <si>
    <t>29.60M</t>
  </si>
  <si>
    <t>25.79M</t>
  </si>
  <si>
    <t>34.48M</t>
  </si>
  <si>
    <t>48.88M</t>
  </si>
  <si>
    <t>57.27M</t>
  </si>
  <si>
    <t>27.96M</t>
  </si>
  <si>
    <t>22.59M</t>
  </si>
  <si>
    <t>15.48M</t>
  </si>
  <si>
    <t>27.94M</t>
  </si>
  <si>
    <t>20.18M</t>
  </si>
  <si>
    <t>30.62M</t>
  </si>
  <si>
    <t>22.16M</t>
  </si>
  <si>
    <t>14.54M</t>
  </si>
  <si>
    <t>23.38M</t>
  </si>
  <si>
    <t>15.25M</t>
  </si>
  <si>
    <t>48.03M</t>
  </si>
  <si>
    <t>27.31M</t>
  </si>
  <si>
    <t>21.78M</t>
  </si>
  <si>
    <t>26.68M</t>
  </si>
  <si>
    <t>22.57M</t>
  </si>
  <si>
    <t>25.23M</t>
  </si>
  <si>
    <t>17.95M</t>
  </si>
  <si>
    <t>19.35M</t>
  </si>
  <si>
    <t>27.57M</t>
  </si>
  <si>
    <t>16.26M</t>
  </si>
  <si>
    <t>16.27M</t>
  </si>
  <si>
    <t>25.19M</t>
  </si>
  <si>
    <t>24.10M</t>
  </si>
  <si>
    <t>32.75M</t>
  </si>
  <si>
    <t>15.54M</t>
  </si>
  <si>
    <t>22.86M</t>
  </si>
  <si>
    <t>12.56M</t>
  </si>
  <si>
    <t>15.49M</t>
  </si>
  <si>
    <t>22.73M</t>
  </si>
  <si>
    <t>18.84M</t>
  </si>
  <si>
    <t>33.01M</t>
  </si>
  <si>
    <t>27.34M</t>
  </si>
  <si>
    <t>21.92M</t>
  </si>
  <si>
    <t>14.57M</t>
  </si>
  <si>
    <t>16.95M</t>
  </si>
  <si>
    <t>20.58M</t>
  </si>
  <si>
    <t>21.28M</t>
  </si>
  <si>
    <t>21.01M</t>
  </si>
  <si>
    <t>28.26M</t>
  </si>
  <si>
    <t>35.47M</t>
  </si>
  <si>
    <t>42.82M</t>
  </si>
  <si>
    <t>51.79M</t>
  </si>
  <si>
    <t>15.34M</t>
  </si>
  <si>
    <t>20.92M</t>
  </si>
  <si>
    <t>27.55M</t>
  </si>
  <si>
    <t>40.04M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</si>
</sst>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1">
    <numFmt numFmtId="164" formatCode="0.0000%"/>
    <numFmt numFmtId="165" formatCode="0.000000%"/>
    <numFmt numFmtId="166" formatCode="mm\-dd\-yyyy"/>
    <numFmt numFmtId="167" formatCode="m\-d\-yyyy"/>
    <numFmt numFmtId="168" formatCode="m/d/yyyy"/>
    <numFmt numFmtId="169" formatCode="0.000%"/>
    <numFmt numFmtId="170" formatCode="mm/dd/yyyy"/>
    <numFmt numFmtId="171" formatCode="0.000"/>
    <numFmt numFmtId="172" formatCode="#,##0.0000"/>
    <numFmt numFmtId="173" formatCode="#,##0.000"/>
    <numFmt numFmtId="174" formatCode="0.0"/>
  </numFmts>
  <fonts count="23">
    <font>
      <sz val="10.0"/>
      <color rgb="FF000000"/>
      <name val="Arial"/>
      <scheme val="minor"/>
    </font>
    <font>
      <b/>
      <sz val="10.0"/>
      <color theme="1"/>
      <name val="Arial"/>
    </font>
    <font>
      <sz val="10.0"/>
      <color theme="1"/>
      <name val="Arial"/>
    </font>
    <font>
      <color theme="1"/>
      <name val="Arial"/>
      <scheme val="minor"/>
    </font>
    <font>
      <b/>
      <color theme="1"/>
      <name val="Arial"/>
      <scheme val="minor"/>
    </font>
    <font>
      <b/>
      <sz val="10.0"/>
      <color rgb="FF000000"/>
      <name val="Arial"/>
    </font>
    <font>
      <sz val="10.0"/>
      <color rgb="FF000000"/>
      <name val="Arial"/>
    </font>
    <font>
      <b/>
      <sz val="11.0"/>
      <color theme="1"/>
      <name val="Aptos Narrow"/>
    </font>
    <font>
      <b/>
      <sz val="11.0"/>
      <color theme="1"/>
      <name val="Arial"/>
    </font>
    <font>
      <sz val="11.0"/>
      <color theme="1"/>
      <name val="Aptos Narrow"/>
    </font>
    <font>
      <sz val="11.0"/>
      <color theme="1"/>
      <name val="Arial"/>
    </font>
    <font>
      <b/>
      <sz val="14.0"/>
      <color theme="1"/>
      <name val="Arial"/>
    </font>
    <font>
      <sz val="14.0"/>
      <color theme="1"/>
      <name val="Arial"/>
    </font>
    <font/>
    <font>
      <sz val="11.0"/>
      <color rgb="FF000000"/>
      <name val="&quot;Aptos Narrow&quot;"/>
    </font>
    <font>
      <b/>
      <sz val="11.0"/>
      <color rgb="FF000000"/>
      <name val="Arial"/>
    </font>
    <font>
      <b/>
      <sz val="11.0"/>
      <color rgb="FFECECEC"/>
      <name val="Ui-sans-serif"/>
    </font>
    <font>
      <sz val="9.0"/>
      <color rgb="FF000000"/>
      <name val="Arial"/>
    </font>
    <font>
      <b/>
      <sz val="12.0"/>
      <color theme="1"/>
      <name val="Arial"/>
    </font>
    <font>
      <b/>
      <sz val="12.0"/>
      <color rgb="FF000000"/>
      <name val="Arial"/>
    </font>
    <font>
      <b/>
      <sz val="9.0"/>
      <color rgb="FF1F1F1F"/>
      <name val="Arial"/>
    </font>
    <font>
      <b/>
      <sz val="15.0"/>
      <color theme="1"/>
      <name val="Arial"/>
    </font>
    <font>
      <b/>
      <sz val="13.0"/>
      <color theme="1"/>
      <name val="Arial"/>
    </font>
  </fonts>
  <fills count="40">
    <fill>
      <patternFill patternType="none"/>
    </fill>
    <fill>
      <patternFill patternType="lightGray"/>
    </fill>
    <fill>
      <patternFill patternType="solid">
        <fgColor theme="5"/>
        <bgColor theme="5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8FD7DC"/>
        <bgColor rgb="FF8FD7DC"/>
      </patternFill>
    </fill>
    <fill>
      <patternFill patternType="solid">
        <fgColor rgb="FF00B0F0"/>
        <bgColor rgb="FF00B0F0"/>
      </patternFill>
    </fill>
    <fill>
      <patternFill patternType="solid">
        <fgColor rgb="FF92D050"/>
        <bgColor rgb="FF92D050"/>
      </patternFill>
    </fill>
    <fill>
      <patternFill patternType="solid">
        <fgColor rgb="FF00B050"/>
        <bgColor rgb="FF00B050"/>
      </patternFill>
    </fill>
    <fill>
      <patternFill patternType="solid">
        <fgColor rgb="FF00FF99"/>
        <bgColor rgb="FF00FF99"/>
      </patternFill>
    </fill>
    <fill>
      <patternFill patternType="solid">
        <fgColor rgb="FFFFCCCC"/>
        <bgColor rgb="FFFFCCCC"/>
      </patternFill>
    </fill>
    <fill>
      <patternFill patternType="solid">
        <fgColor theme="9"/>
        <bgColor theme="9"/>
      </patternFill>
    </fill>
    <fill>
      <patternFill patternType="solid">
        <fgColor rgb="FFFFC000"/>
        <bgColor rgb="FFFFC000"/>
      </patternFill>
    </fill>
    <fill>
      <patternFill patternType="solid">
        <fgColor rgb="FF00CCFF"/>
        <bgColor rgb="FF00CCFF"/>
      </patternFill>
    </fill>
    <fill>
      <patternFill patternType="solid">
        <fgColor rgb="FF00FFFF"/>
        <bgColor rgb="FF00FFFF"/>
      </patternFill>
    </fill>
    <fill>
      <patternFill patternType="solid">
        <fgColor rgb="FFF4CCCC"/>
        <bgColor rgb="FFF4CCCC"/>
      </patternFill>
    </fill>
    <fill>
      <patternFill patternType="solid">
        <fgColor rgb="FFFF9900"/>
        <bgColor rgb="FFFF9900"/>
      </patternFill>
    </fill>
    <fill>
      <patternFill patternType="solid">
        <fgColor rgb="FFDDF2F0"/>
        <bgColor rgb="FFDDF2F0"/>
      </patternFill>
    </fill>
    <fill>
      <patternFill patternType="solid">
        <fgColor rgb="FFE0F7FA"/>
        <bgColor rgb="FFE0F7FA"/>
      </patternFill>
    </fill>
    <fill>
      <patternFill patternType="solid">
        <fgColor rgb="FFD9D2E9"/>
        <bgColor rgb="FFD9D2E9"/>
      </patternFill>
    </fill>
    <fill>
      <patternFill patternType="solid">
        <fgColor rgb="FFCFE2F3"/>
        <bgColor rgb="FFCFE2F3"/>
      </patternFill>
    </fill>
    <fill>
      <patternFill patternType="solid">
        <fgColor rgb="FF999999"/>
        <bgColor rgb="FF999999"/>
      </patternFill>
    </fill>
    <fill>
      <patternFill patternType="solid">
        <fgColor rgb="FFBDBDBD"/>
        <bgColor rgb="FFBDBDBD"/>
      </patternFill>
    </fill>
    <fill>
      <patternFill patternType="solid">
        <fgColor rgb="FFF3F3F3"/>
        <bgColor rgb="FFF3F3F3"/>
      </patternFill>
    </fill>
    <fill>
      <patternFill patternType="solid">
        <fgColor rgb="FFFCE5CD"/>
        <bgColor rgb="FFFCE5CD"/>
      </patternFill>
    </fill>
    <fill>
      <patternFill patternType="solid">
        <fgColor rgb="FFA2C4C9"/>
        <bgColor rgb="FFA2C4C9"/>
      </patternFill>
    </fill>
    <fill>
      <patternFill patternType="solid">
        <fgColor rgb="FF26A69A"/>
        <bgColor rgb="FF26A69A"/>
      </patternFill>
    </fill>
    <fill>
      <patternFill patternType="solid">
        <fgColor rgb="FFC9DAF8"/>
        <bgColor rgb="FFC9DAF8"/>
      </patternFill>
    </fill>
    <fill>
      <patternFill patternType="solid">
        <fgColor rgb="FF5B95F9"/>
        <bgColor rgb="FF5B95F9"/>
      </patternFill>
    </fill>
    <fill>
      <patternFill patternType="solid">
        <fgColor rgb="FFE8F0FE"/>
        <bgColor rgb="FFE8F0FE"/>
      </patternFill>
    </fill>
    <fill>
      <patternFill patternType="solid">
        <fgColor rgb="FF38761D"/>
        <bgColor rgb="FF38761D"/>
      </patternFill>
    </fill>
    <fill>
      <patternFill patternType="solid">
        <fgColor rgb="FFFFF2CC"/>
        <bgColor rgb="FFFFF2CC"/>
      </patternFill>
    </fill>
    <fill>
      <patternFill patternType="solid">
        <fgColor rgb="FFF7CB4D"/>
        <bgColor rgb="FFF7CB4D"/>
      </patternFill>
    </fill>
    <fill>
      <patternFill patternType="solid">
        <fgColor rgb="FFFEF8E3"/>
        <bgColor rgb="FFFEF8E3"/>
      </patternFill>
    </fill>
    <fill>
      <patternFill patternType="solid">
        <fgColor rgb="FF78909C"/>
        <bgColor rgb="FF78909C"/>
      </patternFill>
    </fill>
    <fill>
      <patternFill patternType="solid">
        <fgColor rgb="FFEBEFF1"/>
        <bgColor rgb="FFEBEFF1"/>
      </patternFill>
    </fill>
    <fill>
      <patternFill patternType="solid">
        <fgColor rgb="FF4A86E8"/>
        <bgColor rgb="FF4A86E8"/>
      </patternFill>
    </fill>
    <fill>
      <patternFill patternType="solid">
        <fgColor rgb="FF4DD0E1"/>
        <bgColor rgb="FF4DD0E1"/>
      </patternFill>
    </fill>
    <fill>
      <patternFill patternType="solid">
        <fgColor rgb="FFD0E0E3"/>
        <bgColor rgb="FFD0E0E3"/>
      </patternFill>
    </fill>
  </fills>
  <borders count="27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top/>
      <bottom/>
    </border>
    <border>
      <top/>
      <bottom/>
    </border>
    <border>
      <right/>
      <top/>
      <bottom/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  <border>
      <left/>
      <top/>
    </border>
    <border>
      <top/>
    </border>
    <border>
      <right/>
      <top/>
    </border>
    <border>
      <left/>
      <bottom/>
    </border>
    <border>
      <bottom/>
    </border>
    <border>
      <right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7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1" fillId="2" fontId="2" numFmtId="0" xfId="0" applyAlignment="1" applyBorder="1" applyFill="1" applyFont="1">
      <alignment horizontal="center"/>
    </xf>
    <xf borderId="1" fillId="2" fontId="5" numFmtId="0" xfId="0" applyAlignment="1" applyBorder="1" applyFont="1">
      <alignment horizontal="center"/>
    </xf>
    <xf borderId="1" fillId="3" fontId="2" numFmtId="0" xfId="0" applyBorder="1" applyFill="1" applyFont="1"/>
    <xf borderId="1" fillId="4" fontId="2" numFmtId="0" xfId="0" applyAlignment="1" applyBorder="1" applyFill="1" applyFont="1">
      <alignment horizontal="center"/>
    </xf>
    <xf borderId="1" fillId="5" fontId="1" numFmtId="0" xfId="0" applyAlignment="1" applyBorder="1" applyFill="1" applyFont="1">
      <alignment horizontal="center"/>
    </xf>
    <xf borderId="1" fillId="5" fontId="1" numFmtId="0" xfId="0" applyBorder="1" applyFont="1"/>
    <xf borderId="1" fillId="4" fontId="2" numFmtId="0" xfId="0" applyAlignment="1" applyBorder="1" applyFont="1">
      <alignment horizontal="left"/>
    </xf>
    <xf borderId="1" fillId="4" fontId="2" numFmtId="0" xfId="0" applyBorder="1" applyFont="1"/>
    <xf borderId="0" fillId="0" fontId="2" numFmtId="0" xfId="0" applyAlignment="1" applyFont="1">
      <alignment horizontal="center"/>
    </xf>
    <xf borderId="0" fillId="0" fontId="2" numFmtId="4" xfId="0" applyAlignment="1" applyFont="1" applyNumberFormat="1">
      <alignment horizontal="center"/>
    </xf>
    <xf borderId="0" fillId="0" fontId="2" numFmtId="10" xfId="0" applyAlignment="1" applyFont="1" applyNumberFormat="1">
      <alignment horizontal="center"/>
    </xf>
    <xf borderId="0" fillId="0" fontId="1" numFmtId="0" xfId="0" applyAlignment="1" applyFont="1">
      <alignment horizontal="center"/>
    </xf>
    <xf borderId="0" fillId="0" fontId="2" numFmtId="0" xfId="0" applyAlignment="1" applyFont="1">
      <alignment horizontal="left"/>
    </xf>
    <xf borderId="1" fillId="6" fontId="2" numFmtId="0" xfId="0" applyAlignment="1" applyBorder="1" applyFill="1" applyFont="1">
      <alignment horizontal="center"/>
    </xf>
    <xf borderId="1" fillId="5" fontId="2" numFmtId="0" xfId="0" applyAlignment="1" applyBorder="1" applyFont="1">
      <alignment horizontal="left"/>
    </xf>
    <xf borderId="1" fillId="5" fontId="6" numFmtId="0" xfId="0" applyBorder="1" applyFont="1"/>
    <xf borderId="1" fillId="7" fontId="6" numFmtId="0" xfId="0" applyBorder="1" applyFill="1" applyFont="1"/>
    <xf borderId="1" fillId="8" fontId="2" numFmtId="0" xfId="0" applyAlignment="1" applyBorder="1" applyFill="1" applyFont="1">
      <alignment horizontal="center"/>
    </xf>
    <xf borderId="1" fillId="8" fontId="2" numFmtId="10" xfId="0" applyAlignment="1" applyBorder="1" applyFont="1" applyNumberFormat="1">
      <alignment horizontal="center"/>
    </xf>
    <xf borderId="1" fillId="5" fontId="2" numFmtId="0" xfId="0" applyAlignment="1" applyBorder="1" applyFont="1">
      <alignment horizontal="center"/>
    </xf>
    <xf borderId="0" fillId="0" fontId="2" numFmtId="0" xfId="0" applyAlignment="1" applyFont="1">
      <alignment horizontal="center"/>
    </xf>
    <xf borderId="0" fillId="0" fontId="2" numFmtId="0" xfId="0" applyFont="1"/>
    <xf borderId="2" fillId="0" fontId="6" numFmtId="0" xfId="0" applyBorder="1" applyFont="1"/>
    <xf borderId="2" fillId="7" fontId="6" numFmtId="0" xfId="0" applyBorder="1" applyFont="1"/>
    <xf borderId="2" fillId="9" fontId="6" numFmtId="0" xfId="0" applyBorder="1" applyFill="1" applyFont="1"/>
    <xf borderId="2" fillId="3" fontId="6" numFmtId="0" xfId="0" applyBorder="1" applyFont="1"/>
    <xf borderId="0" fillId="0" fontId="6" numFmtId="164" xfId="0" applyFont="1" applyNumberFormat="1"/>
    <xf borderId="0" fillId="0" fontId="6" numFmtId="165" xfId="0" applyFont="1" applyNumberFormat="1"/>
    <xf borderId="0" fillId="0" fontId="6" numFmtId="0" xfId="0" applyFont="1"/>
    <xf borderId="1" fillId="7" fontId="2" numFmtId="0" xfId="0" applyAlignment="1" applyBorder="1" applyFont="1">
      <alignment horizontal="left"/>
    </xf>
    <xf borderId="2" fillId="7" fontId="6" numFmtId="10" xfId="0" applyBorder="1" applyFont="1" applyNumberFormat="1"/>
    <xf borderId="2" fillId="0" fontId="6" numFmtId="10" xfId="0" applyBorder="1" applyFont="1" applyNumberFormat="1"/>
    <xf borderId="0" fillId="0" fontId="2" numFmtId="166" xfId="0" applyAlignment="1" applyFont="1" applyNumberFormat="1">
      <alignment horizontal="center"/>
    </xf>
    <xf borderId="1" fillId="7" fontId="2" numFmtId="10" xfId="0" applyAlignment="1" applyBorder="1" applyFont="1" applyNumberFormat="1">
      <alignment horizontal="center"/>
    </xf>
    <xf borderId="0" fillId="0" fontId="6" numFmtId="0" xfId="0" applyFont="1"/>
    <xf borderId="0" fillId="0" fontId="3" numFmtId="0" xfId="0" applyFont="1"/>
    <xf borderId="1" fillId="10" fontId="2" numFmtId="0" xfId="0" applyAlignment="1" applyBorder="1" applyFill="1" applyFont="1">
      <alignment horizontal="left"/>
    </xf>
    <xf borderId="0" fillId="0" fontId="2" numFmtId="0" xfId="0" applyAlignment="1" applyFont="1">
      <alignment horizontal="left"/>
    </xf>
    <xf borderId="0" fillId="0" fontId="2" numFmtId="10" xfId="0" applyAlignment="1" applyFont="1" applyNumberFormat="1">
      <alignment horizontal="center"/>
    </xf>
    <xf borderId="1" fillId="5" fontId="2" numFmtId="0" xfId="0" applyAlignment="1" applyBorder="1" applyFont="1">
      <alignment horizontal="center"/>
    </xf>
    <xf borderId="0" fillId="0" fontId="2" numFmtId="9" xfId="0" applyAlignment="1" applyFont="1" applyNumberFormat="1">
      <alignment horizontal="center"/>
    </xf>
    <xf borderId="0" fillId="0" fontId="2" numFmtId="11" xfId="0" applyAlignment="1" applyFont="1" applyNumberFormat="1">
      <alignment horizontal="center"/>
    </xf>
    <xf borderId="1" fillId="11" fontId="2" numFmtId="0" xfId="0" applyAlignment="1" applyBorder="1" applyFill="1" applyFont="1">
      <alignment horizontal="left"/>
    </xf>
    <xf borderId="1" fillId="11" fontId="2" numFmtId="10" xfId="0" applyAlignment="1" applyBorder="1" applyFont="1" applyNumberFormat="1">
      <alignment horizontal="center"/>
    </xf>
    <xf borderId="1" fillId="7" fontId="2" numFmtId="0" xfId="0" applyAlignment="1" applyBorder="1" applyFont="1">
      <alignment horizontal="center"/>
    </xf>
    <xf borderId="1" fillId="5" fontId="2" numFmtId="11" xfId="0" applyAlignment="1" applyBorder="1" applyFont="1" applyNumberFormat="1">
      <alignment horizontal="left"/>
    </xf>
    <xf borderId="1" fillId="6" fontId="2" numFmtId="11" xfId="0" applyAlignment="1" applyBorder="1" applyFont="1" applyNumberFormat="1">
      <alignment horizontal="center"/>
    </xf>
    <xf borderId="1" fillId="12" fontId="2" numFmtId="0" xfId="0" applyAlignment="1" applyBorder="1" applyFill="1" applyFont="1">
      <alignment horizontal="center"/>
    </xf>
    <xf borderId="1" fillId="12" fontId="2" numFmtId="11" xfId="0" applyAlignment="1" applyBorder="1" applyFont="1" applyNumberFormat="1">
      <alignment horizontal="center"/>
    </xf>
    <xf borderId="1" fillId="13" fontId="2" numFmtId="0" xfId="0" applyAlignment="1" applyBorder="1" applyFill="1" applyFont="1">
      <alignment horizontal="center"/>
    </xf>
    <xf borderId="1" fillId="13" fontId="2" numFmtId="11" xfId="0" applyAlignment="1" applyBorder="1" applyFont="1" applyNumberFormat="1">
      <alignment horizontal="center"/>
    </xf>
    <xf borderId="0" fillId="0" fontId="2" numFmtId="167" xfId="0" applyAlignment="1" applyFont="1" applyNumberFormat="1">
      <alignment horizontal="center"/>
    </xf>
    <xf borderId="1" fillId="14" fontId="2" numFmtId="0" xfId="0" applyAlignment="1" applyBorder="1" applyFill="1" applyFont="1">
      <alignment horizontal="left"/>
    </xf>
    <xf borderId="1" fillId="4" fontId="2" numFmtId="0" xfId="0" applyAlignment="1" applyBorder="1" applyFont="1">
      <alignment horizontal="left"/>
    </xf>
    <xf borderId="1" fillId="4" fontId="2" numFmtId="4" xfId="0" applyAlignment="1" applyBorder="1" applyFont="1" applyNumberFormat="1">
      <alignment horizontal="center"/>
    </xf>
    <xf borderId="1" fillId="4" fontId="2" numFmtId="0" xfId="0" applyAlignment="1" applyBorder="1" applyFont="1">
      <alignment horizontal="center"/>
    </xf>
    <xf borderId="1" fillId="4" fontId="2" numFmtId="10" xfId="0" applyAlignment="1" applyBorder="1" applyFont="1" applyNumberFormat="1">
      <alignment horizontal="center"/>
    </xf>
    <xf borderId="0" fillId="0" fontId="1" numFmtId="0" xfId="0" applyAlignment="1" applyFont="1">
      <alignment horizontal="left" shrinkToFit="0" wrapText="1"/>
    </xf>
    <xf borderId="1" fillId="4" fontId="6" numFmtId="0" xfId="0" applyAlignment="1" applyBorder="1" applyFont="1">
      <alignment horizontal="left"/>
    </xf>
    <xf borderId="1" fillId="5" fontId="7" numFmtId="0" xfId="0" applyAlignment="1" applyBorder="1" applyFont="1">
      <alignment horizontal="center"/>
    </xf>
    <xf borderId="1" fillId="5" fontId="8" numFmtId="0" xfId="0" applyAlignment="1" applyBorder="1" applyFont="1">
      <alignment horizontal="center"/>
    </xf>
    <xf borderId="1" fillId="5" fontId="2" numFmtId="0" xfId="0" applyBorder="1" applyFont="1"/>
    <xf borderId="0" fillId="0" fontId="9" numFmtId="0" xfId="0" applyAlignment="1" applyFont="1">
      <alignment horizontal="center"/>
    </xf>
    <xf borderId="0" fillId="0" fontId="9" numFmtId="4" xfId="0" applyAlignment="1" applyFont="1" applyNumberFormat="1">
      <alignment horizontal="center"/>
    </xf>
    <xf borderId="0" fillId="0" fontId="10" numFmtId="0" xfId="0" applyAlignment="1" applyFont="1">
      <alignment horizontal="center"/>
    </xf>
    <xf borderId="0" fillId="0" fontId="9" numFmtId="10" xfId="0" applyAlignment="1" applyFont="1" applyNumberFormat="1">
      <alignment horizontal="center"/>
    </xf>
    <xf borderId="0" fillId="0" fontId="9" numFmtId="166" xfId="0" applyAlignment="1" applyFont="1" applyNumberFormat="1">
      <alignment horizontal="center"/>
    </xf>
    <xf borderId="0" fillId="0" fontId="11" numFmtId="0" xfId="0" applyFont="1"/>
    <xf borderId="0" fillId="0" fontId="12" numFmtId="0" xfId="0" applyFont="1"/>
    <xf borderId="1" fillId="6" fontId="2" numFmtId="10" xfId="0" applyAlignment="1" applyBorder="1" applyFont="1" applyNumberFormat="1">
      <alignment horizontal="center"/>
    </xf>
    <xf borderId="0" fillId="0" fontId="2" numFmtId="9" xfId="0" applyAlignment="1" applyFont="1" applyNumberFormat="1">
      <alignment horizontal="center"/>
    </xf>
    <xf borderId="1" fillId="11" fontId="2" numFmtId="0" xfId="0" applyAlignment="1" applyBorder="1" applyFont="1">
      <alignment horizontal="left"/>
    </xf>
    <xf borderId="1" fillId="11" fontId="2" numFmtId="10" xfId="0" applyAlignment="1" applyBorder="1" applyFont="1" applyNumberFormat="1">
      <alignment horizontal="center"/>
    </xf>
    <xf borderId="1" fillId="4" fontId="2" numFmtId="4" xfId="0" applyAlignment="1" applyBorder="1" applyFont="1" applyNumberFormat="1">
      <alignment horizontal="center"/>
    </xf>
    <xf borderId="1" fillId="4" fontId="2" numFmtId="10" xfId="0" applyAlignment="1" applyBorder="1" applyFont="1" applyNumberFormat="1">
      <alignment horizontal="center"/>
    </xf>
    <xf borderId="3" fillId="2" fontId="5" numFmtId="0" xfId="0" applyAlignment="1" applyBorder="1" applyFont="1">
      <alignment horizontal="center"/>
    </xf>
    <xf borderId="4" fillId="0" fontId="13" numFmtId="0" xfId="0" applyBorder="1" applyFont="1"/>
    <xf borderId="5" fillId="0" fontId="13" numFmtId="0" xfId="0" applyBorder="1" applyFont="1"/>
    <xf borderId="2" fillId="15" fontId="1" numFmtId="0" xfId="0" applyAlignment="1" applyBorder="1" applyFill="1" applyFont="1">
      <alignment horizontal="left"/>
    </xf>
    <xf borderId="0" fillId="0" fontId="1" numFmtId="0" xfId="0" applyAlignment="1" applyFont="1">
      <alignment horizontal="left"/>
    </xf>
    <xf borderId="2" fillId="16" fontId="2" numFmtId="168" xfId="0" applyAlignment="1" applyBorder="1" applyFill="1" applyFont="1" applyNumberFormat="1">
      <alignment horizontal="left"/>
    </xf>
    <xf borderId="2" fillId="0" fontId="2" numFmtId="4" xfId="0" applyAlignment="1" applyBorder="1" applyFont="1" applyNumberFormat="1">
      <alignment horizontal="left"/>
    </xf>
    <xf borderId="2" fillId="0" fontId="2" numFmtId="0" xfId="0" applyAlignment="1" applyBorder="1" applyFont="1">
      <alignment horizontal="left"/>
    </xf>
    <xf borderId="2" fillId="0" fontId="14" numFmtId="4" xfId="0" applyAlignment="1" applyBorder="1" applyFont="1" applyNumberFormat="1">
      <alignment horizontal="left"/>
    </xf>
    <xf borderId="2" fillId="0" fontId="2" numFmtId="168" xfId="0" applyAlignment="1" applyBorder="1" applyFont="1" applyNumberFormat="1">
      <alignment horizontal="left"/>
    </xf>
    <xf borderId="2" fillId="0" fontId="6" numFmtId="10" xfId="0" applyAlignment="1" applyBorder="1" applyFont="1" applyNumberFormat="1">
      <alignment horizontal="left"/>
    </xf>
    <xf borderId="2" fillId="17" fontId="1" numFmtId="0" xfId="0" applyAlignment="1" applyBorder="1" applyFill="1" applyFont="1">
      <alignment horizontal="left"/>
    </xf>
    <xf borderId="2" fillId="0" fontId="1" numFmtId="0" xfId="0" applyAlignment="1" applyBorder="1" applyFont="1">
      <alignment horizontal="left"/>
    </xf>
    <xf borderId="2" fillId="0" fontId="1" numFmtId="169" xfId="0" applyAlignment="1" applyBorder="1" applyFont="1" applyNumberFormat="1">
      <alignment horizontal="left"/>
    </xf>
    <xf borderId="2" fillId="17" fontId="2" numFmtId="0" xfId="0" applyAlignment="1" applyBorder="1" applyFont="1">
      <alignment horizontal="left"/>
    </xf>
    <xf borderId="2" fillId="0" fontId="2" numFmtId="164" xfId="0" applyAlignment="1" applyBorder="1" applyFont="1" applyNumberFormat="1">
      <alignment horizontal="left"/>
    </xf>
    <xf borderId="2" fillId="0" fontId="2" numFmtId="10" xfId="0" applyAlignment="1" applyBorder="1" applyFont="1" applyNumberFormat="1">
      <alignment horizontal="left"/>
    </xf>
    <xf borderId="2" fillId="0" fontId="1" numFmtId="10" xfId="0" applyAlignment="1" applyBorder="1" applyFont="1" applyNumberFormat="1">
      <alignment horizontal="left"/>
    </xf>
    <xf borderId="2" fillId="0" fontId="2" numFmtId="169" xfId="0" applyAlignment="1" applyBorder="1" applyFont="1" applyNumberFormat="1">
      <alignment horizontal="left"/>
    </xf>
    <xf borderId="2" fillId="0" fontId="1" numFmtId="4" xfId="0" applyAlignment="1" applyBorder="1" applyFont="1" applyNumberFormat="1">
      <alignment horizontal="left"/>
    </xf>
    <xf borderId="2" fillId="16" fontId="2" numFmtId="170" xfId="0" applyAlignment="1" applyBorder="1" applyFont="1" applyNumberFormat="1">
      <alignment horizontal="left"/>
    </xf>
    <xf borderId="2" fillId="18" fontId="1" numFmtId="0" xfId="0" applyAlignment="1" applyBorder="1" applyFill="1" applyFont="1">
      <alignment horizontal="left"/>
    </xf>
    <xf borderId="1" fillId="4" fontId="6" numFmtId="0" xfId="0" applyAlignment="1" applyBorder="1" applyFont="1">
      <alignment horizontal="left"/>
    </xf>
    <xf borderId="1" fillId="19" fontId="15" numFmtId="0" xfId="0" applyAlignment="1" applyBorder="1" applyFill="1" applyFont="1">
      <alignment horizontal="left"/>
    </xf>
    <xf borderId="1" fillId="19" fontId="8" numFmtId="0" xfId="0" applyBorder="1" applyFont="1"/>
    <xf borderId="1" fillId="19" fontId="2" numFmtId="0" xfId="0" applyBorder="1" applyFont="1"/>
    <xf borderId="1" fillId="19" fontId="16" numFmtId="0" xfId="0" applyAlignment="1" applyBorder="1" applyFont="1">
      <alignment horizontal="left"/>
    </xf>
    <xf borderId="1" fillId="19" fontId="8" numFmtId="0" xfId="0" applyAlignment="1" applyBorder="1" applyFont="1">
      <alignment horizontal="left"/>
    </xf>
    <xf borderId="2" fillId="20" fontId="1" numFmtId="0" xfId="0" applyAlignment="1" applyBorder="1" applyFill="1" applyFont="1">
      <alignment horizontal="left"/>
    </xf>
    <xf borderId="2" fillId="0" fontId="1" numFmtId="171" xfId="0" applyAlignment="1" applyBorder="1" applyFont="1" applyNumberFormat="1">
      <alignment horizontal="left"/>
    </xf>
    <xf borderId="2" fillId="21" fontId="1" numFmtId="172" xfId="0" applyAlignment="1" applyBorder="1" applyFill="1" applyFont="1" applyNumberFormat="1">
      <alignment horizontal="left"/>
    </xf>
    <xf borderId="2" fillId="0" fontId="1" numFmtId="172" xfId="0" applyAlignment="1" applyBorder="1" applyFont="1" applyNumberFormat="1">
      <alignment horizontal="left"/>
    </xf>
    <xf borderId="0" fillId="0" fontId="2" numFmtId="169" xfId="0" applyFont="1" applyNumberFormat="1"/>
    <xf borderId="0" fillId="0" fontId="2" numFmtId="10" xfId="0" applyFont="1" applyNumberFormat="1"/>
    <xf borderId="2" fillId="0" fontId="1" numFmtId="0" xfId="0" applyBorder="1" applyFont="1"/>
    <xf borderId="2" fillId="0" fontId="2" numFmtId="169" xfId="0" applyBorder="1" applyFont="1" applyNumberFormat="1"/>
    <xf borderId="2" fillId="0" fontId="2" numFmtId="10" xfId="0" applyBorder="1" applyFont="1" applyNumberFormat="1"/>
    <xf borderId="2" fillId="0" fontId="1" numFmtId="10" xfId="0" applyBorder="1" applyFont="1" applyNumberFormat="1"/>
    <xf borderId="2" fillId="0" fontId="1" numFmtId="4" xfId="0" applyBorder="1" applyFont="1" applyNumberFormat="1"/>
    <xf borderId="1" fillId="4" fontId="2" numFmtId="0" xfId="0" applyBorder="1" applyFont="1"/>
    <xf borderId="2" fillId="0" fontId="2" numFmtId="4" xfId="0" applyBorder="1" applyFont="1" applyNumberFormat="1"/>
    <xf borderId="2" fillId="0" fontId="2" numFmtId="173" xfId="0" applyBorder="1" applyFont="1" applyNumberFormat="1"/>
    <xf borderId="1" fillId="4" fontId="2" numFmtId="4" xfId="0" applyBorder="1" applyFont="1" applyNumberFormat="1"/>
    <xf borderId="2" fillId="4" fontId="17" numFmtId="173" xfId="0" applyBorder="1" applyFont="1" applyNumberFormat="1"/>
    <xf borderId="3" fillId="22" fontId="11" numFmtId="0" xfId="0" applyAlignment="1" applyBorder="1" applyFill="1" applyFont="1">
      <alignment horizontal="center" vertical="center"/>
    </xf>
    <xf borderId="2" fillId="23" fontId="1" numFmtId="0" xfId="0" applyBorder="1" applyFill="1" applyFont="1"/>
    <xf borderId="2" fillId="0" fontId="18" numFmtId="0" xfId="0" applyBorder="1" applyFont="1"/>
    <xf borderId="2" fillId="4" fontId="1" numFmtId="0" xfId="0" applyBorder="1" applyFont="1"/>
    <xf borderId="2" fillId="4" fontId="1" numFmtId="4" xfId="0" applyAlignment="1" applyBorder="1" applyFont="1" applyNumberFormat="1">
      <alignment horizontal="left"/>
    </xf>
    <xf borderId="2" fillId="4" fontId="1" numFmtId="171" xfId="0" applyAlignment="1" applyBorder="1" applyFont="1" applyNumberFormat="1">
      <alignment horizontal="left"/>
    </xf>
    <xf borderId="2" fillId="4" fontId="1" numFmtId="10" xfId="0" applyAlignment="1" applyBorder="1" applyFont="1" applyNumberFormat="1">
      <alignment horizontal="left"/>
    </xf>
    <xf borderId="2" fillId="4" fontId="1" numFmtId="169" xfId="0" applyAlignment="1" applyBorder="1" applyFont="1" applyNumberFormat="1">
      <alignment horizontal="left"/>
    </xf>
    <xf borderId="2" fillId="0" fontId="1" numFmtId="171" xfId="0" applyBorder="1" applyFont="1" applyNumberFormat="1"/>
    <xf borderId="2" fillId="24" fontId="1" numFmtId="0" xfId="0" applyBorder="1" applyFill="1" applyFont="1"/>
    <xf borderId="2" fillId="24" fontId="1" numFmtId="4" xfId="0" applyAlignment="1" applyBorder="1" applyFont="1" applyNumberFormat="1">
      <alignment horizontal="left"/>
    </xf>
    <xf borderId="2" fillId="24" fontId="1" numFmtId="171" xfId="0" applyAlignment="1" applyBorder="1" applyFont="1" applyNumberFormat="1">
      <alignment horizontal="left"/>
    </xf>
    <xf borderId="2" fillId="24" fontId="1" numFmtId="10" xfId="0" applyAlignment="1" applyBorder="1" applyFont="1" applyNumberFormat="1">
      <alignment horizontal="left"/>
    </xf>
    <xf borderId="2" fillId="24" fontId="1" numFmtId="169" xfId="0" applyAlignment="1" applyBorder="1" applyFont="1" applyNumberFormat="1">
      <alignment horizontal="left"/>
    </xf>
    <xf borderId="2" fillId="4" fontId="1" numFmtId="0" xfId="0" applyAlignment="1" applyBorder="1" applyFont="1">
      <alignment horizontal="left"/>
    </xf>
    <xf borderId="2" fillId="4" fontId="18" numFmtId="0" xfId="0" applyAlignment="1" applyBorder="1" applyFont="1">
      <alignment horizontal="left"/>
    </xf>
    <xf borderId="2" fillId="4" fontId="18" numFmtId="10" xfId="0" applyAlignment="1" applyBorder="1" applyFont="1" applyNumberFormat="1">
      <alignment horizontal="left"/>
    </xf>
    <xf borderId="2" fillId="0" fontId="18" numFmtId="172" xfId="0" applyBorder="1" applyFont="1" applyNumberFormat="1"/>
    <xf borderId="2" fillId="0" fontId="1" numFmtId="172" xfId="0" applyBorder="1" applyFont="1" applyNumberFormat="1"/>
    <xf borderId="3" fillId="24" fontId="18" numFmtId="0" xfId="0" applyAlignment="1" applyBorder="1" applyFont="1">
      <alignment horizontal="left"/>
    </xf>
    <xf borderId="1" fillId="24" fontId="18" numFmtId="10" xfId="0" applyAlignment="1" applyBorder="1" applyFont="1" applyNumberFormat="1">
      <alignment horizontal="left"/>
    </xf>
    <xf borderId="1" fillId="24" fontId="18" numFmtId="0" xfId="0" applyAlignment="1" applyBorder="1" applyFont="1">
      <alignment horizontal="left"/>
    </xf>
    <xf borderId="1" fillId="24" fontId="2" numFmtId="0" xfId="0" applyAlignment="1" applyBorder="1" applyFont="1">
      <alignment horizontal="left"/>
    </xf>
    <xf borderId="3" fillId="25" fontId="18" numFmtId="0" xfId="0" applyAlignment="1" applyBorder="1" applyFill="1" applyFont="1">
      <alignment horizontal="left"/>
    </xf>
    <xf borderId="1" fillId="25" fontId="18" numFmtId="10" xfId="0" applyAlignment="1" applyBorder="1" applyFont="1" applyNumberFormat="1">
      <alignment horizontal="left"/>
    </xf>
    <xf borderId="0" fillId="0" fontId="18" numFmtId="0" xfId="0" applyFont="1"/>
    <xf borderId="1" fillId="4" fontId="19" numFmtId="171" xfId="0" applyBorder="1" applyFont="1" applyNumberFormat="1"/>
    <xf borderId="3" fillId="26" fontId="11" numFmtId="0" xfId="0" applyAlignment="1" applyBorder="1" applyFill="1" applyFont="1">
      <alignment horizontal="center" vertical="center"/>
    </xf>
    <xf borderId="2" fillId="27" fontId="1" numFmtId="0" xfId="0" applyBorder="1" applyFill="1" applyFont="1"/>
    <xf borderId="1" fillId="25" fontId="19" numFmtId="0" xfId="0" applyAlignment="1" applyBorder="1" applyFont="1">
      <alignment horizontal="left"/>
    </xf>
    <xf borderId="1" fillId="25" fontId="1" numFmtId="0" xfId="0" applyBorder="1" applyFont="1"/>
    <xf borderId="1" fillId="25" fontId="20" numFmtId="10" xfId="0" applyBorder="1" applyFont="1" applyNumberFormat="1"/>
    <xf borderId="2" fillId="18" fontId="1" numFmtId="0" xfId="0" applyBorder="1" applyFont="1"/>
    <xf borderId="2" fillId="18" fontId="1" numFmtId="4" xfId="0" applyAlignment="1" applyBorder="1" applyFont="1" applyNumberFormat="1">
      <alignment horizontal="left"/>
    </xf>
    <xf borderId="2" fillId="18" fontId="1" numFmtId="171" xfId="0" applyAlignment="1" applyBorder="1" applyFont="1" applyNumberFormat="1">
      <alignment horizontal="left"/>
    </xf>
    <xf borderId="2" fillId="18" fontId="1" numFmtId="10" xfId="0" applyAlignment="1" applyBorder="1" applyFont="1" applyNumberFormat="1">
      <alignment horizontal="left"/>
    </xf>
    <xf borderId="2" fillId="18" fontId="1" numFmtId="169" xfId="0" applyAlignment="1" applyBorder="1" applyFont="1" applyNumberFormat="1">
      <alignment horizontal="left"/>
    </xf>
    <xf borderId="2" fillId="4" fontId="5" numFmtId="0" xfId="0" applyAlignment="1" applyBorder="1" applyFont="1">
      <alignment horizontal="left"/>
    </xf>
    <xf borderId="2" fillId="0" fontId="1" numFmtId="169" xfId="0" applyBorder="1" applyFont="1" applyNumberFormat="1"/>
    <xf borderId="2" fillId="4" fontId="18" numFmtId="0" xfId="0" applyBorder="1" applyFont="1"/>
    <xf borderId="2" fillId="4" fontId="18" numFmtId="10" xfId="0" applyBorder="1" applyFont="1" applyNumberFormat="1"/>
    <xf borderId="3" fillId="18" fontId="18" numFmtId="0" xfId="0" applyBorder="1" applyFont="1"/>
    <xf borderId="1" fillId="18" fontId="18" numFmtId="10" xfId="0" applyBorder="1" applyFont="1" applyNumberFormat="1"/>
    <xf borderId="1" fillId="18" fontId="18" numFmtId="0" xfId="0" applyBorder="1" applyFont="1"/>
    <xf borderId="1" fillId="18" fontId="2" numFmtId="0" xfId="0" applyBorder="1" applyFont="1"/>
    <xf borderId="3" fillId="25" fontId="18" numFmtId="0" xfId="0" applyBorder="1" applyFont="1"/>
    <xf borderId="1" fillId="25" fontId="18" numFmtId="10" xfId="0" applyBorder="1" applyFont="1" applyNumberFormat="1"/>
    <xf borderId="1" fillId="19" fontId="10" numFmtId="0" xfId="0" applyBorder="1" applyFont="1"/>
    <xf borderId="6" fillId="28" fontId="11" numFmtId="0" xfId="0" applyAlignment="1" applyBorder="1" applyFill="1" applyFont="1">
      <alignment horizontal="center" vertical="center"/>
    </xf>
    <xf borderId="7" fillId="0" fontId="13" numFmtId="0" xfId="0" applyBorder="1" applyFont="1"/>
    <xf borderId="8" fillId="0" fontId="13" numFmtId="0" xfId="0" applyBorder="1" applyFont="1"/>
    <xf borderId="2" fillId="29" fontId="1" numFmtId="0" xfId="0" applyAlignment="1" applyBorder="1" applyFill="1" applyFont="1">
      <alignment horizontal="left"/>
    </xf>
    <xf borderId="1" fillId="19" fontId="18" numFmtId="0" xfId="0" applyBorder="1" applyFont="1"/>
    <xf borderId="2" fillId="4" fontId="1" numFmtId="173" xfId="0" applyAlignment="1" applyBorder="1" applyFont="1" applyNumberFormat="1">
      <alignment horizontal="left"/>
    </xf>
    <xf borderId="2" fillId="30" fontId="1" numFmtId="0" xfId="0" applyAlignment="1" applyBorder="1" applyFill="1" applyFont="1">
      <alignment horizontal="left"/>
    </xf>
    <xf borderId="2" fillId="30" fontId="1" numFmtId="4" xfId="0" applyAlignment="1" applyBorder="1" applyFont="1" applyNumberFormat="1">
      <alignment horizontal="left"/>
    </xf>
    <xf borderId="2" fillId="30" fontId="1" numFmtId="173" xfId="0" applyAlignment="1" applyBorder="1" applyFont="1" applyNumberFormat="1">
      <alignment horizontal="left"/>
    </xf>
    <xf borderId="2" fillId="30" fontId="1" numFmtId="171" xfId="0" applyAlignment="1" applyBorder="1" applyFont="1" applyNumberFormat="1">
      <alignment horizontal="left"/>
    </xf>
    <xf borderId="2" fillId="30" fontId="1" numFmtId="10" xfId="0" applyAlignment="1" applyBorder="1" applyFont="1" applyNumberFormat="1">
      <alignment horizontal="left"/>
    </xf>
    <xf borderId="2" fillId="30" fontId="1" numFmtId="169" xfId="0" applyAlignment="1" applyBorder="1" applyFont="1" applyNumberFormat="1">
      <alignment horizontal="left"/>
    </xf>
    <xf borderId="2" fillId="30" fontId="1" numFmtId="0" xfId="0" applyBorder="1" applyFont="1"/>
    <xf borderId="2" fillId="4" fontId="2" numFmtId="0" xfId="0" applyAlignment="1" applyBorder="1" applyFont="1">
      <alignment horizontal="left"/>
    </xf>
    <xf borderId="2" fillId="4" fontId="18" numFmtId="169" xfId="0" applyAlignment="1" applyBorder="1" applyFont="1" applyNumberFormat="1">
      <alignment horizontal="left"/>
    </xf>
    <xf borderId="3" fillId="30" fontId="18" numFmtId="0" xfId="0" applyAlignment="1" applyBorder="1" applyFont="1">
      <alignment horizontal="left"/>
    </xf>
    <xf borderId="1" fillId="30" fontId="18" numFmtId="10" xfId="0" applyAlignment="1" applyBorder="1" applyFont="1" applyNumberFormat="1">
      <alignment horizontal="left"/>
    </xf>
    <xf borderId="1" fillId="30" fontId="2" numFmtId="0" xfId="0" applyAlignment="1" applyBorder="1" applyFont="1">
      <alignment horizontal="left"/>
    </xf>
    <xf borderId="1" fillId="30" fontId="18" numFmtId="0" xfId="0" applyAlignment="1" applyBorder="1" applyFont="1">
      <alignment horizontal="left"/>
    </xf>
    <xf borderId="3" fillId="31" fontId="21" numFmtId="0" xfId="0" applyBorder="1" applyFill="1" applyFont="1"/>
    <xf borderId="3" fillId="31" fontId="18" numFmtId="0" xfId="0" applyBorder="1" applyFont="1"/>
    <xf borderId="9" fillId="0" fontId="2" numFmtId="0" xfId="0" applyAlignment="1" applyBorder="1" applyFont="1">
      <alignment horizontal="left" vertical="center"/>
    </xf>
    <xf borderId="10" fillId="0" fontId="2" numFmtId="0" xfId="0" applyAlignment="1" applyBorder="1" applyFont="1">
      <alignment horizontal="left" vertical="center"/>
    </xf>
    <xf borderId="11" fillId="0" fontId="2" numFmtId="0" xfId="0" applyAlignment="1" applyBorder="1" applyFont="1">
      <alignment horizontal="left" vertical="center"/>
    </xf>
    <xf borderId="12" fillId="4" fontId="2" numFmtId="0" xfId="0" applyAlignment="1" applyBorder="1" applyFont="1">
      <alignment vertical="center"/>
    </xf>
    <xf borderId="13" fillId="4" fontId="2" numFmtId="4" xfId="0" applyAlignment="1" applyBorder="1" applyFont="1" applyNumberFormat="1">
      <alignment vertical="center"/>
    </xf>
    <xf borderId="14" fillId="4" fontId="2" numFmtId="4" xfId="0" applyAlignment="1" applyBorder="1" applyFont="1" applyNumberFormat="1">
      <alignment vertical="center"/>
    </xf>
    <xf borderId="13" fillId="4" fontId="2" numFmtId="10" xfId="0" applyAlignment="1" applyBorder="1" applyFont="1" applyNumberFormat="1">
      <alignment vertical="center"/>
    </xf>
    <xf borderId="13" fillId="4" fontId="2" numFmtId="169" xfId="0" applyAlignment="1" applyBorder="1" applyFont="1" applyNumberFormat="1">
      <alignment vertical="center"/>
    </xf>
    <xf borderId="14" fillId="4" fontId="2" numFmtId="10" xfId="0" applyAlignment="1" applyBorder="1" applyFont="1" applyNumberFormat="1">
      <alignment vertical="center"/>
    </xf>
    <xf borderId="15" fillId="4" fontId="2" numFmtId="0" xfId="0" applyAlignment="1" applyBorder="1" applyFont="1">
      <alignment vertical="center"/>
    </xf>
    <xf borderId="16" fillId="4" fontId="2" numFmtId="169" xfId="0" applyAlignment="1" applyBorder="1" applyFont="1" applyNumberFormat="1">
      <alignment vertical="center"/>
    </xf>
    <xf borderId="16" fillId="4" fontId="2" numFmtId="10" xfId="0" applyAlignment="1" applyBorder="1" applyFont="1" applyNumberFormat="1">
      <alignment vertical="center"/>
    </xf>
    <xf borderId="17" fillId="4" fontId="2" numFmtId="10" xfId="0" applyAlignment="1" applyBorder="1" applyFont="1" applyNumberFormat="1">
      <alignment vertical="center"/>
    </xf>
    <xf borderId="1" fillId="19" fontId="11" numFmtId="0" xfId="0" applyBorder="1" applyFont="1"/>
    <xf borderId="18" fillId="32" fontId="11" numFmtId="0" xfId="0" applyAlignment="1" applyBorder="1" applyFill="1" applyFont="1">
      <alignment horizontal="center" vertical="center"/>
    </xf>
    <xf borderId="19" fillId="0" fontId="13" numFmtId="0" xfId="0" applyBorder="1" applyFont="1"/>
    <xf borderId="20" fillId="0" fontId="13" numFmtId="0" xfId="0" applyBorder="1" applyFont="1"/>
    <xf borderId="21" fillId="0" fontId="13" numFmtId="0" xfId="0" applyBorder="1" applyFont="1"/>
    <xf borderId="22" fillId="0" fontId="13" numFmtId="0" xfId="0" applyBorder="1" applyFont="1"/>
    <xf borderId="23" fillId="0" fontId="13" numFmtId="0" xfId="0" applyBorder="1" applyFont="1"/>
    <xf borderId="2" fillId="33" fontId="1" numFmtId="0" xfId="0" applyAlignment="1" applyBorder="1" applyFill="1" applyFont="1">
      <alignment horizontal="left"/>
    </xf>
    <xf borderId="1" fillId="4" fontId="1" numFmtId="0" xfId="0" applyAlignment="1" applyBorder="1" applyFont="1">
      <alignment horizontal="left"/>
    </xf>
    <xf borderId="2" fillId="4" fontId="1" numFmtId="174" xfId="0" applyAlignment="1" applyBorder="1" applyFont="1" applyNumberFormat="1">
      <alignment horizontal="left"/>
    </xf>
    <xf borderId="2" fillId="34" fontId="1" numFmtId="0" xfId="0" applyAlignment="1" applyBorder="1" applyFill="1" applyFont="1">
      <alignment horizontal="left"/>
    </xf>
    <xf borderId="2" fillId="34" fontId="1" numFmtId="174" xfId="0" applyAlignment="1" applyBorder="1" applyFont="1" applyNumberFormat="1">
      <alignment horizontal="left"/>
    </xf>
    <xf borderId="2" fillId="34" fontId="1" numFmtId="10" xfId="0" applyAlignment="1" applyBorder="1" applyFont="1" applyNumberFormat="1">
      <alignment horizontal="left"/>
    </xf>
    <xf borderId="2" fillId="34" fontId="1" numFmtId="173" xfId="0" applyAlignment="1" applyBorder="1" applyFont="1" applyNumberFormat="1">
      <alignment horizontal="left"/>
    </xf>
    <xf borderId="1" fillId="4" fontId="1" numFmtId="169" xfId="0" applyAlignment="1" applyBorder="1" applyFont="1" applyNumberFormat="1">
      <alignment horizontal="left"/>
    </xf>
    <xf borderId="2" fillId="34" fontId="2" numFmtId="0" xfId="0" applyAlignment="1" applyBorder="1" applyFont="1">
      <alignment horizontal="left"/>
    </xf>
    <xf borderId="1" fillId="4" fontId="18" numFmtId="0" xfId="0" applyAlignment="1" applyBorder="1" applyFont="1">
      <alignment horizontal="left"/>
    </xf>
    <xf borderId="3" fillId="34" fontId="18" numFmtId="0" xfId="0" applyBorder="1" applyFont="1"/>
    <xf borderId="1" fillId="34" fontId="18" numFmtId="10" xfId="0" applyBorder="1" applyFont="1" applyNumberFormat="1"/>
    <xf borderId="1" fillId="34" fontId="18" numFmtId="0" xfId="0" applyBorder="1" applyFont="1"/>
    <xf borderId="1" fillId="4" fontId="18" numFmtId="0" xfId="0" applyBorder="1" applyFont="1"/>
    <xf borderId="1" fillId="25" fontId="19" numFmtId="10" xfId="0" applyBorder="1" applyFont="1" applyNumberFormat="1"/>
    <xf borderId="0" fillId="0" fontId="18" numFmtId="171" xfId="0" applyFont="1" applyNumberFormat="1"/>
    <xf borderId="1" fillId="19" fontId="15" numFmtId="0" xfId="0" applyAlignment="1" applyBorder="1" applyFont="1">
      <alignment horizontal="left"/>
    </xf>
    <xf borderId="1" fillId="15" fontId="2" numFmtId="0" xfId="0" applyBorder="1" applyFont="1"/>
    <xf borderId="1" fillId="15" fontId="2" numFmtId="0" xfId="0" applyAlignment="1" applyBorder="1" applyFont="1">
      <alignment horizontal="left"/>
    </xf>
    <xf borderId="2" fillId="0" fontId="5" numFmtId="0" xfId="0" applyAlignment="1" applyBorder="1" applyFont="1">
      <alignment horizontal="left"/>
    </xf>
    <xf borderId="2" fillId="0" fontId="5" numFmtId="171" xfId="0" applyAlignment="1" applyBorder="1" applyFont="1" applyNumberFormat="1">
      <alignment horizontal="left"/>
    </xf>
    <xf borderId="2" fillId="0" fontId="5" numFmtId="171" xfId="0" applyBorder="1" applyFont="1" applyNumberFormat="1"/>
    <xf borderId="2" fillId="0" fontId="5" numFmtId="10" xfId="0" applyBorder="1" applyFont="1" applyNumberFormat="1"/>
    <xf borderId="2" fillId="0" fontId="2" numFmtId="0" xfId="0" applyAlignment="1" applyBorder="1" applyFont="1">
      <alignment horizontal="center"/>
    </xf>
    <xf borderId="2" fillId="0" fontId="1" numFmtId="0" xfId="0" applyAlignment="1" applyBorder="1" applyFont="1">
      <alignment horizontal="center"/>
    </xf>
    <xf borderId="0" fillId="0" fontId="22" numFmtId="0" xfId="0" applyAlignment="1" applyFont="1">
      <alignment horizontal="center"/>
    </xf>
    <xf borderId="2" fillId="35" fontId="2" numFmtId="0" xfId="0" applyAlignment="1" applyBorder="1" applyFill="1" applyFont="1">
      <alignment horizontal="left"/>
    </xf>
    <xf borderId="2" fillId="4" fontId="2" numFmtId="4" xfId="0" applyAlignment="1" applyBorder="1" applyFont="1" applyNumberFormat="1">
      <alignment horizontal="left"/>
    </xf>
    <xf borderId="2" fillId="4" fontId="2" numFmtId="10" xfId="0" applyAlignment="1" applyBorder="1" applyFont="1" applyNumberFormat="1">
      <alignment horizontal="left"/>
    </xf>
    <xf borderId="2" fillId="36" fontId="2" numFmtId="0" xfId="0" applyAlignment="1" applyBorder="1" applyFill="1" applyFont="1">
      <alignment horizontal="left"/>
    </xf>
    <xf borderId="2" fillId="36" fontId="2" numFmtId="4" xfId="0" applyAlignment="1" applyBorder="1" applyFont="1" applyNumberFormat="1">
      <alignment horizontal="left"/>
    </xf>
    <xf borderId="2" fillId="36" fontId="2" numFmtId="10" xfId="0" applyAlignment="1" applyBorder="1" applyFont="1" applyNumberFormat="1">
      <alignment horizontal="left"/>
    </xf>
    <xf borderId="2" fillId="4" fontId="2" numFmtId="167" xfId="0" applyAlignment="1" applyBorder="1" applyFont="1" applyNumberFormat="1">
      <alignment horizontal="left"/>
    </xf>
    <xf borderId="2" fillId="36" fontId="2" numFmtId="167" xfId="0" applyAlignment="1" applyBorder="1" applyFont="1" applyNumberFormat="1">
      <alignment horizontal="left"/>
    </xf>
    <xf borderId="2" fillId="4" fontId="2" numFmtId="166" xfId="0" applyAlignment="1" applyBorder="1" applyFont="1" applyNumberFormat="1">
      <alignment horizontal="left"/>
    </xf>
    <xf borderId="2" fillId="36" fontId="2" numFmtId="166" xfId="0" applyAlignment="1" applyBorder="1" applyFont="1" applyNumberFormat="1">
      <alignment horizontal="left"/>
    </xf>
    <xf borderId="24" fillId="0" fontId="2" numFmtId="0" xfId="0" applyAlignment="1" applyBorder="1" applyFont="1">
      <alignment horizontal="center"/>
    </xf>
    <xf borderId="25" fillId="0" fontId="13" numFmtId="0" xfId="0" applyBorder="1" applyFont="1"/>
    <xf borderId="26" fillId="0" fontId="13" numFmtId="0" xfId="0" applyBorder="1" applyFont="1"/>
    <xf borderId="2" fillId="0" fontId="2" numFmtId="170" xfId="0" applyAlignment="1" applyBorder="1" applyFont="1" applyNumberFormat="1">
      <alignment horizontal="left"/>
    </xf>
    <xf borderId="24" fillId="4" fontId="2" numFmtId="0" xfId="0" applyAlignment="1" applyBorder="1" applyFont="1">
      <alignment horizontal="center"/>
    </xf>
    <xf borderId="2" fillId="22" fontId="2" numFmtId="0" xfId="0" applyAlignment="1" applyBorder="1" applyFont="1">
      <alignment horizontal="left"/>
    </xf>
    <xf borderId="2" fillId="36" fontId="2" numFmtId="168" xfId="0" applyAlignment="1" applyBorder="1" applyFont="1" applyNumberFormat="1">
      <alignment horizontal="left"/>
    </xf>
    <xf borderId="2" fillId="4" fontId="2" numFmtId="168" xfId="0" applyAlignment="1" applyBorder="1" applyFont="1" applyNumberFormat="1">
      <alignment horizontal="left"/>
    </xf>
    <xf borderId="2" fillId="36" fontId="2" numFmtId="170" xfId="0" applyAlignment="1" applyBorder="1" applyFont="1" applyNumberFormat="1">
      <alignment horizontal="left"/>
    </xf>
    <xf borderId="2" fillId="4" fontId="2" numFmtId="170" xfId="0" applyAlignment="1" applyBorder="1" applyFont="1" applyNumberFormat="1">
      <alignment horizontal="left"/>
    </xf>
    <xf borderId="2" fillId="37" fontId="2" numFmtId="0" xfId="0" applyAlignment="1" applyBorder="1" applyFill="1" applyFont="1">
      <alignment horizontal="left"/>
    </xf>
    <xf borderId="2" fillId="30" fontId="2" numFmtId="168" xfId="0" applyAlignment="1" applyBorder="1" applyFont="1" applyNumberFormat="1">
      <alignment horizontal="left"/>
    </xf>
    <xf borderId="2" fillId="30" fontId="2" numFmtId="4" xfId="0" applyAlignment="1" applyBorder="1" applyFont="1" applyNumberFormat="1">
      <alignment horizontal="left"/>
    </xf>
    <xf borderId="2" fillId="30" fontId="2" numFmtId="0" xfId="0" applyAlignment="1" applyBorder="1" applyFont="1">
      <alignment horizontal="left"/>
    </xf>
    <xf borderId="2" fillId="30" fontId="2" numFmtId="10" xfId="0" applyAlignment="1" applyBorder="1" applyFont="1" applyNumberFormat="1">
      <alignment horizontal="left"/>
    </xf>
    <xf borderId="2" fillId="30" fontId="2" numFmtId="170" xfId="0" applyAlignment="1" applyBorder="1" applyFont="1" applyNumberFormat="1">
      <alignment horizontal="left"/>
    </xf>
    <xf borderId="24" fillId="38" fontId="2" numFmtId="168" xfId="0" applyAlignment="1" applyBorder="1" applyFill="1" applyFont="1" applyNumberFormat="1">
      <alignment horizontal="center"/>
    </xf>
    <xf borderId="2" fillId="39" fontId="2" numFmtId="168" xfId="0" applyAlignment="1" applyBorder="1" applyFill="1" applyFont="1" applyNumberFormat="1">
      <alignment horizontal="left"/>
    </xf>
    <xf borderId="2" fillId="39" fontId="2" numFmtId="4" xfId="0" applyAlignment="1" applyBorder="1" applyFont="1" applyNumberFormat="1">
      <alignment horizontal="left"/>
    </xf>
    <xf borderId="2" fillId="19" fontId="2" numFmtId="168" xfId="0" applyAlignment="1" applyBorder="1" applyFont="1" applyNumberFormat="1">
      <alignment horizontal="left"/>
    </xf>
    <xf borderId="2" fillId="19" fontId="2" numFmtId="4" xfId="0" applyAlignment="1" applyBorder="1" applyFont="1" applyNumberFormat="1">
      <alignment horizontal="left"/>
    </xf>
    <xf borderId="24" fillId="0" fontId="1" numFmtId="0" xfId="0" applyAlignment="1" applyBorder="1" applyFont="1">
      <alignment horizontal="center"/>
    </xf>
  </cellXfs>
  <cellStyles count="1">
    <cellStyle xfId="0" name="Normal" builtinId="0"/>
  </cellStyles>
  <dxfs count="24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6FC"/>
          <bgColor rgb="FFD9E6FC"/>
        </patternFill>
      </fill>
      <border/>
    </dxf>
    <dxf>
      <font/>
      <fill>
        <patternFill patternType="solid">
          <fgColor rgb="FFB3CEFA"/>
          <bgColor rgb="FFB3CEFA"/>
        </patternFill>
      </fill>
      <border/>
    </dxf>
    <dxf>
      <font/>
      <fill>
        <patternFill patternType="solid">
          <fgColor theme="5"/>
          <bgColor theme="5"/>
        </patternFill>
      </fill>
      <border/>
    </dxf>
    <dxf>
      <font/>
      <fill>
        <patternFill patternType="solid">
          <fgColor rgb="FFFAD9D6"/>
          <bgColor rgb="FFFAD9D6"/>
        </patternFill>
      </fill>
      <border/>
    </dxf>
    <dxf>
      <font/>
      <fill>
        <patternFill patternType="solid">
          <fgColor rgb="FF26A69A"/>
          <bgColor rgb="FF26A69A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DDF2F0"/>
          <bgColor rgb="FFDDF2F0"/>
        </patternFill>
      </fill>
      <border/>
    </dxf>
    <dxf>
      <font/>
      <fill>
        <patternFill patternType="solid">
          <fgColor rgb="FF8989EB"/>
          <bgColor rgb="FF8989EB"/>
        </patternFill>
      </fill>
      <border/>
    </dxf>
    <dxf>
      <font/>
      <fill>
        <patternFill patternType="solid">
          <fgColor rgb="FFE8E7FC"/>
          <bgColor rgb="FFE8E7FC"/>
        </patternFill>
      </fill>
      <border/>
    </dxf>
    <dxf>
      <font/>
      <fill>
        <patternFill patternType="solid">
          <fgColor rgb="FFF46524"/>
          <bgColor rgb="FFF46524"/>
        </patternFill>
      </fill>
      <border/>
    </dxf>
    <dxf>
      <font/>
      <fill>
        <patternFill patternType="solid">
          <fgColor rgb="FFFFE6DD"/>
          <bgColor rgb="FFFFE6DD"/>
        </patternFill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CCA677"/>
          <bgColor rgb="FFCCA677"/>
        </patternFill>
      </fill>
      <border/>
    </dxf>
    <dxf>
      <font/>
      <fill>
        <patternFill patternType="solid">
          <fgColor rgb="FFF8F2EB"/>
          <bgColor rgb="FFF8F2EB"/>
        </patternFill>
      </fill>
      <border/>
    </dxf>
    <dxf>
      <font/>
      <fill>
        <patternFill patternType="solid">
          <fgColor rgb="FF5B95F9"/>
          <bgColor rgb="FF5B95F9"/>
        </patternFill>
      </fill>
      <border/>
    </dxf>
    <dxf>
      <font/>
      <fill>
        <patternFill patternType="solid">
          <fgColor rgb="FFE8F0FE"/>
          <bgColor rgb="FFE8F0FE"/>
        </patternFill>
      </fill>
      <border/>
    </dxf>
    <dxf>
      <font/>
      <fill>
        <patternFill patternType="solid">
          <fgColor rgb="FF4DD0E1"/>
          <bgColor rgb="FF4DD0E1"/>
        </patternFill>
      </fill>
      <border/>
    </dxf>
    <dxf>
      <font/>
      <fill>
        <patternFill patternType="solid">
          <fgColor rgb="FFE0F7FA"/>
          <bgColor rgb="FFE0F7FA"/>
        </patternFill>
      </fill>
      <border/>
    </dxf>
    <dxf>
      <font/>
      <fill>
        <patternFill patternType="solid">
          <fgColor rgb="FFEEF7E3"/>
          <bgColor rgb="FFEEF7E3"/>
        </patternFill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26">
    <tableStyle count="3" pivot="0" name="PART I, (A,B,C,D,E,F)-style">
      <tableStyleElement dxfId="1" type="headerRow"/>
      <tableStyleElement dxfId="2" type="firstRowStripe"/>
      <tableStyleElement dxfId="3" type="secondRowStripe"/>
    </tableStyle>
    <tableStyle count="3" pivot="0" name="PART I, (A,B,C,D,E,F)-style 2">
      <tableStyleElement dxfId="1" type="headerRow"/>
      <tableStyleElement dxfId="2" type="firstRowStripe"/>
      <tableStyleElement dxfId="3" type="secondRowStripe"/>
    </tableStyle>
    <tableStyle count="3" pivot="0" name="PART I, (A,B,C,D,E,F)-style 3">
      <tableStyleElement dxfId="4" type="headerRow"/>
      <tableStyleElement dxfId="5" type="firstRowStripe"/>
      <tableStyleElement dxfId="3" type="secondRowStripe"/>
    </tableStyle>
    <tableStyle count="3" pivot="0" name="vi-style">
      <tableStyleElement dxfId="1" type="headerRow"/>
      <tableStyleElement dxfId="2" type="firstRowStripe"/>
      <tableStyleElement dxfId="3" type="secondRowStripe"/>
    </tableStyle>
    <tableStyle count="3" pivot="0" name="Tejas network -style">
      <tableStyleElement dxfId="1" type="headerRow"/>
      <tableStyleElement dxfId="2" type="firstRowStripe"/>
      <tableStyleElement dxfId="3" type="secondRowStripe"/>
    </tableStyle>
    <tableStyle count="3" pivot="0" name="ITC limited-style">
      <tableStyleElement dxfId="1" type="headerRow"/>
      <tableStyleElement dxfId="2" type="firstRowStripe"/>
      <tableStyleElement dxfId="3" type="secondRowStripe"/>
    </tableStyle>
    <tableStyle count="3" pivot="0" name="Risk and Return-style">
      <tableStyleElement dxfId="6" type="headerRow"/>
      <tableStyleElement dxfId="7" type="firstRowStripe"/>
      <tableStyleElement dxfId="8" type="secondRowStripe"/>
    </tableStyle>
    <tableStyle count="3" pivot="0" name="Risk and Return-style 2">
      <tableStyleElement dxfId="9" type="headerRow"/>
      <tableStyleElement dxfId="7" type="firstRowStripe"/>
      <tableStyleElement dxfId="10" type="secondRowStripe"/>
    </tableStyle>
    <tableStyle count="3" pivot="0" name="Risk and Return-style 3">
      <tableStyleElement dxfId="11" type="headerRow"/>
      <tableStyleElement dxfId="7" type="firstRowStripe"/>
      <tableStyleElement dxfId="12" type="secondRowStripe"/>
    </tableStyle>
    <tableStyle count="3" pivot="0" name="Risk and Return-style 4">
      <tableStyleElement dxfId="13" type="headerRow"/>
      <tableStyleElement dxfId="7" type="firstRowStripe"/>
      <tableStyleElement dxfId="14" type="secondRowStripe"/>
    </tableStyle>
    <tableStyle count="2" pivot="0" name="Risk and Return-style 5">
      <tableStyleElement dxfId="7" type="firstRowStripe"/>
      <tableStyleElement dxfId="8" type="secondRowStripe"/>
    </tableStyle>
    <tableStyle count="3" pivot="0" name="Risk and Return-style 6">
      <tableStyleElement dxfId="15" type="headerRow"/>
      <tableStyleElement dxfId="7" type="firstRowStripe"/>
      <tableStyleElement dxfId="16" type="secondRowStripe"/>
    </tableStyle>
    <tableStyle count="3" pivot="0" name="Risk and Return-style 7">
      <tableStyleElement dxfId="17" type="headerRow"/>
      <tableStyleElement dxfId="7" type="firstRowStripe"/>
      <tableStyleElement dxfId="18" type="secondRowStripe"/>
    </tableStyle>
    <tableStyle count="3" pivot="0" name="Risk and Return-style 8">
      <tableStyleElement dxfId="19" type="headerRow"/>
      <tableStyleElement dxfId="7" type="firstRowStripe"/>
      <tableStyleElement dxfId="20" type="secondRowStripe"/>
    </tableStyle>
    <tableStyle count="2" pivot="0" name="Risk and Return-style 9">
      <tableStyleElement dxfId="7" type="firstRowStripe"/>
      <tableStyleElement dxfId="14" type="secondRowStripe"/>
    </tableStyle>
    <tableStyle count="2" pivot="0" name="Risk and Return-style 10">
      <tableStyleElement dxfId="7" type="firstRowStripe"/>
      <tableStyleElement dxfId="21" type="secondRowStripe"/>
    </tableStyle>
    <tableStyle count="3" pivot="0" name="Portfolios-style">
      <tableStyleElement dxfId="11" type="headerRow"/>
      <tableStyleElement dxfId="7" type="firstRowStripe"/>
      <tableStyleElement dxfId="12" type="secondRowStripe"/>
    </tableStyle>
    <tableStyle count="3" pivot="0" name="Portfolios-style 2">
      <tableStyleElement dxfId="19" type="headerRow"/>
      <tableStyleElement dxfId="7" type="firstRowStripe"/>
      <tableStyleElement dxfId="20" type="secondRowStripe"/>
    </tableStyle>
    <tableStyle count="3" pivot="0" name="Portfolios-style 3">
      <tableStyleElement dxfId="9" type="headerRow"/>
      <tableStyleElement dxfId="7" type="firstRowStripe"/>
      <tableStyleElement dxfId="10" type="secondRowStripe"/>
    </tableStyle>
    <tableStyle count="3" pivot="0" name="Portfolios-style 4">
      <tableStyleElement dxfId="22" type="headerRow"/>
      <tableStyleElement dxfId="7" type="firstRowStripe"/>
      <tableStyleElement dxfId="23" type="secondRowStripe"/>
    </tableStyle>
    <tableStyle count="3" pivot="0" name="Markowitz Frontier-style">
      <tableStyleElement dxfId="9" type="headerRow"/>
      <tableStyleElement dxfId="7" type="firstRowStripe"/>
      <tableStyleElement dxfId="10" type="secondRowStripe"/>
    </tableStyle>
    <tableStyle count="2" pivot="0" name="Markowitz Frontier-style 2">
      <tableStyleElement dxfId="7" type="firstRowStripe"/>
      <tableStyleElement dxfId="14" type="secondRowStripe"/>
    </tableStyle>
    <tableStyle count="3" pivot="0" name="Markowitz Frontier-style 3">
      <tableStyleElement dxfId="19" type="headerRow"/>
      <tableStyleElement dxfId="7" type="firstRowStripe"/>
      <tableStyleElement dxfId="20" type="secondRowStripe"/>
    </tableStyle>
    <tableStyle count="2" pivot="0" name="Markowitz Frontier-style 4">
      <tableStyleElement dxfId="7" type="firstRowStripe"/>
      <tableStyleElement dxfId="8" type="secondRowStripe"/>
    </tableStyle>
    <tableStyle count="3" pivot="0" name="Bharti Airtel Stock History-style">
      <tableStyleElement dxfId="6" type="headerRow"/>
      <tableStyleElement dxfId="7" type="firstRowStripe"/>
      <tableStyleElement dxfId="8" type="secondRowStripe"/>
    </tableStyle>
    <tableStyle count="3" pivot="0" name="Tata Motors Stock History-style">
      <tableStyleElement dxfId="9" type="headerRow"/>
      <tableStyleElement dxfId="7" type="firstRowStripe"/>
      <tableStyleElement dxfId="10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000">
                <a:solidFill>
                  <a:srgbClr val="757575"/>
                </a:solidFill>
                <a:latin typeface="+mn-lt"/>
              </a:defRPr>
            </a:pPr>
            <a:r>
              <a:rPr b="0" i="0" sz="1000">
                <a:solidFill>
                  <a:srgbClr val="757575"/>
                </a:solidFill>
                <a:latin typeface="+mn-lt"/>
              </a:rPr>
              <a:t>Dividend v/s Financial Year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Dividend (Rs)</c:v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'PART I, (A,B,C,D,E,F)'!$J$85:$J$87</c:f>
            </c:strRef>
          </c:cat>
          <c:val>
            <c:numRef>
              <c:f>'PART I, (A,B,C,D,E,F)'!$L$85:$L$87</c:f>
              <c:numCache/>
            </c:numRef>
          </c:val>
        </c:ser>
        <c:axId val="847204146"/>
        <c:axId val="637413396"/>
      </c:barChart>
      <c:catAx>
        <c:axId val="8472041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Financial 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637413396"/>
      </c:catAx>
      <c:valAx>
        <c:axId val="6374133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Dividend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847204146"/>
      </c:valAx>
    </c:plotArea>
    <c:legend>
      <c:legendPos val="r"/>
      <c:overlay val="0"/>
      <c:txPr>
        <a:bodyPr/>
        <a:lstStyle/>
        <a:p>
          <a:pPr lvl="0">
            <a:defRPr b="0" i="0" sz="10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000">
                <a:solidFill>
                  <a:srgbClr val="757575"/>
                </a:solidFill>
                <a:latin typeface="+mn-lt"/>
              </a:defRPr>
            </a:pPr>
            <a:r>
              <a:rPr b="0" i="0" sz="1000">
                <a:solidFill>
                  <a:srgbClr val="757575"/>
                </a:solidFill>
                <a:latin typeface="+mn-lt"/>
              </a:rPr>
              <a:t>Dividend Yield v/s Financial Year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Dividend Yield</c:v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'PART I, (A,B,C,D,E,F)'!$J$85:$J$87</c:f>
            </c:strRef>
          </c:cat>
          <c:val>
            <c:numRef>
              <c:f>'PART I, (A,B,C,D,E,F)'!$M$85:$M$87</c:f>
              <c:numCache/>
            </c:numRef>
          </c:val>
        </c:ser>
        <c:axId val="1293752783"/>
        <c:axId val="2021176262"/>
      </c:barChart>
      <c:catAx>
        <c:axId val="12937527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Financial 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2021176262"/>
      </c:catAx>
      <c:valAx>
        <c:axId val="20211762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Dividend Yield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1293752783"/>
      </c:valAx>
    </c:plotArea>
    <c:legend>
      <c:legendPos val="r"/>
      <c:overlay val="0"/>
      <c:txPr>
        <a:bodyPr/>
        <a:lstStyle/>
        <a:p>
          <a:pPr lvl="0">
            <a:defRPr b="0" i="0" sz="10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Annual Return</c:v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'Risk and Return'!$O$12:$O$16</c:f>
            </c:strRef>
          </c:cat>
          <c:val>
            <c:numRef>
              <c:f>'Risk and Return'!$P$12:$P$16</c:f>
              <c:numCache/>
            </c:numRef>
          </c:val>
        </c:ser>
        <c:ser>
          <c:idx val="1"/>
          <c:order val="1"/>
          <c:tx>
            <c:v>Annual Standard Deviation</c:v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cat>
            <c:strRef>
              <c:f>'Risk and Return'!$O$12:$O$16</c:f>
            </c:strRef>
          </c:cat>
          <c:val>
            <c:numRef>
              <c:f>'Risk and Return'!$Q$12:$Q$16</c:f>
              <c:numCache/>
            </c:numRef>
          </c:val>
        </c:ser>
        <c:axId val="1713631393"/>
        <c:axId val="1474394620"/>
      </c:barChart>
      <c:catAx>
        <c:axId val="17136313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1474394620"/>
      </c:catAx>
      <c:valAx>
        <c:axId val="14743946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1713631393"/>
      </c:valAx>
    </c:plotArea>
    <c:legend>
      <c:legendPos val="r"/>
      <c:overlay val="0"/>
      <c:txPr>
        <a:bodyPr/>
        <a:lstStyle/>
        <a:p>
          <a:pPr lvl="0">
            <a:defRPr b="0" i="0" sz="10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000">
                <a:solidFill>
                  <a:srgbClr val="757575"/>
                </a:solidFill>
                <a:latin typeface="+mn-lt"/>
              </a:defRPr>
            </a:pPr>
            <a:r>
              <a:rPr b="0" i="0" sz="1000">
                <a:solidFill>
                  <a:srgbClr val="757575"/>
                </a:solidFill>
                <a:latin typeface="+mn-lt"/>
              </a:rPr>
              <a:t>Coefficient Of Variation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Coefficient Of Variation</c:v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'Risk and Return'!$O$12:$O$16</c:f>
            </c:strRef>
          </c:cat>
          <c:val>
            <c:numRef>
              <c:f>'Risk and Return'!$R$12:$R$16</c:f>
              <c:numCache/>
            </c:numRef>
          </c:val>
        </c:ser>
        <c:axId val="1315444194"/>
        <c:axId val="2012449816"/>
      </c:barChart>
      <c:catAx>
        <c:axId val="13154441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2012449816"/>
      </c:catAx>
      <c:valAx>
        <c:axId val="20124498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Coefficient Of Variation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1315444194"/>
      </c:valAx>
    </c:plotArea>
    <c:legend>
      <c:legendPos val="r"/>
      <c:overlay val="0"/>
      <c:txPr>
        <a:bodyPr/>
        <a:lstStyle/>
        <a:p>
          <a:pPr lvl="0">
            <a:defRPr b="0" i="0" sz="10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000">
                <a:solidFill>
                  <a:srgbClr val="757575"/>
                </a:solidFill>
                <a:latin typeface="+mn-lt"/>
              </a:defRPr>
            </a:pPr>
            <a:r>
              <a:rPr b="0" i="0" sz="1000">
                <a:solidFill>
                  <a:srgbClr val="757575"/>
                </a:solidFill>
                <a:latin typeface="+mn-lt"/>
              </a:rPr>
              <a:t>Sharpe Ratio v/s Metric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v>Sharpe Ratio</c:v>
          </c:tx>
          <c:spPr>
            <a:ln cmpd="sng" w="19050">
              <a:solidFill>
                <a:srgbClr val="4285F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Portfolios!$H$21:$H$24</c:f>
            </c:strRef>
          </c:cat>
          <c:val>
            <c:numRef>
              <c:f>Portfolios!$L$21:$L$24</c:f>
              <c:numCache/>
            </c:numRef>
          </c:val>
          <c:smooth val="0"/>
        </c:ser>
        <c:axId val="1488682676"/>
        <c:axId val="785293713"/>
      </c:lineChart>
      <c:catAx>
        <c:axId val="14886826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Metric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785293713"/>
      </c:catAx>
      <c:valAx>
        <c:axId val="7852937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Sharpe Ratio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1488682676"/>
      </c:valAx>
    </c:plotArea>
    <c:legend>
      <c:legendPos val="r"/>
      <c:overlay val="0"/>
      <c:txPr>
        <a:bodyPr/>
        <a:lstStyle/>
        <a:p>
          <a:pPr lvl="0">
            <a:defRPr b="0" i="0" sz="10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757575"/>
                </a:solidFill>
                <a:latin typeface="Arial"/>
              </a:defRPr>
            </a:pPr>
            <a:r>
              <a:rPr b="1" i="0" sz="1600">
                <a:solidFill>
                  <a:srgbClr val="757575"/>
                </a:solidFill>
                <a:latin typeface="Arial"/>
              </a:rPr>
              <a:t>Efficient Frontier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Portfolio Return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'Markowitz Frontier'!$B$20:$B$1024</c:f>
            </c:numRef>
          </c:xVal>
          <c:yVal>
            <c:numRef>
              <c:f>'Markowitz Frontier'!$C$20:$C$1024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1216807"/>
        <c:axId val="1748490037"/>
      </c:scatterChart>
      <c:valAx>
        <c:axId val="156121680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900">
                    <a:solidFill>
                      <a:srgbClr val="000000"/>
                    </a:solidFill>
                    <a:latin typeface="+mn-lt"/>
                  </a:rPr>
                  <a:t>Portfolio Risk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748490037"/>
      </c:valAx>
      <c:valAx>
        <c:axId val="17484900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900">
                    <a:solidFill>
                      <a:srgbClr val="000000"/>
                    </a:solidFill>
                    <a:latin typeface="+mn-lt"/>
                  </a:rPr>
                  <a:t>Portfolio Return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61216807"/>
      </c:valAx>
    </c:plotArea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Price</c:v>
          </c:tx>
          <c:spPr>
            <a:ln cmpd="sng" w="19050">
              <a:solidFill>
                <a:srgbClr val="4285F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'NIFTY50 History'!$A$3:$A$747</c:f>
            </c:strRef>
          </c:cat>
          <c:val>
            <c:numRef>
              <c:f>'NIFTY50 History'!$B$3:$B$747</c:f>
              <c:numCache/>
            </c:numRef>
          </c:val>
          <c:smooth val="0"/>
        </c:ser>
        <c:axId val="652532875"/>
        <c:axId val="767298231"/>
      </c:lineChart>
      <c:catAx>
        <c:axId val="6525328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767298231"/>
      </c:catAx>
      <c:valAx>
        <c:axId val="7672982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652532875"/>
      </c:valAx>
    </c:plotArea>
    <c:legend>
      <c:legendPos val="r"/>
      <c:overlay val="0"/>
      <c:txPr>
        <a:bodyPr/>
        <a:lstStyle/>
        <a:p>
          <a:pPr lvl="0">
            <a:defRPr b="0" i="0" sz="10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Price</c:v>
          </c:tx>
          <c:spPr>
            <a:ln cmpd="sng" w="19050">
              <a:solidFill>
                <a:srgbClr val="4285F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'NIFTY50 History'!$A$3:$A$747</c:f>
            </c:strRef>
          </c:cat>
          <c:val>
            <c:numRef>
              <c:f>'NIFTY50 History'!$B$3:$B$747</c:f>
              <c:numCache/>
            </c:numRef>
          </c:val>
          <c:smooth val="0"/>
        </c:ser>
        <c:axId val="1033332893"/>
        <c:axId val="1907878171"/>
      </c:lineChart>
      <c:catAx>
        <c:axId val="10333328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1907878171"/>
      </c:catAx>
      <c:valAx>
        <c:axId val="19078781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1033332893"/>
      </c:valAx>
    </c:plotArea>
    <c:legend>
      <c:legendPos val="r"/>
      <c:overlay val="0"/>
      <c:txPr>
        <a:bodyPr/>
        <a:lstStyle/>
        <a:p>
          <a:pPr lvl="0">
            <a:defRPr b="0" i="0" sz="10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000">
                <a:solidFill>
                  <a:srgbClr val="757575"/>
                </a:solidFill>
                <a:latin typeface="+mn-lt"/>
              </a:defRPr>
            </a:pPr>
            <a:r>
              <a:rPr b="0" i="0" sz="1000">
                <a:solidFill>
                  <a:srgbClr val="757575"/>
                </a:solidFill>
                <a:latin typeface="+mn-lt"/>
              </a:rPr>
              <a:t>Price vs. Date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v>BHARTI AIRTEL STOCK PRICE DATA Price</c:v>
          </c:tx>
          <c:spPr>
            <a:ln cmpd="sng" w="19050">
              <a:solidFill>
                <a:srgbClr val="4285F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'Bharti Airtel Stock History'!$A$3:$A$747</c:f>
            </c:strRef>
          </c:cat>
          <c:val>
            <c:numRef>
              <c:f>'Bharti Airtel Stock History'!$B$3:$B$747</c:f>
              <c:numCache/>
            </c:numRef>
          </c:val>
          <c:smooth val="0"/>
        </c:ser>
        <c:axId val="2055568483"/>
        <c:axId val="1086607099"/>
      </c:lineChart>
      <c:catAx>
        <c:axId val="20555684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1086607099"/>
      </c:catAx>
      <c:valAx>
        <c:axId val="10866070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2055568483"/>
      </c:valAx>
    </c:plotArea>
    <c:legend>
      <c:legendPos val="r"/>
      <c:overlay val="0"/>
      <c:txPr>
        <a:bodyPr/>
        <a:lstStyle/>
        <a:p>
          <a:pPr lvl="0">
            <a:defRPr b="0" i="0" sz="10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000">
                <a:solidFill>
                  <a:srgbClr val="757575"/>
                </a:solidFill>
                <a:latin typeface="+mn-lt"/>
              </a:defRPr>
            </a:pPr>
            <a:r>
              <a:rPr b="0" i="0" sz="1000">
                <a:solidFill>
                  <a:srgbClr val="757575"/>
                </a:solidFill>
                <a:latin typeface="+mn-lt"/>
              </a:rPr>
              <a:t>Open, High, Low and Price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v>INFOSYS STOCK PRICE DATA Price</c:v>
          </c:tx>
          <c:spPr>
            <a:ln cmpd="sng" w="19050">
              <a:solidFill>
                <a:srgbClr val="4285F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'Infosys Stock History'!$A$3:$A$747</c:f>
            </c:strRef>
          </c:cat>
          <c:val>
            <c:numRef>
              <c:f>'Infosys Stock History'!$E$3:$E$747</c:f>
              <c:numCache/>
            </c:numRef>
          </c:val>
          <c:smooth val="0"/>
        </c:ser>
        <c:axId val="509059053"/>
        <c:axId val="2002992087"/>
      </c:lineChart>
      <c:catAx>
        <c:axId val="5090590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2002992087"/>
      </c:catAx>
      <c:valAx>
        <c:axId val="20029920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509059053"/>
      </c:valAx>
    </c:plotArea>
    <c:legend>
      <c:legendPos val="r"/>
      <c:overlay val="0"/>
      <c:txPr>
        <a:bodyPr/>
        <a:lstStyle/>
        <a:p>
          <a:pPr lvl="0">
            <a:defRPr b="0" i="0" sz="10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000">
                <a:solidFill>
                  <a:srgbClr val="757575"/>
                </a:solidFill>
                <a:latin typeface="+mn-lt"/>
              </a:defRPr>
            </a:pPr>
            <a:r>
              <a:rPr b="0" i="0" sz="1000">
                <a:solidFill>
                  <a:srgbClr val="757575"/>
                </a:solidFill>
                <a:latin typeface="+mn-lt"/>
              </a:rPr>
              <a:t>Price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v>INFOSYS STOCK PRICE DATA Price</c:v>
          </c:tx>
          <c:spPr>
            <a:ln cmpd="sng" w="19050">
              <a:solidFill>
                <a:srgbClr val="4285F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'Infosys Stock History'!$A$3:$A$747</c:f>
            </c:strRef>
          </c:cat>
          <c:val>
            <c:numRef>
              <c:f>'Infosys Stock History'!$E$3:$E$747</c:f>
              <c:numCache/>
            </c:numRef>
          </c:val>
          <c:smooth val="0"/>
        </c:ser>
        <c:axId val="1010836046"/>
        <c:axId val="2108983578"/>
      </c:lineChart>
      <c:catAx>
        <c:axId val="10108360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2108983578"/>
      </c:catAx>
      <c:valAx>
        <c:axId val="21089835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1010836046"/>
      </c:valAx>
    </c:plotArea>
    <c:legend>
      <c:legendPos val="r"/>
      <c:overlay val="0"/>
      <c:txPr>
        <a:bodyPr/>
        <a:lstStyle/>
        <a:p>
          <a:pPr lvl="0">
            <a:defRPr b="0" i="0" sz="10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000">
                <a:solidFill>
                  <a:srgbClr val="757575"/>
                </a:solidFill>
                <a:latin typeface="+mn-lt"/>
              </a:defRPr>
            </a:pPr>
            <a:r>
              <a:rPr b="0" i="0" sz="1000">
                <a:solidFill>
                  <a:srgbClr val="757575"/>
                </a:solidFill>
                <a:latin typeface="+mn-lt"/>
              </a:rPr>
              <a:t>Price vs. Date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v>LARSEN TOUBRO  STOCK PRICE DATA Price</c:v>
          </c:tx>
          <c:spPr>
            <a:ln cmpd="sng" w="19050">
              <a:solidFill>
                <a:srgbClr val="4285F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'Larsen Toubro Stock History'!$A$3:$A$747</c:f>
            </c:strRef>
          </c:cat>
          <c:val>
            <c:numRef>
              <c:f>'Larsen Toubro Stock History'!$B$3:$B$747</c:f>
              <c:numCache/>
            </c:numRef>
          </c:val>
          <c:smooth val="0"/>
        </c:ser>
        <c:axId val="1557216060"/>
        <c:axId val="1915380202"/>
      </c:lineChart>
      <c:catAx>
        <c:axId val="15572160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1915380202"/>
      </c:catAx>
      <c:valAx>
        <c:axId val="19153802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1557216060"/>
      </c:valAx>
    </c:plotArea>
    <c:legend>
      <c:legendPos val="r"/>
      <c:overlay val="0"/>
      <c:txPr>
        <a:bodyPr/>
        <a:lstStyle/>
        <a:p>
          <a:pPr lvl="0">
            <a:defRPr b="0" i="0" sz="10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000">
                <a:solidFill>
                  <a:srgbClr val="757575"/>
                </a:solidFill>
                <a:latin typeface="+mn-lt"/>
              </a:defRPr>
            </a:pPr>
            <a:r>
              <a:rPr b="0" i="0" sz="1000">
                <a:solidFill>
                  <a:srgbClr val="757575"/>
                </a:solidFill>
                <a:latin typeface="+mn-lt"/>
              </a:rPr>
              <a:t>Price vs. Date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v>HDFC BANK STOCK PRICE DATA Price</c:v>
          </c:tx>
          <c:spPr>
            <a:ln cmpd="sng" w="19050">
              <a:solidFill>
                <a:srgbClr val="4285F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'HDFC Bank Stock History'!$A$3:$A$747</c:f>
            </c:strRef>
          </c:cat>
          <c:val>
            <c:numRef>
              <c:f>'HDFC Bank Stock History'!$B$3:$B$747</c:f>
              <c:numCache/>
            </c:numRef>
          </c:val>
          <c:smooth val="0"/>
        </c:ser>
        <c:axId val="1756039289"/>
        <c:axId val="147524539"/>
      </c:lineChart>
      <c:catAx>
        <c:axId val="17560392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147524539"/>
      </c:catAx>
      <c:valAx>
        <c:axId val="1475245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1756039289"/>
      </c:valAx>
    </c:plotArea>
    <c:legend>
      <c:legendPos val="r"/>
      <c:overlay val="0"/>
      <c:txPr>
        <a:bodyPr/>
        <a:lstStyle/>
        <a:p>
          <a:pPr lvl="0">
            <a:defRPr b="0" i="0" sz="10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000">
                <a:solidFill>
                  <a:srgbClr val="757575"/>
                </a:solidFill>
                <a:latin typeface="+mn-lt"/>
              </a:defRPr>
            </a:pPr>
            <a:r>
              <a:rPr b="0" i="0" sz="1000">
                <a:solidFill>
                  <a:srgbClr val="757575"/>
                </a:solidFill>
                <a:latin typeface="+mn-lt"/>
              </a:rPr>
              <a:t>Price vs. Date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v>TATA MOTORS STOCK PRICE DATA Price</c:v>
          </c:tx>
          <c:spPr>
            <a:ln cmpd="sng" w="19050">
              <a:solidFill>
                <a:srgbClr val="4285F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'Tata Motors Stock History'!$A$3:$A$747</c:f>
            </c:strRef>
          </c:cat>
          <c:val>
            <c:numRef>
              <c:f>'Tata Motors Stock History'!$B$3:$B$747</c:f>
              <c:numCache/>
            </c:numRef>
          </c:val>
          <c:smooth val="0"/>
        </c:ser>
        <c:axId val="1882582064"/>
        <c:axId val="556945007"/>
      </c:lineChart>
      <c:catAx>
        <c:axId val="1882582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556945007"/>
      </c:catAx>
      <c:valAx>
        <c:axId val="5569450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1882582064"/>
      </c:valAx>
    </c:plotArea>
    <c:legend>
      <c:legendPos val="r"/>
      <c:overlay val="0"/>
      <c:txPr>
        <a:bodyPr/>
        <a:lstStyle/>
        <a:p>
          <a:pPr lvl="0">
            <a:defRPr b="0" i="0" sz="10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image" Target="../media/image6.png"/><Relationship Id="rId4" Type="http://schemas.openxmlformats.org/officeDocument/2006/relationships/image" Target="../media/image2.png"/><Relationship Id="rId9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1.png"/><Relationship Id="rId7" Type="http://schemas.openxmlformats.org/officeDocument/2006/relationships/image" Target="../media/image7.png"/><Relationship Id="rId8" Type="http://schemas.openxmlformats.org/officeDocument/2006/relationships/image" Target="../media/image3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8.png"/><Relationship Id="rId3" Type="http://schemas.openxmlformats.org/officeDocument/2006/relationships/image" Target="../media/image9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7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2.png"/><Relationship Id="rId3" Type="http://schemas.openxmlformats.org/officeDocument/2006/relationships/image" Target="../media/image1.png"/><Relationship Id="rId4" Type="http://schemas.openxmlformats.org/officeDocument/2006/relationships/image" Target="../media/image7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2.png"/><Relationship Id="rId3" Type="http://schemas.openxmlformats.org/officeDocument/2006/relationships/image" Target="../media/image1.png"/><Relationship Id="rId4" Type="http://schemas.openxmlformats.org/officeDocument/2006/relationships/image" Target="../media/image7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Relationship Id="rId3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image" Target="../media/image13.png"/><Relationship Id="rId3" Type="http://schemas.openxmlformats.org/officeDocument/2006/relationships/image" Target="../media/image16.png"/><Relationship Id="rId4" Type="http://schemas.openxmlformats.org/officeDocument/2006/relationships/image" Target="../media/image14.png"/><Relationship Id="rId5" Type="http://schemas.openxmlformats.org/officeDocument/2006/relationships/image" Target="../media/image15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88</xdr:row>
      <xdr:rowOff>114300</xdr:rowOff>
    </xdr:from>
    <xdr:ext cx="2828925" cy="17526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10</xdr:col>
      <xdr:colOff>1314450</xdr:colOff>
      <xdr:row>88</xdr:row>
      <xdr:rowOff>114300</xdr:rowOff>
    </xdr:from>
    <xdr:ext cx="2971800" cy="175260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8</xdr:col>
      <xdr:colOff>962025</xdr:colOff>
      <xdr:row>15</xdr:row>
      <xdr:rowOff>28575</xdr:rowOff>
    </xdr:from>
    <xdr:ext cx="3448050" cy="1343025"/>
    <xdr:pic>
      <xdr:nvPicPr>
        <xdr:cNvPr id="0" name="image6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962025</xdr:colOff>
      <xdr:row>41</xdr:row>
      <xdr:rowOff>47625</xdr:rowOff>
    </xdr:from>
    <xdr:ext cx="4057650" cy="1819275"/>
    <xdr:pic>
      <xdr:nvPicPr>
        <xdr:cNvPr id="0" name="image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285750</xdr:colOff>
      <xdr:row>40</xdr:row>
      <xdr:rowOff>180975</xdr:rowOff>
    </xdr:from>
    <xdr:ext cx="2714625" cy="2219325"/>
    <xdr:pic>
      <xdr:nvPicPr>
        <xdr:cNvPr id="0" name="image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962025</xdr:colOff>
      <xdr:row>50</xdr:row>
      <xdr:rowOff>123825</xdr:rowOff>
    </xdr:from>
    <xdr:ext cx="4181475" cy="590550"/>
    <xdr:pic>
      <xdr:nvPicPr>
        <xdr:cNvPr id="0" name="image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962025</xdr:colOff>
      <xdr:row>53</xdr:row>
      <xdr:rowOff>161925</xdr:rowOff>
    </xdr:from>
    <xdr:ext cx="6591300" cy="1647825"/>
    <xdr:pic>
      <xdr:nvPicPr>
        <xdr:cNvPr id="0" name="image7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962025</xdr:colOff>
      <xdr:row>70</xdr:row>
      <xdr:rowOff>142875</xdr:rowOff>
    </xdr:from>
    <xdr:ext cx="4800600" cy="2152650"/>
    <xdr:pic>
      <xdr:nvPicPr>
        <xdr:cNvPr id="0" name="image3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41</xdr:row>
      <xdr:rowOff>38100</xdr:rowOff>
    </xdr:from>
    <xdr:ext cx="4429125" cy="1819275"/>
    <xdr:pic>
      <xdr:nvPicPr>
        <xdr:cNvPr id="0" name="image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41</xdr:row>
      <xdr:rowOff>38100</xdr:rowOff>
    </xdr:from>
    <xdr:ext cx="4429125" cy="1819275"/>
    <xdr:pic>
      <xdr:nvPicPr>
        <xdr:cNvPr id="0" name="image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41</xdr:row>
      <xdr:rowOff>38100</xdr:rowOff>
    </xdr:from>
    <xdr:ext cx="4429125" cy="1819275"/>
    <xdr:pic>
      <xdr:nvPicPr>
        <xdr:cNvPr id="0" name="image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41</xdr:row>
      <xdr:rowOff>38100</xdr:rowOff>
    </xdr:from>
    <xdr:ext cx="4429125" cy="1819275"/>
    <xdr:pic>
      <xdr:nvPicPr>
        <xdr:cNvPr id="0" name="image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962025</xdr:colOff>
      <xdr:row>1</xdr:row>
      <xdr:rowOff>123825</xdr:rowOff>
    </xdr:from>
    <xdr:ext cx="3905250" cy="2419350"/>
    <xdr:pic>
      <xdr:nvPicPr>
        <xdr:cNvPr id="0" name="image1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323850</xdr:colOff>
      <xdr:row>1</xdr:row>
      <xdr:rowOff>123825</xdr:rowOff>
    </xdr:from>
    <xdr:ext cx="3905250" cy="2419350"/>
    <xdr:pic>
      <xdr:nvPicPr>
        <xdr:cNvPr id="0" name="image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</xdr:row>
      <xdr:rowOff>133350</xdr:rowOff>
    </xdr:from>
    <xdr:ext cx="3362325" cy="2133600"/>
    <xdr:pic>
      <xdr:nvPicPr>
        <xdr:cNvPr id="0" name="image9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50</xdr:row>
      <xdr:rowOff>123825</xdr:rowOff>
    </xdr:from>
    <xdr:ext cx="4181475" cy="5905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31</xdr:row>
      <xdr:rowOff>57150</xdr:rowOff>
    </xdr:from>
    <xdr:ext cx="6591300" cy="1647825"/>
    <xdr:pic>
      <xdr:nvPicPr>
        <xdr:cNvPr id="0" name="image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523875</xdr:colOff>
      <xdr:row>17</xdr:row>
      <xdr:rowOff>9525</xdr:rowOff>
    </xdr:from>
    <xdr:ext cx="3448050" cy="1343025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381000</xdr:colOff>
      <xdr:row>49</xdr:row>
      <xdr:rowOff>95250</xdr:rowOff>
    </xdr:from>
    <xdr:ext cx="4057650" cy="181927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46</xdr:row>
      <xdr:rowOff>76200</xdr:rowOff>
    </xdr:from>
    <xdr:ext cx="4181475" cy="590550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50</xdr:row>
      <xdr:rowOff>152400</xdr:rowOff>
    </xdr:from>
    <xdr:ext cx="6591300" cy="1647825"/>
    <xdr:pic>
      <xdr:nvPicPr>
        <xdr:cNvPr id="0" name="image7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19050</xdr:colOff>
      <xdr:row>15</xdr:row>
      <xdr:rowOff>57150</xdr:rowOff>
    </xdr:from>
    <xdr:ext cx="3448050" cy="1343025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152400</xdr:colOff>
      <xdr:row>56</xdr:row>
      <xdr:rowOff>76200</xdr:rowOff>
    </xdr:from>
    <xdr:ext cx="4057650" cy="181927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45</xdr:row>
      <xdr:rowOff>19050</xdr:rowOff>
    </xdr:from>
    <xdr:ext cx="4181475" cy="590550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51</xdr:row>
      <xdr:rowOff>57150</xdr:rowOff>
    </xdr:from>
    <xdr:ext cx="6591300" cy="1647825"/>
    <xdr:pic>
      <xdr:nvPicPr>
        <xdr:cNvPr id="0" name="image7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19</xdr:row>
      <xdr:rowOff>66675</xdr:rowOff>
    </xdr:from>
    <xdr:ext cx="4076700" cy="2428875"/>
    <xdr:graphicFrame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0</xdr:colOff>
      <xdr:row>32</xdr:row>
      <xdr:rowOff>38100</xdr:rowOff>
    </xdr:from>
    <xdr:ext cx="4171950" cy="2428875"/>
    <xdr:graphicFrame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16</xdr:col>
      <xdr:colOff>838200</xdr:colOff>
      <xdr:row>19</xdr:row>
      <xdr:rowOff>66675</xdr:rowOff>
    </xdr:from>
    <xdr:ext cx="1962150" cy="1314450"/>
    <xdr:pic>
      <xdr:nvPicPr>
        <xdr:cNvPr id="0" name="image1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16</xdr:row>
      <xdr:rowOff>38100</xdr:rowOff>
    </xdr:from>
    <xdr:ext cx="3219450" cy="552450"/>
    <xdr:pic>
      <xdr:nvPicPr>
        <xdr:cNvPr id="0" name="image1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27</xdr:row>
      <xdr:rowOff>152400</xdr:rowOff>
    </xdr:from>
    <xdr:ext cx="3476625" cy="2143125"/>
    <xdr:graphicFrame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228600</xdr:colOff>
      <xdr:row>47</xdr:row>
      <xdr:rowOff>66675</xdr:rowOff>
    </xdr:from>
    <xdr:ext cx="4495800" cy="409575"/>
    <xdr:pic>
      <xdr:nvPicPr>
        <xdr:cNvPr id="0" name="image1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628650</xdr:colOff>
      <xdr:row>1</xdr:row>
      <xdr:rowOff>104775</xdr:rowOff>
    </xdr:from>
    <xdr:ext cx="1952625" cy="1114425"/>
    <xdr:pic>
      <xdr:nvPicPr>
        <xdr:cNvPr id="0" name="image1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104775</xdr:colOff>
      <xdr:row>8</xdr:row>
      <xdr:rowOff>152400</xdr:rowOff>
    </xdr:from>
    <xdr:ext cx="3000375" cy="1476375"/>
    <xdr:pic>
      <xdr:nvPicPr>
        <xdr:cNvPr id="0" name="image1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161925</xdr:colOff>
      <xdr:row>20</xdr:row>
      <xdr:rowOff>142875</xdr:rowOff>
    </xdr:from>
    <xdr:ext cx="2876550" cy="1400175"/>
    <xdr:pic>
      <xdr:nvPicPr>
        <xdr:cNvPr id="0" name="image1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561975</xdr:colOff>
      <xdr:row>2</xdr:row>
      <xdr:rowOff>66675</xdr:rowOff>
    </xdr:from>
    <xdr:ext cx="5867400" cy="2562225"/>
    <xdr:graphicFrame>
      <xdr:nvGraphicFramePr>
        <xdr:cNvPr id="6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828675</xdr:colOff>
      <xdr:row>732</xdr:row>
      <xdr:rowOff>28575</xdr:rowOff>
    </xdr:from>
    <xdr:ext cx="5715000" cy="3533775"/>
    <xdr:graphicFrame>
      <xdr:nvGraphicFramePr>
        <xdr:cNvPr id="7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19050</xdr:colOff>
      <xdr:row>2</xdr:row>
      <xdr:rowOff>180975</xdr:rowOff>
    </xdr:from>
    <xdr:ext cx="5715000" cy="3533775"/>
    <xdr:graphicFrame>
      <xdr:nvGraphicFramePr>
        <xdr:cNvPr id="8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457200</xdr:colOff>
      <xdr:row>2</xdr:row>
      <xdr:rowOff>152400</xdr:rowOff>
    </xdr:from>
    <xdr:ext cx="5715000" cy="3533775"/>
    <xdr:graphicFrame>
      <xdr:nvGraphicFramePr>
        <xdr:cNvPr id="9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828675</xdr:colOff>
      <xdr:row>727</xdr:row>
      <xdr:rowOff>28575</xdr:rowOff>
    </xdr:from>
    <xdr:ext cx="5715000" cy="3533775"/>
    <xdr:graphicFrame>
      <xdr:nvGraphicFramePr>
        <xdr:cNvPr id="10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400050</xdr:colOff>
      <xdr:row>3</xdr:row>
      <xdr:rowOff>19050</xdr:rowOff>
    </xdr:from>
    <xdr:ext cx="5715000" cy="3533775"/>
    <xdr:graphicFrame>
      <xdr:nvGraphicFramePr>
        <xdr:cNvPr id="11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847725</xdr:colOff>
      <xdr:row>1</xdr:row>
      <xdr:rowOff>123825</xdr:rowOff>
    </xdr:from>
    <xdr:ext cx="5715000" cy="3533775"/>
    <xdr:graphicFrame>
      <xdr:nvGraphicFramePr>
        <xdr:cNvPr id="12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600075</xdr:colOff>
      <xdr:row>2</xdr:row>
      <xdr:rowOff>47625</xdr:rowOff>
    </xdr:from>
    <xdr:ext cx="5715000" cy="3533775"/>
    <xdr:graphicFrame>
      <xdr:nvGraphicFramePr>
        <xdr:cNvPr id="13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561975</xdr:colOff>
      <xdr:row>3</xdr:row>
      <xdr:rowOff>47625</xdr:rowOff>
    </xdr:from>
    <xdr:ext cx="5715000" cy="3533775"/>
    <xdr:graphicFrame>
      <xdr:nvGraphicFramePr>
        <xdr:cNvPr id="14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ables/table1.xml><?xml version="1.0" encoding="utf-8"?>
<table xmlns="http://schemas.openxmlformats.org/spreadsheetml/2006/main" ref="N9:Q15" displayName="Table_1" name="Table_1" id="1">
  <tableColumns count="4">
    <tableColumn name="Financial Year" id="1"/>
    <tableColumn name="2021" id="2"/>
    <tableColumn name="2022" id="3"/>
    <tableColumn name="2023" id="4"/>
  </tableColumns>
  <tableStyleInfo name="PART I, (A,B,C,D,E,F)-style" showColumnStripes="0" showFirstColumn="1" showLastColumn="1" showRowStripes="1"/>
</table>
</file>

<file path=xl/tables/table2.xml><?xml version="1.0" encoding="utf-8"?>
<table xmlns="http://schemas.openxmlformats.org/spreadsheetml/2006/main" ref="J24:N40" displayName="Table_2" name="Table_2" id="2">
  <tableColumns count="5">
    <tableColumn name="Year" id="1"/>
    <tableColumn name="2021" id="2"/>
    <tableColumn name="2022" id="3"/>
    <tableColumn name="2023" id="4"/>
    <tableColumn name="2024" id="5"/>
  </tableColumns>
  <tableStyleInfo name="PART I, (A,B,C,D,E,F)-style 2" showColumnStripes="0" showFirstColumn="1" showLastColumn="1" showRowStripes="1"/>
</table>
</file>

<file path=xl/tables/table3.xml><?xml version="1.0" encoding="utf-8"?>
<table xmlns="http://schemas.openxmlformats.org/spreadsheetml/2006/main" ref="J84:M88" displayName="Table_3" name="Table_3" id="3">
  <tableColumns count="4">
    <tableColumn name="Financial Year" id="1"/>
    <tableColumn name="Price of the stock (Rs)" id="2"/>
    <tableColumn name="Dividend (Rs)" id="3"/>
    <tableColumn name="Dividend Yield" id="4"/>
  </tableColumns>
  <tableStyleInfo name="PART I, (A,B,C,D,E,F)-style 3" showColumnStripes="0" showFirstColumn="1" showLastColumn="1" showRowStripes="1"/>
</table>
</file>

<file path=xl/tables/table4.xml><?xml version="1.0" encoding="utf-8"?>
<table xmlns="http://schemas.openxmlformats.org/spreadsheetml/2006/main" ref="L9:O15" displayName="Table_4" name="Table_4" id="4">
  <tableColumns count="4">
    <tableColumn name="Financial Year" id="1"/>
    <tableColumn name="2021" id="2"/>
    <tableColumn name="2022" id="3"/>
    <tableColumn name="2023" id="4"/>
  </tableColumns>
  <tableStyleInfo name="vi-style" showColumnStripes="0" showFirstColumn="1" showLastColumn="1" showRowStripes="1"/>
</table>
</file>

<file path=xl/tables/table5.xml><?xml version="1.0" encoding="utf-8"?>
<table xmlns="http://schemas.openxmlformats.org/spreadsheetml/2006/main" ref="L9:O15" displayName="Table_5" name="Table_5" id="5">
  <tableColumns count="4">
    <tableColumn name="Financial Year" id="1"/>
    <tableColumn name="2021" id="2"/>
    <tableColumn name="2022" id="3"/>
    <tableColumn name="2023" id="4"/>
  </tableColumns>
  <tableStyleInfo name="Tejas network -style" showColumnStripes="0" showFirstColumn="1" showLastColumn="1" showRowStripes="1"/>
</table>
</file>

<file path=xl/tables/table6.xml><?xml version="1.0" encoding="utf-8"?>
<table xmlns="http://schemas.openxmlformats.org/spreadsheetml/2006/main" ref="L10:O16" displayName="Table_6" name="Table_6" id="6">
  <tableColumns count="4">
    <tableColumn name="Financial Year" id="1"/>
    <tableColumn name="2021" id="2"/>
    <tableColumn name="2022" id="3"/>
    <tableColumn name="2023" id="4"/>
  </tableColumns>
  <tableStyleInfo name="ITC limited-style" showColumnStripes="0" showFirstColumn="1" showLastColumn="1" showRowStripes="1"/>
</table>
</file>

<file path=xl/tables/table7.xml><?xml version="1.0" encoding="utf-8"?>
<table xmlns="http://schemas.openxmlformats.org/spreadsheetml/2006/main" ref="A1:A746" displayName="Table_7" name="Table_7" id="7">
  <tableColumns count="1">
    <tableColumn name="Date" id="1"/>
  </tableColumns>
  <tableStyleInfo name="Risk and Return-style" showColumnStripes="0" showFirstColumn="1" showLastColumn="1" showRowStripes="1"/>
</table>
</file>

<file path=xl/tables/table8.xml><?xml version="1.0" encoding="utf-8"?>
<table xmlns="http://schemas.openxmlformats.org/spreadsheetml/2006/main" ref="B1:G746" displayName="Table_8" name="Table_8" id="8">
  <tableColumns count="6">
    <tableColumn name="Infosys Price" id="1"/>
    <tableColumn name="Bharti Airtel Price" id="2"/>
    <tableColumn name="HDFC Bank Price" id="3"/>
    <tableColumn name="Larsen Toubro Price" id="4"/>
    <tableColumn name="Tata Motors Price" id="5"/>
    <tableColumn name="NIFTY 50 Price" id="6"/>
  </tableColumns>
  <tableStyleInfo name="Risk and Return-style 2" showColumnStripes="0" showFirstColumn="1" showLastColumn="1" showRowStripes="1"/>
</table>
</file>

<file path=xl/tables/table9.xml><?xml version="1.0" encoding="utf-8"?>
<table xmlns="http://schemas.openxmlformats.org/spreadsheetml/2006/main" ref="H1:M746" displayName="Table_9" name="Table_9" id="9">
  <tableColumns count="6">
    <tableColumn name="Infosys Return" id="1"/>
    <tableColumn name="Bharti Airtel Return" id="2"/>
    <tableColumn name="HDFC Bank Return" id="3"/>
    <tableColumn name="Larsen Toubro Return" id="4"/>
    <tableColumn name="Tata Motors Return" id="5"/>
    <tableColumn name="NIFTY 50 Return" id="6"/>
  </tableColumns>
  <tableStyleInfo name="Risk and Return-style 3" showColumnStripes="0" showFirstColumn="1" showLastColumn="1" showRowStripes="1"/>
</table>
</file>

<file path=xl/tables/table10.xml><?xml version="1.0" encoding="utf-8"?>
<table xmlns="http://schemas.openxmlformats.org/spreadsheetml/2006/main" ref="O4:W9" displayName="Table_10" name="Table_10" id="10">
  <tableColumns count="9">
    <tableColumn name="Avg Daily Return" id="1"/>
    <tableColumn name="Overall Return" id="2"/>
    <tableColumn name="Annualised Daily Return" id="3"/>
    <tableColumn name="Annual Return" id="4"/>
    <tableColumn name="Daily Variance" id="5"/>
    <tableColumn name="Daily Standarad Deviation" id="6"/>
    <tableColumn name="Annual Variance" id="7"/>
    <tableColumn name="Annual Standard Deviation" id="8"/>
    <tableColumn name="Coefficient of variation" id="9"/>
  </tableColumns>
  <tableStyleInfo name="Risk and Return-style 4" showColumnStripes="0" showFirstColumn="1" showLastColumn="1" showRowStripes="1"/>
</table>
</file>

<file path=xl/tables/table11.xml><?xml version="1.0" encoding="utf-8"?>
<table xmlns="http://schemas.openxmlformats.org/spreadsheetml/2006/main" headerRowCount="0" ref="O11:S16" displayName="Table_11" name="Table_11" id="11">
  <tableColumns count="5">
    <tableColumn name="Column1" id="1"/>
    <tableColumn name="Column2" id="2"/>
    <tableColumn name="Column3" id="3"/>
    <tableColumn name="Column4" id="4"/>
    <tableColumn name="Column5" id="5"/>
  </tableColumns>
  <tableStyleInfo name="Risk and Return-style 5" showColumnStripes="0" showFirstColumn="1" showLastColumn="1" showRowStripes="1"/>
</table>
</file>

<file path=xl/tables/table12.xml><?xml version="1.0" encoding="utf-8"?>
<table xmlns="http://schemas.openxmlformats.org/spreadsheetml/2006/main" ref="T21:X26" displayName="Table_12" name="Table_12" id="12">
  <tableColumns count="5">
    <tableColumn name="Infosys " id="1"/>
    <tableColumn name="Bharti Airtel" id="2"/>
    <tableColumn name="HDFC Bank" id="3"/>
    <tableColumn name="Larsen &amp; Toubro" id="4"/>
    <tableColumn name="Tata Motors " id="5"/>
  </tableColumns>
  <tableStyleInfo name="Risk and Return-style 6" showColumnStripes="0" showFirstColumn="1" showLastColumn="1" showRowStripes="1"/>
</table>
</file>

<file path=xl/tables/table13.xml><?xml version="1.0" encoding="utf-8"?>
<table xmlns="http://schemas.openxmlformats.org/spreadsheetml/2006/main" ref="T28:X33" displayName="Table_13" name="Table_13" id="13">
  <tableColumns count="5">
    <tableColumn name="Infosys " id="1"/>
    <tableColumn name="Bharti Airtel" id="2"/>
    <tableColumn name="HDFC Bank" id="3"/>
    <tableColumn name="Larsen &amp; Toubro" id="4"/>
    <tableColumn name="Tata Motors " id="5"/>
  </tableColumns>
  <tableStyleInfo name="Risk and Return-style 7" showColumnStripes="0" showFirstColumn="1" showLastColumn="1" showRowStripes="1"/>
</table>
</file>

<file path=xl/tables/table14.xml><?xml version="1.0" encoding="utf-8"?>
<table xmlns="http://schemas.openxmlformats.org/spreadsheetml/2006/main" ref="T37:T39" displayName="Table_14" name="Table_14" id="14">
  <tableColumns count="1">
    <tableColumn name="NIFTY 50 Daily Variance" id="1"/>
  </tableColumns>
  <tableStyleInfo name="Risk and Return-style 8" showColumnStripes="0" showFirstColumn="1" showLastColumn="1" showRowStripes="1"/>
</table>
</file>

<file path=xl/tables/table15.xml><?xml version="1.0" encoding="utf-8"?>
<table xmlns="http://schemas.openxmlformats.org/spreadsheetml/2006/main" headerRowCount="0" ref="U37:U39" displayName="Table_15" name="Table_15" id="15">
  <tableColumns count="1">
    <tableColumn name="Column1" id="1"/>
  </tableColumns>
  <tableStyleInfo name="Risk and Return-style 9" showColumnStripes="0" showFirstColumn="1" showLastColumn="1" showRowStripes="1"/>
</table>
</file>

<file path=xl/tables/table16.xml><?xml version="1.0" encoding="utf-8"?>
<table xmlns="http://schemas.openxmlformats.org/spreadsheetml/2006/main" headerRowCount="0" ref="S41:W46" displayName="Table_16" name="Table_16" id="16">
  <tableColumns count="5">
    <tableColumn name="Column1" id="1"/>
    <tableColumn name="Column2" id="2"/>
    <tableColumn name="Column3" id="3"/>
    <tableColumn name="Column4" id="4"/>
    <tableColumn name="Column5" id="5"/>
  </tableColumns>
  <tableStyleInfo name="Risk and Return-style 10" showColumnStripes="0" showFirstColumn="1" showLastColumn="1" showRowStripes="1"/>
</table>
</file>

<file path=xl/tables/table17.xml><?xml version="1.0" encoding="utf-8"?>
<table xmlns="http://schemas.openxmlformats.org/spreadsheetml/2006/main" ref="H2:M7" displayName="Table_17" name="Table_17" id="17">
  <tableColumns count="6">
    <tableColumn name="Correlation Matrix" id="1"/>
    <tableColumn name="Infosys " id="2"/>
    <tableColumn name="Bharti Airtel" id="3"/>
    <tableColumn name="HDFC Bank" id="4"/>
    <tableColumn name="Larsen &amp; Toubro" id="5"/>
    <tableColumn name="Tata Motors " id="6"/>
  </tableColumns>
  <tableStyleInfo name="Portfolios-style" showColumnStripes="0" showFirstColumn="1" showLastColumn="1" showRowStripes="1"/>
</table>
</file>

<file path=xl/tables/table18.xml><?xml version="1.0" encoding="utf-8"?>
<table xmlns="http://schemas.openxmlformats.org/spreadsheetml/2006/main" ref="H8:M13" displayName="Table_18" name="Table_18" id="18">
  <tableColumns count="6">
    <tableColumn name="Covariance Matrix" id="1"/>
    <tableColumn name="Infosys " id="2"/>
    <tableColumn name="Bharti Airtel" id="3"/>
    <tableColumn name="HDFC Bank" id="4"/>
    <tableColumn name="Larsen &amp; Toubro" id="5"/>
    <tableColumn name="Tata Motors " id="6"/>
  </tableColumns>
  <tableStyleInfo name="Portfolios-style 2" showColumnStripes="0" showFirstColumn="1" showLastColumn="1" showRowStripes="1"/>
</table>
</file>

<file path=xl/tables/table19.xml><?xml version="1.0" encoding="utf-8"?>
<table xmlns="http://schemas.openxmlformats.org/spreadsheetml/2006/main" ref="H20:L24" displayName="Table_19" name="Table_19" id="19">
  <tableColumns count="5">
    <tableColumn name="Metric" id="1"/>
    <tableColumn name="Return of Protfolio" id="2"/>
    <tableColumn name="Standard deviation " id="3"/>
    <tableColumn name="Risk-free rate" id="4"/>
    <tableColumn name="Sharpe Ratio" id="5"/>
  </tableColumns>
  <tableStyleInfo name="Portfolios-style 3" showColumnStripes="0" showFirstColumn="1" showLastColumn="1" showRowStripes="1"/>
</table>
</file>

<file path=xl/tables/table20.xml><?xml version="1.0" encoding="utf-8"?>
<table xmlns="http://schemas.openxmlformats.org/spreadsheetml/2006/main" ref="H47:M50" displayName="Table_20" name="Table_20" id="20">
  <tableColumns count="6">
    <tableColumn name="Column 1" id="1"/>
    <tableColumn name="Market Portfolio" id="2"/>
    <tableColumn name="Value Weighted " id="3"/>
    <tableColumn name="Price Weighted" id="4"/>
    <tableColumn name="Beta Weighted" id="5"/>
    <tableColumn name="Equally Weighted" id="6"/>
  </tableColumns>
  <tableStyleInfo name="Portfolios-style 4" showColumnStripes="0" showFirstColumn="1" showLastColumn="1" showRowStripes="1"/>
</table>
</file>

<file path=xl/tables/table21.xml><?xml version="1.0" encoding="utf-8"?>
<table xmlns="http://schemas.openxmlformats.org/spreadsheetml/2006/main" ref="A1:E7" displayName="Table_21" name="Table_21" id="21">
  <tableColumns count="5">
    <tableColumn name="Company Name" id="1"/>
    <tableColumn name="Annual Return" id="2"/>
    <tableColumn name="Annual Standard Deviation" id="3"/>
    <tableColumn name="Weight" id="4"/>
    <tableColumn name="Random Array" id="5"/>
  </tableColumns>
  <tableStyleInfo name="Markowitz Frontier-style" showColumnStripes="0" showFirstColumn="1" showLastColumn="1" showRowStripes="1"/>
</table>
</file>

<file path=xl/tables/table22.xml><?xml version="1.0" encoding="utf-8"?>
<table xmlns="http://schemas.openxmlformats.org/spreadsheetml/2006/main" headerRowCount="0" ref="A8:B12" displayName="Table_22" name="Table_22" id="22">
  <tableColumns count="2">
    <tableColumn name="Column1" id="1"/>
    <tableColumn name="Column2" id="2"/>
  </tableColumns>
  <tableStyleInfo name="Markowitz Frontier-style 2" showColumnStripes="0" showFirstColumn="1" showLastColumn="1" showRowStripes="1"/>
</table>
</file>

<file path=xl/tables/table23.xml><?xml version="1.0" encoding="utf-8"?>
<table xmlns="http://schemas.openxmlformats.org/spreadsheetml/2006/main" ref="A13:F18" displayName="Table_23" name="Table_23" id="23">
  <tableColumns count="6">
    <tableColumn name="Covariance Matrix" id="1"/>
    <tableColumn name="Bharti Airtel" id="2"/>
    <tableColumn name="Larsen &amp; Toubro" id="3"/>
    <tableColumn name="Tata Motors " id="4"/>
    <tableColumn name="HDFC Bank" id="5"/>
    <tableColumn name="Infosys " id="6"/>
  </tableColumns>
  <tableStyleInfo name="Markowitz Frontier-style 3" showColumnStripes="0" showFirstColumn="1" showLastColumn="1" showRowStripes="1"/>
</table>
</file>

<file path=xl/tables/table24.xml><?xml version="1.0" encoding="utf-8"?>
<table xmlns="http://schemas.openxmlformats.org/spreadsheetml/2006/main" headerRowCount="0" ref="A19:C1024" displayName="Table_24" name="Table_24" id="24">
  <tableColumns count="3">
    <tableColumn name="Column1" id="1"/>
    <tableColumn name="Column2" id="2"/>
    <tableColumn name="Column3" id="3"/>
  </tableColumns>
  <tableStyleInfo name="Markowitz Frontier-style 4" showColumnStripes="0" showFirstColumn="1" showLastColumn="1" showRowStripes="1"/>
</table>
</file>

<file path=xl/tables/table25.xml><?xml version="1.0" encoding="utf-8"?>
<table xmlns="http://schemas.openxmlformats.org/spreadsheetml/2006/main" ref="A2:G747" displayName="Table_25" name="Table_25" id="25">
  <tableColumns count="7">
    <tableColumn name="Date" id="1"/>
    <tableColumn name="Price" id="2"/>
    <tableColumn name="Open" id="3"/>
    <tableColumn name="High" id="4"/>
    <tableColumn name="Low" id="5"/>
    <tableColumn name="Vol." id="6"/>
    <tableColumn name="Change %" id="7"/>
  </tableColumns>
  <tableStyleInfo name="Bharti Airtel Stock History-style" showColumnStripes="0" showFirstColumn="1" showLastColumn="1" showRowStripes="1"/>
</table>
</file>

<file path=xl/tables/table26.xml><?xml version="1.0" encoding="utf-8"?>
<table xmlns="http://schemas.openxmlformats.org/spreadsheetml/2006/main" ref="A2:G747" displayName="Table_26" name="Table_26" id="26">
  <tableColumns count="7">
    <tableColumn name="Date" id="1"/>
    <tableColumn name="Price" id="2"/>
    <tableColumn name="Open" id="3"/>
    <tableColumn name="High" id="4"/>
    <tableColumn name="Low" id="5"/>
    <tableColumn name="Vol." id="6"/>
    <tableColumn name="Change %" id="7"/>
  </tableColumns>
  <tableStyleInfo name="Tata Motors Stock History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5" Type="http://schemas.openxmlformats.org/officeDocument/2006/relationships/table" Target="../tables/table1.xml"/><Relationship Id="rId6" Type="http://schemas.openxmlformats.org/officeDocument/2006/relationships/table" Target="../tables/table2.xml"/><Relationship Id="rId7" Type="http://schemas.openxmlformats.org/officeDocument/2006/relationships/table" Target="../tables/table3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20" Type="http://schemas.openxmlformats.org/officeDocument/2006/relationships/table" Target="../tables/table15.xml"/><Relationship Id="rId21" Type="http://schemas.openxmlformats.org/officeDocument/2006/relationships/table" Target="../tables/table16.xml"/><Relationship Id="rId13" Type="http://schemas.openxmlformats.org/officeDocument/2006/relationships/table" Target="../tables/table8.xml"/><Relationship Id="rId12" Type="http://schemas.openxmlformats.org/officeDocument/2006/relationships/table" Target="../tables/table7.xml"/><Relationship Id="rId15" Type="http://schemas.openxmlformats.org/officeDocument/2006/relationships/table" Target="../tables/table10.xml"/><Relationship Id="rId14" Type="http://schemas.openxmlformats.org/officeDocument/2006/relationships/table" Target="../tables/table9.xml"/><Relationship Id="rId17" Type="http://schemas.openxmlformats.org/officeDocument/2006/relationships/table" Target="../tables/table12.xml"/><Relationship Id="rId16" Type="http://schemas.openxmlformats.org/officeDocument/2006/relationships/table" Target="../tables/table11.xml"/><Relationship Id="rId19" Type="http://schemas.openxmlformats.org/officeDocument/2006/relationships/table" Target="../tables/table14.xml"/><Relationship Id="rId18" Type="http://schemas.openxmlformats.org/officeDocument/2006/relationships/table" Target="../tables/table13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9" Type="http://schemas.openxmlformats.org/officeDocument/2006/relationships/table" Target="../tables/table20.xml"/><Relationship Id="rId6" Type="http://schemas.openxmlformats.org/officeDocument/2006/relationships/table" Target="../tables/table17.xml"/><Relationship Id="rId7" Type="http://schemas.openxmlformats.org/officeDocument/2006/relationships/table" Target="../tables/table18.xml"/><Relationship Id="rId8" Type="http://schemas.openxmlformats.org/officeDocument/2006/relationships/table" Target="../tables/table19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9" Type="http://schemas.openxmlformats.org/officeDocument/2006/relationships/table" Target="../tables/table24.xml"/><Relationship Id="rId6" Type="http://schemas.openxmlformats.org/officeDocument/2006/relationships/table" Target="../tables/table21.xml"/><Relationship Id="rId7" Type="http://schemas.openxmlformats.org/officeDocument/2006/relationships/table" Target="../tables/table22.xml"/><Relationship Id="rId8" Type="http://schemas.openxmlformats.org/officeDocument/2006/relationships/table" Target="../tables/table23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3" Type="http://schemas.openxmlformats.org/officeDocument/2006/relationships/table" Target="../tables/table25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Relationship Id="rId3" Type="http://schemas.openxmlformats.org/officeDocument/2006/relationships/table" Target="../tables/table2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75.75"/>
  </cols>
  <sheetData>
    <row r="1">
      <c r="A1" s="1"/>
    </row>
    <row r="2">
      <c r="A2" s="2" t="s">
        <v>0</v>
      </c>
    </row>
    <row r="3">
      <c r="A3" s="3"/>
    </row>
    <row r="4">
      <c r="A4" s="2" t="s">
        <v>1</v>
      </c>
    </row>
    <row r="5">
      <c r="A5" s="4" t="s">
        <v>2</v>
      </c>
    </row>
    <row r="6">
      <c r="A6" s="4" t="s">
        <v>3</v>
      </c>
    </row>
    <row r="7">
      <c r="A7" s="4" t="s">
        <v>4</v>
      </c>
    </row>
    <row r="8">
      <c r="A8" s="5" t="s">
        <v>5</v>
      </c>
    </row>
    <row r="9">
      <c r="A9" s="5" t="s">
        <v>6</v>
      </c>
    </row>
    <row r="10">
      <c r="A10" s="5" t="s">
        <v>7</v>
      </c>
    </row>
    <row r="11">
      <c r="A11" s="5" t="s">
        <v>8</v>
      </c>
    </row>
    <row r="12">
      <c r="A12" s="5" t="s">
        <v>9</v>
      </c>
    </row>
    <row r="14">
      <c r="A14" s="5" t="s">
        <v>10</v>
      </c>
    </row>
    <row r="15">
      <c r="A15" s="5" t="s">
        <v>11</v>
      </c>
    </row>
    <row r="17">
      <c r="A17" s="5" t="s">
        <v>12</v>
      </c>
    </row>
    <row r="18">
      <c r="A18" s="5" t="s">
        <v>13</v>
      </c>
    </row>
    <row r="20">
      <c r="A20" s="6" t="s">
        <v>14</v>
      </c>
    </row>
    <row r="21" ht="15.75" customHeight="1">
      <c r="A21" s="5" t="s">
        <v>15</v>
      </c>
    </row>
    <row r="22" ht="15.75" customHeight="1">
      <c r="A22" s="5" t="s">
        <v>16</v>
      </c>
    </row>
    <row r="23" ht="15.75" customHeight="1">
      <c r="A23" s="5" t="s">
        <v>17</v>
      </c>
    </row>
    <row r="24" ht="15.75" customHeight="1">
      <c r="A24" s="5" t="s">
        <v>18</v>
      </c>
    </row>
    <row r="25" ht="15.75" customHeight="1">
      <c r="A25" s="5" t="s">
        <v>19</v>
      </c>
    </row>
    <row r="26" ht="15.75" customHeight="1">
      <c r="A26" s="5" t="s">
        <v>20</v>
      </c>
    </row>
    <row r="27" ht="15.75" customHeight="1">
      <c r="A27" s="5" t="s">
        <v>21</v>
      </c>
    </row>
    <row r="28" ht="15.75" customHeight="1">
      <c r="A28" s="5" t="s">
        <v>22</v>
      </c>
    </row>
    <row r="29" ht="15.75" customHeight="1">
      <c r="A29" s="5" t="s">
        <v>23</v>
      </c>
    </row>
    <row r="30" ht="15.75" customHeight="1">
      <c r="A30" s="5" t="s">
        <v>24</v>
      </c>
    </row>
    <row r="31" ht="15.75" customHeight="1">
      <c r="A31" s="5" t="s">
        <v>25</v>
      </c>
    </row>
    <row r="32" ht="15.75" customHeight="1">
      <c r="A32" s="5" t="s">
        <v>26</v>
      </c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0.75"/>
    <col customWidth="1" min="2" max="2" width="16.88"/>
    <col customWidth="1" min="3" max="3" width="17.38"/>
    <col customWidth="1" min="4" max="4" width="12.38"/>
    <col customWidth="1" min="5" max="5" width="12.75"/>
    <col customWidth="1" min="6" max="6" width="16.0"/>
    <col customWidth="1" min="10" max="10" width="21.25"/>
    <col customWidth="1" min="11" max="11" width="22.25"/>
    <col customWidth="1" min="12" max="12" width="12.13"/>
    <col customWidth="1" min="13" max="13" width="15.13"/>
    <col customWidth="1" min="14" max="14" width="23.13"/>
    <col customWidth="1" min="18" max="18" width="22.75"/>
  </cols>
  <sheetData>
    <row r="1" ht="26.25" customHeight="1">
      <c r="A1" s="7"/>
      <c r="B1" s="7"/>
      <c r="C1" s="7"/>
      <c r="D1" s="8" t="s">
        <v>27</v>
      </c>
      <c r="E1" s="7"/>
      <c r="F1" s="9"/>
      <c r="G1" s="7"/>
      <c r="H1" s="7"/>
      <c r="I1" s="7"/>
      <c r="J1" s="10" t="s">
        <v>28</v>
      </c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</row>
    <row r="2" ht="15.75" customHeight="1">
      <c r="A2" s="11" t="s">
        <v>29</v>
      </c>
      <c r="B2" s="11" t="s">
        <v>30</v>
      </c>
      <c r="C2" s="11" t="s">
        <v>31</v>
      </c>
      <c r="D2" s="11" t="s">
        <v>32</v>
      </c>
      <c r="E2" s="11" t="s">
        <v>29</v>
      </c>
      <c r="F2" s="11" t="s">
        <v>30</v>
      </c>
      <c r="G2" s="11" t="s">
        <v>31</v>
      </c>
      <c r="H2" s="11" t="s">
        <v>32</v>
      </c>
      <c r="I2" s="12" t="s">
        <v>33</v>
      </c>
      <c r="J2" s="13"/>
      <c r="K2" s="10"/>
      <c r="L2" s="10"/>
      <c r="M2" s="10"/>
      <c r="N2" s="10"/>
      <c r="O2" s="14"/>
      <c r="P2" s="14"/>
      <c r="Q2" s="14"/>
      <c r="R2" s="14"/>
      <c r="S2" s="14"/>
      <c r="T2" s="14"/>
      <c r="U2" s="14"/>
      <c r="V2" s="14"/>
    </row>
    <row r="3" ht="15.75" customHeight="1">
      <c r="A3" s="15" t="s">
        <v>34</v>
      </c>
      <c r="B3" s="16">
        <v>1228.6</v>
      </c>
      <c r="C3" s="15">
        <v>0.0031</v>
      </c>
      <c r="D3" s="17">
        <v>0.0031</v>
      </c>
      <c r="E3" s="15" t="s">
        <v>34</v>
      </c>
      <c r="F3" s="16">
        <v>22326.9</v>
      </c>
      <c r="G3" s="15">
        <v>0.009187001</v>
      </c>
      <c r="H3" s="17">
        <v>0.0092</v>
      </c>
      <c r="I3" s="18" t="s">
        <v>35</v>
      </c>
    </row>
    <row r="4" ht="15.75" customHeight="1">
      <c r="A4" s="15" t="s">
        <v>36</v>
      </c>
      <c r="B4" s="16">
        <v>1224.8</v>
      </c>
      <c r="C4" s="15">
        <v>0.0096</v>
      </c>
      <c r="D4" s="17">
        <v>0.0096</v>
      </c>
      <c r="E4" s="15" t="s">
        <v>36</v>
      </c>
      <c r="F4" s="16">
        <v>22123.65</v>
      </c>
      <c r="G4" s="15">
        <v>0.005405663</v>
      </c>
      <c r="H4" s="17">
        <v>0.0054</v>
      </c>
      <c r="I4" s="15"/>
      <c r="J4" s="19"/>
      <c r="K4" s="20">
        <f>(B3/B745)^(1/3)</f>
        <v>1.339491273</v>
      </c>
      <c r="L4" s="15"/>
      <c r="M4" s="15"/>
      <c r="N4" s="15"/>
    </row>
    <row r="5" ht="15.75" customHeight="1">
      <c r="A5" s="15" t="s">
        <v>37</v>
      </c>
      <c r="B5" s="16">
        <v>1213.1</v>
      </c>
      <c r="C5" s="15">
        <v>-0.0186</v>
      </c>
      <c r="D5" s="17">
        <v>-0.0186</v>
      </c>
      <c r="E5" s="15" t="s">
        <v>37</v>
      </c>
      <c r="F5" s="16">
        <v>22004.7</v>
      </c>
      <c r="G5" s="15">
        <v>-0.004165771</v>
      </c>
      <c r="H5" s="17">
        <v>-0.0042</v>
      </c>
      <c r="J5" s="21" t="s">
        <v>38</v>
      </c>
      <c r="K5" s="20">
        <f>K4-1</f>
        <v>0.3394912735</v>
      </c>
      <c r="L5" s="15"/>
      <c r="M5" s="15"/>
      <c r="N5" s="22">
        <f>(7.08+7.29+4.64)/3</f>
        <v>6.336666667</v>
      </c>
      <c r="R5" s="23" t="s">
        <v>39</v>
      </c>
      <c r="S5" s="23"/>
      <c r="T5" s="23"/>
      <c r="U5" s="23"/>
      <c r="V5" s="23"/>
      <c r="W5" s="23"/>
    </row>
    <row r="6" ht="15.75" customHeight="1">
      <c r="A6" s="15" t="s">
        <v>40</v>
      </c>
      <c r="B6" s="16">
        <v>1236.1</v>
      </c>
      <c r="C6" s="15">
        <v>0.0125</v>
      </c>
      <c r="D6" s="17">
        <v>0.0125</v>
      </c>
      <c r="E6" s="15" t="s">
        <v>40</v>
      </c>
      <c r="F6" s="16">
        <v>22096.75</v>
      </c>
      <c r="G6" s="15">
        <v>0.003852453</v>
      </c>
      <c r="H6" s="17">
        <v>0.0039</v>
      </c>
      <c r="J6" s="19"/>
      <c r="K6" s="20">
        <v>33.94912735</v>
      </c>
      <c r="L6" s="19"/>
      <c r="M6" s="24" t="s">
        <v>41</v>
      </c>
      <c r="N6" s="25">
        <v>0.0633</v>
      </c>
      <c r="O6" s="22" t="s">
        <v>42</v>
      </c>
      <c r="P6" s="22"/>
      <c r="Q6" s="22"/>
    </row>
    <row r="7" ht="15.75" customHeight="1">
      <c r="A7" s="15" t="s">
        <v>43</v>
      </c>
      <c r="B7" s="16">
        <v>1220.8</v>
      </c>
      <c r="C7" s="15">
        <v>-0.0089</v>
      </c>
      <c r="D7" s="17">
        <v>-0.0089</v>
      </c>
      <c r="E7" s="15" t="s">
        <v>43</v>
      </c>
      <c r="F7" s="16">
        <v>22011.95</v>
      </c>
      <c r="G7" s="15">
        <v>0.007914703</v>
      </c>
      <c r="H7" s="17">
        <v>0.0079</v>
      </c>
      <c r="J7" s="19"/>
      <c r="K7" s="15"/>
      <c r="L7" s="15"/>
      <c r="M7" s="15"/>
      <c r="N7" s="24">
        <v>0.0633</v>
      </c>
    </row>
    <row r="8" ht="15.75" customHeight="1">
      <c r="A8" s="15" t="s">
        <v>44</v>
      </c>
      <c r="B8" s="16">
        <v>1231.8</v>
      </c>
      <c r="C8" s="15">
        <v>0.0028</v>
      </c>
      <c r="D8" s="17">
        <v>0.0028</v>
      </c>
      <c r="E8" s="15" t="s">
        <v>44</v>
      </c>
      <c r="F8" s="16">
        <v>21839.1</v>
      </c>
      <c r="G8" s="15">
        <v>9.92325E-4</v>
      </c>
      <c r="H8" s="17">
        <v>0.001</v>
      </c>
      <c r="J8" s="26" t="s">
        <v>45</v>
      </c>
      <c r="K8" s="24">
        <f>_xlfn.COVARIANCE.P(C3:C744,G3:G744)/_xlfn.VAR.P(G3:G744)</f>
        <v>0.7853327334</v>
      </c>
      <c r="L8" s="15"/>
      <c r="M8" s="15"/>
      <c r="N8" s="15"/>
    </row>
    <row r="9" ht="15.75" customHeight="1">
      <c r="A9" s="15" t="s">
        <v>46</v>
      </c>
      <c r="B9" s="16">
        <v>1228.35</v>
      </c>
      <c r="C9" s="15">
        <v>0.0025</v>
      </c>
      <c r="D9" s="17">
        <v>0.0025</v>
      </c>
      <c r="E9" s="15" t="s">
        <v>46</v>
      </c>
      <c r="F9" s="16">
        <v>21817.45</v>
      </c>
      <c r="G9" s="15">
        <v>-0.010802196</v>
      </c>
      <c r="H9" s="17">
        <v>-0.0108</v>
      </c>
      <c r="J9" s="26" t="s">
        <v>47</v>
      </c>
      <c r="K9" s="24">
        <f>SLOPE(C3:C744,G3:G744)</f>
        <v>0.7853327334</v>
      </c>
      <c r="L9" s="15"/>
      <c r="M9" s="15"/>
      <c r="N9" s="27" t="s">
        <v>48</v>
      </c>
      <c r="O9" s="28" t="s">
        <v>49</v>
      </c>
      <c r="P9" s="28" t="s">
        <v>50</v>
      </c>
      <c r="Q9" s="28" t="s">
        <v>51</v>
      </c>
      <c r="R9" s="29"/>
      <c r="S9" s="30" t="s">
        <v>52</v>
      </c>
      <c r="T9" s="29" t="s">
        <v>53</v>
      </c>
      <c r="U9" s="29" t="s">
        <v>54</v>
      </c>
      <c r="V9" s="29" t="s">
        <v>55</v>
      </c>
      <c r="W9" s="31" t="s">
        <v>56</v>
      </c>
    </row>
    <row r="10" ht="15.75" customHeight="1">
      <c r="A10" s="15" t="s">
        <v>57</v>
      </c>
      <c r="B10" s="16">
        <v>1225.3</v>
      </c>
      <c r="C10" s="15">
        <v>0.0043</v>
      </c>
      <c r="D10" s="17">
        <v>0.0043</v>
      </c>
      <c r="E10" s="15" t="s">
        <v>57</v>
      </c>
      <c r="F10" s="16">
        <v>22055.7</v>
      </c>
      <c r="G10" s="15">
        <v>0.001468896</v>
      </c>
      <c r="H10" s="17">
        <v>0.0015</v>
      </c>
      <c r="J10" s="26" t="s">
        <v>58</v>
      </c>
      <c r="K10" s="24">
        <f>0.7853</f>
        <v>0.7853</v>
      </c>
      <c r="L10" s="15"/>
      <c r="M10" s="15"/>
      <c r="N10" s="27" t="s">
        <v>59</v>
      </c>
      <c r="O10" s="28">
        <f t="shared" ref="O10:O11" si="1">AVERAGE(C498:C745)</f>
        <v>0.001994758065</v>
      </c>
      <c r="P10" s="28">
        <f>AVERAGE(C249:C497)</f>
        <v>0.00005863453815</v>
      </c>
      <c r="Q10" s="28">
        <f>AVERAGE(C3:C248)</f>
        <v>0.002074796748</v>
      </c>
      <c r="R10" s="32" t="s">
        <v>60</v>
      </c>
      <c r="S10" s="30">
        <v>35.7896</v>
      </c>
      <c r="T10" s="29">
        <v>24.2794</v>
      </c>
      <c r="U10" s="29">
        <v>66.4753</v>
      </c>
      <c r="V10" s="29">
        <v>63.359</v>
      </c>
      <c r="W10" s="31">
        <f t="shared" ref="W10:W13" si="3">(T10+U10+V10)/3</f>
        <v>51.37123333</v>
      </c>
    </row>
    <row r="11" ht="15.75" customHeight="1">
      <c r="A11" s="15" t="s">
        <v>61</v>
      </c>
      <c r="B11" s="16">
        <v>1220.0</v>
      </c>
      <c r="C11" s="15">
        <v>0.0213</v>
      </c>
      <c r="D11" s="17">
        <v>0.0213</v>
      </c>
      <c r="E11" s="15" t="s">
        <v>61</v>
      </c>
      <c r="F11" s="16">
        <v>22023.35</v>
      </c>
      <c r="G11" s="15">
        <v>-0.005567433</v>
      </c>
      <c r="H11" s="17">
        <v>-0.0056</v>
      </c>
      <c r="J11" s="19" t="s">
        <v>62</v>
      </c>
      <c r="K11" s="15">
        <f>K5-N7</f>
        <v>0.2761912735</v>
      </c>
      <c r="N11" s="27" t="s">
        <v>59</v>
      </c>
      <c r="O11" s="33">
        <f t="shared" si="1"/>
        <v>0.001973279352</v>
      </c>
      <c r="P11" s="33">
        <f t="shared" ref="P11:Q11" si="2">P10</f>
        <v>0.00005863453815</v>
      </c>
      <c r="Q11" s="34">
        <f t="shared" si="2"/>
        <v>0.002074796748</v>
      </c>
      <c r="R11" s="32" t="s">
        <v>63</v>
      </c>
      <c r="S11" s="30">
        <v>2.0E-4</v>
      </c>
      <c r="T11" s="29">
        <v>0.00148</v>
      </c>
      <c r="U11" s="29">
        <v>0.00819</v>
      </c>
      <c r="V11" s="29">
        <v>0.00101</v>
      </c>
      <c r="W11" s="31">
        <f t="shared" si="3"/>
        <v>0.00356</v>
      </c>
    </row>
    <row r="12" ht="15.75" customHeight="1">
      <c r="A12" s="15" t="s">
        <v>64</v>
      </c>
      <c r="B12" s="16">
        <v>1194.6</v>
      </c>
      <c r="C12" s="15">
        <v>0.0221</v>
      </c>
      <c r="D12" s="17">
        <v>0.0221</v>
      </c>
      <c r="E12" s="15" t="s">
        <v>64</v>
      </c>
      <c r="F12" s="16">
        <v>22146.65</v>
      </c>
      <c r="G12" s="15">
        <v>0.006771162</v>
      </c>
      <c r="H12" s="17">
        <v>0.0068</v>
      </c>
      <c r="J12" s="19" t="s">
        <v>65</v>
      </c>
      <c r="K12" s="15">
        <f>K11*K8</f>
        <v>0.2169020477</v>
      </c>
      <c r="N12" s="27" t="s">
        <v>66</v>
      </c>
      <c r="O12" s="33">
        <f>AVERAGE(O11:Q11)</f>
        <v>0.001368903546</v>
      </c>
      <c r="P12" s="35"/>
      <c r="Q12" s="35"/>
      <c r="R12" s="32" t="s">
        <v>67</v>
      </c>
      <c r="S12" s="30">
        <f>4.6*(10^(-5))</f>
        <v>0.000046</v>
      </c>
      <c r="T12" s="29">
        <f>1.21*(10^(-4))</f>
        <v>0.000121</v>
      </c>
      <c r="U12" s="29">
        <f>1.07*(10^(-4))</f>
        <v>0.000107</v>
      </c>
      <c r="V12" s="29">
        <f>5.62*(10^(-5))</f>
        <v>0.0000562</v>
      </c>
      <c r="W12" s="31">
        <f t="shared" si="3"/>
        <v>0.00009473333333</v>
      </c>
    </row>
    <row r="13" ht="15.75" customHeight="1">
      <c r="A13" s="15" t="s">
        <v>68</v>
      </c>
      <c r="B13" s="16">
        <v>1168.75</v>
      </c>
      <c r="C13" s="15">
        <v>-0.0295</v>
      </c>
      <c r="D13" s="17">
        <v>-0.0295</v>
      </c>
      <c r="E13" s="15" t="s">
        <v>68</v>
      </c>
      <c r="F13" s="16">
        <v>21997.7</v>
      </c>
      <c r="G13" s="15">
        <v>-0.015132725</v>
      </c>
      <c r="H13" s="17">
        <v>-0.0151</v>
      </c>
      <c r="J13" s="36" t="s">
        <v>69</v>
      </c>
      <c r="K13" s="15">
        <f>K12+N7</f>
        <v>0.2802020477</v>
      </c>
      <c r="N13" s="27" t="s">
        <v>70</v>
      </c>
      <c r="O13" s="35">
        <f>B3/B248-1</f>
        <v>0.6154099007</v>
      </c>
      <c r="P13" s="35">
        <f>B249/B498-1</f>
        <v>-0.007881316643</v>
      </c>
      <c r="Q13" s="35">
        <f>B499/B745-1</f>
        <v>0.4661580595</v>
      </c>
      <c r="R13" s="32" t="s">
        <v>71</v>
      </c>
      <c r="S13" s="37">
        <v>0.1666</v>
      </c>
      <c r="T13" s="38">
        <v>0.088</v>
      </c>
      <c r="U13" s="38">
        <v>0.3348</v>
      </c>
      <c r="V13" s="38">
        <v>0.1582</v>
      </c>
      <c r="W13" s="31">
        <f t="shared" si="3"/>
        <v>0.1936666667</v>
      </c>
    </row>
    <row r="14" ht="15.75" customHeight="1">
      <c r="A14" s="39">
        <v>45629.0</v>
      </c>
      <c r="B14" s="16">
        <v>1204.25</v>
      </c>
      <c r="C14" s="15">
        <v>0.0064</v>
      </c>
      <c r="D14" s="17">
        <v>0.0064</v>
      </c>
      <c r="E14" s="39">
        <v>45629.0</v>
      </c>
      <c r="F14" s="16">
        <v>22335.7</v>
      </c>
      <c r="G14" s="15">
        <v>1.36571E-4</v>
      </c>
      <c r="H14" s="17">
        <v>1.0E-4</v>
      </c>
      <c r="J14" s="36" t="s">
        <v>72</v>
      </c>
      <c r="K14" s="40">
        <v>0.2818</v>
      </c>
      <c r="N14" s="27" t="s">
        <v>73</v>
      </c>
      <c r="O14" s="33">
        <f t="shared" ref="O14:Q14" si="4">O13</f>
        <v>0.6154099007</v>
      </c>
      <c r="P14" s="33">
        <f t="shared" si="4"/>
        <v>-0.007881316643</v>
      </c>
      <c r="Q14" s="33">
        <f t="shared" si="4"/>
        <v>0.4661580595</v>
      </c>
    </row>
    <row r="15" ht="15.75" customHeight="1">
      <c r="A15" s="39">
        <v>45599.0</v>
      </c>
      <c r="B15" s="16">
        <v>1196.6</v>
      </c>
      <c r="C15" s="15">
        <v>-0.0026</v>
      </c>
      <c r="D15" s="17">
        <v>-0.0026</v>
      </c>
      <c r="E15" s="39">
        <v>45599.0</v>
      </c>
      <c r="F15" s="16">
        <v>22332.65</v>
      </c>
      <c r="G15" s="15">
        <v>-0.007153162</v>
      </c>
      <c r="H15" s="17">
        <v>-0.0072</v>
      </c>
      <c r="J15" s="19"/>
      <c r="K15" s="15"/>
      <c r="L15" s="15"/>
      <c r="M15" s="15"/>
      <c r="N15" s="27" t="s">
        <v>74</v>
      </c>
      <c r="O15" s="33">
        <f>AVERAGE(O14:Q14)</f>
        <v>0.3578955479</v>
      </c>
      <c r="P15" s="35"/>
      <c r="Q15" s="35"/>
    </row>
    <row r="16" ht="15.75" customHeight="1">
      <c r="A16" s="39">
        <v>45476.0</v>
      </c>
      <c r="B16" s="16">
        <v>1199.7</v>
      </c>
      <c r="C16" s="15">
        <v>0.005</v>
      </c>
      <c r="D16" s="17">
        <v>0.005</v>
      </c>
      <c r="E16" s="39">
        <v>45476.0</v>
      </c>
      <c r="F16" s="16">
        <v>22493.55</v>
      </c>
      <c r="G16" s="15">
        <v>8.67667E-4</v>
      </c>
      <c r="H16" s="17">
        <v>9.0E-4</v>
      </c>
      <c r="J16" s="19"/>
      <c r="K16" s="15"/>
      <c r="L16" s="15"/>
      <c r="M16" s="15"/>
      <c r="N16" s="15"/>
      <c r="O16" s="41"/>
      <c r="P16" s="41"/>
      <c r="Q16" s="41"/>
    </row>
    <row r="17" ht="15.75" customHeight="1">
      <c r="A17" s="39">
        <v>45446.0</v>
      </c>
      <c r="B17" s="16">
        <v>1193.7</v>
      </c>
      <c r="C17" s="15">
        <v>0.0212</v>
      </c>
      <c r="D17" s="17">
        <v>0.0212</v>
      </c>
      <c r="E17" s="39">
        <v>45446.0</v>
      </c>
      <c r="F17" s="16">
        <v>22474.05</v>
      </c>
      <c r="G17" s="15">
        <v>0.005266972</v>
      </c>
      <c r="H17" s="17">
        <v>0.0053</v>
      </c>
      <c r="J17" s="19"/>
      <c r="K17" s="15"/>
      <c r="L17" s="15"/>
      <c r="M17" s="15"/>
      <c r="N17" s="15"/>
    </row>
    <row r="18" ht="15.75" customHeight="1">
      <c r="A18" s="39">
        <v>45415.0</v>
      </c>
      <c r="B18" s="16">
        <v>1168.9</v>
      </c>
      <c r="C18" s="15">
        <v>0.0312</v>
      </c>
      <c r="D18" s="17">
        <v>0.0312</v>
      </c>
      <c r="E18" s="39">
        <v>45415.0</v>
      </c>
      <c r="F18" s="16">
        <v>22356.3</v>
      </c>
      <c r="G18" s="15">
        <v>-0.002200343</v>
      </c>
      <c r="H18" s="17">
        <v>-0.0022</v>
      </c>
      <c r="J18" s="19"/>
      <c r="K18" s="15"/>
      <c r="L18" s="15"/>
      <c r="M18" s="15"/>
      <c r="N18" s="15"/>
    </row>
    <row r="19" ht="15.75" customHeight="1">
      <c r="A19" s="39">
        <v>45385.0</v>
      </c>
      <c r="B19" s="16">
        <v>1133.5</v>
      </c>
      <c r="C19" s="15">
        <v>4.0E-4</v>
      </c>
      <c r="D19" s="17">
        <v>4.0E-4</v>
      </c>
      <c r="E19" s="39">
        <v>45385.0</v>
      </c>
      <c r="F19" s="16">
        <v>22405.6</v>
      </c>
      <c r="G19" s="15">
        <v>0.001215458</v>
      </c>
      <c r="H19" s="17">
        <v>0.0012</v>
      </c>
      <c r="J19" s="19"/>
      <c r="K19" s="15"/>
      <c r="L19" s="15"/>
      <c r="M19" s="15"/>
      <c r="N19" s="15"/>
    </row>
    <row r="20" ht="15.75" customHeight="1">
      <c r="A20" s="39">
        <v>45325.0</v>
      </c>
      <c r="B20" s="16">
        <v>1133.0</v>
      </c>
      <c r="C20" s="15">
        <v>0.0038</v>
      </c>
      <c r="D20" s="17">
        <v>0.0038</v>
      </c>
      <c r="E20" s="39">
        <v>45325.0</v>
      </c>
      <c r="F20" s="16">
        <v>22378.4</v>
      </c>
      <c r="G20" s="15">
        <v>0.001774943</v>
      </c>
      <c r="H20" s="17">
        <v>0.0018</v>
      </c>
      <c r="J20" s="19"/>
      <c r="K20" s="15"/>
      <c r="L20" s="15"/>
      <c r="M20" s="15"/>
      <c r="N20" s="15"/>
    </row>
    <row r="21" ht="15.75" customHeight="1">
      <c r="A21" s="39">
        <v>45294.0</v>
      </c>
      <c r="B21" s="16">
        <v>1128.7</v>
      </c>
      <c r="C21" s="15">
        <v>0.0048</v>
      </c>
      <c r="D21" s="17">
        <v>0.0048</v>
      </c>
      <c r="E21" s="39">
        <v>45294.0</v>
      </c>
      <c r="F21" s="16">
        <v>22338.75</v>
      </c>
      <c r="G21" s="15">
        <v>0.016192205</v>
      </c>
      <c r="H21" s="17">
        <v>0.0162</v>
      </c>
      <c r="J21" s="19"/>
      <c r="K21" s="15"/>
      <c r="L21" s="15"/>
      <c r="M21" s="15"/>
      <c r="N21" s="15"/>
    </row>
    <row r="22" ht="15.75" customHeight="1">
      <c r="A22" s="15" t="s">
        <v>75</v>
      </c>
      <c r="B22" s="16">
        <v>1123.35</v>
      </c>
      <c r="C22" s="15">
        <v>-0.0048</v>
      </c>
      <c r="D22" s="17">
        <v>-0.0048</v>
      </c>
      <c r="E22" s="15" t="s">
        <v>75</v>
      </c>
      <c r="F22" s="16">
        <v>21982.8</v>
      </c>
      <c r="G22" s="15">
        <v>0.001441838</v>
      </c>
      <c r="H22" s="17">
        <v>0.0014</v>
      </c>
      <c r="J22" s="19"/>
      <c r="K22" s="15"/>
      <c r="L22" s="15"/>
      <c r="M22" s="15"/>
      <c r="N22" s="15"/>
    </row>
    <row r="23" ht="15.75" customHeight="1">
      <c r="A23" s="15" t="s">
        <v>76</v>
      </c>
      <c r="B23" s="16">
        <v>1128.75</v>
      </c>
      <c r="C23" s="15">
        <v>0.0011</v>
      </c>
      <c r="D23" s="17">
        <v>0.0011</v>
      </c>
      <c r="E23" s="15" t="s">
        <v>76</v>
      </c>
      <c r="F23" s="16">
        <v>21951.15</v>
      </c>
      <c r="G23" s="15">
        <v>-0.011135963</v>
      </c>
      <c r="H23" s="17">
        <v>-0.0111</v>
      </c>
      <c r="I23" s="42" t="s">
        <v>77</v>
      </c>
      <c r="J23" s="43" t="s">
        <v>78</v>
      </c>
      <c r="K23" s="15"/>
      <c r="L23" s="15"/>
      <c r="M23" s="15"/>
      <c r="N23" s="15"/>
    </row>
    <row r="24" ht="15.75" customHeight="1">
      <c r="A24" s="15" t="s">
        <v>79</v>
      </c>
      <c r="B24" s="16">
        <v>1127.5</v>
      </c>
      <c r="C24" s="15">
        <v>0.0157</v>
      </c>
      <c r="D24" s="17">
        <v>0.0157</v>
      </c>
      <c r="E24" s="15" t="s">
        <v>79</v>
      </c>
      <c r="F24" s="16">
        <v>22198.35</v>
      </c>
      <c r="G24" s="15">
        <v>0.003449047</v>
      </c>
      <c r="H24" s="17">
        <v>0.0034</v>
      </c>
      <c r="J24" s="44" t="s">
        <v>80</v>
      </c>
      <c r="K24" s="27" t="s">
        <v>49</v>
      </c>
      <c r="L24" s="27" t="s">
        <v>50</v>
      </c>
      <c r="M24" s="27" t="s">
        <v>51</v>
      </c>
      <c r="N24" s="27" t="s">
        <v>81</v>
      </c>
    </row>
    <row r="25" ht="15.75" customHeight="1">
      <c r="A25" s="15" t="s">
        <v>82</v>
      </c>
      <c r="B25" s="16">
        <v>1110.05</v>
      </c>
      <c r="C25" s="15">
        <v>-0.0139</v>
      </c>
      <c r="D25" s="17">
        <v>-0.0139</v>
      </c>
      <c r="E25" s="15" t="s">
        <v>82</v>
      </c>
      <c r="F25" s="16">
        <v>22122.05</v>
      </c>
      <c r="G25" s="15">
        <v>-0.004080999</v>
      </c>
      <c r="H25" s="17">
        <v>-0.0041</v>
      </c>
      <c r="J25" s="44" t="s">
        <v>83</v>
      </c>
      <c r="K25" s="27">
        <v>944077.0</v>
      </c>
      <c r="L25" s="27">
        <v>1034081.0</v>
      </c>
      <c r="M25" s="27">
        <v>1406410.0</v>
      </c>
      <c r="N25" s="27">
        <v>1259822.0</v>
      </c>
    </row>
    <row r="26" ht="15.75" customHeight="1">
      <c r="A26" s="15" t="s">
        <v>84</v>
      </c>
      <c r="B26" s="16">
        <v>1125.75</v>
      </c>
      <c r="C26" s="15">
        <v>-0.0086</v>
      </c>
      <c r="D26" s="17">
        <v>-0.0086</v>
      </c>
      <c r="E26" s="15" t="s">
        <v>84</v>
      </c>
      <c r="F26" s="16">
        <v>22212.7</v>
      </c>
      <c r="G26" s="15">
        <v>-2.13796E-4</v>
      </c>
      <c r="H26" s="17">
        <v>-2.0E-4</v>
      </c>
      <c r="J26" s="44" t="s">
        <v>85</v>
      </c>
      <c r="K26" s="27" t="s">
        <v>86</v>
      </c>
      <c r="L26" s="27" t="s">
        <v>87</v>
      </c>
      <c r="M26" s="27" t="s">
        <v>88</v>
      </c>
      <c r="N26" s="27" t="s">
        <v>89</v>
      </c>
    </row>
    <row r="27" ht="15.75" customHeight="1">
      <c r="A27" s="15" t="s">
        <v>90</v>
      </c>
      <c r="B27" s="16">
        <v>1135.55</v>
      </c>
      <c r="C27" s="15">
        <v>-0.0038</v>
      </c>
      <c r="D27" s="17">
        <v>-0.0038</v>
      </c>
      <c r="E27" s="15" t="s">
        <v>90</v>
      </c>
      <c r="F27" s="16">
        <v>22217.45</v>
      </c>
      <c r="G27" s="15">
        <v>0.007363393</v>
      </c>
      <c r="H27" s="17">
        <v>0.0074</v>
      </c>
      <c r="J27" s="44" t="s">
        <v>91</v>
      </c>
      <c r="K27" s="45">
        <v>0.1256</v>
      </c>
      <c r="L27" s="45">
        <v>0.1405</v>
      </c>
      <c r="M27" s="45">
        <v>0.094</v>
      </c>
      <c r="N27" s="45">
        <v>0.1143</v>
      </c>
    </row>
    <row r="28" ht="15.75" customHeight="1">
      <c r="A28" s="15" t="s">
        <v>92</v>
      </c>
      <c r="B28" s="16">
        <v>1139.9</v>
      </c>
      <c r="C28" s="15">
        <v>-0.0035</v>
      </c>
      <c r="D28" s="17">
        <v>-0.0035</v>
      </c>
      <c r="E28" s="15" t="s">
        <v>92</v>
      </c>
      <c r="F28" s="16">
        <v>22055.05</v>
      </c>
      <c r="G28" s="15">
        <v>-0.00639277</v>
      </c>
      <c r="H28" s="17">
        <v>-0.0064</v>
      </c>
      <c r="J28" s="44" t="s">
        <v>93</v>
      </c>
      <c r="K28" s="46">
        <v>-184562.0</v>
      </c>
      <c r="L28" s="46">
        <v>-42257.0</v>
      </c>
      <c r="M28" s="46">
        <v>12693.0</v>
      </c>
      <c r="N28" s="27">
        <v>71161.0</v>
      </c>
      <c r="P28" s="22" t="s">
        <v>94</v>
      </c>
      <c r="Q28" s="22"/>
      <c r="R28" s="22"/>
    </row>
    <row r="29" ht="15.75" customHeight="1">
      <c r="A29" s="15" t="s">
        <v>95</v>
      </c>
      <c r="B29" s="16">
        <v>1143.95</v>
      </c>
      <c r="C29" s="15">
        <v>0.0015</v>
      </c>
      <c r="D29" s="17">
        <v>0.0015</v>
      </c>
      <c r="E29" s="15" t="s">
        <v>95</v>
      </c>
      <c r="F29" s="16">
        <v>22196.95</v>
      </c>
      <c r="G29" s="15">
        <v>0.003376691</v>
      </c>
      <c r="H29" s="17">
        <v>0.0034</v>
      </c>
      <c r="J29" s="44" t="s">
        <v>96</v>
      </c>
      <c r="K29" s="27">
        <v>-1312.0</v>
      </c>
      <c r="L29" s="27">
        <v>0.0</v>
      </c>
      <c r="M29" s="27">
        <v>0.0</v>
      </c>
      <c r="N29" s="27">
        <v>21279.0</v>
      </c>
      <c r="P29" s="22"/>
      <c r="Q29" s="22"/>
      <c r="R29" s="22"/>
    </row>
    <row r="30" ht="15.75" customHeight="1">
      <c r="A30" s="15" t="s">
        <v>97</v>
      </c>
      <c r="B30" s="16">
        <v>1142.2</v>
      </c>
      <c r="C30" s="15">
        <v>0.0198</v>
      </c>
      <c r="D30" s="17">
        <v>0.0198</v>
      </c>
      <c r="E30" s="15" t="s">
        <v>97</v>
      </c>
      <c r="F30" s="16">
        <v>22122.25</v>
      </c>
      <c r="G30" s="15">
        <v>0.003699973</v>
      </c>
      <c r="H30" s="17">
        <v>0.0037</v>
      </c>
      <c r="J30" s="44" t="s">
        <v>98</v>
      </c>
      <c r="K30" s="47">
        <v>0.3</v>
      </c>
      <c r="L30" s="47">
        <v>0.3</v>
      </c>
      <c r="M30" s="47">
        <v>0.3</v>
      </c>
      <c r="N30" s="47">
        <f>N29/N28</f>
        <v>0.299026152</v>
      </c>
    </row>
    <row r="31" ht="15.75" customHeight="1">
      <c r="A31" s="15" t="s">
        <v>99</v>
      </c>
      <c r="B31" s="16">
        <v>1120.0</v>
      </c>
      <c r="C31" s="15">
        <v>-6.0E-4</v>
      </c>
      <c r="D31" s="17">
        <v>-6.0E-4</v>
      </c>
      <c r="E31" s="15" t="s">
        <v>99</v>
      </c>
      <c r="F31" s="16">
        <v>22040.7</v>
      </c>
      <c r="G31" s="15">
        <v>0.005930879</v>
      </c>
      <c r="H31" s="17">
        <v>0.0059</v>
      </c>
      <c r="J31" s="44" t="s">
        <v>100</v>
      </c>
      <c r="K31" s="45">
        <v>0.088</v>
      </c>
      <c r="L31" s="45">
        <v>0.0984</v>
      </c>
      <c r="M31" s="45">
        <v>0.0658</v>
      </c>
      <c r="N31" s="45">
        <v>0.0802</v>
      </c>
    </row>
    <row r="32" ht="15.75" customHeight="1">
      <c r="A32" s="15" t="s">
        <v>101</v>
      </c>
      <c r="B32" s="16">
        <v>1120.7</v>
      </c>
      <c r="C32" s="15">
        <v>0.0043</v>
      </c>
      <c r="D32" s="17">
        <v>0.0043</v>
      </c>
      <c r="E32" s="15" t="s">
        <v>101</v>
      </c>
      <c r="F32" s="16">
        <v>21910.75</v>
      </c>
      <c r="G32" s="15">
        <v>0.003237172</v>
      </c>
      <c r="H32" s="17">
        <v>0.0032</v>
      </c>
      <c r="J32" s="44" t="s">
        <v>102</v>
      </c>
      <c r="K32" s="27">
        <v>773601.0</v>
      </c>
      <c r="L32" s="27">
        <v>789298.0</v>
      </c>
      <c r="M32" s="27">
        <v>789934.0</v>
      </c>
      <c r="N32" s="27">
        <v>1008619.0</v>
      </c>
      <c r="P32" s="23" t="s">
        <v>103</v>
      </c>
      <c r="Q32" s="23"/>
      <c r="R32" s="23"/>
      <c r="S32" s="23"/>
      <c r="T32" s="23"/>
      <c r="U32" s="23"/>
      <c r="V32" s="23"/>
    </row>
    <row r="33" ht="15.75" customHeight="1">
      <c r="A33" s="15" t="s">
        <v>104</v>
      </c>
      <c r="B33" s="16">
        <v>1115.85</v>
      </c>
      <c r="C33" s="15">
        <v>-0.0018</v>
      </c>
      <c r="D33" s="17">
        <v>-0.0018</v>
      </c>
      <c r="E33" s="15" t="s">
        <v>104</v>
      </c>
      <c r="F33" s="16">
        <v>21840.05</v>
      </c>
      <c r="G33" s="15">
        <v>0.004451956</v>
      </c>
      <c r="H33" s="17">
        <v>0.0045</v>
      </c>
      <c r="J33" s="44" t="s">
        <v>105</v>
      </c>
      <c r="K33" s="27">
        <f t="shared" ref="K33:N33" si="5">K25/(K25+K32)</f>
        <v>0.5496239691</v>
      </c>
      <c r="L33" s="27">
        <f t="shared" si="5"/>
        <v>0.567123456</v>
      </c>
      <c r="M33" s="27">
        <f t="shared" si="5"/>
        <v>0.6403414037</v>
      </c>
      <c r="N33" s="27">
        <f t="shared" si="5"/>
        <v>0.5553690839</v>
      </c>
      <c r="P33" s="23" t="s">
        <v>106</v>
      </c>
      <c r="Q33" s="23"/>
      <c r="R33" s="23"/>
      <c r="S33" s="23"/>
      <c r="T33" s="23"/>
      <c r="U33" s="23"/>
      <c r="V33" s="23"/>
    </row>
    <row r="34" ht="15.75" customHeight="1">
      <c r="A34" s="15" t="s">
        <v>107</v>
      </c>
      <c r="B34" s="16">
        <v>1117.85</v>
      </c>
      <c r="C34" s="15">
        <v>-8.0E-4</v>
      </c>
      <c r="D34" s="17">
        <v>-8.0E-4</v>
      </c>
      <c r="E34" s="15" t="s">
        <v>107</v>
      </c>
      <c r="F34" s="16">
        <v>21743.25</v>
      </c>
      <c r="G34" s="15">
        <v>0.005884516</v>
      </c>
      <c r="H34" s="17">
        <v>0.0059</v>
      </c>
      <c r="J34" s="44" t="s">
        <v>108</v>
      </c>
      <c r="K34" s="27">
        <v>54.96239691</v>
      </c>
      <c r="L34" s="27">
        <v>11.58366679</v>
      </c>
      <c r="M34" s="27">
        <v>58.23573961</v>
      </c>
      <c r="N34" s="27">
        <v>55.53690839</v>
      </c>
      <c r="P34" s="23" t="s">
        <v>109</v>
      </c>
      <c r="Q34" s="23"/>
      <c r="R34" s="23"/>
      <c r="S34" s="23"/>
      <c r="T34" s="23"/>
      <c r="U34" s="23"/>
      <c r="V34" s="23"/>
    </row>
    <row r="35" ht="15.75" customHeight="1">
      <c r="A35" s="39">
        <v>45628.0</v>
      </c>
      <c r="B35" s="16">
        <v>1118.7</v>
      </c>
      <c r="C35" s="15">
        <v>-0.0014</v>
      </c>
      <c r="D35" s="17">
        <v>-0.0014</v>
      </c>
      <c r="E35" s="39">
        <v>45628.0</v>
      </c>
      <c r="F35" s="16">
        <v>21616.05</v>
      </c>
      <c r="G35" s="15">
        <v>-0.007641455</v>
      </c>
      <c r="H35" s="17">
        <v>-0.0076</v>
      </c>
      <c r="J35" s="44" t="s">
        <v>110</v>
      </c>
      <c r="K35" s="27">
        <f t="shared" ref="K35:N35" si="6">1-K33</f>
        <v>0.4503760309</v>
      </c>
      <c r="L35" s="27">
        <f t="shared" si="6"/>
        <v>0.432876544</v>
      </c>
      <c r="M35" s="27">
        <f t="shared" si="6"/>
        <v>0.3596585963</v>
      </c>
      <c r="N35" s="27">
        <f t="shared" si="6"/>
        <v>0.4446309161</v>
      </c>
    </row>
    <row r="36" ht="15.75" customHeight="1">
      <c r="A36" s="39">
        <v>45537.0</v>
      </c>
      <c r="B36" s="16">
        <v>1120.25</v>
      </c>
      <c r="C36" s="15">
        <v>-0.0192</v>
      </c>
      <c r="D36" s="17">
        <v>-0.0192</v>
      </c>
      <c r="E36" s="39">
        <v>45537.0</v>
      </c>
      <c r="F36" s="16">
        <v>21782.5</v>
      </c>
      <c r="G36" s="15">
        <v>0.002972196</v>
      </c>
      <c r="H36" s="17">
        <v>0.003</v>
      </c>
      <c r="J36" s="44" t="s">
        <v>111</v>
      </c>
      <c r="K36" s="27">
        <f t="shared" ref="K36:N36" si="7">K35*100</f>
        <v>45.03760309</v>
      </c>
      <c r="L36" s="27">
        <f t="shared" si="7"/>
        <v>43.2876544</v>
      </c>
      <c r="M36" s="27">
        <f t="shared" si="7"/>
        <v>35.96585963</v>
      </c>
      <c r="N36" s="27">
        <f t="shared" si="7"/>
        <v>44.46309161</v>
      </c>
    </row>
    <row r="37" ht="15.75" customHeight="1">
      <c r="A37" s="39">
        <v>45506.0</v>
      </c>
      <c r="B37" s="16">
        <v>1142.15</v>
      </c>
      <c r="C37" s="15">
        <v>0.0069</v>
      </c>
      <c r="D37" s="17">
        <v>0.0069</v>
      </c>
      <c r="E37" s="39">
        <v>45506.0</v>
      </c>
      <c r="F37" s="16">
        <v>21717.95</v>
      </c>
      <c r="G37" s="15">
        <v>-0.009691981</v>
      </c>
      <c r="H37" s="17">
        <v>-0.0097</v>
      </c>
      <c r="J37" s="44" t="s">
        <v>112</v>
      </c>
      <c r="K37" s="27">
        <f>(K33*K31)+(K35*K14)</f>
        <v>0.1752828748</v>
      </c>
      <c r="L37" s="27">
        <f>(L33*L31)+(L35*K14)</f>
        <v>0.1777895582</v>
      </c>
      <c r="M37" s="27">
        <f>(M33*M31)+(M35*K14)</f>
        <v>0.1434862568</v>
      </c>
      <c r="N37" s="27">
        <f>(N33*N31)+(N35*K14)</f>
        <v>0.1698375927</v>
      </c>
    </row>
    <row r="38" ht="15.75" customHeight="1">
      <c r="A38" s="39">
        <v>45475.0</v>
      </c>
      <c r="B38" s="16">
        <v>1134.3</v>
      </c>
      <c r="C38" s="15">
        <v>2.0E-4</v>
      </c>
      <c r="D38" s="17">
        <v>2.0E-4</v>
      </c>
      <c r="E38" s="39">
        <v>45475.0</v>
      </c>
      <c r="F38" s="16">
        <v>21930.5</v>
      </c>
      <c r="G38" s="48">
        <v>5.0161E-5</v>
      </c>
      <c r="H38" s="17">
        <v>1.0E-4</v>
      </c>
      <c r="J38" s="44" t="s">
        <v>112</v>
      </c>
      <c r="K38" s="45">
        <f t="shared" ref="K38:N38" si="8">K37</f>
        <v>0.1752828748</v>
      </c>
      <c r="L38" s="45">
        <f t="shared" si="8"/>
        <v>0.1777895582</v>
      </c>
      <c r="M38" s="45">
        <f t="shared" si="8"/>
        <v>0.1434862568</v>
      </c>
      <c r="N38" s="45">
        <f t="shared" si="8"/>
        <v>0.1698375927</v>
      </c>
    </row>
    <row r="39" ht="15.75" customHeight="1">
      <c r="A39" s="39">
        <v>45445.0</v>
      </c>
      <c r="B39" s="16">
        <v>1134.05</v>
      </c>
      <c r="C39" s="15">
        <v>0.0184</v>
      </c>
      <c r="D39" s="17">
        <v>0.0184</v>
      </c>
      <c r="E39" s="39">
        <v>45445.0</v>
      </c>
      <c r="F39" s="16">
        <v>21929.4</v>
      </c>
      <c r="G39" s="15">
        <v>0.007243348</v>
      </c>
      <c r="H39" s="17">
        <v>0.0072</v>
      </c>
      <c r="I39" s="15"/>
      <c r="J39" s="44" t="s">
        <v>113</v>
      </c>
      <c r="K39" s="27">
        <f t="shared" ref="K39:K40" si="9">AVERAGE(K37:N37)</f>
        <v>0.1665990706</v>
      </c>
      <c r="L39" s="27"/>
      <c r="M39" s="27"/>
      <c r="N39" s="27"/>
    </row>
    <row r="40" ht="15.75" customHeight="1">
      <c r="A40" s="39">
        <v>45414.0</v>
      </c>
      <c r="B40" s="16">
        <v>1113.55</v>
      </c>
      <c r="C40" s="15">
        <v>-0.0324</v>
      </c>
      <c r="D40" s="17">
        <v>-0.0324</v>
      </c>
      <c r="E40" s="39">
        <v>45414.0</v>
      </c>
      <c r="F40" s="16">
        <v>21771.7</v>
      </c>
      <c r="G40" s="15">
        <v>-0.003756784</v>
      </c>
      <c r="H40" s="17">
        <v>-0.0038</v>
      </c>
      <c r="J40" s="49" t="s">
        <v>113</v>
      </c>
      <c r="K40" s="50">
        <f t="shared" si="9"/>
        <v>0.1665990706</v>
      </c>
      <c r="L40" s="27"/>
      <c r="M40" s="27"/>
      <c r="N40" s="27"/>
    </row>
    <row r="41" ht="15.75" customHeight="1">
      <c r="A41" s="39">
        <v>45324.0</v>
      </c>
      <c r="B41" s="16">
        <v>1150.8</v>
      </c>
      <c r="C41" s="15">
        <v>-3.0E-4</v>
      </c>
      <c r="D41" s="17">
        <v>-3.0E-4</v>
      </c>
      <c r="E41" s="39">
        <v>45324.0</v>
      </c>
      <c r="F41" s="16">
        <v>21853.8</v>
      </c>
      <c r="G41" s="15">
        <v>0.007205916</v>
      </c>
      <c r="H41" s="17">
        <v>0.0072</v>
      </c>
    </row>
    <row r="42" ht="15.75" customHeight="1">
      <c r="A42" s="39">
        <v>45293.0</v>
      </c>
      <c r="B42" s="16">
        <v>1151.2</v>
      </c>
      <c r="C42" s="15">
        <v>-0.0167</v>
      </c>
      <c r="D42" s="17">
        <v>-0.0167</v>
      </c>
      <c r="E42" s="39">
        <v>45293.0</v>
      </c>
      <c r="F42" s="16">
        <v>21697.45</v>
      </c>
      <c r="G42" s="15">
        <v>-0.001300303</v>
      </c>
      <c r="H42" s="17">
        <v>-0.0013</v>
      </c>
    </row>
    <row r="43" ht="15.75" customHeight="1">
      <c r="A43" s="15" t="s">
        <v>114</v>
      </c>
      <c r="B43" s="16">
        <v>1170.7</v>
      </c>
      <c r="C43" s="15">
        <v>0.0104</v>
      </c>
      <c r="D43" s="17">
        <v>0.0104</v>
      </c>
      <c r="E43" s="15" t="s">
        <v>114</v>
      </c>
      <c r="F43" s="16">
        <v>21725.7</v>
      </c>
      <c r="G43" s="15">
        <v>0.009460043</v>
      </c>
      <c r="H43" s="17">
        <v>0.0095</v>
      </c>
    </row>
    <row r="44" ht="15.75" customHeight="1">
      <c r="A44" s="15" t="s">
        <v>115</v>
      </c>
      <c r="B44" s="16">
        <v>1158.65</v>
      </c>
      <c r="C44" s="15">
        <v>-0.003</v>
      </c>
      <c r="D44" s="17">
        <v>-0.003</v>
      </c>
      <c r="E44" s="15" t="s">
        <v>115</v>
      </c>
      <c r="F44" s="16">
        <v>21522.1</v>
      </c>
      <c r="G44" s="15">
        <v>-0.009913698</v>
      </c>
      <c r="H44" s="17">
        <v>-0.0099</v>
      </c>
    </row>
    <row r="45" ht="15.75" customHeight="1">
      <c r="A45" s="15" t="s">
        <v>116</v>
      </c>
      <c r="B45" s="16">
        <v>1162.15</v>
      </c>
      <c r="C45" s="15">
        <v>0.0014</v>
      </c>
      <c r="D45" s="17">
        <v>0.0014</v>
      </c>
      <c r="E45" s="15" t="s">
        <v>116</v>
      </c>
      <c r="F45" s="16">
        <v>21737.6</v>
      </c>
      <c r="G45" s="15">
        <v>0.018030591</v>
      </c>
      <c r="H45" s="17">
        <v>0.018</v>
      </c>
    </row>
    <row r="46" ht="15.75" customHeight="1">
      <c r="A46" s="15" t="s">
        <v>117</v>
      </c>
      <c r="B46" s="16">
        <v>1160.55</v>
      </c>
      <c r="C46" s="15">
        <v>-0.0247</v>
      </c>
      <c r="D46" s="17">
        <v>-0.0247</v>
      </c>
      <c r="E46" s="15" t="s">
        <v>117</v>
      </c>
      <c r="F46" s="16">
        <v>21352.6</v>
      </c>
      <c r="G46" s="15">
        <v>-0.004724072</v>
      </c>
      <c r="H46" s="17">
        <v>-0.0047</v>
      </c>
    </row>
    <row r="47" ht="15.75" customHeight="1">
      <c r="A47" s="15" t="s">
        <v>118</v>
      </c>
      <c r="B47" s="16">
        <v>1189.95</v>
      </c>
      <c r="C47" s="15">
        <v>0.0276</v>
      </c>
      <c r="D47" s="17">
        <v>0.0276</v>
      </c>
      <c r="E47" s="15" t="s">
        <v>118</v>
      </c>
      <c r="F47" s="16">
        <v>21453.95</v>
      </c>
      <c r="G47" s="15">
        <v>0.010130045</v>
      </c>
      <c r="H47" s="17">
        <v>0.0101</v>
      </c>
    </row>
    <row r="48" ht="15.75" customHeight="1">
      <c r="A48" s="15" t="s">
        <v>119</v>
      </c>
      <c r="B48" s="16">
        <v>1158.0</v>
      </c>
      <c r="C48" s="15">
        <v>0.0305</v>
      </c>
      <c r="D48" s="17">
        <v>0.0305</v>
      </c>
      <c r="E48" s="15" t="s">
        <v>119</v>
      </c>
      <c r="F48" s="16">
        <v>21238.8</v>
      </c>
      <c r="G48" s="15">
        <v>-0.01543682</v>
      </c>
      <c r="H48" s="17">
        <v>-0.0154</v>
      </c>
    </row>
    <row r="49" ht="15.75" customHeight="1">
      <c r="A49" s="15" t="s">
        <v>120</v>
      </c>
      <c r="B49" s="16">
        <v>1123.75</v>
      </c>
      <c r="C49" s="15">
        <v>-0.0011</v>
      </c>
      <c r="D49" s="17">
        <v>-0.0011</v>
      </c>
      <c r="E49" s="15" t="s">
        <v>120</v>
      </c>
      <c r="F49" s="16">
        <v>21571.8</v>
      </c>
      <c r="G49" s="15">
        <v>-0.002340166</v>
      </c>
      <c r="H49" s="17">
        <v>-0.0023</v>
      </c>
    </row>
    <row r="50" ht="15.75" customHeight="1">
      <c r="A50" s="15" t="s">
        <v>121</v>
      </c>
      <c r="B50" s="16">
        <v>1125.0</v>
      </c>
      <c r="C50" s="15">
        <v>0.0349</v>
      </c>
      <c r="D50" s="17">
        <v>0.0349</v>
      </c>
      <c r="E50" s="15" t="s">
        <v>121</v>
      </c>
      <c r="F50" s="16">
        <v>21622.4</v>
      </c>
      <c r="G50" s="15">
        <v>0.007461939</v>
      </c>
      <c r="H50" s="17">
        <v>0.0075</v>
      </c>
    </row>
    <row r="51" ht="15.75" customHeight="1">
      <c r="A51" s="15" t="s">
        <v>122</v>
      </c>
      <c r="B51" s="16">
        <v>1087.05</v>
      </c>
      <c r="C51" s="15">
        <v>0.0017</v>
      </c>
      <c r="D51" s="17">
        <v>0.0017</v>
      </c>
      <c r="E51" s="15" t="s">
        <v>122</v>
      </c>
      <c r="F51" s="16">
        <v>21462.25</v>
      </c>
      <c r="G51" s="15">
        <v>-0.005085308</v>
      </c>
      <c r="H51" s="17">
        <v>-0.0051</v>
      </c>
    </row>
    <row r="52" ht="15.75" customHeight="1">
      <c r="A52" s="15" t="s">
        <v>123</v>
      </c>
      <c r="B52" s="16">
        <v>1085.25</v>
      </c>
      <c r="C52" s="15">
        <v>-0.0097</v>
      </c>
      <c r="D52" s="17">
        <v>-0.0097</v>
      </c>
      <c r="E52" s="15" t="s">
        <v>123</v>
      </c>
      <c r="F52" s="16">
        <v>21571.95</v>
      </c>
      <c r="G52" s="15">
        <v>-0.020894323</v>
      </c>
      <c r="H52" s="17">
        <v>-0.0209</v>
      </c>
    </row>
    <row r="53" ht="15.75" customHeight="1">
      <c r="A53" s="15" t="s">
        <v>124</v>
      </c>
      <c r="B53" s="16">
        <v>1095.9</v>
      </c>
      <c r="C53" s="15">
        <v>-0.0059</v>
      </c>
      <c r="D53" s="17">
        <v>-0.0059</v>
      </c>
      <c r="E53" s="15" t="s">
        <v>124</v>
      </c>
      <c r="F53" s="16">
        <v>22032.3</v>
      </c>
      <c r="G53" s="15">
        <v>-0.002948304</v>
      </c>
      <c r="H53" s="17">
        <v>-0.0029</v>
      </c>
    </row>
    <row r="54" ht="15.75" customHeight="1">
      <c r="A54" s="15" t="s">
        <v>125</v>
      </c>
      <c r="B54" s="16">
        <v>1102.4</v>
      </c>
      <c r="C54" s="15">
        <v>0.0242</v>
      </c>
      <c r="D54" s="17">
        <v>0.0242</v>
      </c>
      <c r="E54" s="15" t="s">
        <v>125</v>
      </c>
      <c r="F54" s="16">
        <v>22097.45</v>
      </c>
      <c r="G54" s="15">
        <v>0.009267146</v>
      </c>
      <c r="H54" s="17">
        <v>0.0093</v>
      </c>
    </row>
    <row r="55" ht="15.75" customHeight="1">
      <c r="A55" s="39">
        <v>45627.0</v>
      </c>
      <c r="B55" s="16">
        <v>1076.35</v>
      </c>
      <c r="C55" s="15">
        <v>0.0127</v>
      </c>
      <c r="D55" s="17">
        <v>0.0127</v>
      </c>
      <c r="E55" s="39">
        <v>45627.0</v>
      </c>
      <c r="F55" s="16">
        <v>21894.55</v>
      </c>
      <c r="G55" s="15">
        <v>0.01142642</v>
      </c>
      <c r="H55" s="17">
        <v>0.0114</v>
      </c>
    </row>
    <row r="56" ht="15.75" customHeight="1">
      <c r="A56" s="39">
        <v>45597.0</v>
      </c>
      <c r="B56" s="16">
        <v>1062.85</v>
      </c>
      <c r="C56" s="15">
        <v>1.0E-4</v>
      </c>
      <c r="D56" s="17">
        <v>1.0E-4</v>
      </c>
      <c r="E56" s="39">
        <v>45597.0</v>
      </c>
      <c r="F56" s="16">
        <v>21647.2</v>
      </c>
      <c r="G56" s="15">
        <v>0.001318303</v>
      </c>
      <c r="H56" s="17">
        <v>0.0013</v>
      </c>
      <c r="J56" s="19"/>
      <c r="K56" s="15"/>
      <c r="L56" s="15"/>
      <c r="M56" s="15"/>
      <c r="N56" s="15"/>
    </row>
    <row r="57" ht="15.75" customHeight="1">
      <c r="A57" s="39">
        <v>45566.0</v>
      </c>
      <c r="B57" s="16">
        <v>1062.7</v>
      </c>
      <c r="C57" s="15">
        <v>-0.0017</v>
      </c>
      <c r="D57" s="17">
        <v>-0.0017</v>
      </c>
      <c r="E57" s="39">
        <v>45566.0</v>
      </c>
      <c r="F57" s="16">
        <v>21618.7</v>
      </c>
      <c r="G57" s="15">
        <v>0.003427733</v>
      </c>
      <c r="H57" s="17">
        <v>0.0034</v>
      </c>
      <c r="J57" s="19"/>
      <c r="K57" s="15"/>
      <c r="L57" s="15"/>
      <c r="M57" s="15"/>
      <c r="N57" s="15"/>
    </row>
    <row r="58" ht="15.75" customHeight="1">
      <c r="A58" s="39">
        <v>45536.0</v>
      </c>
      <c r="B58" s="16">
        <v>1064.5</v>
      </c>
      <c r="C58" s="15">
        <v>0.0147</v>
      </c>
      <c r="D58" s="17">
        <v>0.0147</v>
      </c>
      <c r="E58" s="39">
        <v>45536.0</v>
      </c>
      <c r="F58" s="16">
        <v>21544.85</v>
      </c>
      <c r="G58" s="15">
        <v>0.0014805</v>
      </c>
      <c r="H58" s="17">
        <v>0.0015</v>
      </c>
      <c r="J58" s="19"/>
      <c r="K58" s="15"/>
      <c r="L58" s="15"/>
      <c r="M58" s="15"/>
      <c r="N58" s="15"/>
    </row>
    <row r="59" ht="15.75" customHeight="1">
      <c r="A59" s="39">
        <v>45505.0</v>
      </c>
      <c r="B59" s="16">
        <v>1049.05</v>
      </c>
      <c r="C59" s="15">
        <v>0.0023</v>
      </c>
      <c r="D59" s="17">
        <v>0.0023</v>
      </c>
      <c r="E59" s="39">
        <v>45505.0</v>
      </c>
      <c r="F59" s="16">
        <v>21513.0</v>
      </c>
      <c r="G59" s="15">
        <v>-0.009110673</v>
      </c>
      <c r="H59" s="17">
        <v>-0.0091</v>
      </c>
      <c r="J59" s="19"/>
      <c r="K59" s="15"/>
      <c r="L59" s="15"/>
      <c r="M59" s="15"/>
      <c r="N59" s="15"/>
    </row>
    <row r="60" ht="15.75" customHeight="1">
      <c r="A60" s="39">
        <v>45413.0</v>
      </c>
      <c r="B60" s="16">
        <v>1046.6</v>
      </c>
      <c r="C60" s="15">
        <v>-0.0012</v>
      </c>
      <c r="D60" s="17">
        <v>-0.0012</v>
      </c>
      <c r="E60" s="39">
        <v>45413.0</v>
      </c>
      <c r="F60" s="16">
        <v>21710.8</v>
      </c>
      <c r="G60" s="15">
        <v>0.002410128</v>
      </c>
      <c r="H60" s="17">
        <v>0.0024</v>
      </c>
      <c r="J60" s="19"/>
      <c r="K60" s="15"/>
      <c r="L60" s="15"/>
      <c r="M60" s="15"/>
      <c r="N60" s="15"/>
    </row>
    <row r="61" ht="15.75" customHeight="1">
      <c r="A61" s="39">
        <v>45383.0</v>
      </c>
      <c r="B61" s="16">
        <v>1047.9</v>
      </c>
      <c r="C61" s="15">
        <v>0.0123</v>
      </c>
      <c r="D61" s="17">
        <v>0.0123</v>
      </c>
      <c r="E61" s="39">
        <v>45383.0</v>
      </c>
      <c r="F61" s="16">
        <v>21658.6</v>
      </c>
      <c r="G61" s="15">
        <v>0.00656447</v>
      </c>
      <c r="H61" s="17">
        <v>0.0066</v>
      </c>
      <c r="J61" s="19"/>
      <c r="K61" s="15"/>
      <c r="L61" s="15"/>
      <c r="M61" s="15"/>
      <c r="N61" s="15"/>
    </row>
    <row r="62" ht="15.75" customHeight="1">
      <c r="A62" s="39">
        <v>45352.0</v>
      </c>
      <c r="B62" s="16">
        <v>1035.2</v>
      </c>
      <c r="C62" s="15">
        <v>0.0132</v>
      </c>
      <c r="D62" s="17">
        <v>0.0132</v>
      </c>
      <c r="E62" s="39">
        <v>45352.0</v>
      </c>
      <c r="F62" s="16">
        <v>21517.35</v>
      </c>
      <c r="G62" s="15">
        <v>-0.006851813</v>
      </c>
      <c r="H62" s="17">
        <v>-0.0069</v>
      </c>
      <c r="J62" s="19"/>
      <c r="K62" s="15"/>
      <c r="L62" s="15"/>
      <c r="M62" s="15"/>
      <c r="N62" s="15"/>
    </row>
    <row r="63" ht="15.75" customHeight="1">
      <c r="A63" s="39">
        <v>45323.0</v>
      </c>
      <c r="B63" s="16">
        <v>1021.7</v>
      </c>
      <c r="C63" s="15">
        <v>0.0085</v>
      </c>
      <c r="D63" s="17">
        <v>0.0085</v>
      </c>
      <c r="E63" s="39">
        <v>45323.0</v>
      </c>
      <c r="F63" s="16">
        <v>21665.8</v>
      </c>
      <c r="G63" s="15">
        <v>-0.003500154</v>
      </c>
      <c r="H63" s="17">
        <v>-0.0035</v>
      </c>
      <c r="I63" s="15" t="s">
        <v>126</v>
      </c>
      <c r="J63" s="36"/>
      <c r="K63" s="51"/>
      <c r="L63" s="51"/>
      <c r="M63" s="51" t="s">
        <v>127</v>
      </c>
      <c r="N63" s="51"/>
      <c r="O63" s="23"/>
      <c r="P63" s="23"/>
      <c r="Q63" s="23" t="s">
        <v>128</v>
      </c>
    </row>
    <row r="64" ht="15.75" customHeight="1">
      <c r="A64" s="39">
        <v>45292.0</v>
      </c>
      <c r="B64" s="16">
        <v>1013.05</v>
      </c>
      <c r="C64" s="15">
        <v>-0.0186</v>
      </c>
      <c r="D64" s="17">
        <v>-0.0186</v>
      </c>
      <c r="E64" s="39">
        <v>45292.0</v>
      </c>
      <c r="F64" s="16">
        <v>21741.9</v>
      </c>
      <c r="G64" s="15">
        <v>4.83172E-4</v>
      </c>
      <c r="H64" s="17">
        <v>5.0E-4</v>
      </c>
      <c r="I64" s="15"/>
      <c r="J64" s="21" t="s">
        <v>129</v>
      </c>
      <c r="K64" s="20" t="s">
        <v>130</v>
      </c>
      <c r="L64" s="10"/>
      <c r="M64" s="23"/>
      <c r="N64" s="51" t="s">
        <v>131</v>
      </c>
      <c r="O64" s="23"/>
    </row>
    <row r="65" ht="15.75" customHeight="1">
      <c r="A65" s="15" t="s">
        <v>132</v>
      </c>
      <c r="B65" s="16">
        <v>1032.2</v>
      </c>
      <c r="C65" s="15">
        <v>-0.0043</v>
      </c>
      <c r="D65" s="17">
        <v>-0.0043</v>
      </c>
      <c r="E65" s="15" t="s">
        <v>132</v>
      </c>
      <c r="F65" s="16">
        <v>21731.4</v>
      </c>
      <c r="G65" s="15">
        <v>-0.002171847</v>
      </c>
      <c r="H65" s="17">
        <v>-0.0022</v>
      </c>
      <c r="I65" s="15"/>
      <c r="J65" s="52">
        <f>_xlfn.VAR.S(C3:C744)</f>
        <v>0.0002000680509</v>
      </c>
      <c r="K65" s="53">
        <f>_xlfn.VAR.P(G2:G744)</f>
        <v>0.00007456432323</v>
      </c>
      <c r="L65" s="15"/>
      <c r="N65" s="15"/>
    </row>
    <row r="66" ht="15.75" customHeight="1">
      <c r="A66" s="15" t="s">
        <v>133</v>
      </c>
      <c r="B66" s="16">
        <v>1036.7</v>
      </c>
      <c r="C66" s="15">
        <v>0.0152</v>
      </c>
      <c r="D66" s="17">
        <v>0.0152</v>
      </c>
      <c r="E66" s="15" t="s">
        <v>133</v>
      </c>
      <c r="F66" s="16">
        <v>21778.7</v>
      </c>
      <c r="G66" s="15">
        <v>0.005723917</v>
      </c>
      <c r="H66" s="17">
        <v>0.0057</v>
      </c>
      <c r="I66" s="15"/>
      <c r="J66" s="19"/>
      <c r="K66" s="15"/>
      <c r="L66" s="15"/>
      <c r="M66" s="15"/>
      <c r="N66" s="15"/>
    </row>
    <row r="67" ht="15.75" customHeight="1">
      <c r="A67" s="15" t="s">
        <v>134</v>
      </c>
      <c r="B67" s="16">
        <v>1021.2</v>
      </c>
      <c r="C67" s="15">
        <v>0.0214</v>
      </c>
      <c r="D67" s="17">
        <v>0.0214</v>
      </c>
      <c r="E67" s="15" t="s">
        <v>134</v>
      </c>
      <c r="F67" s="16">
        <v>21654.75</v>
      </c>
      <c r="G67" s="15">
        <v>0.009952732</v>
      </c>
      <c r="H67" s="17">
        <v>0.01</v>
      </c>
      <c r="I67" s="15" t="s">
        <v>135</v>
      </c>
      <c r="J67" s="54" t="s">
        <v>136</v>
      </c>
      <c r="K67" s="55">
        <f>J65-K68</f>
        <v>0.0001540806908</v>
      </c>
      <c r="L67" s="15"/>
      <c r="M67" s="23" t="s">
        <v>137</v>
      </c>
      <c r="N67" s="23"/>
      <c r="O67" s="23"/>
      <c r="P67" s="23"/>
      <c r="Q67" s="23"/>
      <c r="R67" s="23"/>
    </row>
    <row r="68" ht="15.75" customHeight="1">
      <c r="A68" s="15" t="s">
        <v>138</v>
      </c>
      <c r="B68" s="15">
        <v>999.85</v>
      </c>
      <c r="C68" s="15">
        <v>0.0104</v>
      </c>
      <c r="D68" s="17">
        <v>0.0104</v>
      </c>
      <c r="E68" s="15" t="s">
        <v>138</v>
      </c>
      <c r="F68" s="16">
        <v>21441.35</v>
      </c>
      <c r="G68" s="15">
        <v>0.004306913</v>
      </c>
      <c r="H68" s="17">
        <v>0.0043</v>
      </c>
      <c r="J68" s="56" t="s">
        <v>67</v>
      </c>
      <c r="K68" s="57">
        <f>K65*K8^2</f>
        <v>0.0000459873601</v>
      </c>
      <c r="M68" s="23" t="s">
        <v>139</v>
      </c>
      <c r="N68" s="23"/>
      <c r="O68" s="23"/>
      <c r="P68" s="23"/>
      <c r="Q68" s="23"/>
      <c r="R68" s="23"/>
    </row>
    <row r="69" ht="15.75" customHeight="1">
      <c r="A69" s="15" t="s">
        <v>140</v>
      </c>
      <c r="B69" s="15">
        <v>989.55</v>
      </c>
      <c r="C69" s="15">
        <v>0.0119</v>
      </c>
      <c r="D69" s="17">
        <v>0.0119</v>
      </c>
      <c r="E69" s="15" t="s">
        <v>140</v>
      </c>
      <c r="F69" s="16">
        <v>21349.4</v>
      </c>
      <c r="G69" s="15">
        <v>0.004438945</v>
      </c>
      <c r="H69" s="17">
        <v>0.0044</v>
      </c>
      <c r="K69" s="15"/>
      <c r="M69" s="23" t="s">
        <v>141</v>
      </c>
      <c r="N69" s="23"/>
      <c r="O69" s="23"/>
      <c r="P69" s="23"/>
      <c r="Q69" s="23"/>
      <c r="R69" s="23"/>
    </row>
    <row r="70" ht="15.75" customHeight="1">
      <c r="A70" s="15" t="s">
        <v>142</v>
      </c>
      <c r="B70" s="15">
        <v>977.9</v>
      </c>
      <c r="C70" s="15">
        <v>0.0065</v>
      </c>
      <c r="D70" s="17">
        <v>0.0065</v>
      </c>
      <c r="E70" s="15" t="s">
        <v>142</v>
      </c>
      <c r="F70" s="16">
        <v>21255.05</v>
      </c>
      <c r="G70" s="15">
        <v>0.004959776</v>
      </c>
      <c r="H70" s="17">
        <v>0.005</v>
      </c>
    </row>
    <row r="71" ht="15.75" customHeight="1">
      <c r="A71" s="15" t="s">
        <v>143</v>
      </c>
      <c r="B71" s="15">
        <v>971.55</v>
      </c>
      <c r="C71" s="15">
        <v>-0.0171</v>
      </c>
      <c r="D71" s="17">
        <v>-0.0171</v>
      </c>
      <c r="E71" s="15" t="s">
        <v>143</v>
      </c>
      <c r="F71" s="16">
        <v>21150.15</v>
      </c>
      <c r="G71" s="15">
        <v>-0.014121502</v>
      </c>
      <c r="H71" s="17">
        <v>-0.0141</v>
      </c>
      <c r="I71" s="15" t="s">
        <v>144</v>
      </c>
      <c r="J71" s="19"/>
      <c r="K71" s="15"/>
      <c r="L71" s="15"/>
    </row>
    <row r="72" ht="15.75" customHeight="1">
      <c r="A72" s="15" t="s">
        <v>145</v>
      </c>
      <c r="B72" s="15">
        <v>988.45</v>
      </c>
      <c r="C72" s="15">
        <v>-0.0018</v>
      </c>
      <c r="D72" s="17">
        <v>-0.0018</v>
      </c>
      <c r="E72" s="15" t="s">
        <v>145</v>
      </c>
      <c r="F72" s="16">
        <v>21453.1</v>
      </c>
      <c r="G72" s="15">
        <v>0.001608411</v>
      </c>
      <c r="H72" s="17">
        <v>0.0016</v>
      </c>
      <c r="J72" s="19"/>
      <c r="K72" s="15"/>
      <c r="L72" s="15"/>
      <c r="M72" s="15"/>
      <c r="N72" s="15"/>
    </row>
    <row r="73" ht="15.75" customHeight="1">
      <c r="A73" s="15" t="s">
        <v>146</v>
      </c>
      <c r="B73" s="15">
        <v>990.25</v>
      </c>
      <c r="C73" s="15">
        <v>-0.0023</v>
      </c>
      <c r="D73" s="17">
        <v>-0.0023</v>
      </c>
      <c r="E73" s="15" t="s">
        <v>146</v>
      </c>
      <c r="F73" s="16">
        <v>21418.65</v>
      </c>
      <c r="G73" s="15">
        <v>-0.001771013</v>
      </c>
      <c r="H73" s="17">
        <v>-0.0018</v>
      </c>
      <c r="J73" s="19"/>
      <c r="K73" s="15"/>
      <c r="L73" s="15"/>
      <c r="M73" s="15"/>
      <c r="N73" s="15"/>
    </row>
    <row r="74" ht="15.75" customHeight="1">
      <c r="A74" s="15" t="s">
        <v>147</v>
      </c>
      <c r="B74" s="15">
        <v>992.55</v>
      </c>
      <c r="C74" s="15">
        <v>-0.0126</v>
      </c>
      <c r="D74" s="17">
        <v>-0.0126</v>
      </c>
      <c r="E74" s="15" t="s">
        <v>147</v>
      </c>
      <c r="F74" s="16">
        <v>21456.65</v>
      </c>
      <c r="G74" s="15">
        <v>0.012932723</v>
      </c>
      <c r="H74" s="17">
        <v>0.0129</v>
      </c>
      <c r="J74" s="19"/>
      <c r="K74" s="15"/>
      <c r="L74" s="15"/>
      <c r="M74" s="15"/>
      <c r="N74" s="15"/>
    </row>
    <row r="75" ht="15.75" customHeight="1">
      <c r="A75" s="15" t="s">
        <v>148</v>
      </c>
      <c r="B75" s="16">
        <v>1005.2</v>
      </c>
      <c r="C75" s="15">
        <v>0.0053</v>
      </c>
      <c r="D75" s="17">
        <v>0.0053</v>
      </c>
      <c r="E75" s="15" t="s">
        <v>148</v>
      </c>
      <c r="F75" s="16">
        <v>21182.7</v>
      </c>
      <c r="G75" s="15">
        <v>0.012250106</v>
      </c>
      <c r="H75" s="17">
        <v>0.0123</v>
      </c>
      <c r="J75" s="19"/>
      <c r="K75" s="15"/>
      <c r="L75" s="15"/>
      <c r="M75" s="15"/>
      <c r="N75" s="15"/>
    </row>
    <row r="76" ht="15.75" customHeight="1">
      <c r="A76" s="15" t="s">
        <v>149</v>
      </c>
      <c r="B76" s="15">
        <v>999.9</v>
      </c>
      <c r="C76" s="15">
        <v>0.0047</v>
      </c>
      <c r="D76" s="17">
        <v>0.0047</v>
      </c>
      <c r="E76" s="15" t="s">
        <v>149</v>
      </c>
      <c r="F76" s="16">
        <v>20926.35</v>
      </c>
      <c r="G76" s="15">
        <v>9.54253E-4</v>
      </c>
      <c r="H76" s="17">
        <v>0.001</v>
      </c>
      <c r="J76" s="19"/>
      <c r="K76" s="15"/>
      <c r="L76" s="15"/>
      <c r="M76" s="15"/>
      <c r="N76" s="15"/>
    </row>
    <row r="77" ht="15.75" customHeight="1">
      <c r="A77" s="58">
        <v>45272.0</v>
      </c>
      <c r="B77" s="15">
        <v>995.25</v>
      </c>
      <c r="C77" s="15">
        <v>-0.0056</v>
      </c>
      <c r="D77" s="17">
        <v>-0.0056</v>
      </c>
      <c r="E77" s="58">
        <v>45272.0</v>
      </c>
      <c r="F77" s="16">
        <v>20906.4</v>
      </c>
      <c r="G77" s="15">
        <v>-0.004319644</v>
      </c>
      <c r="H77" s="17">
        <v>-0.0043</v>
      </c>
      <c r="J77" s="19"/>
      <c r="K77" s="15"/>
      <c r="L77" s="15"/>
      <c r="M77" s="15"/>
      <c r="N77" s="15"/>
    </row>
    <row r="78" ht="15.75" customHeight="1">
      <c r="A78" s="58">
        <v>45242.0</v>
      </c>
      <c r="B78" s="16">
        <v>1000.85</v>
      </c>
      <c r="C78" s="15">
        <v>6.0E-4</v>
      </c>
      <c r="D78" s="17">
        <v>6.0E-4</v>
      </c>
      <c r="E78" s="58">
        <v>45242.0</v>
      </c>
      <c r="F78" s="16">
        <v>20997.1</v>
      </c>
      <c r="G78" s="15">
        <v>0.001320972</v>
      </c>
      <c r="H78" s="17">
        <v>0.0013</v>
      </c>
      <c r="J78" s="19"/>
      <c r="K78" s="15"/>
      <c r="L78" s="15"/>
      <c r="M78" s="15"/>
      <c r="N78" s="15"/>
    </row>
    <row r="79" ht="15.75" customHeight="1">
      <c r="A79" s="39">
        <v>45150.0</v>
      </c>
      <c r="B79" s="16">
        <v>1000.25</v>
      </c>
      <c r="C79" s="15">
        <v>3.0E-4</v>
      </c>
      <c r="D79" s="17">
        <v>3.0E-4</v>
      </c>
      <c r="E79" s="39">
        <v>45150.0</v>
      </c>
      <c r="F79" s="16">
        <v>20969.4</v>
      </c>
      <c r="G79" s="15">
        <v>0.003265371</v>
      </c>
      <c r="H79" s="17">
        <v>0.0033</v>
      </c>
      <c r="J79" s="19"/>
      <c r="K79" s="15"/>
      <c r="L79" s="15"/>
      <c r="M79" s="15"/>
      <c r="N79" s="15"/>
    </row>
    <row r="80" ht="15.75" customHeight="1">
      <c r="A80" s="39">
        <v>45119.0</v>
      </c>
      <c r="B80" s="16">
        <v>1000.0</v>
      </c>
      <c r="C80" s="15">
        <v>-0.0239</v>
      </c>
      <c r="D80" s="17">
        <v>-0.0239</v>
      </c>
      <c r="E80" s="39">
        <v>45119.0</v>
      </c>
      <c r="F80" s="16">
        <v>20901.15</v>
      </c>
      <c r="G80" s="15">
        <v>-0.001745655</v>
      </c>
      <c r="H80" s="17">
        <v>-0.0017</v>
      </c>
      <c r="J80" s="19"/>
      <c r="K80" s="15"/>
      <c r="L80" s="15"/>
      <c r="M80" s="15"/>
      <c r="N80" s="15"/>
    </row>
    <row r="81" ht="15.75" customHeight="1">
      <c r="A81" s="39">
        <v>45089.0</v>
      </c>
      <c r="B81" s="16">
        <v>1024.45</v>
      </c>
      <c r="C81" s="15">
        <v>-0.0064</v>
      </c>
      <c r="D81" s="17">
        <v>-0.0064</v>
      </c>
      <c r="E81" s="39">
        <v>45089.0</v>
      </c>
      <c r="F81" s="16">
        <v>20937.7</v>
      </c>
      <c r="G81" s="15">
        <v>0.003960662</v>
      </c>
      <c r="H81" s="17">
        <v>0.004</v>
      </c>
      <c r="J81" s="19"/>
      <c r="K81" s="15"/>
      <c r="L81" s="15"/>
      <c r="M81" s="15"/>
      <c r="N81" s="15"/>
    </row>
    <row r="82" ht="15.75" customHeight="1">
      <c r="A82" s="39">
        <v>45058.0</v>
      </c>
      <c r="B82" s="16">
        <v>1031.1</v>
      </c>
      <c r="C82" s="15">
        <v>-0.0017</v>
      </c>
      <c r="D82" s="17">
        <v>-0.0017</v>
      </c>
      <c r="E82" s="39">
        <v>45058.0</v>
      </c>
      <c r="F82" s="16">
        <v>20855.1</v>
      </c>
      <c r="G82" s="15">
        <v>0.008135623</v>
      </c>
      <c r="H82" s="17">
        <v>0.0081</v>
      </c>
      <c r="I82" s="15"/>
      <c r="J82" s="19"/>
      <c r="K82" s="15"/>
      <c r="L82" s="15"/>
      <c r="M82" s="15"/>
      <c r="N82" s="15"/>
    </row>
    <row r="83" ht="15.75" customHeight="1">
      <c r="A83" s="39">
        <v>45028.0</v>
      </c>
      <c r="B83" s="16">
        <v>1032.9</v>
      </c>
      <c r="C83" s="15">
        <v>0.0179</v>
      </c>
      <c r="D83" s="17">
        <v>0.0179</v>
      </c>
      <c r="E83" s="39">
        <v>45028.0</v>
      </c>
      <c r="F83" s="16">
        <v>20686.8</v>
      </c>
      <c r="G83" s="15">
        <v>0.02066815</v>
      </c>
      <c r="H83" s="17">
        <v>0.0207</v>
      </c>
      <c r="J83" s="59" t="s">
        <v>150</v>
      </c>
      <c r="K83" s="15"/>
      <c r="L83" s="15"/>
      <c r="M83" s="15"/>
      <c r="N83" s="15"/>
    </row>
    <row r="84" ht="15.75" customHeight="1">
      <c r="A84" s="39">
        <v>44938.0</v>
      </c>
      <c r="B84" s="16">
        <v>1014.7</v>
      </c>
      <c r="C84" s="15">
        <v>0.0</v>
      </c>
      <c r="D84" s="17">
        <v>0.0</v>
      </c>
      <c r="E84" s="39">
        <v>44938.0</v>
      </c>
      <c r="F84" s="16">
        <v>20267.9</v>
      </c>
      <c r="G84" s="15">
        <v>0.006692942</v>
      </c>
      <c r="H84" s="17">
        <v>0.0067</v>
      </c>
      <c r="J84" s="44" t="s">
        <v>48</v>
      </c>
      <c r="K84" s="27" t="s">
        <v>151</v>
      </c>
      <c r="L84" s="27" t="s">
        <v>152</v>
      </c>
      <c r="M84" s="27" t="s">
        <v>150</v>
      </c>
      <c r="N84" s="15"/>
    </row>
    <row r="85" ht="15.75" customHeight="1">
      <c r="A85" s="15" t="s">
        <v>153</v>
      </c>
      <c r="B85" s="16">
        <v>1014.7</v>
      </c>
      <c r="C85" s="15">
        <v>0.0194</v>
      </c>
      <c r="D85" s="17">
        <v>0.0194</v>
      </c>
      <c r="E85" s="15" t="s">
        <v>153</v>
      </c>
      <c r="F85" s="16">
        <v>20133.15</v>
      </c>
      <c r="G85" s="15">
        <v>0.001818716</v>
      </c>
      <c r="H85" s="17">
        <v>0.0018</v>
      </c>
      <c r="J85" s="44">
        <v>2021.0</v>
      </c>
      <c r="K85" s="27">
        <v>511.2</v>
      </c>
      <c r="L85" s="27">
        <v>0.0</v>
      </c>
      <c r="M85" s="45">
        <v>0.0</v>
      </c>
      <c r="N85" s="15"/>
    </row>
    <row r="86" ht="15.75" customHeight="1">
      <c r="A86" s="15" t="s">
        <v>154</v>
      </c>
      <c r="B86" s="15">
        <v>995.4</v>
      </c>
      <c r="C86" s="15">
        <v>0.0107</v>
      </c>
      <c r="D86" s="17">
        <v>0.0107</v>
      </c>
      <c r="E86" s="15" t="s">
        <v>154</v>
      </c>
      <c r="F86" s="16">
        <v>20096.6</v>
      </c>
      <c r="G86" s="15">
        <v>0.010402369</v>
      </c>
      <c r="H86" s="17">
        <v>0.0104</v>
      </c>
      <c r="J86" s="44">
        <v>2022.0</v>
      </c>
      <c r="K86" s="27">
        <v>694.45</v>
      </c>
      <c r="L86" s="27">
        <v>3.0</v>
      </c>
      <c r="M86" s="45">
        <v>0.00432</v>
      </c>
      <c r="N86" s="15"/>
    </row>
    <row r="87" ht="15.75" customHeight="1">
      <c r="A87" s="15" t="s">
        <v>155</v>
      </c>
      <c r="B87" s="15">
        <v>984.9</v>
      </c>
      <c r="C87" s="15">
        <v>0.0121</v>
      </c>
      <c r="D87" s="17">
        <v>0.0121</v>
      </c>
      <c r="E87" s="15" t="s">
        <v>155</v>
      </c>
      <c r="F87" s="16">
        <v>19889.7</v>
      </c>
      <c r="G87" s="15">
        <v>0.004799264</v>
      </c>
      <c r="H87" s="17">
        <v>0.0048</v>
      </c>
      <c r="J87" s="44">
        <v>2023.0</v>
      </c>
      <c r="K87" s="27">
        <v>870.55</v>
      </c>
      <c r="L87" s="27">
        <v>4.0</v>
      </c>
      <c r="M87" s="45">
        <v>0.00459</v>
      </c>
      <c r="N87" s="15"/>
    </row>
    <row r="88" ht="15.75" customHeight="1">
      <c r="A88" s="15" t="s">
        <v>156</v>
      </c>
      <c r="B88" s="15">
        <v>973.15</v>
      </c>
      <c r="C88" s="15">
        <v>-0.0036</v>
      </c>
      <c r="D88" s="17">
        <v>-0.0036</v>
      </c>
      <c r="E88" s="15" t="s">
        <v>156</v>
      </c>
      <c r="F88" s="16">
        <v>19794.7</v>
      </c>
      <c r="G88" s="15">
        <v>-3.6865E-4</v>
      </c>
      <c r="H88" s="17">
        <v>-4.0E-4</v>
      </c>
      <c r="J88" s="60"/>
      <c r="K88" s="61"/>
      <c r="L88" s="62"/>
      <c r="M88" s="63"/>
      <c r="N88" s="15"/>
    </row>
    <row r="89" ht="15.75" customHeight="1">
      <c r="A89" s="15" t="s">
        <v>157</v>
      </c>
      <c r="B89" s="15">
        <v>976.65</v>
      </c>
      <c r="C89" s="15">
        <v>0.0071</v>
      </c>
      <c r="D89" s="17">
        <v>0.0071</v>
      </c>
      <c r="E89" s="15" t="s">
        <v>157</v>
      </c>
      <c r="F89" s="16">
        <v>19802.0</v>
      </c>
      <c r="G89" s="15">
        <v>-4.97177E-4</v>
      </c>
      <c r="H89" s="17">
        <v>-5.0E-4</v>
      </c>
      <c r="J89" s="19"/>
      <c r="K89" s="15"/>
      <c r="L89" s="15"/>
      <c r="M89" s="15"/>
      <c r="N89" s="15"/>
    </row>
    <row r="90" ht="15.75" customHeight="1">
      <c r="A90" s="15" t="s">
        <v>158</v>
      </c>
      <c r="B90" s="15">
        <v>969.75</v>
      </c>
      <c r="C90" s="15">
        <v>-0.0011</v>
      </c>
      <c r="D90" s="17">
        <v>-0.0011</v>
      </c>
      <c r="E90" s="15" t="s">
        <v>158</v>
      </c>
      <c r="F90" s="16">
        <v>19811.85</v>
      </c>
      <c r="G90" s="15">
        <v>0.001438074</v>
      </c>
      <c r="H90" s="17">
        <v>0.0014</v>
      </c>
      <c r="J90" s="19"/>
      <c r="K90" s="15"/>
      <c r="L90" s="15"/>
      <c r="M90" s="15"/>
      <c r="N90" s="15"/>
    </row>
    <row r="91" ht="15.75" customHeight="1">
      <c r="A91" s="15" t="s">
        <v>159</v>
      </c>
      <c r="B91" s="15">
        <v>970.85</v>
      </c>
      <c r="C91" s="15">
        <v>0.0098</v>
      </c>
      <c r="D91" s="17">
        <v>0.0098</v>
      </c>
      <c r="E91" s="15" t="s">
        <v>159</v>
      </c>
      <c r="F91" s="16">
        <v>19783.4</v>
      </c>
      <c r="G91" s="15">
        <v>0.004539454</v>
      </c>
      <c r="H91" s="17">
        <v>0.0045</v>
      </c>
      <c r="J91" s="19"/>
      <c r="K91" s="15"/>
      <c r="L91" s="15"/>
      <c r="M91" s="15"/>
      <c r="N91" s="15"/>
    </row>
    <row r="92" ht="15.75" customHeight="1">
      <c r="A92" s="15" t="s">
        <v>160</v>
      </c>
      <c r="B92" s="15">
        <v>961.4</v>
      </c>
      <c r="C92" s="15">
        <v>0.0149</v>
      </c>
      <c r="D92" s="17">
        <v>0.0149</v>
      </c>
      <c r="E92" s="15" t="s">
        <v>160</v>
      </c>
      <c r="F92" s="16">
        <v>19694.0</v>
      </c>
      <c r="G92" s="15">
        <v>-0.001915689</v>
      </c>
      <c r="H92" s="17">
        <v>-0.0019</v>
      </c>
      <c r="J92" s="19"/>
      <c r="K92" s="15"/>
      <c r="L92" s="15"/>
      <c r="M92" s="15"/>
      <c r="N92" s="15"/>
    </row>
    <row r="93" ht="15.75" customHeight="1">
      <c r="A93" s="15" t="s">
        <v>161</v>
      </c>
      <c r="B93" s="15">
        <v>947.3</v>
      </c>
      <c r="C93" s="15">
        <v>-0.0024</v>
      </c>
      <c r="D93" s="17">
        <v>-0.0024</v>
      </c>
      <c r="E93" s="15" t="s">
        <v>161</v>
      </c>
      <c r="F93" s="16">
        <v>19731.8</v>
      </c>
      <c r="G93" s="15">
        <v>-0.001689839</v>
      </c>
      <c r="H93" s="17">
        <v>-0.0017</v>
      </c>
      <c r="J93" s="19"/>
      <c r="K93" s="15"/>
      <c r="L93" s="15"/>
      <c r="M93" s="15"/>
      <c r="N93" s="15"/>
    </row>
    <row r="94" ht="15.75" customHeight="1">
      <c r="A94" s="15" t="s">
        <v>162</v>
      </c>
      <c r="B94" s="15">
        <v>949.55</v>
      </c>
      <c r="C94" s="15">
        <v>-5.0E-4</v>
      </c>
      <c r="D94" s="17">
        <v>-5.0E-4</v>
      </c>
      <c r="E94" s="15" t="s">
        <v>162</v>
      </c>
      <c r="F94" s="16">
        <v>19765.2</v>
      </c>
      <c r="G94" s="15">
        <v>0.004561522</v>
      </c>
      <c r="H94" s="17">
        <v>0.0046</v>
      </c>
      <c r="J94" s="19"/>
      <c r="K94" s="15"/>
      <c r="L94" s="15"/>
      <c r="M94" s="15"/>
      <c r="N94" s="15"/>
    </row>
    <row r="95" ht="15.75" customHeight="1">
      <c r="A95" s="15" t="s">
        <v>163</v>
      </c>
      <c r="B95" s="15">
        <v>950.0</v>
      </c>
      <c r="C95" s="15">
        <v>0.016</v>
      </c>
      <c r="D95" s="17">
        <v>0.016</v>
      </c>
      <c r="E95" s="15" t="s">
        <v>163</v>
      </c>
      <c r="F95" s="16">
        <v>19675.45</v>
      </c>
      <c r="G95" s="15">
        <v>0.011926834</v>
      </c>
      <c r="H95" s="17">
        <v>0.0119</v>
      </c>
      <c r="J95" s="19"/>
      <c r="K95" s="15"/>
      <c r="L95" s="15"/>
      <c r="M95" s="15"/>
      <c r="N95" s="15"/>
    </row>
    <row r="96" ht="15.75" customHeight="1">
      <c r="A96" s="15" t="s">
        <v>164</v>
      </c>
      <c r="B96" s="15">
        <v>935.0</v>
      </c>
      <c r="C96" s="15">
        <v>-0.0032</v>
      </c>
      <c r="D96" s="17">
        <v>-0.0032</v>
      </c>
      <c r="E96" s="15" t="s">
        <v>164</v>
      </c>
      <c r="F96" s="16">
        <v>19443.55</v>
      </c>
      <c r="G96" s="15">
        <v>-0.004199626</v>
      </c>
      <c r="H96" s="17">
        <v>-0.0042</v>
      </c>
      <c r="J96" s="19"/>
      <c r="K96" s="15"/>
      <c r="L96" s="15"/>
      <c r="M96" s="15"/>
      <c r="N96" s="15"/>
    </row>
    <row r="97" ht="15.75" customHeight="1">
      <c r="A97" s="58">
        <v>45271.0</v>
      </c>
      <c r="B97" s="15">
        <v>938.0</v>
      </c>
      <c r="C97" s="15">
        <v>0.0027</v>
      </c>
      <c r="D97" s="17">
        <v>0.0027</v>
      </c>
      <c r="E97" s="58">
        <v>45271.0</v>
      </c>
      <c r="F97" s="16">
        <v>19525.55</v>
      </c>
      <c r="G97" s="15">
        <v>0.005158208</v>
      </c>
      <c r="H97" s="17">
        <v>0.0052</v>
      </c>
      <c r="J97" s="19"/>
      <c r="K97" s="15"/>
      <c r="L97" s="15"/>
      <c r="M97" s="15"/>
      <c r="N97" s="15"/>
    </row>
    <row r="98" ht="15.75" customHeight="1">
      <c r="A98" s="58">
        <v>45210.0</v>
      </c>
      <c r="B98" s="15">
        <v>935.5</v>
      </c>
      <c r="C98" s="15">
        <v>0.0034</v>
      </c>
      <c r="D98" s="17">
        <v>0.0034</v>
      </c>
      <c r="E98" s="58">
        <v>45210.0</v>
      </c>
      <c r="F98" s="16">
        <v>19425.35</v>
      </c>
      <c r="G98" s="15">
        <v>0.001549344</v>
      </c>
      <c r="H98" s="17">
        <v>0.0015</v>
      </c>
      <c r="J98" s="3" t="s">
        <v>165</v>
      </c>
      <c r="K98" s="15"/>
      <c r="L98" s="15"/>
      <c r="M98" s="15"/>
      <c r="N98" s="15"/>
    </row>
    <row r="99" ht="15.75" customHeight="1">
      <c r="A99" s="39">
        <v>45180.0</v>
      </c>
      <c r="B99" s="15">
        <v>932.35</v>
      </c>
      <c r="C99" s="15">
        <v>-0.0047</v>
      </c>
      <c r="D99" s="17">
        <v>-0.0047</v>
      </c>
      <c r="E99" s="39">
        <v>45180.0</v>
      </c>
      <c r="F99" s="16">
        <v>19395.3</v>
      </c>
      <c r="G99" s="15">
        <v>-0.002478978</v>
      </c>
      <c r="H99" s="17">
        <v>-0.0025</v>
      </c>
      <c r="J99" s="19"/>
      <c r="K99" s="15"/>
      <c r="L99" s="15"/>
      <c r="M99" s="15"/>
      <c r="N99" s="15"/>
    </row>
    <row r="100" ht="15.75" customHeight="1">
      <c r="A100" s="39">
        <v>45149.0</v>
      </c>
      <c r="B100" s="15">
        <v>936.75</v>
      </c>
      <c r="C100" s="15">
        <v>-4.0E-4</v>
      </c>
      <c r="D100" s="17">
        <v>-4.0E-4</v>
      </c>
      <c r="E100" s="39">
        <v>45149.0</v>
      </c>
      <c r="F100" s="16">
        <v>19443.5</v>
      </c>
      <c r="G100" s="15">
        <v>0.001896252</v>
      </c>
      <c r="H100" s="17">
        <v>0.0019</v>
      </c>
      <c r="J100" s="64" t="s">
        <v>166</v>
      </c>
      <c r="K100" s="15"/>
      <c r="L100" s="15"/>
      <c r="M100" s="15"/>
      <c r="N100" s="15"/>
    </row>
    <row r="101" ht="15.75" customHeight="1">
      <c r="A101" s="39">
        <v>45118.0</v>
      </c>
      <c r="B101" s="15">
        <v>937.15</v>
      </c>
      <c r="C101" s="15">
        <v>-0.0022</v>
      </c>
      <c r="D101" s="17">
        <v>-0.0022</v>
      </c>
      <c r="E101" s="39">
        <v>45118.0</v>
      </c>
      <c r="F101" s="16">
        <v>19406.7</v>
      </c>
      <c r="G101" s="15">
        <v>-2.60152E-4</v>
      </c>
      <c r="H101" s="17">
        <v>-3.0E-4</v>
      </c>
      <c r="J101" s="1" t="s">
        <v>167</v>
      </c>
      <c r="K101" s="1"/>
      <c r="L101" s="1"/>
      <c r="M101" s="1"/>
      <c r="N101" s="1"/>
      <c r="O101" s="1"/>
      <c r="P101" s="1"/>
    </row>
    <row r="102" ht="15.75" customHeight="1">
      <c r="A102" s="39">
        <v>45088.0</v>
      </c>
      <c r="B102" s="15">
        <v>939.2</v>
      </c>
      <c r="C102" s="15">
        <v>0.0091</v>
      </c>
      <c r="D102" s="17">
        <v>0.0091</v>
      </c>
      <c r="E102" s="39">
        <v>45088.0</v>
      </c>
      <c r="F102" s="16">
        <v>19411.75</v>
      </c>
      <c r="G102" s="15">
        <v>0.009419883</v>
      </c>
      <c r="H102" s="17">
        <v>0.0094</v>
      </c>
      <c r="J102" s="3" t="s">
        <v>168</v>
      </c>
      <c r="K102" s="42" t="s">
        <v>169</v>
      </c>
    </row>
    <row r="103" ht="15.75" customHeight="1">
      <c r="A103" s="39">
        <v>44996.0</v>
      </c>
      <c r="B103" s="15">
        <v>930.75</v>
      </c>
      <c r="C103" s="15">
        <v>0.0075</v>
      </c>
      <c r="D103" s="17">
        <v>0.0075</v>
      </c>
      <c r="E103" s="39">
        <v>44996.0</v>
      </c>
      <c r="F103" s="16">
        <v>19230.6</v>
      </c>
      <c r="G103" s="15">
        <v>0.005088001</v>
      </c>
      <c r="H103" s="17">
        <v>0.0051</v>
      </c>
    </row>
    <row r="104" ht="15.75" customHeight="1">
      <c r="A104" s="39">
        <v>44968.0</v>
      </c>
      <c r="B104" s="15">
        <v>923.85</v>
      </c>
      <c r="C104" s="15">
        <v>0.0114</v>
      </c>
      <c r="D104" s="17">
        <v>0.0114</v>
      </c>
      <c r="E104" s="39">
        <v>44968.0</v>
      </c>
      <c r="F104" s="16">
        <v>19133.25</v>
      </c>
      <c r="G104" s="15">
        <v>0.007588544</v>
      </c>
      <c r="H104" s="17">
        <v>0.0076</v>
      </c>
      <c r="I104" s="15"/>
      <c r="J104" s="3" t="s">
        <v>170</v>
      </c>
      <c r="K104" s="15"/>
      <c r="L104" s="15"/>
      <c r="M104" s="15"/>
      <c r="N104" s="15"/>
    </row>
    <row r="105" ht="15.75" customHeight="1">
      <c r="A105" s="39">
        <v>44937.0</v>
      </c>
      <c r="B105" s="15">
        <v>913.45</v>
      </c>
      <c r="C105" s="15">
        <v>-0.001</v>
      </c>
      <c r="D105" s="17">
        <v>-0.001</v>
      </c>
      <c r="E105" s="39">
        <v>44937.0</v>
      </c>
      <c r="F105" s="16">
        <v>18989.15</v>
      </c>
      <c r="G105" s="15">
        <v>-0.004740665</v>
      </c>
      <c r="H105" s="17">
        <v>-0.0047</v>
      </c>
      <c r="J105" s="3" t="s">
        <v>171</v>
      </c>
    </row>
    <row r="106" ht="15.75" customHeight="1">
      <c r="A106" s="15" t="s">
        <v>172</v>
      </c>
      <c r="B106" s="15">
        <v>914.4</v>
      </c>
      <c r="C106" s="15">
        <v>-0.0128</v>
      </c>
      <c r="D106" s="17">
        <v>-0.0128</v>
      </c>
      <c r="E106" s="15" t="s">
        <v>172</v>
      </c>
      <c r="F106" s="16">
        <v>19079.6</v>
      </c>
      <c r="G106" s="15">
        <v>-0.003202566</v>
      </c>
      <c r="H106" s="17">
        <v>-0.0032</v>
      </c>
      <c r="J106" s="3"/>
    </row>
    <row r="107" ht="15.75" customHeight="1">
      <c r="A107" s="15" t="s">
        <v>173</v>
      </c>
      <c r="B107" s="15">
        <v>926.25</v>
      </c>
      <c r="C107" s="15">
        <v>0.0127</v>
      </c>
      <c r="D107" s="17">
        <v>0.0127</v>
      </c>
      <c r="E107" s="15" t="s">
        <v>173</v>
      </c>
      <c r="F107" s="16">
        <v>19140.9</v>
      </c>
      <c r="G107" s="15">
        <v>0.00491672</v>
      </c>
      <c r="H107" s="17">
        <v>0.0049</v>
      </c>
      <c r="J107" s="3"/>
    </row>
    <row r="108" ht="15.75" customHeight="1">
      <c r="A108" s="15" t="s">
        <v>174</v>
      </c>
      <c r="B108" s="15">
        <v>914.6</v>
      </c>
      <c r="C108" s="15">
        <v>0.01</v>
      </c>
      <c r="D108" s="17">
        <v>0.01</v>
      </c>
      <c r="E108" s="15" t="s">
        <v>174</v>
      </c>
      <c r="F108" s="16">
        <v>19047.25</v>
      </c>
      <c r="G108" s="15">
        <v>0.0100757</v>
      </c>
      <c r="H108" s="17">
        <v>0.0101</v>
      </c>
      <c r="J108" s="1"/>
      <c r="K108" s="18"/>
      <c r="L108" s="18"/>
      <c r="M108" s="18"/>
      <c r="N108" s="18"/>
    </row>
    <row r="109" ht="15.75" customHeight="1">
      <c r="A109" s="15" t="s">
        <v>175</v>
      </c>
      <c r="B109" s="15">
        <v>905.5</v>
      </c>
      <c r="C109" s="15">
        <v>-0.0185</v>
      </c>
      <c r="D109" s="17">
        <v>-0.0185</v>
      </c>
      <c r="E109" s="15" t="s">
        <v>175</v>
      </c>
      <c r="F109" s="16">
        <v>18857.25</v>
      </c>
      <c r="G109" s="15">
        <v>-0.013853045</v>
      </c>
      <c r="H109" s="17">
        <v>-0.0139</v>
      </c>
      <c r="J109" s="1"/>
      <c r="K109" s="18"/>
      <c r="L109" s="18"/>
      <c r="M109" s="18"/>
      <c r="N109" s="18"/>
    </row>
    <row r="110" ht="15.75" customHeight="1">
      <c r="A110" s="15" t="s">
        <v>176</v>
      </c>
      <c r="B110" s="15">
        <v>922.6</v>
      </c>
      <c r="C110" s="15">
        <v>-0.0178</v>
      </c>
      <c r="D110" s="17">
        <v>-0.0178</v>
      </c>
      <c r="E110" s="15" t="s">
        <v>176</v>
      </c>
      <c r="F110" s="16">
        <v>19122.15</v>
      </c>
      <c r="G110" s="15">
        <v>-0.008277257</v>
      </c>
      <c r="H110" s="17">
        <v>-0.0083</v>
      </c>
      <c r="J110" s="65"/>
    </row>
    <row r="111" ht="15.75" customHeight="1">
      <c r="A111" s="15" t="s">
        <v>177</v>
      </c>
      <c r="B111" s="15">
        <v>939.3</v>
      </c>
      <c r="C111" s="15">
        <v>-0.0062</v>
      </c>
      <c r="D111" s="17">
        <v>-0.0062</v>
      </c>
      <c r="E111" s="15" t="s">
        <v>177</v>
      </c>
      <c r="F111" s="16">
        <v>19281.75</v>
      </c>
      <c r="G111" s="15">
        <v>-0.013350288</v>
      </c>
      <c r="H111" s="17">
        <v>-0.0134</v>
      </c>
      <c r="J111" s="3"/>
    </row>
    <row r="112" ht="15.75" customHeight="1">
      <c r="A112" s="15" t="s">
        <v>178</v>
      </c>
      <c r="B112" s="15">
        <v>945.2</v>
      </c>
      <c r="C112" s="15">
        <v>0.0024</v>
      </c>
      <c r="D112" s="17">
        <v>0.0024</v>
      </c>
      <c r="E112" s="15" t="s">
        <v>178</v>
      </c>
      <c r="F112" s="16">
        <v>19542.65</v>
      </c>
      <c r="G112" s="15">
        <v>-0.004180956</v>
      </c>
      <c r="H112" s="17">
        <v>-0.0042</v>
      </c>
      <c r="I112" s="15" t="s">
        <v>179</v>
      </c>
      <c r="J112" s="3" t="s">
        <v>180</v>
      </c>
      <c r="K112" s="15"/>
      <c r="L112" s="15"/>
      <c r="M112" s="15"/>
      <c r="N112" s="15"/>
    </row>
    <row r="113" ht="15.75" customHeight="1">
      <c r="A113" s="15" t="s">
        <v>181</v>
      </c>
      <c r="B113" s="15">
        <v>942.95</v>
      </c>
      <c r="C113" s="15">
        <v>-0.0104</v>
      </c>
      <c r="D113" s="17">
        <v>-0.0104</v>
      </c>
      <c r="E113" s="15" t="s">
        <v>181</v>
      </c>
      <c r="F113" s="16">
        <v>19624.7</v>
      </c>
      <c r="G113" s="15">
        <v>-0.00235879</v>
      </c>
      <c r="H113" s="17">
        <v>-0.0024</v>
      </c>
      <c r="J113" s="3" t="s">
        <v>182</v>
      </c>
    </row>
    <row r="114" ht="15.75" customHeight="1">
      <c r="A114" s="15" t="s">
        <v>183</v>
      </c>
      <c r="B114" s="15">
        <v>952.85</v>
      </c>
      <c r="C114" s="15">
        <v>-8.0E-4</v>
      </c>
      <c r="D114" s="17">
        <v>-8.0E-4</v>
      </c>
      <c r="E114" s="15" t="s">
        <v>183</v>
      </c>
      <c r="F114" s="16">
        <v>19671.1</v>
      </c>
      <c r="G114" s="15">
        <v>-0.007086793</v>
      </c>
      <c r="H114" s="17">
        <v>-0.0071</v>
      </c>
      <c r="J114" s="3" t="s">
        <v>184</v>
      </c>
    </row>
    <row r="115" ht="15.75" customHeight="1">
      <c r="A115" s="15" t="s">
        <v>185</v>
      </c>
      <c r="B115" s="15">
        <v>953.65</v>
      </c>
      <c r="C115" s="15">
        <v>0.0075</v>
      </c>
      <c r="D115" s="17">
        <v>0.0075</v>
      </c>
      <c r="E115" s="15" t="s">
        <v>185</v>
      </c>
      <c r="F115" s="16">
        <v>19811.5</v>
      </c>
      <c r="G115" s="15">
        <v>0.004041709</v>
      </c>
      <c r="H115" s="17">
        <v>0.004</v>
      </c>
      <c r="J115" s="3" t="s">
        <v>186</v>
      </c>
    </row>
    <row r="116" ht="15.75" customHeight="1">
      <c r="A116" s="15" t="s">
        <v>187</v>
      </c>
      <c r="B116" s="15">
        <v>946.55</v>
      </c>
      <c r="C116" s="15">
        <v>-0.008</v>
      </c>
      <c r="D116" s="17">
        <v>-0.008</v>
      </c>
      <c r="E116" s="15" t="s">
        <v>187</v>
      </c>
      <c r="F116" s="16">
        <v>19731.75</v>
      </c>
      <c r="G116" s="15">
        <v>-9.77163E-4</v>
      </c>
      <c r="H116" s="17">
        <v>-0.001</v>
      </c>
      <c r="J116" s="1" t="s">
        <v>188</v>
      </c>
      <c r="K116" s="18"/>
      <c r="L116" s="18"/>
      <c r="M116" s="18"/>
      <c r="N116" s="18"/>
    </row>
    <row r="117" ht="15.75" customHeight="1">
      <c r="A117" s="15" t="s">
        <v>189</v>
      </c>
      <c r="B117" s="15">
        <v>954.2</v>
      </c>
      <c r="C117" s="15">
        <v>0.0041</v>
      </c>
      <c r="D117" s="17">
        <v>0.0041</v>
      </c>
      <c r="E117" s="15" t="s">
        <v>189</v>
      </c>
      <c r="F117" s="16">
        <v>19751.05</v>
      </c>
      <c r="G117" s="15">
        <v>-0.002169849</v>
      </c>
      <c r="H117" s="17">
        <v>-0.0022</v>
      </c>
      <c r="J117" s="1" t="s">
        <v>190</v>
      </c>
      <c r="K117" s="18"/>
      <c r="L117" s="18"/>
      <c r="M117" s="18"/>
      <c r="N117" s="18"/>
    </row>
    <row r="118" ht="15.75" customHeight="1">
      <c r="A118" s="58">
        <v>45270.0</v>
      </c>
      <c r="B118" s="15">
        <v>950.35</v>
      </c>
      <c r="C118" s="15">
        <v>-0.0055</v>
      </c>
      <c r="D118" s="17">
        <v>-0.0055</v>
      </c>
      <c r="E118" s="58">
        <v>45270.0</v>
      </c>
      <c r="F118" s="16">
        <v>19794.0</v>
      </c>
      <c r="G118" s="15">
        <v>-8.75761E-4</v>
      </c>
      <c r="H118" s="17">
        <v>-9.0E-4</v>
      </c>
      <c r="J118" s="65" t="s">
        <v>191</v>
      </c>
    </row>
    <row r="119" ht="15.75" customHeight="1">
      <c r="A119" s="58">
        <v>45240.0</v>
      </c>
      <c r="B119" s="15">
        <v>955.6</v>
      </c>
      <c r="C119" s="15">
        <v>0.0076</v>
      </c>
      <c r="D119" s="17">
        <v>0.0076</v>
      </c>
      <c r="E119" s="58">
        <v>45240.0</v>
      </c>
      <c r="F119" s="16">
        <v>19811.35</v>
      </c>
      <c r="G119" s="15">
        <v>0.006170692</v>
      </c>
      <c r="H119" s="17">
        <v>0.0062</v>
      </c>
      <c r="J119" s="19"/>
      <c r="K119" s="15"/>
      <c r="L119" s="15"/>
      <c r="M119" s="15"/>
      <c r="N119" s="15"/>
    </row>
    <row r="120" ht="15.75" customHeight="1">
      <c r="A120" s="58">
        <v>45209.0</v>
      </c>
      <c r="B120" s="15">
        <v>948.35</v>
      </c>
      <c r="C120" s="15">
        <v>0.0257</v>
      </c>
      <c r="D120" s="17">
        <v>0.0257</v>
      </c>
      <c r="E120" s="58">
        <v>45209.0</v>
      </c>
      <c r="F120" s="16">
        <v>19689.85</v>
      </c>
      <c r="G120" s="15">
        <v>0.009096803</v>
      </c>
      <c r="H120" s="17">
        <v>0.0091</v>
      </c>
      <c r="J120" s="19"/>
      <c r="K120" s="15"/>
      <c r="L120" s="15"/>
      <c r="M120" s="15"/>
      <c r="N120" s="15"/>
    </row>
    <row r="121" ht="15.75" customHeight="1">
      <c r="A121" s="39">
        <v>45179.0</v>
      </c>
      <c r="B121" s="15">
        <v>924.55</v>
      </c>
      <c r="C121" s="15">
        <v>-0.0016</v>
      </c>
      <c r="D121" s="17">
        <v>-0.0016</v>
      </c>
      <c r="E121" s="39">
        <v>45179.0</v>
      </c>
      <c r="F121" s="16">
        <v>19512.35</v>
      </c>
      <c r="G121" s="15">
        <v>-0.007181927</v>
      </c>
      <c r="H121" s="17">
        <v>-0.0072</v>
      </c>
      <c r="J121" s="19"/>
      <c r="K121" s="15"/>
      <c r="L121" s="15"/>
      <c r="M121" s="15"/>
      <c r="N121" s="15"/>
    </row>
    <row r="122" ht="15.75" customHeight="1">
      <c r="A122" s="39">
        <v>45087.0</v>
      </c>
      <c r="B122" s="15">
        <v>926.05</v>
      </c>
      <c r="C122" s="15">
        <v>-0.003</v>
      </c>
      <c r="D122" s="17">
        <v>-0.003</v>
      </c>
      <c r="E122" s="39">
        <v>45087.0</v>
      </c>
      <c r="F122" s="16">
        <v>19653.5</v>
      </c>
      <c r="G122" s="15">
        <v>0.005512707</v>
      </c>
      <c r="H122" s="17">
        <v>0.0055</v>
      </c>
      <c r="J122" s="19"/>
      <c r="K122" s="15"/>
      <c r="L122" s="15"/>
      <c r="M122" s="15"/>
      <c r="N122" s="15"/>
    </row>
    <row r="123" ht="15.75" customHeight="1">
      <c r="A123" s="39">
        <v>45056.0</v>
      </c>
      <c r="B123" s="15">
        <v>928.85</v>
      </c>
      <c r="C123" s="15">
        <v>0.005</v>
      </c>
      <c r="D123" s="17">
        <v>0.005</v>
      </c>
      <c r="E123" s="39">
        <v>45056.0</v>
      </c>
      <c r="F123" s="16">
        <v>19545.75</v>
      </c>
      <c r="G123" s="15">
        <v>0.005641564</v>
      </c>
      <c r="H123" s="17">
        <v>0.0056</v>
      </c>
      <c r="J123" s="19"/>
      <c r="K123" s="15"/>
      <c r="L123" s="15"/>
      <c r="M123" s="15"/>
      <c r="N123" s="15"/>
    </row>
    <row r="124" ht="15.75" customHeight="1">
      <c r="A124" s="39">
        <v>45026.0</v>
      </c>
      <c r="B124" s="15">
        <v>924.25</v>
      </c>
      <c r="C124" s="15">
        <v>-0.0011</v>
      </c>
      <c r="D124" s="17">
        <v>-0.0011</v>
      </c>
      <c r="E124" s="39">
        <v>45026.0</v>
      </c>
      <c r="F124" s="16">
        <v>19436.1</v>
      </c>
      <c r="G124" s="15">
        <v>-0.004744287</v>
      </c>
      <c r="H124" s="17">
        <v>-0.0047</v>
      </c>
      <c r="J124" s="19"/>
      <c r="K124" s="15"/>
      <c r="L124" s="15"/>
      <c r="M124" s="15"/>
      <c r="N124" s="15"/>
    </row>
    <row r="125" ht="15.75" customHeight="1">
      <c r="A125" s="39">
        <v>44995.0</v>
      </c>
      <c r="B125" s="15">
        <v>925.3</v>
      </c>
      <c r="C125" s="15">
        <v>-0.0012</v>
      </c>
      <c r="D125" s="17">
        <v>-0.0012</v>
      </c>
      <c r="E125" s="39">
        <v>44995.0</v>
      </c>
      <c r="F125" s="16">
        <v>19528.75</v>
      </c>
      <c r="G125" s="15">
        <v>-0.005578385</v>
      </c>
      <c r="H125" s="17">
        <v>-0.0056</v>
      </c>
      <c r="J125" s="19"/>
      <c r="K125" s="15"/>
      <c r="L125" s="15"/>
      <c r="M125" s="15"/>
      <c r="N125" s="15"/>
    </row>
    <row r="126" ht="15.75" customHeight="1">
      <c r="A126" s="15" t="s">
        <v>192</v>
      </c>
      <c r="B126" s="15">
        <v>926.4</v>
      </c>
      <c r="C126" s="15">
        <v>8.0E-4</v>
      </c>
      <c r="D126" s="17">
        <v>8.0E-4</v>
      </c>
      <c r="E126" s="15" t="s">
        <v>192</v>
      </c>
      <c r="F126" s="16">
        <v>19638.3</v>
      </c>
      <c r="G126" s="15">
        <v>0.005877517</v>
      </c>
      <c r="H126" s="17">
        <v>0.0059</v>
      </c>
      <c r="J126" s="19"/>
      <c r="K126" s="15"/>
      <c r="L126" s="15"/>
      <c r="M126" s="15"/>
      <c r="N126" s="15"/>
    </row>
    <row r="127" ht="15.75" customHeight="1">
      <c r="A127" s="15" t="s">
        <v>193</v>
      </c>
      <c r="B127" s="15">
        <v>925.65</v>
      </c>
      <c r="C127" s="15">
        <v>0.0059</v>
      </c>
      <c r="D127" s="17">
        <v>0.0059</v>
      </c>
      <c r="E127" s="15" t="s">
        <v>193</v>
      </c>
      <c r="F127" s="16">
        <v>19523.55</v>
      </c>
      <c r="G127" s="15">
        <v>-0.009783709</v>
      </c>
      <c r="H127" s="17">
        <v>-0.0098</v>
      </c>
      <c r="J127" s="19"/>
      <c r="K127" s="15"/>
      <c r="L127" s="15"/>
      <c r="M127" s="15"/>
      <c r="N127" s="15"/>
    </row>
    <row r="128" ht="15.75" customHeight="1">
      <c r="A128" s="15" t="s">
        <v>194</v>
      </c>
      <c r="B128" s="15">
        <v>920.25</v>
      </c>
      <c r="C128" s="15">
        <v>0.0083</v>
      </c>
      <c r="D128" s="17">
        <v>0.0083</v>
      </c>
      <c r="E128" s="15" t="s">
        <v>194</v>
      </c>
      <c r="F128" s="16">
        <v>19716.45</v>
      </c>
      <c r="G128" s="15">
        <v>0.002631619</v>
      </c>
      <c r="H128" s="17">
        <v>0.0026</v>
      </c>
      <c r="J128" s="19"/>
      <c r="K128" s="15"/>
      <c r="L128" s="15"/>
      <c r="M128" s="15"/>
      <c r="N128" s="15"/>
    </row>
    <row r="129" ht="15.75" customHeight="1">
      <c r="A129" s="15" t="s">
        <v>195</v>
      </c>
      <c r="B129" s="15">
        <v>912.7</v>
      </c>
      <c r="C129" s="15">
        <v>0.0025</v>
      </c>
      <c r="D129" s="17">
        <v>0.0025</v>
      </c>
      <c r="E129" s="15" t="s">
        <v>195</v>
      </c>
      <c r="F129" s="16">
        <v>19664.7</v>
      </c>
      <c r="G129" s="15">
        <v>-5.00647E-4</v>
      </c>
      <c r="H129" s="17">
        <v>-5.0E-4</v>
      </c>
      <c r="J129" s="19"/>
      <c r="K129" s="15"/>
      <c r="L129" s="15"/>
      <c r="M129" s="15"/>
      <c r="N129" s="15"/>
    </row>
    <row r="130" ht="15.75" customHeight="1">
      <c r="A130" s="15" t="s">
        <v>196</v>
      </c>
      <c r="B130" s="15">
        <v>910.4</v>
      </c>
      <c r="C130" s="15">
        <v>-0.0011</v>
      </c>
      <c r="D130" s="17">
        <v>-0.0011</v>
      </c>
      <c r="E130" s="15" t="s">
        <v>196</v>
      </c>
      <c r="F130" s="16">
        <v>19674.55</v>
      </c>
      <c r="G130" s="48">
        <v>1.52484E-5</v>
      </c>
      <c r="H130" s="17">
        <v>0.0</v>
      </c>
      <c r="J130" s="19"/>
      <c r="K130" s="15"/>
      <c r="L130" s="15"/>
      <c r="M130" s="15"/>
      <c r="N130" s="15"/>
    </row>
    <row r="131" ht="15.75" customHeight="1">
      <c r="A131" s="15" t="s">
        <v>197</v>
      </c>
      <c r="B131" s="15">
        <v>911.4</v>
      </c>
      <c r="C131" s="15">
        <v>-0.0071</v>
      </c>
      <c r="D131" s="17">
        <v>-0.0071</v>
      </c>
      <c r="E131" s="15" t="s">
        <v>197</v>
      </c>
      <c r="F131" s="16">
        <v>19674.25</v>
      </c>
      <c r="G131" s="15">
        <v>-0.003449437</v>
      </c>
      <c r="H131" s="17">
        <v>-0.0034</v>
      </c>
      <c r="J131" s="19"/>
      <c r="K131" s="15"/>
      <c r="L131" s="15"/>
      <c r="M131" s="15"/>
      <c r="N131" s="15"/>
    </row>
    <row r="132" ht="15.75" customHeight="1">
      <c r="A132" s="15" t="s">
        <v>198</v>
      </c>
      <c r="B132" s="15">
        <v>917.95</v>
      </c>
      <c r="C132" s="15">
        <v>0.008</v>
      </c>
      <c r="D132" s="17">
        <v>0.008</v>
      </c>
      <c r="E132" s="15" t="s">
        <v>198</v>
      </c>
      <c r="F132" s="16">
        <v>19742.35</v>
      </c>
      <c r="G132" s="15">
        <v>-0.0079919</v>
      </c>
      <c r="H132" s="17">
        <v>-0.008</v>
      </c>
      <c r="J132" s="19"/>
      <c r="K132" s="15"/>
      <c r="L132" s="15"/>
      <c r="M132" s="15"/>
      <c r="N132" s="15"/>
    </row>
    <row r="133" ht="15.75" customHeight="1">
      <c r="A133" s="15" t="s">
        <v>199</v>
      </c>
      <c r="B133" s="15">
        <v>910.7</v>
      </c>
      <c r="C133" s="15">
        <v>-0.0103</v>
      </c>
      <c r="D133" s="17">
        <v>-0.0103</v>
      </c>
      <c r="E133" s="15" t="s">
        <v>199</v>
      </c>
      <c r="F133" s="16">
        <v>19901.4</v>
      </c>
      <c r="G133" s="15">
        <v>-0.011518231</v>
      </c>
      <c r="H133" s="17">
        <v>-0.0115</v>
      </c>
      <c r="J133" s="19"/>
      <c r="K133" s="15"/>
      <c r="L133" s="15"/>
      <c r="M133" s="15"/>
      <c r="N133" s="15"/>
    </row>
    <row r="134" ht="15.75" customHeight="1">
      <c r="A134" s="15" t="s">
        <v>200</v>
      </c>
      <c r="B134" s="15">
        <v>920.2</v>
      </c>
      <c r="C134" s="15">
        <v>-0.017</v>
      </c>
      <c r="D134" s="17">
        <v>-0.017</v>
      </c>
      <c r="E134" s="15" t="s">
        <v>200</v>
      </c>
      <c r="F134" s="16">
        <v>20133.3</v>
      </c>
      <c r="G134" s="15">
        <v>-0.002924375</v>
      </c>
      <c r="H134" s="17">
        <v>-0.0029</v>
      </c>
      <c r="J134" s="19"/>
      <c r="K134" s="15"/>
      <c r="L134" s="15"/>
      <c r="M134" s="15"/>
      <c r="N134" s="15"/>
    </row>
    <row r="135" ht="15.75" customHeight="1">
      <c r="A135" s="15" t="s">
        <v>201</v>
      </c>
      <c r="B135" s="15">
        <v>936.15</v>
      </c>
      <c r="C135" s="15">
        <v>0.0232</v>
      </c>
      <c r="D135" s="17">
        <v>0.0232</v>
      </c>
      <c r="E135" s="15" t="s">
        <v>201</v>
      </c>
      <c r="F135" s="16">
        <v>20192.35</v>
      </c>
      <c r="G135" s="15">
        <v>0.004439614</v>
      </c>
      <c r="H135" s="17">
        <v>0.0044</v>
      </c>
      <c r="J135" s="19"/>
      <c r="K135" s="15"/>
      <c r="L135" s="15"/>
      <c r="M135" s="15"/>
      <c r="N135" s="15"/>
    </row>
    <row r="136" ht="15.75" customHeight="1">
      <c r="A136" s="15" t="s">
        <v>202</v>
      </c>
      <c r="B136" s="15">
        <v>914.95</v>
      </c>
      <c r="C136" s="15">
        <v>-2.0E-4</v>
      </c>
      <c r="D136" s="17">
        <v>-2.0E-4</v>
      </c>
      <c r="E136" s="15" t="s">
        <v>202</v>
      </c>
      <c r="F136" s="16">
        <v>20103.1</v>
      </c>
      <c r="G136" s="15">
        <v>0.001649228</v>
      </c>
      <c r="H136" s="17">
        <v>0.0016</v>
      </c>
      <c r="N136" s="15"/>
    </row>
    <row r="137" ht="15.75" customHeight="1">
      <c r="A137" s="15" t="s">
        <v>203</v>
      </c>
      <c r="B137" s="15">
        <v>915.15</v>
      </c>
      <c r="C137" s="15">
        <v>0.0278</v>
      </c>
      <c r="D137" s="17">
        <v>0.0278</v>
      </c>
      <c r="E137" s="15" t="s">
        <v>203</v>
      </c>
      <c r="F137" s="16">
        <v>20070.0</v>
      </c>
      <c r="G137" s="15">
        <v>0.003841306</v>
      </c>
      <c r="H137" s="17">
        <v>0.0038</v>
      </c>
      <c r="N137" s="15"/>
    </row>
    <row r="138" ht="15.75" customHeight="1">
      <c r="A138" s="39">
        <v>45269.0</v>
      </c>
      <c r="B138" s="15">
        <v>890.4</v>
      </c>
      <c r="C138" s="15">
        <v>-4.0E-4</v>
      </c>
      <c r="D138" s="17">
        <v>-4.0E-4</v>
      </c>
      <c r="E138" s="39">
        <v>45269.0</v>
      </c>
      <c r="F138" s="16">
        <v>19993.2</v>
      </c>
      <c r="G138" s="15">
        <v>-1.57529E-4</v>
      </c>
      <c r="H138" s="17">
        <v>-2.0E-4</v>
      </c>
      <c r="N138" s="15"/>
    </row>
    <row r="139" ht="15.75" customHeight="1">
      <c r="A139" s="39">
        <v>45239.0</v>
      </c>
      <c r="B139" s="15">
        <v>890.8</v>
      </c>
      <c r="C139" s="15">
        <v>0.0056</v>
      </c>
      <c r="D139" s="17">
        <v>0.0056</v>
      </c>
      <c r="E139" s="39">
        <v>45239.0</v>
      </c>
      <c r="F139" s="16">
        <v>19996.35</v>
      </c>
      <c r="G139" s="15">
        <v>0.008900123</v>
      </c>
      <c r="H139" s="17">
        <v>0.0089</v>
      </c>
      <c r="N139" s="15"/>
    </row>
    <row r="140" ht="15.75" customHeight="1">
      <c r="A140" s="39">
        <v>45147.0</v>
      </c>
      <c r="B140" s="15">
        <v>885.85</v>
      </c>
      <c r="C140" s="15">
        <v>0.0121</v>
      </c>
      <c r="D140" s="17">
        <v>0.0121</v>
      </c>
      <c r="E140" s="39">
        <v>45147.0</v>
      </c>
      <c r="F140" s="16">
        <v>19819.95</v>
      </c>
      <c r="G140" s="15">
        <v>0.00470927</v>
      </c>
      <c r="H140" s="17">
        <v>0.0047</v>
      </c>
      <c r="N140" s="15"/>
    </row>
    <row r="141" ht="15.75" customHeight="1">
      <c r="A141" s="39">
        <v>45116.0</v>
      </c>
      <c r="B141" s="15">
        <v>875.3</v>
      </c>
      <c r="C141" s="15">
        <v>-0.0057</v>
      </c>
      <c r="D141" s="17">
        <v>-0.0057</v>
      </c>
      <c r="E141" s="39">
        <v>45116.0</v>
      </c>
      <c r="F141" s="16">
        <v>19727.05</v>
      </c>
      <c r="G141" s="15">
        <v>0.005915033</v>
      </c>
      <c r="H141" s="17">
        <v>0.0059</v>
      </c>
      <c r="N141" s="15"/>
    </row>
    <row r="142" ht="15.75" customHeight="1">
      <c r="A142" s="39">
        <v>45086.0</v>
      </c>
      <c r="B142" s="15">
        <v>880.3</v>
      </c>
      <c r="C142" s="15">
        <v>0.0166</v>
      </c>
      <c r="D142" s="17">
        <v>0.0166</v>
      </c>
      <c r="E142" s="39">
        <v>45086.0</v>
      </c>
      <c r="F142" s="16">
        <v>19611.05</v>
      </c>
      <c r="G142" s="15">
        <v>0.001846753</v>
      </c>
      <c r="H142" s="17">
        <v>0.0018</v>
      </c>
      <c r="J142" s="19"/>
      <c r="K142" s="15"/>
      <c r="L142" s="15"/>
      <c r="M142" s="15"/>
      <c r="N142" s="15"/>
    </row>
    <row r="143" ht="15.75" customHeight="1">
      <c r="A143" s="39">
        <v>45055.0</v>
      </c>
      <c r="B143" s="15">
        <v>865.9</v>
      </c>
      <c r="C143" s="15">
        <v>7.0E-4</v>
      </c>
      <c r="D143" s="17">
        <v>7.0E-4</v>
      </c>
      <c r="E143" s="39">
        <v>45055.0</v>
      </c>
      <c r="F143" s="16">
        <v>19574.9</v>
      </c>
      <c r="G143" s="15">
        <v>0.002360616</v>
      </c>
      <c r="H143" s="17">
        <v>0.0024</v>
      </c>
      <c r="J143" s="19"/>
      <c r="K143" s="15"/>
      <c r="L143" s="15"/>
      <c r="M143" s="15"/>
      <c r="N143" s="15"/>
    </row>
    <row r="144" ht="15.75" customHeight="1">
      <c r="A144" s="39">
        <v>45025.0</v>
      </c>
      <c r="B144" s="15">
        <v>865.3</v>
      </c>
      <c r="C144" s="15">
        <v>-8.0E-4</v>
      </c>
      <c r="D144" s="17">
        <v>-8.0E-4</v>
      </c>
      <c r="E144" s="39">
        <v>45025.0</v>
      </c>
      <c r="F144" s="16">
        <v>19528.8</v>
      </c>
      <c r="G144" s="15">
        <v>0.004810834</v>
      </c>
      <c r="H144" s="17">
        <v>0.0048</v>
      </c>
      <c r="J144" s="19"/>
      <c r="K144" s="15"/>
      <c r="L144" s="15"/>
      <c r="M144" s="15"/>
      <c r="N144" s="15"/>
    </row>
    <row r="145" ht="15.75" customHeight="1">
      <c r="A145" s="39">
        <v>44935.0</v>
      </c>
      <c r="B145" s="15">
        <v>865.95</v>
      </c>
      <c r="C145" s="15">
        <v>0.0112</v>
      </c>
      <c r="D145" s="17">
        <v>0.0112</v>
      </c>
      <c r="E145" s="39">
        <v>44935.0</v>
      </c>
      <c r="F145" s="16">
        <v>19435.3</v>
      </c>
      <c r="G145" s="15">
        <v>0.009426711</v>
      </c>
      <c r="H145" s="17">
        <v>0.0094</v>
      </c>
      <c r="J145" s="19"/>
      <c r="K145" s="15"/>
      <c r="L145" s="15"/>
      <c r="M145" s="15"/>
      <c r="N145" s="15"/>
    </row>
    <row r="146" ht="15.75" customHeight="1">
      <c r="A146" s="15" t="s">
        <v>204</v>
      </c>
      <c r="B146" s="15">
        <v>856.4</v>
      </c>
      <c r="C146" s="15">
        <v>-0.0016</v>
      </c>
      <c r="D146" s="17">
        <v>-0.0016</v>
      </c>
      <c r="E146" s="15" t="s">
        <v>204</v>
      </c>
      <c r="F146" s="16">
        <v>19253.8</v>
      </c>
      <c r="G146" s="15">
        <v>-0.004840431</v>
      </c>
      <c r="H146" s="17">
        <v>-0.0048</v>
      </c>
      <c r="J146" s="19"/>
      <c r="K146" s="15"/>
      <c r="L146" s="15"/>
      <c r="M146" s="15"/>
      <c r="N146" s="15"/>
    </row>
    <row r="147" ht="15.75" customHeight="1">
      <c r="A147" s="15" t="s">
        <v>205</v>
      </c>
      <c r="B147" s="15">
        <v>857.75</v>
      </c>
      <c r="C147" s="15">
        <v>0.003</v>
      </c>
      <c r="D147" s="17">
        <v>0.003</v>
      </c>
      <c r="E147" s="15" t="s">
        <v>205</v>
      </c>
      <c r="F147" s="16">
        <v>19347.45</v>
      </c>
      <c r="G147" s="15">
        <v>2.48156E-4</v>
      </c>
      <c r="H147" s="17">
        <v>2.0E-4</v>
      </c>
      <c r="J147" s="19"/>
      <c r="K147" s="15"/>
      <c r="L147" s="15"/>
      <c r="M147" s="15"/>
      <c r="N147" s="15"/>
    </row>
    <row r="148" ht="15.75" customHeight="1">
      <c r="A148" s="15" t="s">
        <v>206</v>
      </c>
      <c r="B148" s="15">
        <v>855.2</v>
      </c>
      <c r="C148" s="15">
        <v>-0.0174</v>
      </c>
      <c r="D148" s="17">
        <v>-0.0174</v>
      </c>
      <c r="E148" s="15" t="s">
        <v>206</v>
      </c>
      <c r="F148" s="16">
        <v>19342.65</v>
      </c>
      <c r="G148" s="15">
        <v>0.001895779</v>
      </c>
      <c r="H148" s="17">
        <v>0.0019</v>
      </c>
      <c r="J148" s="19"/>
      <c r="K148" s="15"/>
      <c r="L148" s="15"/>
      <c r="M148" s="15"/>
      <c r="N148" s="15"/>
    </row>
    <row r="149" ht="15.75" customHeight="1">
      <c r="A149" s="15" t="s">
        <v>207</v>
      </c>
      <c r="B149" s="15">
        <v>870.35</v>
      </c>
      <c r="C149" s="15">
        <v>-0.0036</v>
      </c>
      <c r="D149" s="17">
        <v>-0.0036</v>
      </c>
      <c r="E149" s="15" t="s">
        <v>207</v>
      </c>
      <c r="F149" s="16">
        <v>19306.05</v>
      </c>
      <c r="G149" s="15">
        <v>0.002089194</v>
      </c>
      <c r="H149" s="17">
        <v>0.0021</v>
      </c>
      <c r="J149" s="19"/>
      <c r="K149" s="15"/>
      <c r="L149" s="15"/>
      <c r="M149" s="15"/>
      <c r="N149" s="15"/>
    </row>
    <row r="150" ht="15.75" customHeight="1">
      <c r="A150" s="15" t="s">
        <v>208</v>
      </c>
      <c r="B150" s="15">
        <v>873.5</v>
      </c>
      <c r="C150" s="15">
        <v>0.0047</v>
      </c>
      <c r="D150" s="17">
        <v>0.0047</v>
      </c>
      <c r="E150" s="15" t="s">
        <v>208</v>
      </c>
      <c r="F150" s="16">
        <v>19265.8</v>
      </c>
      <c r="G150" s="15">
        <v>-0.006236234</v>
      </c>
      <c r="H150" s="17">
        <v>-0.0062</v>
      </c>
      <c r="J150" s="19"/>
      <c r="K150" s="15"/>
      <c r="L150" s="15"/>
      <c r="M150" s="15"/>
      <c r="N150" s="15"/>
    </row>
    <row r="151" ht="15.75" customHeight="1">
      <c r="A151" s="15" t="s">
        <v>209</v>
      </c>
      <c r="B151" s="15">
        <v>869.45</v>
      </c>
      <c r="C151" s="15">
        <v>0.0015</v>
      </c>
      <c r="D151" s="17">
        <v>0.0015</v>
      </c>
      <c r="E151" s="15" t="s">
        <v>209</v>
      </c>
      <c r="F151" s="16">
        <v>19386.7</v>
      </c>
      <c r="G151" s="15">
        <v>-0.002946925</v>
      </c>
      <c r="H151" s="17">
        <v>-0.0029</v>
      </c>
      <c r="J151" s="19"/>
      <c r="K151" s="15"/>
      <c r="L151" s="15"/>
      <c r="M151" s="15"/>
      <c r="N151" s="15"/>
    </row>
    <row r="152" ht="15.75" customHeight="1">
      <c r="A152" s="15" t="s">
        <v>210</v>
      </c>
      <c r="B152" s="15">
        <v>868.15</v>
      </c>
      <c r="C152" s="15">
        <v>-0.0108</v>
      </c>
      <c r="D152" s="17">
        <v>-0.0108</v>
      </c>
      <c r="E152" s="15" t="s">
        <v>210</v>
      </c>
      <c r="F152" s="16">
        <v>19444.0</v>
      </c>
      <c r="G152" s="15">
        <v>0.00245148</v>
      </c>
      <c r="H152" s="17">
        <v>0.0025</v>
      </c>
      <c r="J152" s="19"/>
      <c r="K152" s="15"/>
      <c r="L152" s="15"/>
      <c r="M152" s="15"/>
      <c r="N152" s="15"/>
    </row>
    <row r="153" ht="15.75" customHeight="1">
      <c r="A153" s="15" t="s">
        <v>211</v>
      </c>
      <c r="B153" s="15">
        <v>877.65</v>
      </c>
      <c r="C153" s="15">
        <v>0.0065</v>
      </c>
      <c r="D153" s="17">
        <v>0.0065</v>
      </c>
      <c r="E153" s="15" t="s">
        <v>211</v>
      </c>
      <c r="F153" s="16">
        <v>19396.45</v>
      </c>
      <c r="G153" s="15">
        <v>1.46956E-4</v>
      </c>
      <c r="H153" s="17">
        <v>1.0E-4</v>
      </c>
      <c r="J153" s="19"/>
      <c r="K153" s="15"/>
      <c r="L153" s="15"/>
      <c r="M153" s="15"/>
      <c r="N153" s="15"/>
    </row>
    <row r="154" ht="15.75" customHeight="1">
      <c r="A154" s="15" t="s">
        <v>212</v>
      </c>
      <c r="B154" s="15">
        <v>871.95</v>
      </c>
      <c r="C154" s="15">
        <v>0.0183</v>
      </c>
      <c r="D154" s="17">
        <v>0.0183</v>
      </c>
      <c r="E154" s="15" t="s">
        <v>212</v>
      </c>
      <c r="F154" s="16">
        <v>19393.6</v>
      </c>
      <c r="G154" s="15">
        <v>0.004321561</v>
      </c>
      <c r="H154" s="17">
        <v>0.0043</v>
      </c>
      <c r="J154" s="19"/>
      <c r="K154" s="15"/>
      <c r="L154" s="15"/>
      <c r="M154" s="15"/>
      <c r="N154" s="15"/>
    </row>
    <row r="155" ht="15.75" customHeight="1">
      <c r="A155" s="15" t="s">
        <v>213</v>
      </c>
      <c r="B155" s="15">
        <v>856.25</v>
      </c>
      <c r="C155" s="15">
        <v>-5.0E-4</v>
      </c>
      <c r="D155" s="17">
        <v>-5.0E-4</v>
      </c>
      <c r="E155" s="15" t="s">
        <v>213</v>
      </c>
      <c r="F155" s="16">
        <v>19310.15</v>
      </c>
      <c r="G155" s="15">
        <v>-0.002845303</v>
      </c>
      <c r="H155" s="17">
        <v>-0.0028</v>
      </c>
      <c r="J155" s="19"/>
      <c r="K155" s="15"/>
      <c r="L155" s="15"/>
      <c r="M155" s="15"/>
      <c r="N155" s="15"/>
    </row>
    <row r="156" ht="15.75" customHeight="1">
      <c r="A156" s="15" t="s">
        <v>214</v>
      </c>
      <c r="B156" s="15">
        <v>856.7</v>
      </c>
      <c r="C156" s="15">
        <v>-3.0E-4</v>
      </c>
      <c r="D156" s="17">
        <v>-3.0E-4</v>
      </c>
      <c r="E156" s="15" t="s">
        <v>214</v>
      </c>
      <c r="F156" s="16">
        <v>19365.25</v>
      </c>
      <c r="G156" s="15">
        <v>-0.005124583</v>
      </c>
      <c r="H156" s="17">
        <v>-0.0051</v>
      </c>
      <c r="J156" s="19"/>
      <c r="K156" s="15"/>
      <c r="L156" s="15"/>
      <c r="M156" s="15"/>
      <c r="N156" s="15"/>
    </row>
    <row r="157" ht="15.75" customHeight="1">
      <c r="A157" s="15" t="s">
        <v>215</v>
      </c>
      <c r="B157" s="15">
        <v>856.95</v>
      </c>
      <c r="C157" s="15">
        <v>-0.0116</v>
      </c>
      <c r="D157" s="17">
        <v>-0.0116</v>
      </c>
      <c r="E157" s="15" t="s">
        <v>215</v>
      </c>
      <c r="F157" s="16">
        <v>19465.0</v>
      </c>
      <c r="G157" s="15">
        <v>0.001566797</v>
      </c>
      <c r="H157" s="17">
        <v>0.0016</v>
      </c>
      <c r="J157" s="19"/>
      <c r="K157" s="15"/>
      <c r="L157" s="15"/>
      <c r="M157" s="15"/>
      <c r="N157" s="15"/>
    </row>
    <row r="158" ht="15.75" customHeight="1">
      <c r="A158" s="15" t="s">
        <v>216</v>
      </c>
      <c r="B158" s="15">
        <v>867.05</v>
      </c>
      <c r="C158" s="15">
        <v>-0.004</v>
      </c>
      <c r="D158" s="17">
        <v>-0.004</v>
      </c>
      <c r="E158" s="15" t="s">
        <v>216</v>
      </c>
      <c r="F158" s="16">
        <v>19434.55</v>
      </c>
      <c r="G158" s="15">
        <v>3.21696E-4</v>
      </c>
      <c r="H158" s="17">
        <v>3.0E-4</v>
      </c>
      <c r="J158" s="19"/>
      <c r="K158" s="15"/>
      <c r="L158" s="15"/>
      <c r="M158" s="15"/>
      <c r="N158" s="15"/>
    </row>
    <row r="159" ht="15.75" customHeight="1">
      <c r="A159" s="39">
        <v>45238.0</v>
      </c>
      <c r="B159" s="15">
        <v>870.55</v>
      </c>
      <c r="C159" s="15">
        <v>-0.0049</v>
      </c>
      <c r="D159" s="17">
        <v>-0.0049</v>
      </c>
      <c r="E159" s="39">
        <v>45238.0</v>
      </c>
      <c r="F159" s="16">
        <v>19428.3</v>
      </c>
      <c r="G159" s="15">
        <v>-0.005874196</v>
      </c>
      <c r="H159" s="17">
        <v>-0.0059</v>
      </c>
      <c r="J159" s="19"/>
      <c r="K159" s="15"/>
      <c r="L159" s="15"/>
      <c r="M159" s="15"/>
      <c r="N159" s="15"/>
    </row>
    <row r="160" ht="15.75" customHeight="1">
      <c r="A160" s="39">
        <v>45207.0</v>
      </c>
      <c r="B160" s="15">
        <v>874.8</v>
      </c>
      <c r="C160" s="15">
        <v>-0.0101</v>
      </c>
      <c r="D160" s="17">
        <v>-0.0101</v>
      </c>
      <c r="E160" s="39">
        <v>45207.0</v>
      </c>
      <c r="F160" s="16">
        <v>19543.1</v>
      </c>
      <c r="G160" s="15">
        <v>-0.004556209</v>
      </c>
      <c r="H160" s="17">
        <v>-0.0046</v>
      </c>
      <c r="J160" s="19"/>
      <c r="K160" s="15"/>
      <c r="L160" s="15"/>
      <c r="M160" s="15"/>
      <c r="N160" s="15"/>
    </row>
    <row r="161" ht="15.75" customHeight="1">
      <c r="A161" s="39">
        <v>45177.0</v>
      </c>
      <c r="B161" s="15">
        <v>883.7</v>
      </c>
      <c r="C161" s="15">
        <v>-0.0019</v>
      </c>
      <c r="D161" s="17">
        <v>-0.0019</v>
      </c>
      <c r="E161" s="39">
        <v>45177.0</v>
      </c>
      <c r="F161" s="16">
        <v>19632.55</v>
      </c>
      <c r="G161" s="15">
        <v>0.003152648</v>
      </c>
      <c r="H161" s="17">
        <v>0.0032</v>
      </c>
      <c r="J161" s="19"/>
      <c r="K161" s="15"/>
      <c r="L161" s="15"/>
      <c r="M161" s="15"/>
      <c r="N161" s="15"/>
    </row>
    <row r="162" ht="15.75" customHeight="1">
      <c r="A162" s="39">
        <v>45146.0</v>
      </c>
      <c r="B162" s="15">
        <v>885.4</v>
      </c>
      <c r="C162" s="15">
        <v>-0.0067</v>
      </c>
      <c r="D162" s="17">
        <v>-0.0067</v>
      </c>
      <c r="E162" s="39">
        <v>45146.0</v>
      </c>
      <c r="F162" s="16">
        <v>19570.85</v>
      </c>
      <c r="G162" s="15">
        <v>-0.001349676</v>
      </c>
      <c r="H162" s="17">
        <v>-0.0013</v>
      </c>
      <c r="J162" s="19"/>
      <c r="K162" s="15"/>
      <c r="L162" s="15"/>
      <c r="M162" s="15"/>
      <c r="N162" s="15"/>
    </row>
    <row r="163" ht="15.75" customHeight="1">
      <c r="A163" s="39">
        <v>45115.0</v>
      </c>
      <c r="B163" s="15">
        <v>891.4</v>
      </c>
      <c r="C163" s="15">
        <v>0.002</v>
      </c>
      <c r="D163" s="17">
        <v>0.002</v>
      </c>
      <c r="E163" s="39">
        <v>45115.0</v>
      </c>
      <c r="F163" s="16">
        <v>19597.3</v>
      </c>
      <c r="G163" s="15">
        <v>0.004114362</v>
      </c>
      <c r="H163" s="17">
        <v>0.0041</v>
      </c>
      <c r="J163" s="19"/>
      <c r="K163" s="15"/>
      <c r="L163" s="15"/>
      <c r="M163" s="15"/>
      <c r="N163" s="15"/>
    </row>
    <row r="164" ht="15.75" customHeight="1">
      <c r="A164" s="39">
        <v>45024.0</v>
      </c>
      <c r="B164" s="15">
        <v>889.65</v>
      </c>
      <c r="C164" s="15">
        <v>0.0206</v>
      </c>
      <c r="D164" s="17">
        <v>0.0206</v>
      </c>
      <c r="E164" s="39">
        <v>45024.0</v>
      </c>
      <c r="F164" s="16">
        <v>19517.0</v>
      </c>
      <c r="G164" s="15">
        <v>0.00698341</v>
      </c>
      <c r="H164" s="17">
        <v>0.007</v>
      </c>
      <c r="J164" s="19"/>
      <c r="K164" s="15"/>
      <c r="L164" s="15"/>
      <c r="M164" s="15"/>
      <c r="N164" s="15"/>
    </row>
    <row r="165" ht="15.75" customHeight="1">
      <c r="A165" s="39">
        <v>44993.0</v>
      </c>
      <c r="B165" s="15">
        <v>871.7</v>
      </c>
      <c r="C165" s="15">
        <v>-0.0073</v>
      </c>
      <c r="D165" s="17">
        <v>-0.0073</v>
      </c>
      <c r="E165" s="39">
        <v>44993.0</v>
      </c>
      <c r="F165" s="16">
        <v>19381.65</v>
      </c>
      <c r="G165" s="15">
        <v>-0.007420666</v>
      </c>
      <c r="H165" s="17">
        <v>-0.0074</v>
      </c>
      <c r="J165" s="19"/>
      <c r="K165" s="15"/>
      <c r="L165" s="15"/>
      <c r="M165" s="15"/>
      <c r="N165" s="15"/>
    </row>
    <row r="166" ht="15.75" customHeight="1">
      <c r="A166" s="39">
        <v>44965.0</v>
      </c>
      <c r="B166" s="15">
        <v>878.1</v>
      </c>
      <c r="C166" s="15">
        <v>-0.0152</v>
      </c>
      <c r="D166" s="17">
        <v>-0.0152</v>
      </c>
      <c r="E166" s="39">
        <v>44965.0</v>
      </c>
      <c r="F166" s="16">
        <v>19526.55</v>
      </c>
      <c r="G166" s="15">
        <v>-0.01048975</v>
      </c>
      <c r="H166" s="17">
        <v>-0.0105</v>
      </c>
      <c r="J166" s="19"/>
      <c r="K166" s="15"/>
      <c r="L166" s="15"/>
      <c r="M166" s="15"/>
      <c r="N166" s="15"/>
    </row>
    <row r="167" ht="15.75" customHeight="1">
      <c r="A167" s="39">
        <v>44934.0</v>
      </c>
      <c r="B167" s="15">
        <v>891.65</v>
      </c>
      <c r="C167" s="15">
        <v>0.002</v>
      </c>
      <c r="D167" s="17">
        <v>0.002</v>
      </c>
      <c r="E167" s="39">
        <v>44934.0</v>
      </c>
      <c r="F167" s="16">
        <v>19733.55</v>
      </c>
      <c r="G167" s="15">
        <v>-0.001025119</v>
      </c>
      <c r="H167" s="17">
        <v>-0.001</v>
      </c>
      <c r="J167" s="19"/>
      <c r="K167" s="15"/>
      <c r="L167" s="15"/>
      <c r="M167" s="15"/>
      <c r="N167" s="15"/>
    </row>
    <row r="168" ht="15.75" customHeight="1">
      <c r="A168" s="15" t="s">
        <v>217</v>
      </c>
      <c r="B168" s="15">
        <v>889.9</v>
      </c>
      <c r="C168" s="15">
        <v>-0.0058</v>
      </c>
      <c r="D168" s="17">
        <v>-0.0058</v>
      </c>
      <c r="E168" s="15" t="s">
        <v>217</v>
      </c>
      <c r="F168" s="16">
        <v>19753.8</v>
      </c>
      <c r="G168" s="15">
        <v>0.005484563</v>
      </c>
      <c r="H168" s="17">
        <v>0.0055</v>
      </c>
      <c r="J168" s="19"/>
      <c r="K168" s="15"/>
      <c r="L168" s="15"/>
      <c r="M168" s="15"/>
      <c r="N168" s="15"/>
    </row>
    <row r="169" ht="15.75" customHeight="1">
      <c r="A169" s="15" t="s">
        <v>218</v>
      </c>
      <c r="B169" s="15">
        <v>895.1</v>
      </c>
      <c r="C169" s="15">
        <v>-1.0E-4</v>
      </c>
      <c r="D169" s="17">
        <v>-1.0E-4</v>
      </c>
      <c r="E169" s="15" t="s">
        <v>218</v>
      </c>
      <c r="F169" s="16">
        <v>19646.05</v>
      </c>
      <c r="G169" s="15">
        <v>-7.0448E-4</v>
      </c>
      <c r="H169" s="17">
        <v>-7.0E-4</v>
      </c>
      <c r="J169" s="19"/>
      <c r="K169" s="15"/>
      <c r="L169" s="15"/>
      <c r="M169" s="15"/>
      <c r="N169" s="15"/>
    </row>
    <row r="170" ht="15.75" customHeight="1">
      <c r="A170" s="15" t="s">
        <v>219</v>
      </c>
      <c r="B170" s="15">
        <v>895.15</v>
      </c>
      <c r="C170" s="15">
        <v>0.0065</v>
      </c>
      <c r="D170" s="17">
        <v>0.0065</v>
      </c>
      <c r="E170" s="15" t="s">
        <v>219</v>
      </c>
      <c r="F170" s="16">
        <v>19659.9</v>
      </c>
      <c r="G170" s="15">
        <v>-0.005986359</v>
      </c>
      <c r="H170" s="17">
        <v>-0.006</v>
      </c>
      <c r="J170" s="19"/>
      <c r="K170" s="15"/>
      <c r="L170" s="15"/>
      <c r="M170" s="15"/>
      <c r="N170" s="15"/>
    </row>
    <row r="171" ht="15.75" customHeight="1">
      <c r="A171" s="15" t="s">
        <v>220</v>
      </c>
      <c r="B171" s="15">
        <v>889.4</v>
      </c>
      <c r="C171" s="15">
        <v>0.0065</v>
      </c>
      <c r="D171" s="17">
        <v>0.0065</v>
      </c>
      <c r="E171" s="15" t="s">
        <v>220</v>
      </c>
      <c r="F171" s="16">
        <v>19778.3</v>
      </c>
      <c r="G171" s="15">
        <v>0.00496428</v>
      </c>
      <c r="H171" s="17">
        <v>0.005</v>
      </c>
      <c r="J171" s="19"/>
      <c r="K171" s="15"/>
      <c r="L171" s="15"/>
      <c r="M171" s="15"/>
      <c r="N171" s="15"/>
    </row>
    <row r="172" ht="15.75" customHeight="1">
      <c r="A172" s="15" t="s">
        <v>221</v>
      </c>
      <c r="B172" s="15">
        <v>883.65</v>
      </c>
      <c r="C172" s="15">
        <v>-0.0051</v>
      </c>
      <c r="D172" s="17">
        <v>-0.0051</v>
      </c>
      <c r="E172" s="15" t="s">
        <v>221</v>
      </c>
      <c r="F172" s="16">
        <v>19680.6</v>
      </c>
      <c r="G172" s="15">
        <v>4.1937E-4</v>
      </c>
      <c r="H172" s="17">
        <v>4.0E-4</v>
      </c>
      <c r="J172" s="19"/>
      <c r="K172" s="15"/>
      <c r="L172" s="15"/>
      <c r="M172" s="15"/>
      <c r="N172" s="15"/>
    </row>
    <row r="173" ht="15.75" customHeight="1">
      <c r="A173" s="15" t="s">
        <v>222</v>
      </c>
      <c r="B173" s="15">
        <v>888.15</v>
      </c>
      <c r="C173" s="15">
        <v>0.0024</v>
      </c>
      <c r="D173" s="17">
        <v>0.0024</v>
      </c>
      <c r="E173" s="15" t="s">
        <v>222</v>
      </c>
      <c r="F173" s="16">
        <v>19672.35</v>
      </c>
      <c r="G173" s="15">
        <v>-0.003679413</v>
      </c>
      <c r="H173" s="17">
        <v>-0.0037</v>
      </c>
      <c r="J173" s="19"/>
      <c r="K173" s="15"/>
      <c r="L173" s="15"/>
      <c r="M173" s="15"/>
      <c r="N173" s="15"/>
    </row>
    <row r="174" ht="15.75" customHeight="1">
      <c r="A174" s="15" t="s">
        <v>223</v>
      </c>
      <c r="B174" s="15">
        <v>886.0</v>
      </c>
      <c r="C174" s="15">
        <v>0.0013</v>
      </c>
      <c r="D174" s="17">
        <v>0.0013</v>
      </c>
      <c r="E174" s="15" t="s">
        <v>223</v>
      </c>
      <c r="F174" s="16">
        <v>19745.0</v>
      </c>
      <c r="G174" s="15">
        <v>-0.011719718</v>
      </c>
      <c r="H174" s="17">
        <v>-0.0117</v>
      </c>
      <c r="J174" s="19"/>
      <c r="K174" s="15"/>
      <c r="L174" s="15"/>
      <c r="M174" s="15"/>
      <c r="N174" s="15"/>
    </row>
    <row r="175" ht="15.75" customHeight="1">
      <c r="A175" s="15" t="s">
        <v>224</v>
      </c>
      <c r="B175" s="15">
        <v>884.85</v>
      </c>
      <c r="C175" s="15">
        <v>0.0162</v>
      </c>
      <c r="D175" s="17">
        <v>0.0162</v>
      </c>
      <c r="E175" s="15" t="s">
        <v>224</v>
      </c>
      <c r="F175" s="16">
        <v>19979.15</v>
      </c>
      <c r="G175" s="15">
        <v>0.007361413</v>
      </c>
      <c r="H175" s="17">
        <v>0.0074</v>
      </c>
      <c r="J175" s="19"/>
      <c r="K175" s="15"/>
      <c r="L175" s="15"/>
      <c r="M175" s="15"/>
      <c r="N175" s="15"/>
    </row>
    <row r="176" ht="15.75" customHeight="1">
      <c r="A176" s="15" t="s">
        <v>225</v>
      </c>
      <c r="B176" s="15">
        <v>870.75</v>
      </c>
      <c r="C176" s="15">
        <v>-0.0054</v>
      </c>
      <c r="D176" s="17">
        <v>-0.0054</v>
      </c>
      <c r="E176" s="15" t="s">
        <v>225</v>
      </c>
      <c r="F176" s="16">
        <v>19833.15</v>
      </c>
      <c r="G176" s="15">
        <v>0.004248263</v>
      </c>
      <c r="H176" s="17">
        <v>0.0042</v>
      </c>
      <c r="J176" s="19"/>
      <c r="K176" s="15"/>
      <c r="L176" s="15"/>
      <c r="M176" s="15"/>
      <c r="N176" s="15"/>
    </row>
    <row r="177" ht="15.75" customHeight="1">
      <c r="A177" s="15" t="s">
        <v>226</v>
      </c>
      <c r="B177" s="15">
        <v>875.45</v>
      </c>
      <c r="C177" s="15">
        <v>-0.003</v>
      </c>
      <c r="D177" s="17">
        <v>-0.003</v>
      </c>
      <c r="E177" s="15" t="s">
        <v>226</v>
      </c>
      <c r="F177" s="16">
        <v>19749.25</v>
      </c>
      <c r="G177" s="15">
        <v>0.001917667</v>
      </c>
      <c r="H177" s="17">
        <v>0.0019</v>
      </c>
      <c r="J177" s="19"/>
      <c r="K177" s="15"/>
      <c r="L177" s="15"/>
      <c r="M177" s="15"/>
      <c r="N177" s="15"/>
    </row>
    <row r="178" ht="15.75" customHeight="1">
      <c r="A178" s="15" t="s">
        <v>227</v>
      </c>
      <c r="B178" s="15">
        <v>878.1</v>
      </c>
      <c r="C178" s="15">
        <v>-0.0095</v>
      </c>
      <c r="D178" s="17">
        <v>-0.0095</v>
      </c>
      <c r="E178" s="15" t="s">
        <v>227</v>
      </c>
      <c r="F178" s="16">
        <v>19711.45</v>
      </c>
      <c r="G178" s="15">
        <v>0.007511053</v>
      </c>
      <c r="H178" s="17">
        <v>0.0075</v>
      </c>
      <c r="J178" s="19"/>
      <c r="K178" s="15"/>
      <c r="L178" s="15"/>
      <c r="M178" s="15"/>
      <c r="N178" s="15"/>
    </row>
    <row r="179" ht="15.75" customHeight="1">
      <c r="A179" s="15" t="s">
        <v>228</v>
      </c>
      <c r="B179" s="15">
        <v>886.5</v>
      </c>
      <c r="C179" s="15">
        <v>0.0016</v>
      </c>
      <c r="D179" s="17">
        <v>0.0016</v>
      </c>
      <c r="E179" s="15" t="s">
        <v>228</v>
      </c>
      <c r="F179" s="16">
        <v>19564.5</v>
      </c>
      <c r="G179" s="15">
        <v>0.007765115</v>
      </c>
      <c r="H179" s="17">
        <v>0.0078</v>
      </c>
      <c r="J179" s="19"/>
      <c r="K179" s="15"/>
      <c r="L179" s="15"/>
      <c r="M179" s="15"/>
      <c r="N179" s="15"/>
    </row>
    <row r="180" ht="15.75" customHeight="1">
      <c r="A180" s="15" t="s">
        <v>229</v>
      </c>
      <c r="B180" s="15">
        <v>885.05</v>
      </c>
      <c r="C180" s="15">
        <v>-0.0055</v>
      </c>
      <c r="D180" s="17">
        <v>-0.0055</v>
      </c>
      <c r="E180" s="15" t="s">
        <v>229</v>
      </c>
      <c r="F180" s="16">
        <v>19413.75</v>
      </c>
      <c r="G180" s="15">
        <v>0.001519271</v>
      </c>
      <c r="H180" s="17">
        <v>0.0015</v>
      </c>
      <c r="J180" s="19"/>
      <c r="K180" s="15"/>
      <c r="L180" s="15"/>
      <c r="M180" s="15"/>
      <c r="N180" s="15"/>
    </row>
    <row r="181" ht="15.75" customHeight="1">
      <c r="A181" s="39">
        <v>45267.0</v>
      </c>
      <c r="B181" s="15">
        <v>889.95</v>
      </c>
      <c r="C181" s="15">
        <v>-0.0022</v>
      </c>
      <c r="D181" s="17">
        <v>-0.0022</v>
      </c>
      <c r="E181" s="39">
        <v>45267.0</v>
      </c>
      <c r="F181" s="16">
        <v>19384.3</v>
      </c>
      <c r="G181" s="15">
        <v>-0.00283445</v>
      </c>
      <c r="H181" s="17">
        <v>-0.0028</v>
      </c>
      <c r="J181" s="19"/>
      <c r="K181" s="15"/>
      <c r="L181" s="15"/>
      <c r="M181" s="15"/>
      <c r="N181" s="15"/>
    </row>
    <row r="182" ht="15.75" customHeight="1">
      <c r="A182" s="39">
        <v>45237.0</v>
      </c>
      <c r="B182" s="15">
        <v>891.9</v>
      </c>
      <c r="C182" s="15">
        <v>0.0073</v>
      </c>
      <c r="D182" s="17">
        <v>0.0073</v>
      </c>
      <c r="E182" s="39">
        <v>45237.0</v>
      </c>
      <c r="F182" s="16">
        <v>19439.4</v>
      </c>
      <c r="G182" s="15">
        <v>0.00431393</v>
      </c>
      <c r="H182" s="17">
        <v>0.0043</v>
      </c>
      <c r="J182" s="19"/>
      <c r="K182" s="15"/>
      <c r="L182" s="15"/>
      <c r="M182" s="15"/>
      <c r="N182" s="15"/>
    </row>
    <row r="183" ht="15.75" customHeight="1">
      <c r="A183" s="39">
        <v>45206.0</v>
      </c>
      <c r="B183" s="15">
        <v>885.4</v>
      </c>
      <c r="C183" s="15">
        <v>0.0172</v>
      </c>
      <c r="D183" s="17">
        <v>0.0172</v>
      </c>
      <c r="E183" s="39">
        <v>45206.0</v>
      </c>
      <c r="F183" s="16">
        <v>19355.9</v>
      </c>
      <c r="G183" s="15">
        <v>0.001246651</v>
      </c>
      <c r="H183" s="17">
        <v>0.0012</v>
      </c>
      <c r="J183" s="19"/>
      <c r="K183" s="15"/>
      <c r="L183" s="15"/>
      <c r="M183" s="15"/>
      <c r="N183" s="15"/>
    </row>
    <row r="184" ht="15.75" customHeight="1">
      <c r="A184" s="39">
        <v>45114.0</v>
      </c>
      <c r="B184" s="15">
        <v>870.45</v>
      </c>
      <c r="C184" s="15">
        <v>9.0E-4</v>
      </c>
      <c r="D184" s="17">
        <v>9.0E-4</v>
      </c>
      <c r="E184" s="39">
        <v>45114.0</v>
      </c>
      <c r="F184" s="16">
        <v>19331.8</v>
      </c>
      <c r="G184" s="15">
        <v>-0.008488355</v>
      </c>
      <c r="H184" s="17">
        <v>-0.0085</v>
      </c>
      <c r="J184" s="19"/>
      <c r="K184" s="15"/>
      <c r="L184" s="15"/>
      <c r="M184" s="15"/>
      <c r="N184" s="15"/>
    </row>
    <row r="185" ht="15.75" customHeight="1">
      <c r="A185" s="39">
        <v>45084.0</v>
      </c>
      <c r="B185" s="15">
        <v>869.65</v>
      </c>
      <c r="C185" s="15">
        <v>0.0035</v>
      </c>
      <c r="D185" s="17">
        <v>0.0035</v>
      </c>
      <c r="E185" s="39">
        <v>45084.0</v>
      </c>
      <c r="F185" s="16">
        <v>19497.3</v>
      </c>
      <c r="G185" s="15">
        <v>0.005093177</v>
      </c>
      <c r="H185" s="17">
        <v>0.0051</v>
      </c>
      <c r="J185" s="19"/>
      <c r="K185" s="15"/>
      <c r="L185" s="15"/>
      <c r="M185" s="15"/>
      <c r="N185" s="15"/>
    </row>
    <row r="186" ht="15.75" customHeight="1">
      <c r="A186" s="39">
        <v>45053.0</v>
      </c>
      <c r="B186" s="15">
        <v>866.65</v>
      </c>
      <c r="C186" s="15">
        <v>0.0017</v>
      </c>
      <c r="D186" s="17">
        <v>0.0017</v>
      </c>
      <c r="E186" s="39">
        <v>45053.0</v>
      </c>
      <c r="F186" s="16">
        <v>19398.5</v>
      </c>
      <c r="G186" s="15">
        <v>4.89969E-4</v>
      </c>
      <c r="H186" s="17">
        <v>5.0E-4</v>
      </c>
      <c r="J186" s="19"/>
      <c r="K186" s="15"/>
      <c r="L186" s="15"/>
      <c r="M186" s="15"/>
      <c r="N186" s="15"/>
    </row>
    <row r="187" ht="15.75" customHeight="1">
      <c r="A187" s="39">
        <v>45023.0</v>
      </c>
      <c r="B187" s="15">
        <v>865.15</v>
      </c>
      <c r="C187" s="15">
        <v>-0.0159</v>
      </c>
      <c r="D187" s="17">
        <v>-0.0159</v>
      </c>
      <c r="E187" s="39">
        <v>45023.0</v>
      </c>
      <c r="F187" s="16">
        <v>19389.0</v>
      </c>
      <c r="G187" s="15">
        <v>0.003438987</v>
      </c>
      <c r="H187" s="17">
        <v>0.0034</v>
      </c>
      <c r="J187" s="19"/>
      <c r="K187" s="15"/>
      <c r="L187" s="15"/>
      <c r="M187" s="15"/>
      <c r="N187" s="15"/>
    </row>
    <row r="188" ht="15.75" customHeight="1">
      <c r="A188" s="39">
        <v>44992.0</v>
      </c>
      <c r="B188" s="15">
        <v>879.15</v>
      </c>
      <c r="C188" s="15">
        <v>5.0E-4</v>
      </c>
      <c r="D188" s="17">
        <v>5.0E-4</v>
      </c>
      <c r="E188" s="39">
        <v>44992.0</v>
      </c>
      <c r="F188" s="16">
        <v>19322.55</v>
      </c>
      <c r="G188" s="15">
        <v>0.006957093</v>
      </c>
      <c r="H188" s="17">
        <v>0.007</v>
      </c>
      <c r="J188" s="19"/>
      <c r="K188" s="15"/>
      <c r="L188" s="15"/>
      <c r="M188" s="15"/>
      <c r="N188" s="15"/>
    </row>
    <row r="189" ht="15.75" customHeight="1">
      <c r="A189" s="15" t="s">
        <v>230</v>
      </c>
      <c r="B189" s="15">
        <v>878.75</v>
      </c>
      <c r="C189" s="15">
        <v>0.0075</v>
      </c>
      <c r="D189" s="17">
        <v>0.0075</v>
      </c>
      <c r="E189" s="15" t="s">
        <v>230</v>
      </c>
      <c r="F189" s="16">
        <v>19189.05</v>
      </c>
      <c r="G189" s="15">
        <v>0.011435213</v>
      </c>
      <c r="H189" s="17">
        <v>0.0114</v>
      </c>
      <c r="J189" s="19"/>
      <c r="K189" s="15"/>
      <c r="L189" s="15"/>
      <c r="M189" s="15"/>
      <c r="N189" s="15"/>
    </row>
    <row r="190" ht="15.75" customHeight="1">
      <c r="A190" s="15" t="s">
        <v>231</v>
      </c>
      <c r="B190" s="15">
        <v>872.2</v>
      </c>
      <c r="C190" s="15">
        <v>0.0084</v>
      </c>
      <c r="D190" s="17">
        <v>0.0084</v>
      </c>
      <c r="E190" s="15" t="s">
        <v>231</v>
      </c>
      <c r="F190" s="16">
        <v>18972.1</v>
      </c>
      <c r="G190" s="15">
        <v>0.008221115</v>
      </c>
      <c r="H190" s="17">
        <v>0.0082</v>
      </c>
      <c r="J190" s="19"/>
      <c r="K190" s="15"/>
      <c r="L190" s="15"/>
      <c r="M190" s="15"/>
      <c r="N190" s="15"/>
    </row>
    <row r="191" ht="15.75" customHeight="1">
      <c r="A191" s="15" t="s">
        <v>232</v>
      </c>
      <c r="B191" s="15">
        <v>864.9</v>
      </c>
      <c r="C191" s="15">
        <v>0.0152</v>
      </c>
      <c r="D191" s="17">
        <v>0.0152</v>
      </c>
      <c r="E191" s="15" t="s">
        <v>232</v>
      </c>
      <c r="F191" s="16">
        <v>18817.4</v>
      </c>
      <c r="G191" s="15">
        <v>0.00675184</v>
      </c>
      <c r="H191" s="17">
        <v>0.0068</v>
      </c>
      <c r="J191" s="19"/>
      <c r="K191" s="15"/>
      <c r="L191" s="15"/>
      <c r="M191" s="15"/>
      <c r="N191" s="15"/>
    </row>
    <row r="192" ht="15.75" customHeight="1">
      <c r="A192" s="15" t="s">
        <v>233</v>
      </c>
      <c r="B192" s="15">
        <v>851.95</v>
      </c>
      <c r="C192" s="15">
        <v>-0.0033</v>
      </c>
      <c r="D192" s="17">
        <v>-0.0033</v>
      </c>
      <c r="E192" s="15" t="s">
        <v>233</v>
      </c>
      <c r="F192" s="16">
        <v>18691.2</v>
      </c>
      <c r="G192" s="15">
        <v>0.001376872</v>
      </c>
      <c r="H192" s="17">
        <v>0.0014</v>
      </c>
      <c r="J192" s="19"/>
      <c r="K192" s="15"/>
      <c r="L192" s="15"/>
      <c r="M192" s="15"/>
      <c r="N192" s="15"/>
    </row>
    <row r="193" ht="15.75" customHeight="1">
      <c r="A193" s="15" t="s">
        <v>234</v>
      </c>
      <c r="B193" s="15">
        <v>854.8</v>
      </c>
      <c r="C193" s="15">
        <v>0.0142</v>
      </c>
      <c r="D193" s="17">
        <v>0.0142</v>
      </c>
      <c r="E193" s="15" t="s">
        <v>234</v>
      </c>
      <c r="F193" s="16">
        <v>18665.5</v>
      </c>
      <c r="G193" s="15">
        <v>-0.005633615</v>
      </c>
      <c r="H193" s="17">
        <v>-0.0056</v>
      </c>
      <c r="J193" s="19"/>
      <c r="K193" s="15"/>
      <c r="L193" s="15"/>
      <c r="M193" s="15"/>
      <c r="N193" s="15"/>
    </row>
    <row r="194" ht="15.75" customHeight="1">
      <c r="A194" s="15" t="s">
        <v>235</v>
      </c>
      <c r="B194" s="15">
        <v>842.8</v>
      </c>
      <c r="C194" s="15">
        <v>0.0045</v>
      </c>
      <c r="D194" s="17">
        <v>0.0045</v>
      </c>
      <c r="E194" s="15" t="s">
        <v>235</v>
      </c>
      <c r="F194" s="16">
        <v>18771.25</v>
      </c>
      <c r="G194" s="15">
        <v>-0.004539464</v>
      </c>
      <c r="H194" s="17">
        <v>-0.0045</v>
      </c>
      <c r="J194" s="19"/>
      <c r="K194" s="15"/>
      <c r="L194" s="15"/>
      <c r="M194" s="15"/>
      <c r="N194" s="15"/>
    </row>
    <row r="195" ht="15.75" customHeight="1">
      <c r="A195" s="15" t="s">
        <v>236</v>
      </c>
      <c r="B195" s="15">
        <v>839.0</v>
      </c>
      <c r="C195" s="15">
        <v>0.0094</v>
      </c>
      <c r="D195" s="17">
        <v>0.0094</v>
      </c>
      <c r="E195" s="15" t="s">
        <v>236</v>
      </c>
      <c r="F195" s="16">
        <v>18856.85</v>
      </c>
      <c r="G195" s="15">
        <v>0.002133743</v>
      </c>
      <c r="H195" s="17">
        <v>0.0021</v>
      </c>
      <c r="J195" s="19"/>
      <c r="K195" s="15"/>
      <c r="L195" s="15"/>
      <c r="M195" s="15"/>
      <c r="N195" s="15"/>
    </row>
    <row r="196" ht="15.75" customHeight="1">
      <c r="A196" s="15" t="s">
        <v>237</v>
      </c>
      <c r="B196" s="15">
        <v>831.2</v>
      </c>
      <c r="C196" s="15">
        <v>0.0037</v>
      </c>
      <c r="D196" s="17">
        <v>0.0037</v>
      </c>
      <c r="E196" s="15" t="s">
        <v>237</v>
      </c>
      <c r="F196" s="16">
        <v>18816.7</v>
      </c>
      <c r="G196" s="15">
        <v>0.003265717</v>
      </c>
      <c r="H196" s="17">
        <v>0.0033</v>
      </c>
      <c r="J196" s="19"/>
      <c r="K196" s="15"/>
      <c r="L196" s="15"/>
      <c r="M196" s="15"/>
      <c r="N196" s="15"/>
    </row>
    <row r="197" ht="15.75" customHeight="1">
      <c r="A197" s="15" t="s">
        <v>238</v>
      </c>
      <c r="B197" s="15">
        <v>828.15</v>
      </c>
      <c r="C197" s="15">
        <v>-0.0115</v>
      </c>
      <c r="D197" s="17">
        <v>-0.0115</v>
      </c>
      <c r="E197" s="15" t="s">
        <v>238</v>
      </c>
      <c r="F197" s="16">
        <v>18755.45</v>
      </c>
      <c r="G197" s="15">
        <v>-0.003747477</v>
      </c>
      <c r="H197" s="17">
        <v>-0.0037</v>
      </c>
      <c r="J197" s="19"/>
      <c r="K197" s="15"/>
      <c r="L197" s="15"/>
      <c r="M197" s="15"/>
      <c r="N197" s="15"/>
    </row>
    <row r="198" ht="15.75" customHeight="1">
      <c r="A198" s="15" t="s">
        <v>239</v>
      </c>
      <c r="B198" s="15">
        <v>837.8</v>
      </c>
      <c r="C198" s="15">
        <v>0.0098</v>
      </c>
      <c r="D198" s="17">
        <v>0.0098</v>
      </c>
      <c r="E198" s="15" t="s">
        <v>239</v>
      </c>
      <c r="F198" s="16">
        <v>18826.0</v>
      </c>
      <c r="G198" s="15">
        <v>0.007379027</v>
      </c>
      <c r="H198" s="17">
        <v>0.0074</v>
      </c>
      <c r="J198" s="19"/>
      <c r="K198" s="15"/>
      <c r="L198" s="15"/>
      <c r="M198" s="15"/>
      <c r="N198" s="15"/>
    </row>
    <row r="199" ht="15.75" customHeight="1">
      <c r="A199" s="15" t="s">
        <v>240</v>
      </c>
      <c r="B199" s="15">
        <v>829.7</v>
      </c>
      <c r="C199" s="15">
        <v>0.0021</v>
      </c>
      <c r="D199" s="17">
        <v>0.0021</v>
      </c>
      <c r="E199" s="15" t="s">
        <v>240</v>
      </c>
      <c r="F199" s="16">
        <v>18688.1</v>
      </c>
      <c r="G199" s="15">
        <v>-0.003614863</v>
      </c>
      <c r="H199" s="17">
        <v>-0.0036</v>
      </c>
      <c r="J199" s="19"/>
      <c r="K199" s="15"/>
      <c r="L199" s="15"/>
      <c r="M199" s="15"/>
      <c r="N199" s="15"/>
    </row>
    <row r="200" ht="15.75" customHeight="1">
      <c r="A200" s="15" t="s">
        <v>241</v>
      </c>
      <c r="B200" s="15">
        <v>827.95</v>
      </c>
      <c r="C200" s="15">
        <v>-0.0077</v>
      </c>
      <c r="D200" s="17">
        <v>-0.0077</v>
      </c>
      <c r="E200" s="15" t="s">
        <v>241</v>
      </c>
      <c r="F200" s="16">
        <v>18755.9</v>
      </c>
      <c r="G200" s="15">
        <v>0.002123834</v>
      </c>
      <c r="H200" s="17">
        <v>0.0021</v>
      </c>
      <c r="J200" s="19"/>
      <c r="K200" s="15"/>
      <c r="L200" s="15"/>
      <c r="M200" s="15"/>
      <c r="N200" s="15"/>
    </row>
    <row r="201" ht="15.75" customHeight="1">
      <c r="A201" s="15" t="s">
        <v>242</v>
      </c>
      <c r="B201" s="15">
        <v>834.35</v>
      </c>
      <c r="C201" s="15">
        <v>-0.0024</v>
      </c>
      <c r="D201" s="17">
        <v>-0.0024</v>
      </c>
      <c r="E201" s="15" t="s">
        <v>242</v>
      </c>
      <c r="F201" s="16">
        <v>18716.15</v>
      </c>
      <c r="G201" s="15">
        <v>0.006163481</v>
      </c>
      <c r="H201" s="17">
        <v>0.0062</v>
      </c>
      <c r="J201" s="19"/>
      <c r="K201" s="15"/>
      <c r="L201" s="15"/>
      <c r="M201" s="15"/>
      <c r="N201" s="15"/>
    </row>
    <row r="202" ht="15.75" customHeight="1">
      <c r="A202" s="39">
        <v>45266.0</v>
      </c>
      <c r="B202" s="15">
        <v>836.35</v>
      </c>
      <c r="C202" s="15">
        <v>0.0034</v>
      </c>
      <c r="D202" s="17">
        <v>0.0034</v>
      </c>
      <c r="E202" s="39">
        <v>45266.0</v>
      </c>
      <c r="F202" s="16">
        <v>18601.5</v>
      </c>
      <c r="G202" s="15">
        <v>0.002052426</v>
      </c>
      <c r="H202" s="17">
        <v>0.0021</v>
      </c>
      <c r="J202" s="19"/>
      <c r="K202" s="15"/>
      <c r="L202" s="15"/>
      <c r="M202" s="15"/>
      <c r="N202" s="15"/>
    </row>
    <row r="203" ht="15.75" customHeight="1">
      <c r="A203" s="39">
        <v>45175.0</v>
      </c>
      <c r="B203" s="15">
        <v>833.5</v>
      </c>
      <c r="C203" s="15">
        <v>-0.003</v>
      </c>
      <c r="D203" s="17">
        <v>-0.003</v>
      </c>
      <c r="E203" s="39">
        <v>45175.0</v>
      </c>
      <c r="F203" s="16">
        <v>18563.4</v>
      </c>
      <c r="G203" s="15">
        <v>-0.003818176</v>
      </c>
      <c r="H203" s="17">
        <v>-0.0038</v>
      </c>
      <c r="J203" s="19"/>
      <c r="K203" s="15"/>
      <c r="L203" s="15"/>
      <c r="M203" s="15"/>
      <c r="N203" s="15"/>
    </row>
    <row r="204" ht="15.75" customHeight="1">
      <c r="A204" s="39">
        <v>45144.0</v>
      </c>
      <c r="B204" s="15">
        <v>836.0</v>
      </c>
      <c r="C204" s="15">
        <v>-0.0098</v>
      </c>
      <c r="D204" s="17">
        <v>-0.0098</v>
      </c>
      <c r="E204" s="39">
        <v>45144.0</v>
      </c>
      <c r="F204" s="16">
        <v>18634.55</v>
      </c>
      <c r="G204" s="15">
        <v>-0.00490484</v>
      </c>
      <c r="H204" s="17">
        <v>-0.0049</v>
      </c>
      <c r="J204" s="19"/>
      <c r="K204" s="15"/>
      <c r="L204" s="15"/>
      <c r="M204" s="15"/>
      <c r="N204" s="15"/>
    </row>
    <row r="205" ht="15.75" customHeight="1">
      <c r="A205" s="39">
        <v>45113.0</v>
      </c>
      <c r="B205" s="15">
        <v>844.25</v>
      </c>
      <c r="C205" s="15">
        <v>0.0178</v>
      </c>
      <c r="D205" s="17">
        <v>0.0178</v>
      </c>
      <c r="E205" s="39">
        <v>45113.0</v>
      </c>
      <c r="F205" s="16">
        <v>18726.4</v>
      </c>
      <c r="G205" s="15">
        <v>0.006849831</v>
      </c>
      <c r="H205" s="17">
        <v>0.0068</v>
      </c>
      <c r="J205" s="19"/>
      <c r="K205" s="15"/>
      <c r="L205" s="15"/>
      <c r="M205" s="15"/>
      <c r="N205" s="15"/>
    </row>
    <row r="206" ht="15.75" customHeight="1">
      <c r="A206" s="39">
        <v>45083.0</v>
      </c>
      <c r="B206" s="15">
        <v>829.45</v>
      </c>
      <c r="C206" s="15">
        <v>-0.0061</v>
      </c>
      <c r="D206" s="17">
        <v>-0.0061</v>
      </c>
      <c r="E206" s="39">
        <v>45083.0</v>
      </c>
      <c r="F206" s="16">
        <v>18599.0</v>
      </c>
      <c r="G206" s="15">
        <v>2.76973E-4</v>
      </c>
      <c r="H206" s="17">
        <v>3.0E-4</v>
      </c>
      <c r="J206" s="19"/>
      <c r="K206" s="15"/>
      <c r="L206" s="15"/>
      <c r="M206" s="15"/>
      <c r="N206" s="15"/>
    </row>
    <row r="207" ht="15.75" customHeight="1">
      <c r="A207" s="39">
        <v>45052.0</v>
      </c>
      <c r="B207" s="15">
        <v>834.5</v>
      </c>
      <c r="C207" s="15">
        <v>-0.0024</v>
      </c>
      <c r="D207" s="17">
        <v>-0.0024</v>
      </c>
      <c r="E207" s="39">
        <v>45052.0</v>
      </c>
      <c r="F207" s="16">
        <v>18593.85</v>
      </c>
      <c r="G207" s="15">
        <v>0.003223788</v>
      </c>
      <c r="H207" s="17">
        <v>0.0032</v>
      </c>
      <c r="J207" s="19"/>
      <c r="K207" s="15"/>
      <c r="L207" s="15"/>
      <c r="M207" s="15"/>
      <c r="N207" s="15"/>
    </row>
    <row r="208" ht="15.75" customHeight="1">
      <c r="A208" s="39">
        <v>44963.0</v>
      </c>
      <c r="B208" s="15">
        <v>836.5</v>
      </c>
      <c r="C208" s="15">
        <v>0.0103</v>
      </c>
      <c r="D208" s="17">
        <v>0.0103</v>
      </c>
      <c r="E208" s="39">
        <v>44963.0</v>
      </c>
      <c r="F208" s="16">
        <v>18534.1</v>
      </c>
      <c r="G208" s="15">
        <v>0.002507065</v>
      </c>
      <c r="H208" s="17">
        <v>0.0025</v>
      </c>
      <c r="J208" s="19"/>
      <c r="K208" s="15"/>
      <c r="L208" s="15"/>
      <c r="M208" s="15"/>
      <c r="N208" s="15"/>
    </row>
    <row r="209" ht="15.75" customHeight="1">
      <c r="A209" s="39">
        <v>44932.0</v>
      </c>
      <c r="B209" s="15">
        <v>827.95</v>
      </c>
      <c r="C209" s="15">
        <v>-0.0258</v>
      </c>
      <c r="D209" s="17">
        <v>-0.0258</v>
      </c>
      <c r="E209" s="39">
        <v>44932.0</v>
      </c>
      <c r="F209" s="16">
        <v>18487.75</v>
      </c>
      <c r="G209" s="15">
        <v>-0.002516941</v>
      </c>
      <c r="H209" s="17">
        <v>-0.0025</v>
      </c>
      <c r="J209" s="19"/>
      <c r="K209" s="15"/>
      <c r="L209" s="15"/>
      <c r="M209" s="15"/>
      <c r="N209" s="15"/>
    </row>
    <row r="210" ht="15.75" customHeight="1">
      <c r="A210" s="15" t="s">
        <v>243</v>
      </c>
      <c r="B210" s="15">
        <v>849.9</v>
      </c>
      <c r="C210" s="15">
        <v>0.0384</v>
      </c>
      <c r="D210" s="17">
        <v>0.0384</v>
      </c>
      <c r="E210" s="15" t="s">
        <v>243</v>
      </c>
      <c r="F210" s="16">
        <v>18534.4</v>
      </c>
      <c r="G210" s="15">
        <v>-0.005337061</v>
      </c>
      <c r="H210" s="17">
        <v>-0.0053</v>
      </c>
      <c r="J210" s="19"/>
      <c r="K210" s="15"/>
      <c r="L210" s="15"/>
      <c r="M210" s="15"/>
      <c r="N210" s="15"/>
    </row>
    <row r="211" ht="15.75" customHeight="1">
      <c r="A211" s="15" t="s">
        <v>244</v>
      </c>
      <c r="B211" s="15">
        <v>818.45</v>
      </c>
      <c r="C211" s="15">
        <v>-0.0034</v>
      </c>
      <c r="D211" s="17">
        <v>-0.0034</v>
      </c>
      <c r="E211" s="15" t="s">
        <v>244</v>
      </c>
      <c r="F211" s="16">
        <v>18633.85</v>
      </c>
      <c r="G211" s="15">
        <v>0.00189261</v>
      </c>
      <c r="H211" s="17">
        <v>0.0019</v>
      </c>
      <c r="J211" s="19"/>
      <c r="K211" s="15"/>
      <c r="L211" s="15"/>
      <c r="M211" s="15"/>
      <c r="N211" s="15"/>
    </row>
    <row r="212" ht="15.75" customHeight="1">
      <c r="A212" s="15" t="s">
        <v>245</v>
      </c>
      <c r="B212" s="15">
        <v>821.25</v>
      </c>
      <c r="C212" s="15">
        <v>0.004</v>
      </c>
      <c r="D212" s="17">
        <v>0.004</v>
      </c>
      <c r="E212" s="15" t="s">
        <v>245</v>
      </c>
      <c r="F212" s="16">
        <v>18598.65</v>
      </c>
      <c r="G212" s="15">
        <v>0.005367756</v>
      </c>
      <c r="H212" s="17">
        <v>0.0054</v>
      </c>
      <c r="J212" s="19"/>
      <c r="K212" s="15"/>
      <c r="L212" s="15"/>
      <c r="M212" s="15"/>
      <c r="N212" s="15"/>
    </row>
    <row r="213" ht="15.75" customHeight="1">
      <c r="A213" s="15" t="s">
        <v>246</v>
      </c>
      <c r="B213" s="15">
        <v>817.95</v>
      </c>
      <c r="C213" s="15">
        <v>-0.0058</v>
      </c>
      <c r="D213" s="17">
        <v>-0.0058</v>
      </c>
      <c r="E213" s="15" t="s">
        <v>246</v>
      </c>
      <c r="F213" s="16">
        <v>18499.35</v>
      </c>
      <c r="G213" s="15">
        <v>0.009726464</v>
      </c>
      <c r="H213" s="17">
        <v>0.0097</v>
      </c>
      <c r="J213" s="19"/>
      <c r="K213" s="15"/>
      <c r="L213" s="15"/>
      <c r="M213" s="15"/>
      <c r="N213" s="15"/>
    </row>
    <row r="214" ht="15.75" customHeight="1">
      <c r="A214" s="15" t="s">
        <v>247</v>
      </c>
      <c r="B214" s="15">
        <v>822.7</v>
      </c>
      <c r="C214" s="15">
        <v>0.0266</v>
      </c>
      <c r="D214" s="17">
        <v>0.0266</v>
      </c>
      <c r="E214" s="15" t="s">
        <v>247</v>
      </c>
      <c r="F214" s="16">
        <v>18321.15</v>
      </c>
      <c r="G214" s="15">
        <v>0.001955112</v>
      </c>
      <c r="H214" s="17">
        <v>0.002</v>
      </c>
      <c r="J214" s="19"/>
      <c r="K214" s="15"/>
      <c r="L214" s="15"/>
      <c r="M214" s="15"/>
      <c r="N214" s="15"/>
    </row>
    <row r="215" ht="15.75" customHeight="1">
      <c r="A215" s="15" t="s">
        <v>248</v>
      </c>
      <c r="B215" s="15">
        <v>801.4</v>
      </c>
      <c r="C215" s="15">
        <v>0.0018</v>
      </c>
      <c r="D215" s="17">
        <v>0.0018</v>
      </c>
      <c r="E215" s="15" t="s">
        <v>248</v>
      </c>
      <c r="F215" s="16">
        <v>18285.4</v>
      </c>
      <c r="G215" s="15">
        <v>-0.003411816</v>
      </c>
      <c r="H215" s="17">
        <v>-0.0034</v>
      </c>
      <c r="J215" s="19"/>
      <c r="K215" s="15"/>
      <c r="L215" s="15"/>
      <c r="M215" s="15"/>
      <c r="N215" s="15"/>
    </row>
    <row r="216" ht="15.75" customHeight="1">
      <c r="A216" s="15" t="s">
        <v>249</v>
      </c>
      <c r="B216" s="15">
        <v>799.95</v>
      </c>
      <c r="C216" s="15">
        <v>-0.0024</v>
      </c>
      <c r="D216" s="17">
        <v>-0.0024</v>
      </c>
      <c r="E216" s="15" t="s">
        <v>249</v>
      </c>
      <c r="F216" s="16">
        <v>18348.0</v>
      </c>
      <c r="G216" s="15">
        <v>0.001834622</v>
      </c>
      <c r="H216" s="17">
        <v>0.0018</v>
      </c>
      <c r="J216" s="19"/>
      <c r="K216" s="15"/>
      <c r="L216" s="15"/>
      <c r="M216" s="15"/>
      <c r="N216" s="15"/>
    </row>
    <row r="217" ht="15.75" customHeight="1">
      <c r="A217" s="15" t="s">
        <v>250</v>
      </c>
      <c r="B217" s="15">
        <v>801.85</v>
      </c>
      <c r="C217" s="15">
        <v>-0.0048</v>
      </c>
      <c r="D217" s="17">
        <v>-0.0048</v>
      </c>
      <c r="E217" s="15" t="s">
        <v>250</v>
      </c>
      <c r="F217" s="16">
        <v>18314.4</v>
      </c>
      <c r="G217" s="15">
        <v>0.006097762</v>
      </c>
      <c r="H217" s="17">
        <v>0.0061</v>
      </c>
      <c r="J217" s="19"/>
      <c r="K217" s="15"/>
      <c r="L217" s="15"/>
      <c r="M217" s="15"/>
      <c r="N217" s="15"/>
    </row>
    <row r="218" ht="15.75" customHeight="1">
      <c r="A218" s="15" t="s">
        <v>251</v>
      </c>
      <c r="B218" s="15">
        <v>805.75</v>
      </c>
      <c r="C218" s="15">
        <v>0.008</v>
      </c>
      <c r="D218" s="17">
        <v>0.008</v>
      </c>
      <c r="E218" s="15" t="s">
        <v>251</v>
      </c>
      <c r="F218" s="16">
        <v>18203.4</v>
      </c>
      <c r="G218" s="15">
        <v>0.004051307</v>
      </c>
      <c r="H218" s="17">
        <v>0.0041</v>
      </c>
      <c r="J218" s="19"/>
      <c r="K218" s="15"/>
      <c r="L218" s="15"/>
      <c r="M218" s="15"/>
      <c r="N218" s="15"/>
    </row>
    <row r="219" ht="15.75" customHeight="1">
      <c r="A219" s="15" t="s">
        <v>252</v>
      </c>
      <c r="B219" s="15">
        <v>799.35</v>
      </c>
      <c r="C219" s="15">
        <v>0.009</v>
      </c>
      <c r="D219" s="17">
        <v>0.009</v>
      </c>
      <c r="E219" s="15" t="s">
        <v>252</v>
      </c>
      <c r="F219" s="16">
        <v>18129.95</v>
      </c>
      <c r="G219" s="15">
        <v>-0.002849011</v>
      </c>
      <c r="H219" s="17">
        <v>-0.0028</v>
      </c>
      <c r="J219" s="19"/>
      <c r="K219" s="15"/>
      <c r="L219" s="15"/>
      <c r="M219" s="15"/>
      <c r="N219" s="15"/>
    </row>
    <row r="220" ht="15.75" customHeight="1">
      <c r="A220" s="15" t="s">
        <v>253</v>
      </c>
      <c r="B220" s="15">
        <v>792.25</v>
      </c>
      <c r="C220" s="15">
        <v>0.0062</v>
      </c>
      <c r="D220" s="17">
        <v>0.0062</v>
      </c>
      <c r="E220" s="15" t="s">
        <v>253</v>
      </c>
      <c r="F220" s="16">
        <v>18181.75</v>
      </c>
      <c r="G220" s="15">
        <v>-0.005728269</v>
      </c>
      <c r="H220" s="17">
        <v>-0.0057</v>
      </c>
      <c r="J220" s="19"/>
      <c r="K220" s="15"/>
      <c r="L220" s="15"/>
      <c r="M220" s="15"/>
      <c r="N220" s="15"/>
    </row>
    <row r="221" ht="15.75" customHeight="1">
      <c r="A221" s="15" t="s">
        <v>254</v>
      </c>
      <c r="B221" s="15">
        <v>787.35</v>
      </c>
      <c r="C221" s="15">
        <v>-0.0122</v>
      </c>
      <c r="D221" s="17">
        <v>-0.0122</v>
      </c>
      <c r="E221" s="15" t="s">
        <v>254</v>
      </c>
      <c r="F221" s="16">
        <v>18286.5</v>
      </c>
      <c r="G221" s="15">
        <v>-0.00610636</v>
      </c>
      <c r="H221" s="17">
        <v>-0.0061</v>
      </c>
      <c r="J221" s="19"/>
      <c r="K221" s="15"/>
      <c r="L221" s="15"/>
      <c r="M221" s="15"/>
      <c r="N221" s="15"/>
    </row>
    <row r="222" ht="15.75" customHeight="1">
      <c r="A222" s="15" t="s">
        <v>255</v>
      </c>
      <c r="B222" s="15">
        <v>797.05</v>
      </c>
      <c r="C222" s="15">
        <v>0.0064</v>
      </c>
      <c r="D222" s="17">
        <v>0.0064</v>
      </c>
      <c r="E222" s="15" t="s">
        <v>255</v>
      </c>
      <c r="F222" s="16">
        <v>18398.85</v>
      </c>
      <c r="G222" s="15">
        <v>0.004589185</v>
      </c>
      <c r="H222" s="17">
        <v>0.0046</v>
      </c>
      <c r="J222" s="19"/>
      <c r="K222" s="15"/>
      <c r="L222" s="15"/>
      <c r="M222" s="15"/>
      <c r="N222" s="15"/>
    </row>
    <row r="223" ht="15.75" customHeight="1">
      <c r="A223" s="39">
        <v>45265.0</v>
      </c>
      <c r="B223" s="15">
        <v>791.95</v>
      </c>
      <c r="C223" s="15">
        <v>0.0042</v>
      </c>
      <c r="D223" s="17">
        <v>0.0042</v>
      </c>
      <c r="E223" s="39">
        <v>45265.0</v>
      </c>
      <c r="F223" s="16">
        <v>18314.8</v>
      </c>
      <c r="G223" s="15">
        <v>9.72837E-4</v>
      </c>
      <c r="H223" s="17">
        <v>0.001</v>
      </c>
      <c r="J223" s="19"/>
      <c r="K223" s="15"/>
      <c r="L223" s="15"/>
      <c r="M223" s="15"/>
      <c r="N223" s="15"/>
    </row>
    <row r="224" ht="15.75" customHeight="1">
      <c r="A224" s="39">
        <v>45235.0</v>
      </c>
      <c r="B224" s="15">
        <v>788.6</v>
      </c>
      <c r="C224" s="15">
        <v>-0.0094</v>
      </c>
      <c r="D224" s="17">
        <v>-0.0094</v>
      </c>
      <c r="E224" s="39">
        <v>45235.0</v>
      </c>
      <c r="F224" s="16">
        <v>18297.0</v>
      </c>
      <c r="G224" s="15">
        <v>-9.88256E-4</v>
      </c>
      <c r="H224" s="17">
        <v>-0.001</v>
      </c>
      <c r="J224" s="19"/>
      <c r="K224" s="15"/>
      <c r="L224" s="15"/>
      <c r="M224" s="15"/>
      <c r="N224" s="15"/>
    </row>
    <row r="225" ht="15.75" customHeight="1">
      <c r="A225" s="39">
        <v>45204.0</v>
      </c>
      <c r="B225" s="15">
        <v>796.05</v>
      </c>
      <c r="C225" s="15">
        <v>0.0031</v>
      </c>
      <c r="D225" s="17">
        <v>0.0031</v>
      </c>
      <c r="E225" s="39">
        <v>45204.0</v>
      </c>
      <c r="F225" s="16">
        <v>18315.1</v>
      </c>
      <c r="G225" s="15">
        <v>0.002690799</v>
      </c>
      <c r="H225" s="17">
        <v>0.0027</v>
      </c>
      <c r="J225" s="19"/>
      <c r="K225" s="15"/>
      <c r="L225" s="15"/>
      <c r="M225" s="15"/>
      <c r="N225" s="15"/>
    </row>
    <row r="226" ht="15.75" customHeight="1">
      <c r="A226" s="39">
        <v>45174.0</v>
      </c>
      <c r="B226" s="15">
        <v>793.6</v>
      </c>
      <c r="C226" s="15">
        <v>-2.0E-4</v>
      </c>
      <c r="D226" s="17">
        <v>-2.0E-4</v>
      </c>
      <c r="E226" s="39">
        <v>45174.0</v>
      </c>
      <c r="F226" s="16">
        <v>18265.95</v>
      </c>
      <c r="G226" s="48">
        <v>8.48645E-5</v>
      </c>
      <c r="H226" s="17">
        <v>1.0E-4</v>
      </c>
      <c r="J226" s="19"/>
      <c r="K226" s="15"/>
      <c r="L226" s="15"/>
      <c r="M226" s="15"/>
      <c r="N226" s="15"/>
    </row>
    <row r="227" ht="15.75" customHeight="1">
      <c r="A227" s="39">
        <v>45143.0</v>
      </c>
      <c r="B227" s="15">
        <v>793.75</v>
      </c>
      <c r="C227" s="15">
        <v>0.0082</v>
      </c>
      <c r="D227" s="17">
        <v>0.0082</v>
      </c>
      <c r="E227" s="39">
        <v>45143.0</v>
      </c>
      <c r="F227" s="16">
        <v>18264.4</v>
      </c>
      <c r="G227" s="15">
        <v>0.010814101</v>
      </c>
      <c r="H227" s="17">
        <v>0.0108</v>
      </c>
      <c r="J227" s="19"/>
      <c r="K227" s="15"/>
      <c r="L227" s="15"/>
      <c r="M227" s="15"/>
      <c r="N227" s="15"/>
    </row>
    <row r="228" ht="15.75" customHeight="1">
      <c r="A228" s="39">
        <v>45051.0</v>
      </c>
      <c r="B228" s="15">
        <v>787.3</v>
      </c>
      <c r="C228" s="15">
        <v>-0.0023</v>
      </c>
      <c r="D228" s="17">
        <v>-0.0023</v>
      </c>
      <c r="E228" s="39">
        <v>45051.0</v>
      </c>
      <c r="F228" s="16">
        <v>18069.0</v>
      </c>
      <c r="G228" s="15">
        <v>-0.010232365</v>
      </c>
      <c r="H228" s="17">
        <v>-0.0102</v>
      </c>
      <c r="J228" s="19"/>
      <c r="K228" s="15"/>
      <c r="L228" s="15"/>
      <c r="M228" s="15"/>
      <c r="N228" s="15"/>
    </row>
    <row r="229" ht="15.75" customHeight="1">
      <c r="A229" s="39">
        <v>45021.0</v>
      </c>
      <c r="B229" s="15">
        <v>789.1</v>
      </c>
      <c r="C229" s="15">
        <v>0.0126</v>
      </c>
      <c r="D229" s="17">
        <v>0.0126</v>
      </c>
      <c r="E229" s="39">
        <v>45021.0</v>
      </c>
      <c r="F229" s="16">
        <v>18255.8</v>
      </c>
      <c r="G229" s="15">
        <v>0.009173653</v>
      </c>
      <c r="H229" s="17">
        <v>0.0092</v>
      </c>
      <c r="J229" s="19"/>
      <c r="K229" s="15"/>
      <c r="L229" s="15"/>
      <c r="M229" s="15"/>
      <c r="N229" s="15"/>
    </row>
    <row r="230" ht="15.75" customHeight="1">
      <c r="A230" s="39">
        <v>44990.0</v>
      </c>
      <c r="B230" s="15">
        <v>779.3</v>
      </c>
      <c r="C230" s="15">
        <v>-0.0138</v>
      </c>
      <c r="D230" s="17">
        <v>-0.0138</v>
      </c>
      <c r="E230" s="39">
        <v>44990.0</v>
      </c>
      <c r="F230" s="16">
        <v>18089.85</v>
      </c>
      <c r="G230" s="15">
        <v>-0.003184985</v>
      </c>
      <c r="H230" s="17">
        <v>-0.0032</v>
      </c>
      <c r="J230" s="19"/>
      <c r="K230" s="15"/>
      <c r="L230" s="15"/>
      <c r="M230" s="15"/>
      <c r="N230" s="15"/>
    </row>
    <row r="231" ht="15.75" customHeight="1">
      <c r="A231" s="39">
        <v>44962.0</v>
      </c>
      <c r="B231" s="15">
        <v>790.2</v>
      </c>
      <c r="C231" s="15">
        <v>-0.0114</v>
      </c>
      <c r="D231" s="17">
        <v>-0.0114</v>
      </c>
      <c r="E231" s="39">
        <v>44962.0</v>
      </c>
      <c r="F231" s="16">
        <v>18147.65</v>
      </c>
      <c r="G231" s="15">
        <v>0.004575145</v>
      </c>
      <c r="H231" s="17">
        <v>0.0046</v>
      </c>
      <c r="J231" s="19"/>
      <c r="K231" s="15"/>
      <c r="L231" s="15"/>
      <c r="M231" s="15"/>
      <c r="N231" s="15"/>
    </row>
    <row r="232" ht="15.75" customHeight="1">
      <c r="A232" s="15" t="s">
        <v>256</v>
      </c>
      <c r="B232" s="15">
        <v>799.3</v>
      </c>
      <c r="C232" s="15">
        <v>0.0163</v>
      </c>
      <c r="D232" s="17">
        <v>0.0163</v>
      </c>
      <c r="E232" s="15" t="s">
        <v>256</v>
      </c>
      <c r="F232" s="16">
        <v>18065.0</v>
      </c>
      <c r="G232" s="15">
        <v>0.008370058</v>
      </c>
      <c r="H232" s="17">
        <v>0.0084</v>
      </c>
      <c r="J232" s="19"/>
      <c r="K232" s="15"/>
      <c r="L232" s="15"/>
      <c r="M232" s="15"/>
      <c r="N232" s="15"/>
    </row>
    <row r="233" ht="15.75" customHeight="1">
      <c r="A233" s="15" t="s">
        <v>257</v>
      </c>
      <c r="B233" s="15">
        <v>786.5</v>
      </c>
      <c r="C233" s="15">
        <v>0.0169</v>
      </c>
      <c r="D233" s="17">
        <v>0.0169</v>
      </c>
      <c r="E233" s="15" t="s">
        <v>257</v>
      </c>
      <c r="F233" s="16">
        <v>17915.05</v>
      </c>
      <c r="G233" s="15">
        <v>0.005695087</v>
      </c>
      <c r="H233" s="17">
        <v>0.0057</v>
      </c>
      <c r="J233" s="19"/>
      <c r="K233" s="15"/>
      <c r="L233" s="15"/>
      <c r="M233" s="15"/>
      <c r="N233" s="15"/>
    </row>
    <row r="234" ht="15.75" customHeight="1">
      <c r="A234" s="15" t="s">
        <v>258</v>
      </c>
      <c r="B234" s="15">
        <v>773.45</v>
      </c>
      <c r="C234" s="15">
        <v>0.0011</v>
      </c>
      <c r="D234" s="17">
        <v>0.0011</v>
      </c>
      <c r="E234" s="15" t="s">
        <v>258</v>
      </c>
      <c r="F234" s="16">
        <v>17813.6</v>
      </c>
      <c r="G234" s="15">
        <v>0.002495885</v>
      </c>
      <c r="H234" s="17">
        <v>0.0025</v>
      </c>
      <c r="J234" s="19"/>
      <c r="K234" s="15"/>
      <c r="L234" s="15"/>
      <c r="M234" s="15"/>
      <c r="N234" s="15"/>
    </row>
    <row r="235" ht="15.75" customHeight="1">
      <c r="A235" s="15" t="s">
        <v>259</v>
      </c>
      <c r="B235" s="15">
        <v>772.6</v>
      </c>
      <c r="C235" s="15">
        <v>0.0162</v>
      </c>
      <c r="D235" s="17">
        <v>0.0162</v>
      </c>
      <c r="E235" s="15" t="s">
        <v>259</v>
      </c>
      <c r="F235" s="16">
        <v>17769.25</v>
      </c>
      <c r="G235" s="15">
        <v>0.00145688</v>
      </c>
      <c r="H235" s="17">
        <v>0.0015</v>
      </c>
      <c r="J235" s="19"/>
      <c r="K235" s="15"/>
      <c r="L235" s="15"/>
      <c r="M235" s="15"/>
      <c r="N235" s="15"/>
    </row>
    <row r="236" ht="15.75" customHeight="1">
      <c r="A236" s="15" t="s">
        <v>260</v>
      </c>
      <c r="B236" s="15">
        <v>760.25</v>
      </c>
      <c r="C236" s="15">
        <v>-0.0065</v>
      </c>
      <c r="D236" s="17">
        <v>-0.0065</v>
      </c>
      <c r="E236" s="15" t="s">
        <v>260</v>
      </c>
      <c r="F236" s="16">
        <v>17743.4</v>
      </c>
      <c r="G236" s="15">
        <v>0.006771996</v>
      </c>
      <c r="H236" s="17">
        <v>0.0068</v>
      </c>
      <c r="J236" s="19"/>
      <c r="K236" s="15"/>
      <c r="L236" s="15"/>
      <c r="M236" s="15"/>
      <c r="N236" s="15"/>
    </row>
    <row r="237" ht="15.75" customHeight="1">
      <c r="A237" s="15" t="s">
        <v>261</v>
      </c>
      <c r="B237" s="15">
        <v>765.2</v>
      </c>
      <c r="C237" s="15">
        <v>-0.0092</v>
      </c>
      <c r="D237" s="17">
        <v>-0.0092</v>
      </c>
      <c r="E237" s="15" t="s">
        <v>261</v>
      </c>
      <c r="F237" s="16">
        <v>17624.05</v>
      </c>
      <c r="G237" s="48">
        <v>-2.26957E-5</v>
      </c>
      <c r="H237" s="17">
        <v>0.0</v>
      </c>
      <c r="J237" s="19"/>
      <c r="K237" s="15"/>
      <c r="L237" s="15"/>
      <c r="M237" s="15"/>
      <c r="N237" s="15"/>
    </row>
    <row r="238" ht="15.75" customHeight="1">
      <c r="A238" s="15" t="s">
        <v>262</v>
      </c>
      <c r="B238" s="15">
        <v>772.3</v>
      </c>
      <c r="C238" s="15">
        <v>0.01</v>
      </c>
      <c r="D238" s="17">
        <v>0.01</v>
      </c>
      <c r="E238" s="15" t="s">
        <v>262</v>
      </c>
      <c r="F238" s="16">
        <v>17624.45</v>
      </c>
      <c r="G238" s="15">
        <v>3.23519E-4</v>
      </c>
      <c r="H238" s="17">
        <v>3.0E-4</v>
      </c>
      <c r="J238" s="19"/>
      <c r="K238" s="15"/>
      <c r="L238" s="15"/>
      <c r="M238" s="15"/>
      <c r="N238" s="15"/>
    </row>
    <row r="239" ht="15.75" customHeight="1">
      <c r="A239" s="15" t="s">
        <v>263</v>
      </c>
      <c r="B239" s="15">
        <v>764.65</v>
      </c>
      <c r="C239" s="15">
        <v>0.0064</v>
      </c>
      <c r="D239" s="17">
        <v>0.0064</v>
      </c>
      <c r="E239" s="15" t="s">
        <v>263</v>
      </c>
      <c r="F239" s="16">
        <v>17618.75</v>
      </c>
      <c r="G239" s="15">
        <v>-0.002344261</v>
      </c>
      <c r="H239" s="17">
        <v>-0.0023</v>
      </c>
      <c r="J239" s="19"/>
      <c r="K239" s="15"/>
      <c r="L239" s="15"/>
      <c r="M239" s="15"/>
      <c r="N239" s="15"/>
    </row>
    <row r="240" ht="15.75" customHeight="1">
      <c r="A240" s="15" t="s">
        <v>264</v>
      </c>
      <c r="B240" s="15">
        <v>759.75</v>
      </c>
      <c r="C240" s="15">
        <v>1.0E-4</v>
      </c>
      <c r="D240" s="17">
        <v>1.0E-4</v>
      </c>
      <c r="E240" s="15" t="s">
        <v>264</v>
      </c>
      <c r="F240" s="16">
        <v>17660.15</v>
      </c>
      <c r="G240" s="15">
        <v>-0.002637397</v>
      </c>
      <c r="H240" s="17">
        <v>-0.0026</v>
      </c>
      <c r="J240" s="19"/>
      <c r="K240" s="15"/>
      <c r="L240" s="15"/>
      <c r="M240" s="15"/>
      <c r="N240" s="15"/>
    </row>
    <row r="241" ht="15.75" customHeight="1">
      <c r="A241" s="15" t="s">
        <v>265</v>
      </c>
      <c r="B241" s="15">
        <v>759.65</v>
      </c>
      <c r="C241" s="15">
        <v>-0.0096</v>
      </c>
      <c r="D241" s="17">
        <v>-0.0096</v>
      </c>
      <c r="E241" s="15" t="s">
        <v>265</v>
      </c>
      <c r="F241" s="16">
        <v>17706.85</v>
      </c>
      <c r="G241" s="15">
        <v>-0.00679549</v>
      </c>
      <c r="H241" s="17">
        <v>-0.0068</v>
      </c>
      <c r="J241" s="19"/>
      <c r="K241" s="15"/>
      <c r="L241" s="15"/>
      <c r="M241" s="15"/>
      <c r="N241" s="15"/>
    </row>
    <row r="242" ht="15.75" customHeight="1">
      <c r="A242" s="15" t="s">
        <v>266</v>
      </c>
      <c r="B242" s="15">
        <v>767.05</v>
      </c>
      <c r="C242" s="15">
        <v>-0.0053</v>
      </c>
      <c r="D242" s="17">
        <v>-0.0053</v>
      </c>
      <c r="E242" s="15" t="s">
        <v>266</v>
      </c>
      <c r="F242" s="16">
        <v>17828.0</v>
      </c>
      <c r="G242" s="15">
        <v>8.75794E-4</v>
      </c>
      <c r="H242" s="17">
        <v>9.0E-4</v>
      </c>
      <c r="J242" s="19"/>
      <c r="K242" s="15"/>
      <c r="L242" s="15"/>
      <c r="M242" s="15"/>
      <c r="N242" s="15"/>
    </row>
    <row r="243" ht="15.75" customHeight="1">
      <c r="A243" s="39">
        <v>45264.0</v>
      </c>
      <c r="B243" s="15">
        <v>771.1</v>
      </c>
      <c r="C243" s="15">
        <v>-0.0039</v>
      </c>
      <c r="D243" s="17">
        <v>-0.0039</v>
      </c>
      <c r="E243" s="39">
        <v>45264.0</v>
      </c>
      <c r="F243" s="16">
        <v>17812.4</v>
      </c>
      <c r="G243" s="15">
        <v>0.00508399</v>
      </c>
      <c r="H243" s="17">
        <v>0.0051</v>
      </c>
      <c r="J243" s="19"/>
      <c r="K243" s="15"/>
      <c r="L243" s="15"/>
      <c r="M243" s="15"/>
      <c r="N243" s="15"/>
    </row>
    <row r="244" ht="15.75" customHeight="1">
      <c r="A244" s="39">
        <v>45234.0</v>
      </c>
      <c r="B244" s="15">
        <v>774.15</v>
      </c>
      <c r="C244" s="15">
        <v>0.0057</v>
      </c>
      <c r="D244" s="17">
        <v>0.0057</v>
      </c>
      <c r="E244" s="39">
        <v>45234.0</v>
      </c>
      <c r="F244" s="16">
        <v>17722.3</v>
      </c>
      <c r="G244" s="15">
        <v>0.005574769</v>
      </c>
      <c r="H244" s="17">
        <v>0.0056</v>
      </c>
      <c r="J244" s="19"/>
      <c r="K244" s="15"/>
      <c r="L244" s="15"/>
      <c r="M244" s="15"/>
      <c r="N244" s="15"/>
    </row>
    <row r="245" ht="15.75" customHeight="1">
      <c r="A245" s="39">
        <v>45203.0</v>
      </c>
      <c r="B245" s="15">
        <v>769.75</v>
      </c>
      <c r="C245" s="15">
        <v>0.005</v>
      </c>
      <c r="D245" s="17">
        <v>0.005</v>
      </c>
      <c r="E245" s="39">
        <v>45203.0</v>
      </c>
      <c r="F245" s="16">
        <v>17624.05</v>
      </c>
      <c r="G245" s="15">
        <v>0.001414841</v>
      </c>
      <c r="H245" s="17">
        <v>0.0014</v>
      </c>
      <c r="J245" s="19"/>
      <c r="K245" s="15"/>
      <c r="L245" s="15"/>
      <c r="M245" s="15"/>
      <c r="N245" s="15"/>
    </row>
    <row r="246" ht="15.75" customHeight="1">
      <c r="A246" s="39">
        <v>45081.0</v>
      </c>
      <c r="B246" s="15">
        <v>765.95</v>
      </c>
      <c r="C246" s="15">
        <v>0.0033</v>
      </c>
      <c r="D246" s="17">
        <v>0.0033</v>
      </c>
      <c r="E246" s="39">
        <v>45081.0</v>
      </c>
      <c r="F246" s="16">
        <v>17599.15</v>
      </c>
      <c r="G246" s="15">
        <v>0.002397897</v>
      </c>
      <c r="H246" s="17">
        <v>0.0024</v>
      </c>
      <c r="J246" s="19"/>
      <c r="K246" s="15"/>
      <c r="L246" s="15"/>
      <c r="M246" s="15"/>
      <c r="N246" s="15"/>
    </row>
    <row r="247" ht="15.75" customHeight="1">
      <c r="A247" s="39">
        <v>45050.0</v>
      </c>
      <c r="B247" s="15">
        <v>763.45</v>
      </c>
      <c r="C247" s="15">
        <v>0.0038</v>
      </c>
      <c r="D247" s="17">
        <v>0.0038</v>
      </c>
      <c r="E247" s="39">
        <v>45050.0</v>
      </c>
      <c r="F247" s="16">
        <v>17557.05</v>
      </c>
      <c r="G247" s="15">
        <v>0.009138955</v>
      </c>
      <c r="H247" s="17">
        <v>0.0091</v>
      </c>
      <c r="J247" s="19"/>
      <c r="K247" s="15"/>
      <c r="L247" s="15"/>
      <c r="M247" s="15"/>
      <c r="N247" s="15"/>
    </row>
    <row r="248" ht="15.75" customHeight="1">
      <c r="A248" s="39">
        <v>44989.0</v>
      </c>
      <c r="B248" s="15">
        <v>760.55</v>
      </c>
      <c r="C248" s="15">
        <v>0.0154</v>
      </c>
      <c r="D248" s="17">
        <v>0.0154</v>
      </c>
      <c r="E248" s="39">
        <v>44989.0</v>
      </c>
      <c r="F248" s="16">
        <v>17398.05</v>
      </c>
      <c r="G248" s="15">
        <v>0.002206253</v>
      </c>
      <c r="H248" s="17">
        <v>0.0022</v>
      </c>
      <c r="J248" s="19"/>
      <c r="K248" s="15"/>
      <c r="L248" s="15"/>
      <c r="M248" s="15"/>
      <c r="N248" s="15"/>
    </row>
    <row r="249" ht="15.75" customHeight="1">
      <c r="A249" s="15" t="s">
        <v>267</v>
      </c>
      <c r="B249" s="15">
        <v>749.0</v>
      </c>
      <c r="C249" s="15">
        <v>0.0073</v>
      </c>
      <c r="D249" s="17">
        <v>0.0073</v>
      </c>
      <c r="E249" s="15" t="s">
        <v>267</v>
      </c>
      <c r="F249" s="16">
        <v>17359.75</v>
      </c>
      <c r="G249" s="15">
        <v>0.016337152</v>
      </c>
      <c r="H249" s="17">
        <v>0.0163</v>
      </c>
      <c r="J249" s="19"/>
      <c r="K249" s="15"/>
      <c r="L249" s="15"/>
      <c r="M249" s="15"/>
      <c r="N249" s="15"/>
    </row>
    <row r="250" ht="15.75" customHeight="1">
      <c r="A250" s="15" t="s">
        <v>268</v>
      </c>
      <c r="B250" s="15">
        <v>743.6</v>
      </c>
      <c r="C250" s="15">
        <v>-0.0065</v>
      </c>
      <c r="D250" s="17">
        <v>-0.0065</v>
      </c>
      <c r="E250" s="15" t="s">
        <v>268</v>
      </c>
      <c r="F250" s="16">
        <v>17080.7</v>
      </c>
      <c r="G250" s="15">
        <v>0.007609856</v>
      </c>
      <c r="H250" s="17">
        <v>0.0076</v>
      </c>
      <c r="J250" s="19"/>
      <c r="K250" s="15"/>
      <c r="L250" s="15"/>
      <c r="M250" s="15"/>
      <c r="N250" s="15"/>
    </row>
    <row r="251" ht="15.75" customHeight="1">
      <c r="A251" s="15" t="s">
        <v>269</v>
      </c>
      <c r="B251" s="15">
        <v>748.45</v>
      </c>
      <c r="C251" s="15">
        <v>-0.0175</v>
      </c>
      <c r="D251" s="17">
        <v>-0.0175</v>
      </c>
      <c r="E251" s="15" t="s">
        <v>269</v>
      </c>
      <c r="F251" s="16">
        <v>16951.7</v>
      </c>
      <c r="G251" s="15">
        <v>-0.002001684</v>
      </c>
      <c r="H251" s="17">
        <v>-0.002</v>
      </c>
      <c r="J251" s="19"/>
      <c r="K251" s="15"/>
      <c r="L251" s="15"/>
      <c r="M251" s="15"/>
      <c r="N251" s="15"/>
    </row>
    <row r="252" ht="15.75" customHeight="1">
      <c r="A252" s="15" t="s">
        <v>270</v>
      </c>
      <c r="B252" s="15">
        <v>761.75</v>
      </c>
      <c r="C252" s="15">
        <v>-9.0E-4</v>
      </c>
      <c r="D252" s="17">
        <v>-9.0E-4</v>
      </c>
      <c r="E252" s="15" t="s">
        <v>270</v>
      </c>
      <c r="F252" s="16">
        <v>16985.7</v>
      </c>
      <c r="G252" s="15">
        <v>0.002398931</v>
      </c>
      <c r="H252" s="17">
        <v>0.0024</v>
      </c>
      <c r="J252" s="19"/>
      <c r="K252" s="15"/>
      <c r="L252" s="15"/>
      <c r="M252" s="15"/>
      <c r="N252" s="15"/>
    </row>
    <row r="253" ht="15.75" customHeight="1">
      <c r="A253" s="15" t="s">
        <v>271</v>
      </c>
      <c r="B253" s="15">
        <v>762.45</v>
      </c>
      <c r="C253" s="15">
        <v>-0.0014</v>
      </c>
      <c r="D253" s="17">
        <v>-0.0014</v>
      </c>
      <c r="E253" s="15" t="s">
        <v>271</v>
      </c>
      <c r="F253" s="16">
        <v>16945.05</v>
      </c>
      <c r="G253" s="15">
        <v>-0.007720956</v>
      </c>
      <c r="H253" s="17">
        <v>-0.0077</v>
      </c>
      <c r="J253" s="19"/>
      <c r="K253" s="15"/>
      <c r="L253" s="15"/>
      <c r="M253" s="15"/>
      <c r="N253" s="15"/>
    </row>
    <row r="254" ht="15.75" customHeight="1">
      <c r="A254" s="15" t="s">
        <v>272</v>
      </c>
      <c r="B254" s="15">
        <v>763.55</v>
      </c>
      <c r="C254" s="15">
        <v>0.0091</v>
      </c>
      <c r="D254" s="17">
        <v>0.0091</v>
      </c>
      <c r="E254" s="15" t="s">
        <v>272</v>
      </c>
      <c r="F254" s="16">
        <v>17076.9</v>
      </c>
      <c r="G254" s="15">
        <v>-0.004372693</v>
      </c>
      <c r="H254" s="17">
        <v>-0.0044</v>
      </c>
      <c r="J254" s="19"/>
      <c r="K254" s="15"/>
      <c r="L254" s="15"/>
      <c r="M254" s="15"/>
      <c r="N254" s="15"/>
    </row>
    <row r="255" ht="15.75" customHeight="1">
      <c r="A255" s="15" t="s">
        <v>273</v>
      </c>
      <c r="B255" s="15">
        <v>756.7</v>
      </c>
      <c r="C255" s="15">
        <v>-3.0E-4</v>
      </c>
      <c r="D255" s="17">
        <v>-3.0E-4</v>
      </c>
      <c r="E255" s="15" t="s">
        <v>273</v>
      </c>
      <c r="F255" s="16">
        <v>17151.9</v>
      </c>
      <c r="G255" s="15">
        <v>0.002595353</v>
      </c>
      <c r="H255" s="17">
        <v>0.0026</v>
      </c>
      <c r="J255" s="19"/>
      <c r="K255" s="15"/>
      <c r="L255" s="15"/>
      <c r="M255" s="15"/>
      <c r="N255" s="15"/>
    </row>
    <row r="256" ht="15.75" customHeight="1">
      <c r="A256" s="15" t="s">
        <v>274</v>
      </c>
      <c r="B256" s="15">
        <v>756.95</v>
      </c>
      <c r="C256" s="15">
        <v>0.0028</v>
      </c>
      <c r="D256" s="17">
        <v>0.0028</v>
      </c>
      <c r="E256" s="15" t="s">
        <v>274</v>
      </c>
      <c r="F256" s="16">
        <v>17107.5</v>
      </c>
      <c r="G256" s="15">
        <v>0.007010666</v>
      </c>
      <c r="H256" s="17">
        <v>0.007</v>
      </c>
      <c r="J256" s="19"/>
      <c r="K256" s="15"/>
      <c r="L256" s="15"/>
      <c r="M256" s="15"/>
      <c r="N256" s="15"/>
    </row>
    <row r="257" ht="15.75" customHeight="1">
      <c r="A257" s="15" t="s">
        <v>275</v>
      </c>
      <c r="B257" s="15">
        <v>754.8</v>
      </c>
      <c r="C257" s="15">
        <v>-0.0032</v>
      </c>
      <c r="D257" s="17">
        <v>-0.0032</v>
      </c>
      <c r="E257" s="15" t="s">
        <v>275</v>
      </c>
      <c r="F257" s="16">
        <v>16988.4</v>
      </c>
      <c r="G257" s="15">
        <v>-0.006529221</v>
      </c>
      <c r="H257" s="17">
        <v>-0.0065</v>
      </c>
      <c r="J257" s="19"/>
      <c r="K257" s="15"/>
      <c r="L257" s="15"/>
      <c r="M257" s="15"/>
      <c r="N257" s="15"/>
    </row>
    <row r="258" ht="15.75" customHeight="1">
      <c r="A258" s="15" t="s">
        <v>276</v>
      </c>
      <c r="B258" s="15">
        <v>757.25</v>
      </c>
      <c r="C258" s="15">
        <v>0.0151</v>
      </c>
      <c r="D258" s="17">
        <v>0.0151</v>
      </c>
      <c r="E258" s="15" t="s">
        <v>276</v>
      </c>
      <c r="F258" s="16">
        <v>17100.05</v>
      </c>
      <c r="G258" s="15">
        <v>0.00673806</v>
      </c>
      <c r="H258" s="17">
        <v>0.0067</v>
      </c>
      <c r="J258" s="19"/>
      <c r="K258" s="15"/>
      <c r="L258" s="15"/>
      <c r="M258" s="15"/>
      <c r="N258" s="15"/>
    </row>
    <row r="259" ht="15.75" customHeight="1">
      <c r="A259" s="15" t="s">
        <v>277</v>
      </c>
      <c r="B259" s="15">
        <v>745.95</v>
      </c>
      <c r="C259" s="15">
        <v>-0.0141</v>
      </c>
      <c r="D259" s="17">
        <v>-0.0141</v>
      </c>
      <c r="E259" s="15" t="s">
        <v>277</v>
      </c>
      <c r="F259" s="16">
        <v>16985.6</v>
      </c>
      <c r="G259" s="15">
        <v>7.92475E-4</v>
      </c>
      <c r="H259" s="17">
        <v>8.0E-4</v>
      </c>
      <c r="J259" s="19"/>
      <c r="K259" s="15"/>
      <c r="L259" s="15"/>
      <c r="M259" s="15"/>
      <c r="N259" s="15"/>
    </row>
    <row r="260" ht="15.75" customHeight="1">
      <c r="A260" s="15" t="s">
        <v>278</v>
      </c>
      <c r="B260" s="15">
        <v>756.65</v>
      </c>
      <c r="C260" s="15">
        <v>-0.0196</v>
      </c>
      <c r="D260" s="17">
        <v>-0.0196</v>
      </c>
      <c r="E260" s="15" t="s">
        <v>278</v>
      </c>
      <c r="F260" s="16">
        <v>16972.15</v>
      </c>
      <c r="G260" s="15">
        <v>-0.004174661</v>
      </c>
      <c r="H260" s="17">
        <v>-0.0042</v>
      </c>
      <c r="J260" s="19"/>
      <c r="K260" s="15"/>
      <c r="L260" s="15"/>
      <c r="M260" s="15"/>
      <c r="N260" s="15"/>
    </row>
    <row r="261" ht="15.75" customHeight="1">
      <c r="A261" s="15" t="s">
        <v>279</v>
      </c>
      <c r="B261" s="15">
        <v>771.8</v>
      </c>
      <c r="C261" s="15">
        <v>0.0085</v>
      </c>
      <c r="D261" s="17">
        <v>0.0085</v>
      </c>
      <c r="E261" s="15" t="s">
        <v>279</v>
      </c>
      <c r="F261" s="16">
        <v>17043.3</v>
      </c>
      <c r="G261" s="15">
        <v>-0.006470681</v>
      </c>
      <c r="H261" s="17">
        <v>-0.0065</v>
      </c>
      <c r="J261" s="19"/>
      <c r="K261" s="15"/>
      <c r="L261" s="15"/>
      <c r="M261" s="15"/>
      <c r="N261" s="15"/>
    </row>
    <row r="262" ht="15.75" customHeight="1">
      <c r="A262" s="15" t="s">
        <v>280</v>
      </c>
      <c r="B262" s="15">
        <v>765.3</v>
      </c>
      <c r="C262" s="15">
        <v>-0.0109</v>
      </c>
      <c r="D262" s="17">
        <v>-0.0109</v>
      </c>
      <c r="E262" s="15" t="s">
        <v>280</v>
      </c>
      <c r="F262" s="16">
        <v>17154.3</v>
      </c>
      <c r="G262" s="15">
        <v>-0.014851059</v>
      </c>
      <c r="H262" s="17">
        <v>-0.0149</v>
      </c>
      <c r="J262" s="19"/>
      <c r="K262" s="15"/>
      <c r="L262" s="15"/>
      <c r="M262" s="15"/>
      <c r="N262" s="15"/>
    </row>
    <row r="263" ht="15.75" customHeight="1">
      <c r="A263" s="39">
        <v>45202.0</v>
      </c>
      <c r="B263" s="15">
        <v>773.75</v>
      </c>
      <c r="C263" s="15">
        <v>5.0E-4</v>
      </c>
      <c r="D263" s="17">
        <v>5.0E-4</v>
      </c>
      <c r="E263" s="39">
        <v>45202.0</v>
      </c>
      <c r="F263" s="16">
        <v>17412.9</v>
      </c>
      <c r="G263" s="15">
        <v>-0.010045709</v>
      </c>
      <c r="H263" s="17">
        <v>-0.01</v>
      </c>
      <c r="J263" s="19"/>
      <c r="K263" s="15"/>
      <c r="L263" s="15"/>
      <c r="M263" s="15"/>
      <c r="N263" s="15"/>
    </row>
    <row r="264" ht="15.75" customHeight="1">
      <c r="A264" s="39">
        <v>45172.0</v>
      </c>
      <c r="B264" s="15">
        <v>773.4</v>
      </c>
      <c r="C264" s="15">
        <v>0.0089</v>
      </c>
      <c r="D264" s="17">
        <v>0.0089</v>
      </c>
      <c r="E264" s="39">
        <v>45172.0</v>
      </c>
      <c r="F264" s="16">
        <v>17589.6</v>
      </c>
      <c r="G264" s="15">
        <v>-0.009282206</v>
      </c>
      <c r="H264" s="17">
        <v>-0.0093</v>
      </c>
      <c r="J264" s="19"/>
      <c r="K264" s="15"/>
      <c r="L264" s="15"/>
      <c r="M264" s="15"/>
      <c r="N264" s="15"/>
    </row>
    <row r="265" ht="15.75" customHeight="1">
      <c r="A265" s="39">
        <v>45141.0</v>
      </c>
      <c r="B265" s="15">
        <v>766.55</v>
      </c>
      <c r="C265" s="15">
        <v>-1.0E-4</v>
      </c>
      <c r="D265" s="17">
        <v>-1.0E-4</v>
      </c>
      <c r="E265" s="39">
        <v>45141.0</v>
      </c>
      <c r="F265" s="16">
        <v>17754.4</v>
      </c>
      <c r="G265" s="15">
        <v>0.002424985</v>
      </c>
      <c r="H265" s="17">
        <v>0.0024</v>
      </c>
      <c r="J265" s="19"/>
      <c r="K265" s="15"/>
      <c r="L265" s="15"/>
      <c r="M265" s="15"/>
      <c r="N265" s="15"/>
    </row>
    <row r="266" ht="15.75" customHeight="1">
      <c r="A266" s="39">
        <v>45080.0</v>
      </c>
      <c r="B266" s="15">
        <v>766.6</v>
      </c>
      <c r="C266" s="15">
        <v>0.0029</v>
      </c>
      <c r="D266" s="17">
        <v>0.0029</v>
      </c>
      <c r="E266" s="39">
        <v>45080.0</v>
      </c>
      <c r="F266" s="16">
        <v>17711.45</v>
      </c>
      <c r="G266" s="15">
        <v>0.006655546</v>
      </c>
      <c r="H266" s="17">
        <v>0.0067</v>
      </c>
      <c r="J266" s="19"/>
      <c r="K266" s="15"/>
      <c r="L266" s="15"/>
      <c r="M266" s="15"/>
      <c r="N266" s="15"/>
    </row>
    <row r="267" ht="15.75" customHeight="1">
      <c r="A267" s="39">
        <v>44988.0</v>
      </c>
      <c r="B267" s="15">
        <v>764.4</v>
      </c>
      <c r="C267" s="15">
        <v>0.0328</v>
      </c>
      <c r="D267" s="17">
        <v>0.0328</v>
      </c>
      <c r="E267" s="39">
        <v>44988.0</v>
      </c>
      <c r="F267" s="16">
        <v>17594.35</v>
      </c>
      <c r="G267" s="15">
        <v>0.015728644</v>
      </c>
      <c r="H267" s="17">
        <v>0.0157</v>
      </c>
      <c r="J267" s="19"/>
      <c r="K267" s="15"/>
      <c r="L267" s="15"/>
      <c r="M267" s="15"/>
      <c r="N267" s="15"/>
    </row>
    <row r="268" ht="15.75" customHeight="1">
      <c r="A268" s="39">
        <v>44960.0</v>
      </c>
      <c r="B268" s="15">
        <v>740.1</v>
      </c>
      <c r="C268" s="15">
        <v>-0.0135</v>
      </c>
      <c r="D268" s="17">
        <v>-0.0135</v>
      </c>
      <c r="E268" s="39">
        <v>44960.0</v>
      </c>
      <c r="F268" s="16">
        <v>17321.9</v>
      </c>
      <c r="G268" s="15">
        <v>-0.007392169</v>
      </c>
      <c r="H268" s="17">
        <v>-0.0074</v>
      </c>
      <c r="J268" s="19"/>
      <c r="K268" s="15"/>
      <c r="L268" s="15"/>
      <c r="M268" s="15"/>
      <c r="N268" s="15"/>
    </row>
    <row r="269" ht="15.75" customHeight="1">
      <c r="A269" s="39">
        <v>44929.0</v>
      </c>
      <c r="B269" s="15">
        <v>750.2</v>
      </c>
      <c r="C269" s="15">
        <v>0.0107</v>
      </c>
      <c r="D269" s="17">
        <v>0.0107</v>
      </c>
      <c r="E269" s="39">
        <v>44929.0</v>
      </c>
      <c r="F269" s="16">
        <v>17450.9</v>
      </c>
      <c r="G269" s="15">
        <v>0.008492281</v>
      </c>
      <c r="H269" s="17">
        <v>0.0085</v>
      </c>
      <c r="J269" s="19"/>
      <c r="K269" s="15"/>
      <c r="L269" s="15"/>
      <c r="M269" s="15"/>
      <c r="N269" s="15"/>
    </row>
    <row r="270" ht="15.75" customHeight="1">
      <c r="A270" s="15" t="s">
        <v>281</v>
      </c>
      <c r="B270" s="15">
        <v>742.25</v>
      </c>
      <c r="C270" s="15">
        <v>-0.0141</v>
      </c>
      <c r="D270" s="17">
        <v>-0.0141</v>
      </c>
      <c r="E270" s="15" t="s">
        <v>281</v>
      </c>
      <c r="F270" s="16">
        <v>17303.95</v>
      </c>
      <c r="G270" s="15">
        <v>-0.005102716</v>
      </c>
      <c r="H270" s="17">
        <v>-0.0051</v>
      </c>
      <c r="J270" s="19"/>
      <c r="K270" s="15"/>
      <c r="L270" s="15"/>
      <c r="M270" s="15"/>
      <c r="N270" s="15"/>
    </row>
    <row r="271" ht="15.75" customHeight="1">
      <c r="A271" s="15" t="s">
        <v>282</v>
      </c>
      <c r="B271" s="15">
        <v>752.9</v>
      </c>
      <c r="C271" s="15">
        <v>-0.0055</v>
      </c>
      <c r="D271" s="17">
        <v>-0.0055</v>
      </c>
      <c r="E271" s="15" t="s">
        <v>282</v>
      </c>
      <c r="F271" s="16">
        <v>17392.7</v>
      </c>
      <c r="G271" s="15">
        <v>-0.004185322</v>
      </c>
      <c r="H271" s="17">
        <v>-0.0042</v>
      </c>
      <c r="J271" s="19"/>
      <c r="K271" s="15"/>
      <c r="L271" s="15"/>
      <c r="M271" s="15"/>
      <c r="N271" s="15"/>
    </row>
    <row r="272" ht="15.75" customHeight="1">
      <c r="A272" s="15" t="s">
        <v>283</v>
      </c>
      <c r="B272" s="15">
        <v>757.1</v>
      </c>
      <c r="C272" s="15">
        <v>-0.0077</v>
      </c>
      <c r="D272" s="17">
        <v>-0.0077</v>
      </c>
      <c r="E272" s="15" t="s">
        <v>283</v>
      </c>
      <c r="F272" s="16">
        <v>17465.8</v>
      </c>
      <c r="G272" s="15">
        <v>-0.002595474</v>
      </c>
      <c r="H272" s="17">
        <v>-0.0026</v>
      </c>
      <c r="J272" s="19"/>
      <c r="K272" s="15"/>
      <c r="L272" s="15"/>
      <c r="M272" s="15"/>
      <c r="N272" s="15"/>
    </row>
    <row r="273" ht="15.75" customHeight="1">
      <c r="A273" s="15" t="s">
        <v>284</v>
      </c>
      <c r="B273" s="15">
        <v>762.95</v>
      </c>
      <c r="C273" s="15">
        <v>-0.0119</v>
      </c>
      <c r="D273" s="17">
        <v>-0.0119</v>
      </c>
      <c r="E273" s="15" t="s">
        <v>284</v>
      </c>
      <c r="F273" s="16">
        <v>17511.25</v>
      </c>
      <c r="G273" s="15">
        <v>-0.002452391</v>
      </c>
      <c r="H273" s="17">
        <v>-0.0025</v>
      </c>
      <c r="J273" s="19"/>
      <c r="K273" s="15"/>
      <c r="L273" s="15"/>
      <c r="M273" s="15"/>
      <c r="N273" s="15"/>
    </row>
    <row r="274" ht="15.75" customHeight="1">
      <c r="A274" s="15" t="s">
        <v>285</v>
      </c>
      <c r="B274" s="15">
        <v>772.15</v>
      </c>
      <c r="C274" s="15">
        <v>-0.0089</v>
      </c>
      <c r="D274" s="17">
        <v>-0.0089</v>
      </c>
      <c r="E274" s="15" t="s">
        <v>285</v>
      </c>
      <c r="F274" s="16">
        <v>17554.3</v>
      </c>
      <c r="G274" s="15">
        <v>-0.01528045</v>
      </c>
      <c r="H274" s="17">
        <v>-0.0153</v>
      </c>
      <c r="J274" s="19"/>
      <c r="K274" s="15"/>
      <c r="L274" s="15"/>
      <c r="M274" s="15"/>
      <c r="N274" s="15"/>
    </row>
    <row r="275" ht="15.75" customHeight="1">
      <c r="A275" s="15" t="s">
        <v>286</v>
      </c>
      <c r="B275" s="15">
        <v>779.05</v>
      </c>
      <c r="C275" s="15">
        <v>-1.0E-4</v>
      </c>
      <c r="D275" s="17">
        <v>-1.0E-4</v>
      </c>
      <c r="E275" s="15" t="s">
        <v>286</v>
      </c>
      <c r="F275" s="16">
        <v>17826.7</v>
      </c>
      <c r="G275" s="15">
        <v>-0.001003105</v>
      </c>
      <c r="H275" s="17">
        <v>-0.001</v>
      </c>
      <c r="J275" s="19"/>
      <c r="K275" s="15"/>
      <c r="L275" s="15"/>
      <c r="M275" s="15"/>
      <c r="N275" s="15"/>
    </row>
    <row r="276" ht="15.75" customHeight="1">
      <c r="A276" s="15" t="s">
        <v>287</v>
      </c>
      <c r="B276" s="15">
        <v>779.15</v>
      </c>
      <c r="C276" s="15">
        <v>0.003</v>
      </c>
      <c r="D276" s="17">
        <v>0.003</v>
      </c>
      <c r="E276" s="15" t="s">
        <v>287</v>
      </c>
      <c r="F276" s="16">
        <v>17844.6</v>
      </c>
      <c r="G276" s="15">
        <v>-0.00555054</v>
      </c>
      <c r="H276" s="17">
        <v>-0.0056</v>
      </c>
      <c r="J276" s="19"/>
      <c r="K276" s="15"/>
      <c r="L276" s="15"/>
      <c r="M276" s="15"/>
      <c r="N276" s="15"/>
    </row>
    <row r="277" ht="15.75" customHeight="1">
      <c r="A277" s="15" t="s">
        <v>288</v>
      </c>
      <c r="B277" s="15">
        <v>776.8</v>
      </c>
      <c r="C277" s="15">
        <v>-0.0098</v>
      </c>
      <c r="D277" s="17">
        <v>-0.0098</v>
      </c>
      <c r="E277" s="15" t="s">
        <v>288</v>
      </c>
      <c r="F277" s="16">
        <v>17944.2</v>
      </c>
      <c r="G277" s="15">
        <v>-0.005081546</v>
      </c>
      <c r="H277" s="17">
        <v>-0.0051</v>
      </c>
      <c r="J277" s="19"/>
      <c r="K277" s="15"/>
      <c r="L277" s="15"/>
      <c r="M277" s="15"/>
      <c r="N277" s="15"/>
    </row>
    <row r="278" ht="15.75" customHeight="1">
      <c r="A278" s="15" t="s">
        <v>289</v>
      </c>
      <c r="B278" s="15">
        <v>784.45</v>
      </c>
      <c r="C278" s="15">
        <v>-0.0012</v>
      </c>
      <c r="D278" s="17">
        <v>-0.0012</v>
      </c>
      <c r="E278" s="15" t="s">
        <v>289</v>
      </c>
      <c r="F278" s="16">
        <v>18035.85</v>
      </c>
      <c r="G278" s="15">
        <v>0.001110134</v>
      </c>
      <c r="H278" s="17">
        <v>0.0011</v>
      </c>
      <c r="J278" s="19"/>
      <c r="K278" s="15"/>
      <c r="L278" s="15"/>
      <c r="M278" s="15"/>
      <c r="N278" s="15"/>
    </row>
    <row r="279" ht="15.75" customHeight="1">
      <c r="A279" s="15" t="s">
        <v>290</v>
      </c>
      <c r="B279" s="15">
        <v>785.4</v>
      </c>
      <c r="C279" s="15">
        <v>0.0132</v>
      </c>
      <c r="D279" s="17">
        <v>0.0132</v>
      </c>
      <c r="E279" s="15" t="s">
        <v>290</v>
      </c>
      <c r="F279" s="16">
        <v>18015.85</v>
      </c>
      <c r="G279" s="15">
        <v>0.004796471</v>
      </c>
      <c r="H279" s="17">
        <v>0.0048</v>
      </c>
      <c r="J279" s="19"/>
      <c r="K279" s="15"/>
      <c r="L279" s="15"/>
      <c r="M279" s="15"/>
      <c r="N279" s="15"/>
    </row>
    <row r="280" ht="15.75" customHeight="1">
      <c r="A280" s="15" t="s">
        <v>291</v>
      </c>
      <c r="B280" s="15">
        <v>775.2</v>
      </c>
      <c r="C280" s="15">
        <v>0.0086</v>
      </c>
      <c r="D280" s="17">
        <v>0.0086</v>
      </c>
      <c r="E280" s="15" t="s">
        <v>291</v>
      </c>
      <c r="F280" s="16">
        <v>17929.85</v>
      </c>
      <c r="G280" s="15">
        <v>0.008944398</v>
      </c>
      <c r="H280" s="17">
        <v>0.0089</v>
      </c>
      <c r="J280" s="19"/>
      <c r="K280" s="15"/>
      <c r="L280" s="15"/>
      <c r="M280" s="15"/>
      <c r="N280" s="15"/>
    </row>
    <row r="281" ht="15.75" customHeight="1">
      <c r="A281" s="15" t="s">
        <v>292</v>
      </c>
      <c r="B281" s="15">
        <v>768.6</v>
      </c>
      <c r="C281" s="15">
        <v>-0.0043</v>
      </c>
      <c r="D281" s="17">
        <v>-0.0043</v>
      </c>
      <c r="E281" s="15" t="s">
        <v>292</v>
      </c>
      <c r="F281" s="16">
        <v>17770.9</v>
      </c>
      <c r="G281" s="15">
        <v>-0.004793773</v>
      </c>
      <c r="H281" s="17">
        <v>-0.0048</v>
      </c>
      <c r="J281" s="19"/>
      <c r="K281" s="15"/>
      <c r="L281" s="15"/>
      <c r="M281" s="15"/>
      <c r="N281" s="15"/>
    </row>
    <row r="282" ht="15.75" customHeight="1">
      <c r="A282" s="39">
        <v>45201.0</v>
      </c>
      <c r="B282" s="15">
        <v>771.95</v>
      </c>
      <c r="C282" s="15">
        <v>0.0069</v>
      </c>
      <c r="D282" s="17">
        <v>0.0069</v>
      </c>
      <c r="E282" s="39">
        <v>45201.0</v>
      </c>
      <c r="F282" s="16">
        <v>17856.5</v>
      </c>
      <c r="G282" s="15">
        <v>-0.002065001</v>
      </c>
      <c r="H282" s="17">
        <v>-0.0021</v>
      </c>
      <c r="J282" s="19"/>
      <c r="K282" s="15"/>
      <c r="L282" s="15"/>
      <c r="M282" s="15"/>
      <c r="N282" s="15"/>
    </row>
    <row r="283" ht="15.75" customHeight="1">
      <c r="A283" s="39">
        <v>45171.0</v>
      </c>
      <c r="B283" s="15">
        <v>766.65</v>
      </c>
      <c r="C283" s="15">
        <v>-0.0109</v>
      </c>
      <c r="D283" s="17">
        <v>-0.0109</v>
      </c>
      <c r="E283" s="39">
        <v>45171.0</v>
      </c>
      <c r="F283" s="16">
        <v>17893.45</v>
      </c>
      <c r="G283" s="15">
        <v>0.001217008</v>
      </c>
      <c r="H283" s="17">
        <v>0.0012</v>
      </c>
      <c r="J283" s="19"/>
      <c r="K283" s="15"/>
      <c r="L283" s="15"/>
      <c r="M283" s="15"/>
      <c r="N283" s="15"/>
    </row>
    <row r="284" ht="15.75" customHeight="1">
      <c r="A284" s="39">
        <v>45140.0</v>
      </c>
      <c r="B284" s="15">
        <v>775.1</v>
      </c>
      <c r="C284" s="15">
        <v>-0.0137</v>
      </c>
      <c r="D284" s="17">
        <v>-0.0137</v>
      </c>
      <c r="E284" s="39">
        <v>45140.0</v>
      </c>
      <c r="F284" s="16">
        <v>17871.7</v>
      </c>
      <c r="G284" s="15">
        <v>0.008475581</v>
      </c>
      <c r="H284" s="17">
        <v>0.0085</v>
      </c>
      <c r="J284" s="19"/>
      <c r="K284" s="15"/>
      <c r="L284" s="15"/>
      <c r="M284" s="15"/>
      <c r="N284" s="15"/>
    </row>
    <row r="285" ht="15.75" customHeight="1">
      <c r="A285" s="39">
        <v>45109.0</v>
      </c>
      <c r="B285" s="15">
        <v>785.9</v>
      </c>
      <c r="C285" s="15">
        <v>-0.0042</v>
      </c>
      <c r="D285" s="17">
        <v>-0.0042</v>
      </c>
      <c r="E285" s="39">
        <v>45109.0</v>
      </c>
      <c r="F285" s="16">
        <v>17721.5</v>
      </c>
      <c r="G285" s="15">
        <v>-0.002426173</v>
      </c>
      <c r="H285" s="17">
        <v>-0.0024</v>
      </c>
      <c r="J285" s="19"/>
      <c r="K285" s="15"/>
      <c r="L285" s="15"/>
      <c r="M285" s="15"/>
      <c r="N285" s="15"/>
    </row>
    <row r="286" ht="15.75" customHeight="1">
      <c r="A286" s="39">
        <v>45079.0</v>
      </c>
      <c r="B286" s="15">
        <v>789.25</v>
      </c>
      <c r="C286" s="15">
        <v>-0.0046</v>
      </c>
      <c r="D286" s="17">
        <v>-0.0046</v>
      </c>
      <c r="E286" s="39">
        <v>45079.0</v>
      </c>
      <c r="F286" s="16">
        <v>17764.6</v>
      </c>
      <c r="G286" s="15">
        <v>-0.005010068</v>
      </c>
      <c r="H286" s="17">
        <v>-0.005</v>
      </c>
      <c r="J286" s="19"/>
      <c r="K286" s="15"/>
      <c r="L286" s="15"/>
      <c r="M286" s="15"/>
      <c r="N286" s="15"/>
    </row>
    <row r="287" ht="15.75" customHeight="1">
      <c r="A287" s="39">
        <v>44987.0</v>
      </c>
      <c r="B287" s="15">
        <v>792.9</v>
      </c>
      <c r="C287" s="15">
        <v>0.0195</v>
      </c>
      <c r="D287" s="17">
        <v>0.0195</v>
      </c>
      <c r="E287" s="39">
        <v>44987.0</v>
      </c>
      <c r="F287" s="16">
        <v>17854.05</v>
      </c>
      <c r="G287" s="15">
        <v>0.013835574</v>
      </c>
      <c r="H287" s="17">
        <v>0.0138</v>
      </c>
      <c r="J287" s="19"/>
      <c r="K287" s="15"/>
      <c r="L287" s="15"/>
      <c r="M287" s="15"/>
      <c r="N287" s="15"/>
    </row>
    <row r="288" ht="15.75" customHeight="1">
      <c r="A288" s="39">
        <v>44959.0</v>
      </c>
      <c r="B288" s="15">
        <v>777.75</v>
      </c>
      <c r="C288" s="15">
        <v>0.0112</v>
      </c>
      <c r="D288" s="17">
        <v>0.0112</v>
      </c>
      <c r="E288" s="39">
        <v>44959.0</v>
      </c>
      <c r="F288" s="16">
        <v>17610.4</v>
      </c>
      <c r="G288" s="15">
        <v>-3.34917E-4</v>
      </c>
      <c r="H288" s="17">
        <v>-3.0E-4</v>
      </c>
      <c r="J288" s="19"/>
      <c r="K288" s="15"/>
      <c r="L288" s="15"/>
      <c r="M288" s="15"/>
      <c r="N288" s="15"/>
    </row>
    <row r="289" ht="15.75" customHeight="1">
      <c r="A289" s="39">
        <v>44928.0</v>
      </c>
      <c r="B289" s="15">
        <v>769.1</v>
      </c>
      <c r="C289" s="15">
        <v>-0.0016</v>
      </c>
      <c r="D289" s="17">
        <v>-0.0016</v>
      </c>
      <c r="E289" s="39">
        <v>44928.0</v>
      </c>
      <c r="F289" s="16">
        <v>17616.3</v>
      </c>
      <c r="G289" s="15">
        <v>-0.002595947</v>
      </c>
      <c r="H289" s="17">
        <v>-0.0026</v>
      </c>
      <c r="J289" s="19"/>
      <c r="K289" s="15"/>
      <c r="L289" s="15"/>
      <c r="M289" s="15"/>
      <c r="N289" s="15"/>
    </row>
    <row r="290" ht="15.75" customHeight="1">
      <c r="A290" s="15" t="s">
        <v>293</v>
      </c>
      <c r="B290" s="15">
        <v>770.3</v>
      </c>
      <c r="C290" s="15">
        <v>1.0E-4</v>
      </c>
      <c r="D290" s="17">
        <v>1.0E-4</v>
      </c>
      <c r="E290" s="15" t="s">
        <v>293</v>
      </c>
      <c r="F290" s="16">
        <v>17662.15</v>
      </c>
      <c r="G290" s="15">
        <v>7.4792E-4</v>
      </c>
      <c r="H290" s="17">
        <v>7.0E-4</v>
      </c>
      <c r="J290" s="19"/>
      <c r="K290" s="15"/>
      <c r="L290" s="15"/>
      <c r="M290" s="15"/>
      <c r="N290" s="15"/>
    </row>
    <row r="291" ht="15.75" customHeight="1">
      <c r="A291" s="15" t="s">
        <v>294</v>
      </c>
      <c r="B291" s="15">
        <v>770.2</v>
      </c>
      <c r="C291" s="15">
        <v>-0.0056</v>
      </c>
      <c r="D291" s="17">
        <v>-0.0056</v>
      </c>
      <c r="E291" s="15" t="s">
        <v>294</v>
      </c>
      <c r="F291" s="16">
        <v>17648.95</v>
      </c>
      <c r="G291" s="15">
        <v>0.002533465</v>
      </c>
      <c r="H291" s="17">
        <v>0.0025</v>
      </c>
      <c r="J291" s="19"/>
      <c r="K291" s="15"/>
      <c r="L291" s="15"/>
      <c r="M291" s="15"/>
      <c r="N291" s="15"/>
    </row>
    <row r="292" ht="15.75" customHeight="1">
      <c r="A292" s="15" t="s">
        <v>295</v>
      </c>
      <c r="B292" s="15">
        <v>774.5</v>
      </c>
      <c r="C292" s="15">
        <v>-0.0026</v>
      </c>
      <c r="D292" s="17">
        <v>-0.0026</v>
      </c>
      <c r="E292" s="15" t="s">
        <v>295</v>
      </c>
      <c r="F292" s="16">
        <v>17604.35</v>
      </c>
      <c r="G292" s="15">
        <v>-0.016074268</v>
      </c>
      <c r="H292" s="17">
        <v>-0.0161</v>
      </c>
      <c r="J292" s="19"/>
      <c r="K292" s="15"/>
      <c r="L292" s="15"/>
      <c r="M292" s="15"/>
      <c r="N292" s="15"/>
    </row>
    <row r="293" ht="15.75" customHeight="1">
      <c r="A293" s="15" t="s">
        <v>296</v>
      </c>
      <c r="B293" s="15">
        <v>776.5</v>
      </c>
      <c r="C293" s="15">
        <v>0.0011</v>
      </c>
      <c r="D293" s="17">
        <v>0.0011</v>
      </c>
      <c r="E293" s="15" t="s">
        <v>296</v>
      </c>
      <c r="F293" s="16">
        <v>17891.95</v>
      </c>
      <c r="G293" s="15">
        <v>-0.012492894</v>
      </c>
      <c r="H293" s="17">
        <v>-0.0125</v>
      </c>
      <c r="J293" s="19"/>
      <c r="K293" s="15"/>
      <c r="L293" s="15"/>
      <c r="M293" s="15"/>
      <c r="N293" s="15"/>
    </row>
    <row r="294" ht="15.75" customHeight="1">
      <c r="A294" s="15" t="s">
        <v>297</v>
      </c>
      <c r="B294" s="15">
        <v>775.65</v>
      </c>
      <c r="C294" s="15">
        <v>0.0038</v>
      </c>
      <c r="D294" s="17">
        <v>0.0038</v>
      </c>
      <c r="E294" s="15" t="s">
        <v>297</v>
      </c>
      <c r="F294" s="16">
        <v>18118.3</v>
      </c>
      <c r="G294" s="48">
        <v>-1.3798E-5</v>
      </c>
      <c r="H294" s="17">
        <v>0.0</v>
      </c>
      <c r="J294" s="19"/>
      <c r="K294" s="15"/>
      <c r="L294" s="15"/>
      <c r="M294" s="15"/>
      <c r="N294" s="15"/>
    </row>
    <row r="295" ht="15.75" customHeight="1">
      <c r="A295" s="15" t="s">
        <v>298</v>
      </c>
      <c r="B295" s="15">
        <v>772.7</v>
      </c>
      <c r="C295" s="15">
        <v>0.0108</v>
      </c>
      <c r="D295" s="17">
        <v>0.0108</v>
      </c>
      <c r="E295" s="15" t="s">
        <v>298</v>
      </c>
      <c r="F295" s="16">
        <v>18118.55</v>
      </c>
      <c r="G295" s="15">
        <v>0.005042255</v>
      </c>
      <c r="H295" s="17">
        <v>0.005</v>
      </c>
      <c r="J295" s="19"/>
      <c r="K295" s="15"/>
      <c r="L295" s="15"/>
      <c r="M295" s="15"/>
      <c r="N295" s="15"/>
    </row>
    <row r="296" ht="15.75" customHeight="1">
      <c r="A296" s="15" t="s">
        <v>299</v>
      </c>
      <c r="B296" s="15">
        <v>764.45</v>
      </c>
      <c r="C296" s="15">
        <v>-0.0098</v>
      </c>
      <c r="D296" s="17">
        <v>-0.0098</v>
      </c>
      <c r="E296" s="15" t="s">
        <v>299</v>
      </c>
      <c r="F296" s="16">
        <v>18027.65</v>
      </c>
      <c r="G296" s="15">
        <v>-0.004429018</v>
      </c>
      <c r="H296" s="17">
        <v>-0.0044</v>
      </c>
      <c r="J296" s="19"/>
      <c r="K296" s="15"/>
      <c r="L296" s="15"/>
      <c r="M296" s="15"/>
      <c r="N296" s="15"/>
    </row>
    <row r="297" ht="15.75" customHeight="1">
      <c r="A297" s="15" t="s">
        <v>300</v>
      </c>
      <c r="B297" s="15">
        <v>772.0</v>
      </c>
      <c r="C297" s="15">
        <v>-0.0059</v>
      </c>
      <c r="D297" s="17">
        <v>-0.0059</v>
      </c>
      <c r="E297" s="15" t="s">
        <v>300</v>
      </c>
      <c r="F297" s="16">
        <v>18107.85</v>
      </c>
      <c r="G297" s="15">
        <v>-0.003165367</v>
      </c>
      <c r="H297" s="17">
        <v>-0.0032</v>
      </c>
      <c r="J297" s="19"/>
      <c r="K297" s="15"/>
      <c r="L297" s="15"/>
      <c r="M297" s="15"/>
      <c r="N297" s="15"/>
    </row>
    <row r="298" ht="15.75" customHeight="1">
      <c r="A298" s="15" t="s">
        <v>301</v>
      </c>
      <c r="B298" s="15">
        <v>776.55</v>
      </c>
      <c r="C298" s="15">
        <v>0.0142</v>
      </c>
      <c r="D298" s="17">
        <v>0.0142</v>
      </c>
      <c r="E298" s="15" t="s">
        <v>301</v>
      </c>
      <c r="F298" s="16">
        <v>18165.35</v>
      </c>
      <c r="G298" s="15">
        <v>0.006206622</v>
      </c>
      <c r="H298" s="17">
        <v>0.0062</v>
      </c>
      <c r="J298" s="19"/>
      <c r="K298" s="15"/>
      <c r="L298" s="15"/>
      <c r="M298" s="15"/>
      <c r="N298" s="15"/>
    </row>
    <row r="299" ht="15.75" customHeight="1">
      <c r="A299" s="15" t="s">
        <v>302</v>
      </c>
      <c r="B299" s="15">
        <v>765.7</v>
      </c>
      <c r="C299" s="15">
        <v>0.0086</v>
      </c>
      <c r="D299" s="17">
        <v>0.0086</v>
      </c>
      <c r="E299" s="15" t="s">
        <v>302</v>
      </c>
      <c r="F299" s="16">
        <v>18053.3</v>
      </c>
      <c r="G299" s="15">
        <v>0.008854503</v>
      </c>
      <c r="H299" s="17">
        <v>0.0089</v>
      </c>
      <c r="J299" s="19"/>
      <c r="K299" s="15"/>
      <c r="L299" s="15"/>
      <c r="M299" s="15"/>
      <c r="N299" s="15"/>
    </row>
    <row r="300" ht="15.75" customHeight="1">
      <c r="A300" s="15" t="s">
        <v>303</v>
      </c>
      <c r="B300" s="15">
        <v>759.15</v>
      </c>
      <c r="C300" s="15">
        <v>-0.0067</v>
      </c>
      <c r="D300" s="17">
        <v>-0.0067</v>
      </c>
      <c r="E300" s="15" t="s">
        <v>303</v>
      </c>
      <c r="F300" s="16">
        <v>17894.85</v>
      </c>
      <c r="G300" s="15">
        <v>-0.003438847</v>
      </c>
      <c r="H300" s="17">
        <v>-0.0034</v>
      </c>
      <c r="J300" s="19"/>
      <c r="K300" s="15"/>
      <c r="L300" s="15"/>
      <c r="M300" s="15"/>
      <c r="N300" s="15"/>
    </row>
    <row r="301" ht="15.75" customHeight="1">
      <c r="A301" s="15" t="s">
        <v>304</v>
      </c>
      <c r="B301" s="15">
        <v>764.3</v>
      </c>
      <c r="C301" s="15">
        <v>0.0098</v>
      </c>
      <c r="D301" s="17">
        <v>0.0098</v>
      </c>
      <c r="E301" s="15" t="s">
        <v>304</v>
      </c>
      <c r="F301" s="16">
        <v>17956.6</v>
      </c>
      <c r="G301" s="15">
        <v>0.005510074</v>
      </c>
      <c r="H301" s="17">
        <v>0.0055</v>
      </c>
      <c r="J301" s="19"/>
      <c r="K301" s="15"/>
      <c r="L301" s="15"/>
      <c r="M301" s="15"/>
      <c r="N301" s="15"/>
    </row>
    <row r="302" ht="15.75" customHeight="1">
      <c r="A302" s="39">
        <v>45261.0</v>
      </c>
      <c r="B302" s="15">
        <v>756.9</v>
      </c>
      <c r="C302" s="15">
        <v>-0.0113</v>
      </c>
      <c r="D302" s="17">
        <v>-0.0113</v>
      </c>
      <c r="E302" s="39">
        <v>45261.0</v>
      </c>
      <c r="F302" s="16">
        <v>17858.2</v>
      </c>
      <c r="G302" s="15">
        <v>-0.002095475</v>
      </c>
      <c r="H302" s="17">
        <v>-0.0021</v>
      </c>
      <c r="J302" s="19"/>
      <c r="K302" s="15"/>
      <c r="L302" s="15"/>
      <c r="M302" s="15"/>
      <c r="N302" s="15"/>
    </row>
    <row r="303" ht="15.75" customHeight="1">
      <c r="A303" s="39">
        <v>45231.0</v>
      </c>
      <c r="B303" s="15">
        <v>765.55</v>
      </c>
      <c r="C303" s="15">
        <v>-0.0344</v>
      </c>
      <c r="D303" s="17">
        <v>-0.0344</v>
      </c>
      <c r="E303" s="39">
        <v>45231.0</v>
      </c>
      <c r="F303" s="16">
        <v>17895.7</v>
      </c>
      <c r="G303" s="15">
        <v>-0.001029912</v>
      </c>
      <c r="H303" s="17">
        <v>-0.001</v>
      </c>
      <c r="J303" s="19"/>
      <c r="K303" s="15"/>
      <c r="L303" s="15"/>
      <c r="M303" s="15"/>
      <c r="N303" s="15"/>
    </row>
    <row r="304" ht="15.75" customHeight="1">
      <c r="A304" s="39">
        <v>45200.0</v>
      </c>
      <c r="B304" s="15">
        <v>792.85</v>
      </c>
      <c r="C304" s="15">
        <v>-0.0324</v>
      </c>
      <c r="D304" s="17">
        <v>-0.0324</v>
      </c>
      <c r="E304" s="39">
        <v>45200.0</v>
      </c>
      <c r="F304" s="16">
        <v>17914.15</v>
      </c>
      <c r="G304" s="15">
        <v>-0.010333569</v>
      </c>
      <c r="H304" s="17">
        <v>-0.0103</v>
      </c>
      <c r="J304" s="19"/>
      <c r="K304" s="15"/>
      <c r="L304" s="15"/>
      <c r="M304" s="15"/>
      <c r="N304" s="15"/>
    </row>
    <row r="305" ht="15.75" customHeight="1">
      <c r="A305" s="39">
        <v>45170.0</v>
      </c>
      <c r="B305" s="15">
        <v>819.4</v>
      </c>
      <c r="C305" s="15">
        <v>0.0294</v>
      </c>
      <c r="D305" s="17">
        <v>0.0294</v>
      </c>
      <c r="E305" s="39">
        <v>45170.0</v>
      </c>
      <c r="F305" s="16">
        <v>18101.2</v>
      </c>
      <c r="G305" s="15">
        <v>0.013536251</v>
      </c>
      <c r="H305" s="17">
        <v>0.0135</v>
      </c>
      <c r="J305" s="19"/>
      <c r="K305" s="15"/>
      <c r="L305" s="15"/>
      <c r="M305" s="15"/>
      <c r="N305" s="15"/>
    </row>
    <row r="306" ht="15.75" customHeight="1">
      <c r="A306" s="39">
        <v>45078.0</v>
      </c>
      <c r="B306" s="15">
        <v>796.0</v>
      </c>
      <c r="C306" s="15">
        <v>-0.0138</v>
      </c>
      <c r="D306" s="17">
        <v>-0.0138</v>
      </c>
      <c r="E306" s="39">
        <v>45078.0</v>
      </c>
      <c r="F306" s="16">
        <v>17859.45</v>
      </c>
      <c r="G306" s="15">
        <v>-0.007375439</v>
      </c>
      <c r="H306" s="17">
        <v>-0.0074</v>
      </c>
      <c r="J306" s="19"/>
      <c r="K306" s="15"/>
      <c r="L306" s="15"/>
      <c r="M306" s="15"/>
      <c r="N306" s="15"/>
    </row>
    <row r="307" ht="15.75" customHeight="1">
      <c r="A307" s="39">
        <v>45047.0</v>
      </c>
      <c r="B307" s="15">
        <v>807.1</v>
      </c>
      <c r="C307" s="15">
        <v>-0.0058</v>
      </c>
      <c r="D307" s="17">
        <v>-0.0058</v>
      </c>
      <c r="E307" s="39">
        <v>45047.0</v>
      </c>
      <c r="F307" s="16">
        <v>17992.15</v>
      </c>
      <c r="G307" s="15">
        <v>-0.002815504</v>
      </c>
      <c r="H307" s="17">
        <v>-0.0028</v>
      </c>
      <c r="J307" s="19"/>
      <c r="K307" s="15"/>
      <c r="L307" s="15"/>
      <c r="M307" s="15"/>
      <c r="N307" s="15"/>
    </row>
    <row r="308" ht="15.75" customHeight="1">
      <c r="A308" s="39">
        <v>45017.0</v>
      </c>
      <c r="B308" s="15">
        <v>811.8</v>
      </c>
      <c r="C308" s="15">
        <v>-0.0071</v>
      </c>
      <c r="D308" s="17">
        <v>-0.0071</v>
      </c>
      <c r="E308" s="39">
        <v>45017.0</v>
      </c>
      <c r="F308" s="16">
        <v>18042.95</v>
      </c>
      <c r="G308" s="15">
        <v>-0.010398984</v>
      </c>
      <c r="H308" s="17">
        <v>-0.0104</v>
      </c>
      <c r="J308" s="19"/>
      <c r="K308" s="15"/>
      <c r="L308" s="15"/>
      <c r="M308" s="15"/>
      <c r="N308" s="15"/>
    </row>
    <row r="309" ht="15.75" customHeight="1">
      <c r="A309" s="39">
        <v>44986.0</v>
      </c>
      <c r="B309" s="15">
        <v>817.6</v>
      </c>
      <c r="C309" s="15">
        <v>0.005</v>
      </c>
      <c r="D309" s="17">
        <v>0.005</v>
      </c>
      <c r="E309" s="39">
        <v>44986.0</v>
      </c>
      <c r="F309" s="16">
        <v>18232.55</v>
      </c>
      <c r="G309" s="15">
        <v>0.001928842</v>
      </c>
      <c r="H309" s="17">
        <v>0.0019</v>
      </c>
      <c r="J309" s="19"/>
      <c r="K309" s="15"/>
      <c r="L309" s="15"/>
      <c r="M309" s="15"/>
      <c r="N309" s="15"/>
    </row>
    <row r="310" ht="15.75" customHeight="1">
      <c r="A310" s="39">
        <v>44958.0</v>
      </c>
      <c r="B310" s="15">
        <v>813.5</v>
      </c>
      <c r="C310" s="15">
        <v>0.0092</v>
      </c>
      <c r="D310" s="17">
        <v>0.0092</v>
      </c>
      <c r="E310" s="39">
        <v>44958.0</v>
      </c>
      <c r="F310" s="16">
        <v>18197.45</v>
      </c>
      <c r="G310" s="15">
        <v>0.00508967</v>
      </c>
      <c r="H310" s="17">
        <v>0.0051</v>
      </c>
      <c r="J310" s="19"/>
      <c r="K310" s="15"/>
      <c r="L310" s="15"/>
      <c r="M310" s="15"/>
      <c r="N310" s="15"/>
    </row>
    <row r="311" ht="15.75" customHeight="1">
      <c r="A311" s="15" t="s">
        <v>305</v>
      </c>
      <c r="B311" s="15">
        <v>806.1</v>
      </c>
      <c r="C311" s="15">
        <v>-0.0178</v>
      </c>
      <c r="D311" s="17">
        <v>-0.0178</v>
      </c>
      <c r="E311" s="15" t="s">
        <v>305</v>
      </c>
      <c r="F311" s="16">
        <v>18105.3</v>
      </c>
      <c r="G311" s="15">
        <v>-0.004711121</v>
      </c>
      <c r="H311" s="17">
        <v>-0.0047</v>
      </c>
      <c r="J311" s="19"/>
      <c r="K311" s="15"/>
      <c r="L311" s="15"/>
      <c r="M311" s="15"/>
      <c r="N311" s="15"/>
    </row>
    <row r="312" ht="15.75" customHeight="1">
      <c r="A312" s="15" t="s">
        <v>306</v>
      </c>
      <c r="B312" s="15">
        <v>820.75</v>
      </c>
      <c r="C312" s="15">
        <v>0.0211</v>
      </c>
      <c r="D312" s="17">
        <v>0.0211</v>
      </c>
      <c r="E312" s="15" t="s">
        <v>306</v>
      </c>
      <c r="F312" s="16">
        <v>18191.0</v>
      </c>
      <c r="G312" s="15">
        <v>0.003779832</v>
      </c>
      <c r="H312" s="17">
        <v>0.0038</v>
      </c>
      <c r="J312" s="19"/>
      <c r="K312" s="15"/>
      <c r="L312" s="15"/>
      <c r="M312" s="15"/>
      <c r="N312" s="15"/>
    </row>
    <row r="313" ht="15.75" customHeight="1">
      <c r="A313" s="15" t="s">
        <v>307</v>
      </c>
      <c r="B313" s="15">
        <v>803.8</v>
      </c>
      <c r="C313" s="15">
        <v>-0.0135</v>
      </c>
      <c r="D313" s="17">
        <v>-0.0135</v>
      </c>
      <c r="E313" s="15" t="s">
        <v>307</v>
      </c>
      <c r="F313" s="16">
        <v>18122.5</v>
      </c>
      <c r="G313" s="15">
        <v>-5.40472E-4</v>
      </c>
      <c r="H313" s="17">
        <v>-5.0E-4</v>
      </c>
      <c r="J313" s="19"/>
      <c r="K313" s="15"/>
      <c r="L313" s="15"/>
      <c r="M313" s="15"/>
      <c r="N313" s="15"/>
    </row>
    <row r="314" ht="15.75" customHeight="1">
      <c r="A314" s="15" t="s">
        <v>308</v>
      </c>
      <c r="B314" s="15">
        <v>814.8</v>
      </c>
      <c r="C314" s="15">
        <v>0.0047</v>
      </c>
      <c r="D314" s="17">
        <v>0.0047</v>
      </c>
      <c r="E314" s="15" t="s">
        <v>308</v>
      </c>
      <c r="F314" s="16">
        <v>18132.3</v>
      </c>
      <c r="G314" s="15">
        <v>0.006533589</v>
      </c>
      <c r="H314" s="17">
        <v>0.0065</v>
      </c>
      <c r="J314" s="19"/>
      <c r="K314" s="15"/>
      <c r="L314" s="15"/>
      <c r="M314" s="15"/>
      <c r="N314" s="15"/>
    </row>
    <row r="315" ht="15.75" customHeight="1">
      <c r="A315" s="15" t="s">
        <v>309</v>
      </c>
      <c r="B315" s="15">
        <v>811.0</v>
      </c>
      <c r="C315" s="15">
        <v>0.0029</v>
      </c>
      <c r="D315" s="17">
        <v>0.0029</v>
      </c>
      <c r="E315" s="15" t="s">
        <v>309</v>
      </c>
      <c r="F315" s="16">
        <v>18014.6</v>
      </c>
      <c r="G315" s="15">
        <v>0.011669699</v>
      </c>
      <c r="H315" s="17">
        <v>0.0117</v>
      </c>
      <c r="J315" s="19"/>
      <c r="K315" s="15"/>
      <c r="L315" s="15"/>
      <c r="M315" s="15"/>
      <c r="N315" s="15"/>
    </row>
    <row r="316" ht="15.75" customHeight="1">
      <c r="A316" s="15" t="s">
        <v>310</v>
      </c>
      <c r="B316" s="15">
        <v>808.65</v>
      </c>
      <c r="C316" s="15">
        <v>-0.0097</v>
      </c>
      <c r="D316" s="17">
        <v>-0.0097</v>
      </c>
      <c r="E316" s="15" t="s">
        <v>310</v>
      </c>
      <c r="F316" s="16">
        <v>17806.8</v>
      </c>
      <c r="G316" s="15">
        <v>-0.017683225</v>
      </c>
      <c r="H316" s="17">
        <v>-0.0177</v>
      </c>
      <c r="J316" s="19"/>
      <c r="K316" s="15"/>
      <c r="L316" s="15"/>
      <c r="M316" s="15"/>
      <c r="N316" s="15"/>
    </row>
    <row r="317" ht="15.75" customHeight="1">
      <c r="A317" s="15" t="s">
        <v>311</v>
      </c>
      <c r="B317" s="15">
        <v>816.6</v>
      </c>
      <c r="C317" s="15">
        <v>0.0032</v>
      </c>
      <c r="D317" s="17">
        <v>0.0032</v>
      </c>
      <c r="E317" s="15" t="s">
        <v>311</v>
      </c>
      <c r="F317" s="16">
        <v>18127.35</v>
      </c>
      <c r="G317" s="15">
        <v>-0.003942503</v>
      </c>
      <c r="H317" s="17">
        <v>-0.0039</v>
      </c>
      <c r="J317" s="19"/>
      <c r="K317" s="15"/>
      <c r="L317" s="15"/>
      <c r="M317" s="15"/>
      <c r="N317" s="15"/>
    </row>
    <row r="318" ht="15.75" customHeight="1">
      <c r="A318" s="15" t="s">
        <v>312</v>
      </c>
      <c r="B318" s="15">
        <v>814.0</v>
      </c>
      <c r="C318" s="15">
        <v>-0.018</v>
      </c>
      <c r="D318" s="17">
        <v>-0.018</v>
      </c>
      <c r="E318" s="15" t="s">
        <v>312</v>
      </c>
      <c r="F318" s="16">
        <v>18199.1</v>
      </c>
      <c r="G318" s="15">
        <v>-0.010127656</v>
      </c>
      <c r="H318" s="17">
        <v>-0.0101</v>
      </c>
      <c r="J318" s="19"/>
      <c r="K318" s="15"/>
      <c r="L318" s="15"/>
      <c r="M318" s="15"/>
      <c r="N318" s="15"/>
    </row>
    <row r="319" ht="15.75" customHeight="1">
      <c r="A319" s="15" t="s">
        <v>313</v>
      </c>
      <c r="B319" s="15">
        <v>828.95</v>
      </c>
      <c r="C319" s="15">
        <v>-0.0136</v>
      </c>
      <c r="D319" s="17">
        <v>-0.0136</v>
      </c>
      <c r="E319" s="15" t="s">
        <v>313</v>
      </c>
      <c r="F319" s="16">
        <v>18385.3</v>
      </c>
      <c r="G319" s="15">
        <v>-0.001908205</v>
      </c>
      <c r="H319" s="17">
        <v>-0.0019</v>
      </c>
      <c r="J319" s="19"/>
      <c r="K319" s="15"/>
      <c r="L319" s="15"/>
      <c r="M319" s="15"/>
      <c r="N319" s="15"/>
    </row>
    <row r="320" ht="15.75" customHeight="1">
      <c r="A320" s="15" t="s">
        <v>314</v>
      </c>
      <c r="B320" s="15">
        <v>840.4</v>
      </c>
      <c r="C320" s="15">
        <v>0.0215</v>
      </c>
      <c r="D320" s="17">
        <v>0.0215</v>
      </c>
      <c r="E320" s="15" t="s">
        <v>314</v>
      </c>
      <c r="F320" s="16">
        <v>18420.45</v>
      </c>
      <c r="G320" s="15">
        <v>0.008289999</v>
      </c>
      <c r="H320" s="17">
        <v>0.0083</v>
      </c>
      <c r="J320" s="19"/>
      <c r="K320" s="15"/>
      <c r="L320" s="15"/>
      <c r="M320" s="15"/>
      <c r="N320" s="15"/>
    </row>
    <row r="321" ht="15.75" customHeight="1">
      <c r="A321" s="15" t="s">
        <v>315</v>
      </c>
      <c r="B321" s="15">
        <v>822.75</v>
      </c>
      <c r="C321" s="15">
        <v>-0.0044</v>
      </c>
      <c r="D321" s="17">
        <v>-0.0044</v>
      </c>
      <c r="E321" s="15" t="s">
        <v>315</v>
      </c>
      <c r="F321" s="16">
        <v>18269.0</v>
      </c>
      <c r="G321" s="15">
        <v>-0.007922932</v>
      </c>
      <c r="H321" s="17">
        <v>-0.0079</v>
      </c>
      <c r="J321" s="19"/>
      <c r="K321" s="15"/>
      <c r="L321" s="15"/>
      <c r="M321" s="15"/>
      <c r="N321" s="15"/>
    </row>
    <row r="322" ht="15.75" customHeight="1">
      <c r="A322" s="15" t="s">
        <v>316</v>
      </c>
      <c r="B322" s="15">
        <v>826.35</v>
      </c>
      <c r="C322" s="15">
        <v>-0.0034</v>
      </c>
      <c r="D322" s="17">
        <v>-0.0034</v>
      </c>
      <c r="E322" s="15" t="s">
        <v>316</v>
      </c>
      <c r="F322" s="16">
        <v>18414.9</v>
      </c>
      <c r="G322" s="15">
        <v>-0.013150914</v>
      </c>
      <c r="H322" s="17">
        <v>-0.0132</v>
      </c>
      <c r="J322" s="19"/>
      <c r="K322" s="15"/>
      <c r="L322" s="15"/>
      <c r="M322" s="15"/>
      <c r="N322" s="15"/>
    </row>
    <row r="323" ht="15.75" customHeight="1">
      <c r="A323" s="15" t="s">
        <v>317</v>
      </c>
      <c r="B323" s="15">
        <v>829.2</v>
      </c>
      <c r="C323" s="15">
        <v>-0.0106</v>
      </c>
      <c r="D323" s="17">
        <v>-0.0106</v>
      </c>
      <c r="E323" s="15" t="s">
        <v>317</v>
      </c>
      <c r="F323" s="16">
        <v>18660.3</v>
      </c>
      <c r="G323" s="15">
        <v>0.002810619</v>
      </c>
      <c r="H323" s="17">
        <v>0.0028</v>
      </c>
      <c r="J323" s="19"/>
      <c r="K323" s="15"/>
      <c r="L323" s="15"/>
      <c r="M323" s="15"/>
      <c r="N323" s="15"/>
    </row>
    <row r="324" ht="15.75" customHeight="1">
      <c r="A324" s="15" t="s">
        <v>318</v>
      </c>
      <c r="B324" s="15">
        <v>838.05</v>
      </c>
      <c r="C324" s="15">
        <v>0.0116</v>
      </c>
      <c r="D324" s="17">
        <v>0.0116</v>
      </c>
      <c r="E324" s="15" t="s">
        <v>318</v>
      </c>
      <c r="F324" s="16">
        <v>18608.0</v>
      </c>
      <c r="G324" s="15">
        <v>0.005992815</v>
      </c>
      <c r="H324" s="17">
        <v>0.006</v>
      </c>
      <c r="J324" s="19"/>
      <c r="K324" s="15"/>
      <c r="L324" s="15"/>
      <c r="M324" s="15"/>
      <c r="N324" s="15"/>
    </row>
    <row r="325" ht="15.75" customHeight="1">
      <c r="A325" s="58">
        <v>44907.0</v>
      </c>
      <c r="B325" s="15">
        <v>828.4</v>
      </c>
      <c r="C325" s="15">
        <v>-0.0078</v>
      </c>
      <c r="D325" s="17">
        <v>-0.0078</v>
      </c>
      <c r="E325" s="58">
        <v>44907.0</v>
      </c>
      <c r="F325" s="16">
        <v>18497.15</v>
      </c>
      <c r="G325" s="48">
        <v>2.97352E-5</v>
      </c>
      <c r="H325" s="17">
        <v>0.0</v>
      </c>
      <c r="J325" s="19"/>
      <c r="K325" s="15"/>
      <c r="L325" s="15"/>
      <c r="M325" s="15"/>
      <c r="N325" s="15"/>
    </row>
    <row r="326" ht="15.75" customHeight="1">
      <c r="A326" s="39">
        <v>44816.0</v>
      </c>
      <c r="B326" s="15">
        <v>834.9</v>
      </c>
      <c r="C326" s="15">
        <v>0.0028</v>
      </c>
      <c r="D326" s="17">
        <v>0.0028</v>
      </c>
      <c r="E326" s="39">
        <v>44816.0</v>
      </c>
      <c r="F326" s="16">
        <v>18496.6</v>
      </c>
      <c r="G326" s="15">
        <v>-0.006058782</v>
      </c>
      <c r="H326" s="17">
        <v>-0.0061</v>
      </c>
      <c r="J326" s="19"/>
      <c r="K326" s="15"/>
      <c r="L326" s="15"/>
      <c r="M326" s="15"/>
      <c r="N326" s="15"/>
    </row>
    <row r="327" ht="15.75" customHeight="1">
      <c r="A327" s="39">
        <v>44785.0</v>
      </c>
      <c r="B327" s="15">
        <v>832.6</v>
      </c>
      <c r="C327" s="15">
        <v>-0.0017</v>
      </c>
      <c r="D327" s="17">
        <v>-0.0017</v>
      </c>
      <c r="E327" s="39">
        <v>44785.0</v>
      </c>
      <c r="F327" s="16">
        <v>18609.35</v>
      </c>
      <c r="G327" s="15">
        <v>0.002631933</v>
      </c>
      <c r="H327" s="17">
        <v>0.0026</v>
      </c>
      <c r="J327" s="19"/>
      <c r="K327" s="15"/>
      <c r="L327" s="15"/>
      <c r="M327" s="15"/>
      <c r="N327" s="15"/>
    </row>
    <row r="328" ht="15.75" customHeight="1">
      <c r="A328" s="39">
        <v>44754.0</v>
      </c>
      <c r="B328" s="15">
        <v>834.0</v>
      </c>
      <c r="C328" s="15">
        <v>8.0E-4</v>
      </c>
      <c r="D328" s="17">
        <v>8.0E-4</v>
      </c>
      <c r="E328" s="39">
        <v>44754.0</v>
      </c>
      <c r="F328" s="16">
        <v>18560.5</v>
      </c>
      <c r="G328" s="15">
        <v>-0.004411903</v>
      </c>
      <c r="H328" s="17">
        <v>-0.0044</v>
      </c>
      <c r="J328" s="19"/>
      <c r="K328" s="15"/>
      <c r="L328" s="15"/>
      <c r="M328" s="15"/>
      <c r="N328" s="15"/>
    </row>
    <row r="329" ht="15.75" customHeight="1">
      <c r="A329" s="39">
        <v>44724.0</v>
      </c>
      <c r="B329" s="15">
        <v>833.35</v>
      </c>
      <c r="C329" s="15">
        <v>-0.0127</v>
      </c>
      <c r="D329" s="17">
        <v>-0.0127</v>
      </c>
      <c r="E329" s="39">
        <v>44724.0</v>
      </c>
      <c r="F329" s="16">
        <v>18642.75</v>
      </c>
      <c r="G329" s="15">
        <v>-0.003117472</v>
      </c>
      <c r="H329" s="17">
        <v>-0.0031</v>
      </c>
      <c r="J329" s="19"/>
      <c r="K329" s="15"/>
      <c r="L329" s="15"/>
      <c r="M329" s="15"/>
      <c r="N329" s="15"/>
    </row>
    <row r="330" ht="15.75" customHeight="1">
      <c r="A330" s="39">
        <v>44693.0</v>
      </c>
      <c r="B330" s="15">
        <v>844.1</v>
      </c>
      <c r="C330" s="15">
        <v>-0.0054</v>
      </c>
      <c r="D330" s="17">
        <v>-0.0054</v>
      </c>
      <c r="E330" s="39">
        <v>44693.0</v>
      </c>
      <c r="F330" s="16">
        <v>18701.05</v>
      </c>
      <c r="G330" s="15">
        <v>2.64761E-4</v>
      </c>
      <c r="H330" s="17">
        <v>3.0E-4</v>
      </c>
      <c r="J330" s="19"/>
      <c r="K330" s="15"/>
      <c r="L330" s="15"/>
      <c r="M330" s="15"/>
      <c r="N330" s="15"/>
    </row>
    <row r="331" ht="15.75" customHeight="1">
      <c r="A331" s="39">
        <v>44604.0</v>
      </c>
      <c r="B331" s="15">
        <v>848.65</v>
      </c>
      <c r="C331" s="15">
        <v>1.0E-4</v>
      </c>
      <c r="D331" s="17">
        <v>1.0E-4</v>
      </c>
      <c r="E331" s="39">
        <v>44604.0</v>
      </c>
      <c r="F331" s="16">
        <v>18696.1</v>
      </c>
      <c r="G331" s="15">
        <v>-0.006187375</v>
      </c>
      <c r="H331" s="17">
        <v>-0.0062</v>
      </c>
      <c r="J331" s="19"/>
      <c r="K331" s="15"/>
      <c r="L331" s="15"/>
      <c r="M331" s="15"/>
      <c r="N331" s="15"/>
    </row>
    <row r="332" ht="15.75" customHeight="1">
      <c r="A332" s="39">
        <v>44573.0</v>
      </c>
      <c r="B332" s="15">
        <v>848.6</v>
      </c>
      <c r="C332" s="15">
        <v>-2.0E-4</v>
      </c>
      <c r="D332" s="17">
        <v>-2.0E-4</v>
      </c>
      <c r="E332" s="39">
        <v>44573.0</v>
      </c>
      <c r="F332" s="16">
        <v>18812.5</v>
      </c>
      <c r="G332" s="15">
        <v>0.002886714</v>
      </c>
      <c r="H332" s="17">
        <v>0.0029</v>
      </c>
      <c r="J332" s="19"/>
      <c r="K332" s="15"/>
      <c r="L332" s="15"/>
      <c r="M332" s="15"/>
      <c r="N332" s="15"/>
    </row>
    <row r="333" ht="15.75" customHeight="1">
      <c r="A333" s="15" t="s">
        <v>319</v>
      </c>
      <c r="B333" s="15">
        <v>848.75</v>
      </c>
      <c r="C333" s="15">
        <v>0.0154</v>
      </c>
      <c r="D333" s="17">
        <v>0.0154</v>
      </c>
      <c r="E333" s="15" t="s">
        <v>319</v>
      </c>
      <c r="F333" s="16">
        <v>18758.35</v>
      </c>
      <c r="G333" s="15">
        <v>0.007535698</v>
      </c>
      <c r="H333" s="17">
        <v>0.0075</v>
      </c>
      <c r="J333" s="19"/>
      <c r="K333" s="15"/>
      <c r="L333" s="15"/>
      <c r="M333" s="15"/>
      <c r="N333" s="15"/>
    </row>
    <row r="334" ht="15.75" customHeight="1">
      <c r="A334" s="15" t="s">
        <v>320</v>
      </c>
      <c r="B334" s="15">
        <v>835.85</v>
      </c>
      <c r="C334" s="15">
        <v>-0.0019</v>
      </c>
      <c r="D334" s="17">
        <v>-0.0019</v>
      </c>
      <c r="E334" s="15" t="s">
        <v>320</v>
      </c>
      <c r="F334" s="16">
        <v>18618.05</v>
      </c>
      <c r="G334" s="15">
        <v>0.002979084</v>
      </c>
      <c r="H334" s="17">
        <v>0.003</v>
      </c>
      <c r="J334" s="19"/>
      <c r="K334" s="15"/>
      <c r="L334" s="15"/>
      <c r="M334" s="15"/>
      <c r="N334" s="15"/>
    </row>
    <row r="335" ht="15.75" customHeight="1">
      <c r="A335" s="15" t="s">
        <v>321</v>
      </c>
      <c r="B335" s="15">
        <v>837.4</v>
      </c>
      <c r="C335" s="15">
        <v>-0.0112</v>
      </c>
      <c r="D335" s="17">
        <v>-0.0112</v>
      </c>
      <c r="E335" s="15" t="s">
        <v>321</v>
      </c>
      <c r="F335" s="16">
        <v>18562.75</v>
      </c>
      <c r="G335" s="15">
        <v>0.002700841</v>
      </c>
      <c r="H335" s="17">
        <v>0.0027</v>
      </c>
      <c r="J335" s="19"/>
      <c r="K335" s="15"/>
      <c r="L335" s="15"/>
      <c r="M335" s="15"/>
      <c r="N335" s="15"/>
    </row>
    <row r="336" ht="15.75" customHeight="1">
      <c r="A336" s="15" t="s">
        <v>322</v>
      </c>
      <c r="B336" s="15">
        <v>846.85</v>
      </c>
      <c r="C336" s="15">
        <v>-0.0018</v>
      </c>
      <c r="D336" s="17">
        <v>-0.0018</v>
      </c>
      <c r="E336" s="15" t="s">
        <v>322</v>
      </c>
      <c r="F336" s="16">
        <v>18512.75</v>
      </c>
      <c r="G336" s="15">
        <v>0.001549981</v>
      </c>
      <c r="H336" s="17">
        <v>0.0016</v>
      </c>
      <c r="J336" s="19"/>
      <c r="K336" s="15"/>
      <c r="L336" s="15"/>
      <c r="M336" s="15"/>
      <c r="N336" s="15"/>
    </row>
    <row r="337" ht="15.75" customHeight="1">
      <c r="A337" s="15" t="s">
        <v>323</v>
      </c>
      <c r="B337" s="15">
        <v>848.35</v>
      </c>
      <c r="C337" s="15">
        <v>0.006</v>
      </c>
      <c r="D337" s="17">
        <v>0.006</v>
      </c>
      <c r="E337" s="15" t="s">
        <v>323</v>
      </c>
      <c r="F337" s="16">
        <v>18484.1</v>
      </c>
      <c r="G337" s="15">
        <v>0.011870971</v>
      </c>
      <c r="H337" s="17">
        <v>0.0119</v>
      </c>
      <c r="J337" s="19"/>
      <c r="K337" s="15"/>
      <c r="L337" s="15"/>
      <c r="M337" s="15"/>
      <c r="N337" s="15"/>
    </row>
    <row r="338" ht="15.75" customHeight="1">
      <c r="A338" s="15" t="s">
        <v>324</v>
      </c>
      <c r="B338" s="15">
        <v>843.25</v>
      </c>
      <c r="C338" s="15">
        <v>-0.0051</v>
      </c>
      <c r="D338" s="17">
        <v>-0.0051</v>
      </c>
      <c r="E338" s="15" t="s">
        <v>324</v>
      </c>
      <c r="F338" s="16">
        <v>18267.25</v>
      </c>
      <c r="G338" s="15">
        <v>0.001263415</v>
      </c>
      <c r="H338" s="17">
        <v>0.0013</v>
      </c>
      <c r="J338" s="19"/>
      <c r="K338" s="15"/>
      <c r="L338" s="15"/>
      <c r="M338" s="15"/>
      <c r="N338" s="15"/>
    </row>
    <row r="339" ht="15.75" customHeight="1">
      <c r="A339" s="15" t="s">
        <v>325</v>
      </c>
      <c r="B339" s="15">
        <v>847.6</v>
      </c>
      <c r="C339" s="15">
        <v>-0.0042</v>
      </c>
      <c r="D339" s="17">
        <v>-0.0042</v>
      </c>
      <c r="E339" s="15" t="s">
        <v>325</v>
      </c>
      <c r="F339" s="16">
        <v>18244.2</v>
      </c>
      <c r="G339" s="15">
        <v>0.00463933</v>
      </c>
      <c r="H339" s="17">
        <v>0.0046</v>
      </c>
      <c r="J339" s="19"/>
      <c r="K339" s="15"/>
      <c r="L339" s="15"/>
      <c r="M339" s="15"/>
      <c r="N339" s="15"/>
    </row>
    <row r="340" ht="15.75" customHeight="1">
      <c r="A340" s="15" t="s">
        <v>326</v>
      </c>
      <c r="B340" s="15">
        <v>851.2</v>
      </c>
      <c r="C340" s="15">
        <v>0.0166</v>
      </c>
      <c r="D340" s="17">
        <v>0.0166</v>
      </c>
      <c r="E340" s="15" t="s">
        <v>326</v>
      </c>
      <c r="F340" s="16">
        <v>18159.95</v>
      </c>
      <c r="G340" s="15">
        <v>-0.008067666</v>
      </c>
      <c r="H340" s="17">
        <v>-0.0081</v>
      </c>
      <c r="J340" s="19"/>
      <c r="K340" s="15"/>
      <c r="L340" s="15"/>
      <c r="M340" s="15"/>
      <c r="N340" s="15"/>
    </row>
    <row r="341" ht="15.75" customHeight="1">
      <c r="A341" s="15" t="s">
        <v>327</v>
      </c>
      <c r="B341" s="15">
        <v>837.3</v>
      </c>
      <c r="C341" s="15">
        <v>-0.0105</v>
      </c>
      <c r="D341" s="17">
        <v>-0.0105</v>
      </c>
      <c r="E341" s="15" t="s">
        <v>327</v>
      </c>
      <c r="F341" s="16">
        <v>18307.65</v>
      </c>
      <c r="G341" s="15">
        <v>-0.001976134</v>
      </c>
      <c r="H341" s="17">
        <v>-0.002</v>
      </c>
      <c r="J341" s="19"/>
      <c r="K341" s="15"/>
      <c r="L341" s="15"/>
      <c r="M341" s="15"/>
      <c r="N341" s="15"/>
    </row>
    <row r="342" ht="15.75" customHeight="1">
      <c r="A342" s="15" t="s">
        <v>328</v>
      </c>
      <c r="B342" s="15">
        <v>846.15</v>
      </c>
      <c r="C342" s="15">
        <v>0.0059</v>
      </c>
      <c r="D342" s="17">
        <v>0.0059</v>
      </c>
      <c r="E342" s="15" t="s">
        <v>328</v>
      </c>
      <c r="F342" s="16">
        <v>18343.9</v>
      </c>
      <c r="G342" s="15">
        <v>-0.003571496</v>
      </c>
      <c r="H342" s="17">
        <v>-0.0036</v>
      </c>
      <c r="J342" s="19"/>
      <c r="K342" s="15"/>
      <c r="L342" s="15"/>
      <c r="M342" s="15"/>
      <c r="N342" s="15"/>
    </row>
    <row r="343" ht="15.75" customHeight="1">
      <c r="A343" s="15" t="s">
        <v>329</v>
      </c>
      <c r="B343" s="15">
        <v>841.2</v>
      </c>
      <c r="C343" s="15">
        <v>0.0071</v>
      </c>
      <c r="D343" s="17">
        <v>0.0071</v>
      </c>
      <c r="E343" s="15" t="s">
        <v>329</v>
      </c>
      <c r="F343" s="16">
        <v>18409.65</v>
      </c>
      <c r="G343" s="15">
        <v>3.39611E-4</v>
      </c>
      <c r="H343" s="17">
        <v>3.0E-4</v>
      </c>
      <c r="J343" s="19"/>
      <c r="K343" s="15"/>
      <c r="L343" s="15"/>
      <c r="M343" s="15"/>
      <c r="N343" s="15"/>
    </row>
    <row r="344" ht="15.75" customHeight="1">
      <c r="A344" s="15" t="s">
        <v>330</v>
      </c>
      <c r="B344" s="15">
        <v>835.25</v>
      </c>
      <c r="C344" s="15">
        <v>0.0162</v>
      </c>
      <c r="D344" s="17">
        <v>0.0162</v>
      </c>
      <c r="E344" s="15" t="s">
        <v>330</v>
      </c>
      <c r="F344" s="16">
        <v>18403.4</v>
      </c>
      <c r="G344" s="15">
        <v>0.004050924</v>
      </c>
      <c r="H344" s="17">
        <v>0.0041</v>
      </c>
      <c r="J344" s="19"/>
      <c r="K344" s="15"/>
      <c r="L344" s="15"/>
      <c r="M344" s="15"/>
      <c r="N344" s="15"/>
    </row>
    <row r="345" ht="15.75" customHeight="1">
      <c r="A345" s="15" t="s">
        <v>331</v>
      </c>
      <c r="B345" s="15">
        <v>821.9</v>
      </c>
      <c r="C345" s="15">
        <v>-0.006</v>
      </c>
      <c r="D345" s="17">
        <v>-0.006</v>
      </c>
      <c r="E345" s="15" t="s">
        <v>331</v>
      </c>
      <c r="F345" s="16">
        <v>18329.15</v>
      </c>
      <c r="G345" s="15">
        <v>-0.001119909</v>
      </c>
      <c r="H345" s="17">
        <v>-0.0011</v>
      </c>
      <c r="J345" s="19"/>
      <c r="K345" s="15"/>
      <c r="L345" s="15"/>
      <c r="M345" s="15"/>
      <c r="N345" s="15"/>
    </row>
    <row r="346" ht="15.75" customHeight="1">
      <c r="A346" s="58">
        <v>44876.0</v>
      </c>
      <c r="B346" s="15">
        <v>826.9</v>
      </c>
      <c r="C346" s="15">
        <v>0.0014</v>
      </c>
      <c r="D346" s="17">
        <v>0.0014</v>
      </c>
      <c r="E346" s="58">
        <v>44876.0</v>
      </c>
      <c r="F346" s="16">
        <v>18349.7</v>
      </c>
      <c r="G346" s="15">
        <v>0.017833172</v>
      </c>
      <c r="H346" s="17">
        <v>0.0178</v>
      </c>
      <c r="J346" s="19"/>
      <c r="K346" s="15"/>
      <c r="L346" s="15"/>
      <c r="M346" s="15"/>
      <c r="N346" s="15"/>
    </row>
    <row r="347" ht="15.75" customHeight="1">
      <c r="A347" s="58">
        <v>44845.0</v>
      </c>
      <c r="B347" s="15">
        <v>825.75</v>
      </c>
      <c r="C347" s="15">
        <v>0.0082</v>
      </c>
      <c r="D347" s="17">
        <v>0.0082</v>
      </c>
      <c r="E347" s="58">
        <v>44845.0</v>
      </c>
      <c r="F347" s="16">
        <v>18028.2</v>
      </c>
      <c r="G347" s="15">
        <v>-0.007093683</v>
      </c>
      <c r="H347" s="17">
        <v>-0.0071</v>
      </c>
      <c r="J347" s="19"/>
      <c r="K347" s="15"/>
      <c r="L347" s="15"/>
      <c r="M347" s="15"/>
      <c r="N347" s="15"/>
    </row>
    <row r="348" ht="15.75" customHeight="1">
      <c r="A348" s="39">
        <v>44815.0</v>
      </c>
      <c r="B348" s="15">
        <v>819.05</v>
      </c>
      <c r="C348" s="15">
        <v>-0.0044</v>
      </c>
      <c r="D348" s="17">
        <v>-0.0044</v>
      </c>
      <c r="E348" s="39">
        <v>44815.0</v>
      </c>
      <c r="F348" s="16">
        <v>18157.0</v>
      </c>
      <c r="G348" s="15">
        <v>-0.002516096</v>
      </c>
      <c r="H348" s="17">
        <v>-0.0025</v>
      </c>
      <c r="J348" s="19"/>
      <c r="K348" s="15"/>
      <c r="L348" s="15"/>
      <c r="M348" s="15"/>
      <c r="N348" s="15"/>
    </row>
    <row r="349" ht="15.75" customHeight="1">
      <c r="A349" s="39">
        <v>44753.0</v>
      </c>
      <c r="B349" s="15">
        <v>822.7</v>
      </c>
      <c r="C349" s="15">
        <v>0.0077</v>
      </c>
      <c r="D349" s="17">
        <v>0.0077</v>
      </c>
      <c r="E349" s="39">
        <v>44753.0</v>
      </c>
      <c r="F349" s="16">
        <v>18202.8</v>
      </c>
      <c r="G349" s="15">
        <v>0.004727565</v>
      </c>
      <c r="H349" s="17">
        <v>0.0047</v>
      </c>
      <c r="J349" s="19"/>
      <c r="K349" s="15"/>
      <c r="L349" s="15"/>
      <c r="M349" s="15"/>
      <c r="N349" s="15"/>
    </row>
    <row r="350" ht="15.75" customHeight="1">
      <c r="A350" s="39">
        <v>44662.0</v>
      </c>
      <c r="B350" s="15">
        <v>816.4</v>
      </c>
      <c r="C350" s="15">
        <v>-0.0027</v>
      </c>
      <c r="D350" s="17">
        <v>-0.0027</v>
      </c>
      <c r="E350" s="39">
        <v>44662.0</v>
      </c>
      <c r="F350" s="16">
        <v>18117.15</v>
      </c>
      <c r="G350" s="15">
        <v>0.003570103</v>
      </c>
      <c r="H350" s="17">
        <v>0.0036</v>
      </c>
      <c r="J350" s="19"/>
      <c r="K350" s="15"/>
      <c r="L350" s="15"/>
      <c r="M350" s="15"/>
      <c r="N350" s="15"/>
    </row>
    <row r="351" ht="15.75" customHeight="1">
      <c r="A351" s="39">
        <v>44631.0</v>
      </c>
      <c r="B351" s="15">
        <v>818.65</v>
      </c>
      <c r="C351" s="15">
        <v>0.0109</v>
      </c>
      <c r="D351" s="17">
        <v>0.0109</v>
      </c>
      <c r="E351" s="39">
        <v>44631.0</v>
      </c>
      <c r="F351" s="16">
        <v>18052.7</v>
      </c>
      <c r="G351" s="15">
        <v>-0.001667326</v>
      </c>
      <c r="H351" s="17">
        <v>-0.0017</v>
      </c>
      <c r="J351" s="19"/>
      <c r="K351" s="15"/>
      <c r="L351" s="15"/>
      <c r="M351" s="15"/>
      <c r="N351" s="15"/>
    </row>
    <row r="352" ht="15.75" customHeight="1">
      <c r="A352" s="39">
        <v>44603.0</v>
      </c>
      <c r="B352" s="15">
        <v>809.85</v>
      </c>
      <c r="C352" s="15">
        <v>-0.0308</v>
      </c>
      <c r="D352" s="17">
        <v>-0.0308</v>
      </c>
      <c r="E352" s="39">
        <v>44603.0</v>
      </c>
      <c r="F352" s="16">
        <v>18082.85</v>
      </c>
      <c r="G352" s="15">
        <v>-0.003447155</v>
      </c>
      <c r="H352" s="17">
        <v>-0.0034</v>
      </c>
      <c r="J352" s="19"/>
      <c r="K352" s="15"/>
      <c r="L352" s="15"/>
      <c r="M352" s="15"/>
      <c r="N352" s="15"/>
    </row>
    <row r="353" ht="15.75" customHeight="1">
      <c r="A353" s="39">
        <v>44572.0</v>
      </c>
      <c r="B353" s="15">
        <v>835.55</v>
      </c>
      <c r="C353" s="15">
        <v>0.0043</v>
      </c>
      <c r="D353" s="17">
        <v>0.0043</v>
      </c>
      <c r="E353" s="39">
        <v>44572.0</v>
      </c>
      <c r="F353" s="16">
        <v>18145.4</v>
      </c>
      <c r="G353" s="15">
        <v>0.007394988</v>
      </c>
      <c r="H353" s="17">
        <v>0.0074</v>
      </c>
      <c r="J353" s="19"/>
      <c r="K353" s="15"/>
      <c r="L353" s="15"/>
      <c r="M353" s="15"/>
      <c r="N353" s="15"/>
    </row>
    <row r="354" ht="15.75" customHeight="1">
      <c r="A354" s="15" t="s">
        <v>332</v>
      </c>
      <c r="B354" s="15">
        <v>832.0</v>
      </c>
      <c r="C354" s="15">
        <v>0.0185</v>
      </c>
      <c r="D354" s="17">
        <v>0.0185</v>
      </c>
      <c r="E354" s="15" t="s">
        <v>332</v>
      </c>
      <c r="F354" s="16">
        <v>18012.2</v>
      </c>
      <c r="G354" s="15">
        <v>0.012672319</v>
      </c>
      <c r="H354" s="17">
        <v>0.0127</v>
      </c>
      <c r="J354" s="19"/>
      <c r="K354" s="15"/>
      <c r="L354" s="15"/>
      <c r="M354" s="15"/>
      <c r="N354" s="15"/>
    </row>
    <row r="355" ht="15.75" customHeight="1">
      <c r="A355" s="15" t="s">
        <v>333</v>
      </c>
      <c r="B355" s="15">
        <v>816.85</v>
      </c>
      <c r="C355" s="15">
        <v>-3.0E-4</v>
      </c>
      <c r="D355" s="17">
        <v>-3.0E-4</v>
      </c>
      <c r="E355" s="15" t="s">
        <v>333</v>
      </c>
      <c r="F355" s="16">
        <v>17786.8</v>
      </c>
      <c r="G355" s="15">
        <v>0.002810517</v>
      </c>
      <c r="H355" s="17">
        <v>0.0028</v>
      </c>
      <c r="J355" s="19"/>
      <c r="K355" s="15"/>
      <c r="L355" s="15"/>
      <c r="M355" s="15"/>
      <c r="N355" s="15"/>
    </row>
    <row r="356" ht="15.75" customHeight="1">
      <c r="A356" s="15" t="s">
        <v>334</v>
      </c>
      <c r="B356" s="15">
        <v>817.1</v>
      </c>
      <c r="C356" s="15">
        <v>0.0184</v>
      </c>
      <c r="D356" s="17">
        <v>0.0184</v>
      </c>
      <c r="E356" s="15" t="s">
        <v>334</v>
      </c>
      <c r="F356" s="16">
        <v>17736.95</v>
      </c>
      <c r="G356" s="15">
        <v>0.00456493</v>
      </c>
      <c r="H356" s="17">
        <v>0.0046</v>
      </c>
      <c r="J356" s="19"/>
      <c r="K356" s="15"/>
      <c r="L356" s="15"/>
      <c r="M356" s="15"/>
      <c r="N356" s="15"/>
    </row>
    <row r="357" ht="15.75" customHeight="1">
      <c r="A357" s="15" t="s">
        <v>335</v>
      </c>
      <c r="B357" s="15">
        <v>802.3</v>
      </c>
      <c r="C357" s="15">
        <v>2.0E-4</v>
      </c>
      <c r="D357" s="17">
        <v>2.0E-4</v>
      </c>
      <c r="E357" s="15" t="s">
        <v>335</v>
      </c>
      <c r="F357" s="16">
        <v>17656.35</v>
      </c>
      <c r="G357" s="15">
        <v>-0.0041961</v>
      </c>
      <c r="H357" s="17">
        <v>-0.0042</v>
      </c>
      <c r="J357" s="19"/>
      <c r="K357" s="15"/>
      <c r="L357" s="15"/>
      <c r="M357" s="15"/>
      <c r="N357" s="15"/>
    </row>
    <row r="358" ht="15.75" customHeight="1">
      <c r="A358" s="15" t="s">
        <v>336</v>
      </c>
      <c r="B358" s="15">
        <v>802.1</v>
      </c>
      <c r="C358" s="15">
        <v>0.0058</v>
      </c>
      <c r="D358" s="17">
        <v>0.0058</v>
      </c>
      <c r="E358" s="15" t="s">
        <v>336</v>
      </c>
      <c r="F358" s="16">
        <v>17730.75</v>
      </c>
      <c r="G358" s="15">
        <v>0.008787401</v>
      </c>
      <c r="H358" s="17">
        <v>0.0088</v>
      </c>
      <c r="J358" s="19"/>
      <c r="K358" s="15"/>
      <c r="L358" s="15"/>
      <c r="M358" s="15"/>
      <c r="N358" s="15"/>
    </row>
    <row r="359" ht="15.75" customHeight="1">
      <c r="A359" s="15" t="s">
        <v>337</v>
      </c>
      <c r="B359" s="15">
        <v>797.45</v>
      </c>
      <c r="C359" s="15">
        <v>0.0057</v>
      </c>
      <c r="D359" s="17">
        <v>0.0057</v>
      </c>
      <c r="E359" s="15" t="s">
        <v>337</v>
      </c>
      <c r="F359" s="16">
        <v>17576.3</v>
      </c>
      <c r="G359" s="15">
        <v>7.03145E-4</v>
      </c>
      <c r="H359" s="17">
        <v>7.0E-4</v>
      </c>
      <c r="J359" s="19"/>
      <c r="K359" s="15"/>
      <c r="L359" s="15"/>
      <c r="M359" s="15"/>
      <c r="N359" s="15"/>
    </row>
    <row r="360" ht="15.75" customHeight="1">
      <c r="A360" s="15" t="s">
        <v>338</v>
      </c>
      <c r="B360" s="15">
        <v>792.9</v>
      </c>
      <c r="C360" s="15">
        <v>0.0121</v>
      </c>
      <c r="D360" s="17">
        <v>0.0121</v>
      </c>
      <c r="E360" s="15" t="s">
        <v>338</v>
      </c>
      <c r="F360" s="16">
        <v>17563.95</v>
      </c>
      <c r="G360" s="15">
        <v>0.002952219</v>
      </c>
      <c r="H360" s="17">
        <v>0.003</v>
      </c>
      <c r="J360" s="19"/>
      <c r="K360" s="15"/>
      <c r="L360" s="15"/>
      <c r="M360" s="15"/>
      <c r="N360" s="15"/>
    </row>
    <row r="361" ht="15.75" customHeight="1">
      <c r="A361" s="15" t="s">
        <v>339</v>
      </c>
      <c r="B361" s="15">
        <v>783.4</v>
      </c>
      <c r="C361" s="15">
        <v>3.0E-4</v>
      </c>
      <c r="D361" s="17">
        <v>3.0E-4</v>
      </c>
      <c r="E361" s="15" t="s">
        <v>339</v>
      </c>
      <c r="F361" s="16">
        <v>17512.25</v>
      </c>
      <c r="G361" s="15">
        <v>0.001446793</v>
      </c>
      <c r="H361" s="17">
        <v>0.0014</v>
      </c>
      <c r="J361" s="19"/>
      <c r="K361" s="15"/>
      <c r="L361" s="15"/>
      <c r="M361" s="15"/>
      <c r="N361" s="15"/>
    </row>
    <row r="362" ht="15.75" customHeight="1">
      <c r="A362" s="15" t="s">
        <v>340</v>
      </c>
      <c r="B362" s="15">
        <v>783.15</v>
      </c>
      <c r="C362" s="15">
        <v>0.0224</v>
      </c>
      <c r="D362" s="17">
        <v>0.0224</v>
      </c>
      <c r="E362" s="15" t="s">
        <v>340</v>
      </c>
      <c r="F362" s="16">
        <v>17486.95</v>
      </c>
      <c r="G362" s="15">
        <v>0.010117377</v>
      </c>
      <c r="H362" s="17">
        <v>0.0101</v>
      </c>
      <c r="J362" s="19"/>
      <c r="K362" s="15"/>
      <c r="L362" s="15"/>
      <c r="M362" s="15"/>
      <c r="N362" s="15"/>
    </row>
    <row r="363" ht="15.75" customHeight="1">
      <c r="A363" s="15" t="s">
        <v>341</v>
      </c>
      <c r="B363" s="15">
        <v>766.0</v>
      </c>
      <c r="C363" s="15">
        <v>1.0E-4</v>
      </c>
      <c r="D363" s="17">
        <v>1.0E-4</v>
      </c>
      <c r="E363" s="15" t="s">
        <v>341</v>
      </c>
      <c r="F363" s="16">
        <v>17311.8</v>
      </c>
      <c r="G363" s="15">
        <v>0.007337496</v>
      </c>
      <c r="H363" s="17">
        <v>0.0073</v>
      </c>
      <c r="J363" s="19"/>
      <c r="K363" s="15"/>
      <c r="L363" s="15"/>
      <c r="M363" s="15"/>
      <c r="N363" s="15"/>
    </row>
    <row r="364" ht="15.75" customHeight="1">
      <c r="A364" s="15" t="s">
        <v>342</v>
      </c>
      <c r="B364" s="15">
        <v>765.95</v>
      </c>
      <c r="C364" s="15">
        <v>-0.0038</v>
      </c>
      <c r="D364" s="17">
        <v>-0.0038</v>
      </c>
      <c r="E364" s="15" t="s">
        <v>342</v>
      </c>
      <c r="F364" s="16">
        <v>17185.7</v>
      </c>
      <c r="G364" s="15">
        <v>0.010070911</v>
      </c>
      <c r="H364" s="17">
        <v>0.0101</v>
      </c>
      <c r="J364" s="19"/>
      <c r="K364" s="15"/>
      <c r="L364" s="15"/>
      <c r="M364" s="15"/>
      <c r="N364" s="15"/>
    </row>
    <row r="365" ht="15.75" customHeight="1">
      <c r="A365" s="15" t="s">
        <v>343</v>
      </c>
      <c r="B365" s="15">
        <v>768.9</v>
      </c>
      <c r="C365" s="15">
        <v>-0.0086</v>
      </c>
      <c r="D365" s="17">
        <v>-0.0086</v>
      </c>
      <c r="E365" s="15" t="s">
        <v>343</v>
      </c>
      <c r="F365" s="16">
        <v>17014.35</v>
      </c>
      <c r="G365" s="15">
        <v>-0.006380084</v>
      </c>
      <c r="H365" s="17">
        <v>-0.0064</v>
      </c>
      <c r="J365" s="19"/>
      <c r="K365" s="15"/>
      <c r="L365" s="15"/>
      <c r="M365" s="15"/>
      <c r="N365" s="15"/>
    </row>
    <row r="366" ht="15.75" customHeight="1">
      <c r="A366" s="58">
        <v>44905.0</v>
      </c>
      <c r="B366" s="15">
        <v>775.55</v>
      </c>
      <c r="C366" s="15">
        <v>-0.0061</v>
      </c>
      <c r="D366" s="17">
        <v>-0.0061</v>
      </c>
      <c r="E366" s="58">
        <v>44905.0</v>
      </c>
      <c r="F366" s="16">
        <v>17123.6</v>
      </c>
      <c r="G366" s="15">
        <v>0.008246215</v>
      </c>
      <c r="H366" s="17">
        <v>0.0082</v>
      </c>
      <c r="J366" s="19"/>
      <c r="K366" s="15"/>
      <c r="L366" s="15"/>
      <c r="M366" s="15"/>
      <c r="N366" s="15"/>
    </row>
    <row r="367" ht="15.75" customHeight="1">
      <c r="A367" s="58">
        <v>44875.0</v>
      </c>
      <c r="B367" s="15">
        <v>780.3</v>
      </c>
      <c r="C367" s="15">
        <v>-0.0152</v>
      </c>
      <c r="D367" s="17">
        <v>-0.0152</v>
      </c>
      <c r="E367" s="58">
        <v>44875.0</v>
      </c>
      <c r="F367" s="16">
        <v>16983.55</v>
      </c>
      <c r="G367" s="15">
        <v>-0.014932429</v>
      </c>
      <c r="H367" s="17">
        <v>-0.0149</v>
      </c>
      <c r="J367" s="19"/>
      <c r="K367" s="15"/>
      <c r="L367" s="15"/>
      <c r="M367" s="15"/>
      <c r="N367" s="15"/>
    </row>
    <row r="368" ht="15.75" customHeight="1">
      <c r="A368" s="58">
        <v>44844.0</v>
      </c>
      <c r="B368" s="15">
        <v>792.35</v>
      </c>
      <c r="C368" s="15">
        <v>-9.0E-4</v>
      </c>
      <c r="D368" s="17">
        <v>-9.0E-4</v>
      </c>
      <c r="E368" s="58">
        <v>44844.0</v>
      </c>
      <c r="F368" s="16">
        <v>17241.0</v>
      </c>
      <c r="G368" s="15">
        <v>-0.004253623</v>
      </c>
      <c r="H368" s="17">
        <v>-0.0043</v>
      </c>
      <c r="J368" s="19"/>
      <c r="K368" s="15"/>
      <c r="L368" s="15"/>
      <c r="M368" s="15"/>
      <c r="N368" s="15"/>
    </row>
    <row r="369" ht="15.75" customHeight="1">
      <c r="A369" s="39">
        <v>44752.0</v>
      </c>
      <c r="B369" s="15">
        <v>793.1</v>
      </c>
      <c r="C369" s="15">
        <v>0.0057</v>
      </c>
      <c r="D369" s="17">
        <v>0.0057</v>
      </c>
      <c r="E369" s="39">
        <v>44752.0</v>
      </c>
      <c r="F369" s="16">
        <v>17314.65</v>
      </c>
      <c r="G369" s="15">
        <v>-9.89511E-4</v>
      </c>
      <c r="H369" s="17">
        <v>-0.001</v>
      </c>
      <c r="J369" s="19"/>
      <c r="K369" s="15"/>
      <c r="L369" s="15"/>
      <c r="M369" s="15"/>
      <c r="N369" s="15"/>
    </row>
    <row r="370" ht="15.75" customHeight="1">
      <c r="A370" s="39">
        <v>44722.0</v>
      </c>
      <c r="B370" s="15">
        <v>788.6</v>
      </c>
      <c r="C370" s="15">
        <v>-0.0249</v>
      </c>
      <c r="D370" s="17">
        <v>-0.0249</v>
      </c>
      <c r="E370" s="39">
        <v>44722.0</v>
      </c>
      <c r="F370" s="16">
        <v>17331.8</v>
      </c>
      <c r="G370" s="15">
        <v>0.003328644</v>
      </c>
      <c r="H370" s="17">
        <v>0.0033</v>
      </c>
      <c r="J370" s="19"/>
      <c r="K370" s="15"/>
      <c r="L370" s="15"/>
      <c r="M370" s="15"/>
      <c r="N370" s="15"/>
    </row>
    <row r="371" ht="15.75" customHeight="1">
      <c r="A371" s="39">
        <v>44661.0</v>
      </c>
      <c r="B371" s="15">
        <v>808.7</v>
      </c>
      <c r="C371" s="15">
        <v>0.0067</v>
      </c>
      <c r="D371" s="17">
        <v>0.0067</v>
      </c>
      <c r="E371" s="39">
        <v>44661.0</v>
      </c>
      <c r="F371" s="16">
        <v>17274.3</v>
      </c>
      <c r="G371" s="15">
        <v>0.022913601</v>
      </c>
      <c r="H371" s="17">
        <v>0.0229</v>
      </c>
      <c r="J371" s="19"/>
      <c r="K371" s="15"/>
      <c r="L371" s="15"/>
      <c r="M371" s="15"/>
      <c r="N371" s="15"/>
    </row>
    <row r="372" ht="15.75" customHeight="1">
      <c r="A372" s="39">
        <v>44630.0</v>
      </c>
      <c r="B372" s="15">
        <v>803.35</v>
      </c>
      <c r="C372" s="15">
        <v>0.0043</v>
      </c>
      <c r="D372" s="17">
        <v>0.0043</v>
      </c>
      <c r="E372" s="39">
        <v>44630.0</v>
      </c>
      <c r="F372" s="16">
        <v>16887.35</v>
      </c>
      <c r="G372" s="15">
        <v>-0.012109264</v>
      </c>
      <c r="H372" s="17">
        <v>-0.0121</v>
      </c>
      <c r="J372" s="19"/>
      <c r="K372" s="15"/>
      <c r="L372" s="15"/>
      <c r="M372" s="15"/>
      <c r="N372" s="15"/>
    </row>
    <row r="373" ht="15.75" customHeight="1">
      <c r="A373" s="15" t="s">
        <v>344</v>
      </c>
      <c r="B373" s="15">
        <v>799.9</v>
      </c>
      <c r="C373" s="15">
        <v>0.0461</v>
      </c>
      <c r="D373" s="17">
        <v>0.0461</v>
      </c>
      <c r="E373" s="15" t="s">
        <v>344</v>
      </c>
      <c r="F373" s="16">
        <v>17094.35</v>
      </c>
      <c r="G373" s="15">
        <v>0.016425756</v>
      </c>
      <c r="H373" s="17">
        <v>0.0164</v>
      </c>
      <c r="J373" s="19"/>
      <c r="K373" s="15"/>
      <c r="L373" s="15"/>
      <c r="M373" s="15"/>
      <c r="N373" s="15"/>
    </row>
    <row r="374" ht="15.75" customHeight="1">
      <c r="A374" s="15" t="s">
        <v>345</v>
      </c>
      <c r="B374" s="15">
        <v>764.65</v>
      </c>
      <c r="C374" s="15">
        <v>0.0042</v>
      </c>
      <c r="D374" s="17">
        <v>0.0042</v>
      </c>
      <c r="E374" s="15" t="s">
        <v>345</v>
      </c>
      <c r="F374" s="16">
        <v>16818.1</v>
      </c>
      <c r="G374" s="15">
        <v>-0.002402335</v>
      </c>
      <c r="H374" s="17">
        <v>-0.0024</v>
      </c>
      <c r="J374" s="19"/>
      <c r="K374" s="15"/>
      <c r="L374" s="15"/>
      <c r="M374" s="15"/>
      <c r="N374" s="15"/>
    </row>
    <row r="375" ht="15.75" customHeight="1">
      <c r="A375" s="15" t="s">
        <v>346</v>
      </c>
      <c r="B375" s="15">
        <v>761.45</v>
      </c>
      <c r="C375" s="15">
        <v>0.0011</v>
      </c>
      <c r="D375" s="17">
        <v>0.0011</v>
      </c>
      <c r="E375" s="15" t="s">
        <v>346</v>
      </c>
      <c r="F375" s="16">
        <v>16858.6</v>
      </c>
      <c r="G375" s="15">
        <v>-0.008749133</v>
      </c>
      <c r="H375" s="17">
        <v>-0.0087</v>
      </c>
      <c r="J375" s="19"/>
      <c r="K375" s="15"/>
      <c r="L375" s="15"/>
      <c r="M375" s="15"/>
      <c r="N375" s="15"/>
    </row>
    <row r="376" ht="15.75" customHeight="1">
      <c r="A376" s="15" t="s">
        <v>347</v>
      </c>
      <c r="B376" s="15">
        <v>760.6</v>
      </c>
      <c r="C376" s="15">
        <v>0.0074</v>
      </c>
      <c r="D376" s="17">
        <v>0.0074</v>
      </c>
      <c r="E376" s="15" t="s">
        <v>347</v>
      </c>
      <c r="F376" s="16">
        <v>17007.4</v>
      </c>
      <c r="G376" s="15">
        <v>-5.23028E-4</v>
      </c>
      <c r="H376" s="17">
        <v>-5.0E-4</v>
      </c>
      <c r="J376" s="19"/>
      <c r="K376" s="15"/>
      <c r="L376" s="15"/>
      <c r="M376" s="15"/>
      <c r="N376" s="15"/>
    </row>
    <row r="377" ht="15.75" customHeight="1">
      <c r="A377" s="15" t="s">
        <v>348</v>
      </c>
      <c r="B377" s="15">
        <v>755.05</v>
      </c>
      <c r="C377" s="15">
        <v>-0.0211</v>
      </c>
      <c r="D377" s="17">
        <v>-0.0211</v>
      </c>
      <c r="E377" s="15" t="s">
        <v>348</v>
      </c>
      <c r="F377" s="16">
        <v>17016.3</v>
      </c>
      <c r="G377" s="15">
        <v>-0.017951389</v>
      </c>
      <c r="H377" s="17">
        <v>-0.018</v>
      </c>
      <c r="J377" s="19"/>
      <c r="K377" s="15"/>
      <c r="L377" s="15"/>
      <c r="M377" s="15"/>
      <c r="N377" s="15"/>
    </row>
    <row r="378" ht="15.75" customHeight="1">
      <c r="A378" s="15" t="s">
        <v>349</v>
      </c>
      <c r="B378" s="15">
        <v>771.35</v>
      </c>
      <c r="C378" s="15">
        <v>-0.0163</v>
      </c>
      <c r="D378" s="17">
        <v>-0.0163</v>
      </c>
      <c r="E378" s="15" t="s">
        <v>349</v>
      </c>
      <c r="F378" s="16">
        <v>17327.35</v>
      </c>
      <c r="G378" s="15">
        <v>-0.017155612</v>
      </c>
      <c r="H378" s="17">
        <v>-0.0172</v>
      </c>
      <c r="J378" s="19"/>
      <c r="K378" s="15"/>
      <c r="L378" s="15"/>
      <c r="M378" s="15"/>
      <c r="N378" s="15"/>
    </row>
    <row r="379" ht="15.75" customHeight="1">
      <c r="A379" s="15" t="s">
        <v>350</v>
      </c>
      <c r="B379" s="15">
        <v>784.1</v>
      </c>
      <c r="C379" s="15">
        <v>0.005</v>
      </c>
      <c r="D379" s="17">
        <v>0.005</v>
      </c>
      <c r="E379" s="15" t="s">
        <v>350</v>
      </c>
      <c r="F379" s="16">
        <v>17629.8</v>
      </c>
      <c r="G379" s="15">
        <v>-0.004997644</v>
      </c>
      <c r="H379" s="17">
        <v>-0.005</v>
      </c>
      <c r="J379" s="19"/>
      <c r="K379" s="15"/>
      <c r="L379" s="15"/>
      <c r="M379" s="15"/>
      <c r="N379" s="15"/>
    </row>
    <row r="380" ht="15.75" customHeight="1">
      <c r="A380" s="15" t="s">
        <v>351</v>
      </c>
      <c r="B380" s="15">
        <v>780.2</v>
      </c>
      <c r="C380" s="15">
        <v>-0.0151</v>
      </c>
      <c r="D380" s="17">
        <v>-0.0151</v>
      </c>
      <c r="E380" s="15" t="s">
        <v>351</v>
      </c>
      <c r="F380" s="16">
        <v>17718.35</v>
      </c>
      <c r="G380" s="15">
        <v>-0.005494984</v>
      </c>
      <c r="H380" s="17">
        <v>-0.0055</v>
      </c>
      <c r="J380" s="19"/>
      <c r="K380" s="15"/>
      <c r="L380" s="15"/>
      <c r="M380" s="15"/>
      <c r="N380" s="15"/>
    </row>
    <row r="381" ht="15.75" customHeight="1">
      <c r="A381" s="15" t="s">
        <v>352</v>
      </c>
      <c r="B381" s="15">
        <v>792.15</v>
      </c>
      <c r="C381" s="15">
        <v>0.012</v>
      </c>
      <c r="D381" s="17">
        <v>0.012</v>
      </c>
      <c r="E381" s="15" t="s">
        <v>352</v>
      </c>
      <c r="F381" s="16">
        <v>17816.25</v>
      </c>
      <c r="G381" s="15">
        <v>0.01100881</v>
      </c>
      <c r="H381" s="17">
        <v>0.011</v>
      </c>
      <c r="J381" s="19"/>
      <c r="K381" s="15"/>
      <c r="L381" s="15"/>
      <c r="M381" s="15"/>
      <c r="N381" s="15"/>
    </row>
    <row r="382" ht="15.75" customHeight="1">
      <c r="A382" s="15" t="s">
        <v>353</v>
      </c>
      <c r="B382" s="15">
        <v>782.75</v>
      </c>
      <c r="C382" s="15">
        <v>0.004</v>
      </c>
      <c r="D382" s="17">
        <v>0.004</v>
      </c>
      <c r="E382" s="15" t="s">
        <v>353</v>
      </c>
      <c r="F382" s="16">
        <v>17622.25</v>
      </c>
      <c r="G382" s="15">
        <v>0.005213666</v>
      </c>
      <c r="H382" s="17">
        <v>0.0052</v>
      </c>
      <c r="J382" s="19"/>
      <c r="K382" s="15"/>
      <c r="L382" s="15"/>
      <c r="M382" s="15"/>
      <c r="N382" s="15"/>
    </row>
    <row r="383" ht="15.75" customHeight="1">
      <c r="A383" s="15" t="s">
        <v>354</v>
      </c>
      <c r="B383" s="15">
        <v>779.65</v>
      </c>
      <c r="C383" s="15">
        <v>-0.0069</v>
      </c>
      <c r="D383" s="17">
        <v>-0.0069</v>
      </c>
      <c r="E383" s="15" t="s">
        <v>354</v>
      </c>
      <c r="F383" s="16">
        <v>17530.85</v>
      </c>
      <c r="G383" s="15">
        <v>-0.01938481</v>
      </c>
      <c r="H383" s="17">
        <v>-0.0194</v>
      </c>
      <c r="J383" s="19"/>
      <c r="K383" s="15"/>
      <c r="L383" s="15"/>
      <c r="M383" s="15"/>
      <c r="N383" s="15"/>
    </row>
    <row r="384" ht="15.75" customHeight="1">
      <c r="A384" s="15" t="s">
        <v>355</v>
      </c>
      <c r="B384" s="15">
        <v>785.1</v>
      </c>
      <c r="C384" s="15">
        <v>0.0022</v>
      </c>
      <c r="D384" s="17">
        <v>0.0022</v>
      </c>
      <c r="E384" s="15" t="s">
        <v>355</v>
      </c>
      <c r="F384" s="16">
        <v>17877.4</v>
      </c>
      <c r="G384" s="15">
        <v>-0.007017982</v>
      </c>
      <c r="H384" s="17">
        <v>-0.007</v>
      </c>
      <c r="J384" s="19"/>
      <c r="K384" s="15"/>
      <c r="L384" s="15"/>
      <c r="M384" s="15"/>
      <c r="N384" s="15"/>
    </row>
    <row r="385" ht="15.75" customHeight="1">
      <c r="A385" s="15" t="s">
        <v>356</v>
      </c>
      <c r="B385" s="15">
        <v>783.35</v>
      </c>
      <c r="C385" s="15">
        <v>-0.0011</v>
      </c>
      <c r="D385" s="17">
        <v>-0.0011</v>
      </c>
      <c r="E385" s="15" t="s">
        <v>356</v>
      </c>
      <c r="F385" s="16">
        <v>18003.75</v>
      </c>
      <c r="G385" s="15">
        <v>-0.003669055</v>
      </c>
      <c r="H385" s="17">
        <v>-0.0037</v>
      </c>
      <c r="J385" s="19"/>
      <c r="K385" s="15"/>
      <c r="L385" s="15"/>
      <c r="M385" s="15"/>
      <c r="N385" s="15"/>
    </row>
    <row r="386" ht="15.75" customHeight="1">
      <c r="A386" s="15" t="s">
        <v>357</v>
      </c>
      <c r="B386" s="15">
        <v>784.25</v>
      </c>
      <c r="C386" s="15">
        <v>0.0196</v>
      </c>
      <c r="D386" s="17">
        <v>0.0196</v>
      </c>
      <c r="E386" s="15" t="s">
        <v>357</v>
      </c>
      <c r="F386" s="16">
        <v>18070.05</v>
      </c>
      <c r="G386" s="15">
        <v>0.007454136</v>
      </c>
      <c r="H386" s="17">
        <v>0.0075</v>
      </c>
      <c r="J386" s="19"/>
      <c r="K386" s="15"/>
      <c r="L386" s="15"/>
      <c r="M386" s="15"/>
      <c r="N386" s="15"/>
    </row>
    <row r="387" ht="15.75" customHeight="1">
      <c r="A387" s="39">
        <v>44904.0</v>
      </c>
      <c r="B387" s="15">
        <v>769.15</v>
      </c>
      <c r="C387" s="15">
        <v>0.0044</v>
      </c>
      <c r="D387" s="17">
        <v>0.0044</v>
      </c>
      <c r="E387" s="39">
        <v>44904.0</v>
      </c>
      <c r="F387" s="16">
        <v>17936.35</v>
      </c>
      <c r="G387" s="15">
        <v>0.005775696</v>
      </c>
      <c r="H387" s="17">
        <v>0.0058</v>
      </c>
      <c r="J387" s="19"/>
      <c r="K387" s="15"/>
      <c r="L387" s="15"/>
      <c r="M387" s="15"/>
      <c r="N387" s="15"/>
    </row>
    <row r="388" ht="15.75" customHeight="1">
      <c r="A388" s="39">
        <v>44813.0</v>
      </c>
      <c r="B388" s="15">
        <v>765.75</v>
      </c>
      <c r="C388" s="15">
        <v>-0.0053</v>
      </c>
      <c r="D388" s="17">
        <v>-0.0053</v>
      </c>
      <c r="E388" s="39">
        <v>44813.0</v>
      </c>
      <c r="F388" s="16">
        <v>17833.35</v>
      </c>
      <c r="G388" s="15">
        <v>0.001943957</v>
      </c>
      <c r="H388" s="17">
        <v>0.0019</v>
      </c>
      <c r="J388" s="19"/>
      <c r="K388" s="15"/>
      <c r="L388" s="15"/>
      <c r="M388" s="15"/>
      <c r="N388" s="15"/>
    </row>
    <row r="389" ht="15.75" customHeight="1">
      <c r="A389" s="39">
        <v>44782.0</v>
      </c>
      <c r="B389" s="15">
        <v>769.8</v>
      </c>
      <c r="C389" s="15">
        <v>0.0222</v>
      </c>
      <c r="D389" s="17">
        <v>0.0222</v>
      </c>
      <c r="E389" s="39">
        <v>44782.0</v>
      </c>
      <c r="F389" s="16">
        <v>17798.75</v>
      </c>
      <c r="G389" s="15">
        <v>0.009892535</v>
      </c>
      <c r="H389" s="17">
        <v>0.0099</v>
      </c>
      <c r="J389" s="19"/>
      <c r="K389" s="15"/>
      <c r="L389" s="15"/>
      <c r="M389" s="15"/>
      <c r="N389" s="15"/>
    </row>
    <row r="390" ht="15.75" customHeight="1">
      <c r="A390" s="39">
        <v>44751.0</v>
      </c>
      <c r="B390" s="15">
        <v>753.1</v>
      </c>
      <c r="C390" s="15">
        <v>-0.0107</v>
      </c>
      <c r="D390" s="17">
        <v>-0.0107</v>
      </c>
      <c r="E390" s="39">
        <v>44751.0</v>
      </c>
      <c r="F390" s="16">
        <v>17624.4</v>
      </c>
      <c r="G390" s="15">
        <v>-0.001767145</v>
      </c>
      <c r="H390" s="17">
        <v>-0.0018</v>
      </c>
      <c r="J390" s="19"/>
      <c r="K390" s="15"/>
      <c r="L390" s="15"/>
      <c r="M390" s="15"/>
      <c r="N390" s="15"/>
    </row>
    <row r="391" ht="15.75" customHeight="1">
      <c r="A391" s="39">
        <v>44721.0</v>
      </c>
      <c r="B391" s="15">
        <v>761.25</v>
      </c>
      <c r="C391" s="15">
        <v>0.0282</v>
      </c>
      <c r="D391" s="17">
        <v>0.0282</v>
      </c>
      <c r="E391" s="39">
        <v>44721.0</v>
      </c>
      <c r="F391" s="16">
        <v>17655.6</v>
      </c>
      <c r="G391" s="15">
        <v>-5.77387E-4</v>
      </c>
      <c r="H391" s="17">
        <v>-6.0E-4</v>
      </c>
      <c r="J391" s="19"/>
      <c r="K391" s="15"/>
      <c r="L391" s="15"/>
      <c r="M391" s="15"/>
      <c r="N391" s="15"/>
    </row>
    <row r="392" ht="15.75" customHeight="1">
      <c r="A392" s="39">
        <v>44690.0</v>
      </c>
      <c r="B392" s="15">
        <v>740.4</v>
      </c>
      <c r="C392" s="15">
        <v>0.0073</v>
      </c>
      <c r="D392" s="17">
        <v>0.0073</v>
      </c>
      <c r="E392" s="39">
        <v>44690.0</v>
      </c>
      <c r="F392" s="16">
        <v>17665.8</v>
      </c>
      <c r="G392" s="15">
        <v>0.007203761</v>
      </c>
      <c r="H392" s="17">
        <v>0.0072</v>
      </c>
      <c r="J392" s="19"/>
      <c r="K392" s="15"/>
      <c r="L392" s="15"/>
      <c r="M392" s="15"/>
      <c r="N392" s="15"/>
    </row>
    <row r="393" ht="15.75" customHeight="1">
      <c r="A393" s="39">
        <v>44601.0</v>
      </c>
      <c r="B393" s="15">
        <v>735.0</v>
      </c>
      <c r="C393" s="15">
        <v>-1.0E-4</v>
      </c>
      <c r="D393" s="17">
        <v>-1.0E-4</v>
      </c>
      <c r="E393" s="39">
        <v>44601.0</v>
      </c>
      <c r="F393" s="16">
        <v>17539.45</v>
      </c>
      <c r="G393" s="15">
        <v>-1.90962E-4</v>
      </c>
      <c r="H393" s="17">
        <v>-2.0E-4</v>
      </c>
      <c r="J393" s="19"/>
      <c r="K393" s="15"/>
      <c r="L393" s="15"/>
      <c r="M393" s="15"/>
      <c r="N393" s="15"/>
    </row>
    <row r="394" ht="15.75" customHeight="1">
      <c r="A394" s="39">
        <v>44570.0</v>
      </c>
      <c r="B394" s="15">
        <v>735.05</v>
      </c>
      <c r="C394" s="15">
        <v>0.0116</v>
      </c>
      <c r="D394" s="17">
        <v>0.0116</v>
      </c>
      <c r="E394" s="39">
        <v>44570.0</v>
      </c>
      <c r="F394" s="16">
        <v>17542.8</v>
      </c>
      <c r="G394" s="15">
        <v>-0.012190796</v>
      </c>
      <c r="H394" s="17">
        <v>-0.0122</v>
      </c>
      <c r="J394" s="19"/>
      <c r="K394" s="15"/>
      <c r="L394" s="15"/>
      <c r="M394" s="15"/>
      <c r="N394" s="15"/>
    </row>
    <row r="395" ht="15.75" customHeight="1">
      <c r="A395" s="15" t="s">
        <v>358</v>
      </c>
      <c r="B395" s="15">
        <v>726.6</v>
      </c>
      <c r="C395" s="15">
        <v>0.0083</v>
      </c>
      <c r="D395" s="17">
        <v>0.0083</v>
      </c>
      <c r="E395" s="15" t="s">
        <v>358</v>
      </c>
      <c r="F395" s="16">
        <v>17759.3</v>
      </c>
      <c r="G395" s="15">
        <v>0.025784242</v>
      </c>
      <c r="H395" s="17">
        <v>0.0258</v>
      </c>
      <c r="J395" s="19"/>
      <c r="K395" s="15"/>
      <c r="L395" s="15"/>
      <c r="M395" s="15"/>
      <c r="N395" s="15"/>
    </row>
    <row r="396" ht="15.75" customHeight="1">
      <c r="A396" s="15" t="s">
        <v>359</v>
      </c>
      <c r="B396" s="15">
        <v>720.6</v>
      </c>
      <c r="C396" s="15">
        <v>-0.014</v>
      </c>
      <c r="D396" s="17">
        <v>-0.014</v>
      </c>
      <c r="E396" s="15" t="s">
        <v>359</v>
      </c>
      <c r="F396" s="16">
        <v>17312.9</v>
      </c>
      <c r="G396" s="15">
        <v>-0.014009989</v>
      </c>
      <c r="H396" s="17">
        <v>-0.014</v>
      </c>
      <c r="J396" s="19"/>
      <c r="K396" s="15"/>
      <c r="L396" s="15"/>
      <c r="M396" s="15"/>
      <c r="N396" s="15"/>
    </row>
    <row r="397" ht="15.75" customHeight="1">
      <c r="A397" s="15" t="s">
        <v>360</v>
      </c>
      <c r="B397" s="15">
        <v>730.85</v>
      </c>
      <c r="C397" s="15">
        <v>-0.0137</v>
      </c>
      <c r="D397" s="17">
        <v>-0.0137</v>
      </c>
      <c r="E397" s="15" t="s">
        <v>360</v>
      </c>
      <c r="F397" s="16">
        <v>17558.9</v>
      </c>
      <c r="G397" s="15">
        <v>0.002080189</v>
      </c>
      <c r="H397" s="17">
        <v>0.0021</v>
      </c>
      <c r="J397" s="19"/>
      <c r="K397" s="15"/>
      <c r="L397" s="15"/>
      <c r="M397" s="15"/>
      <c r="N397" s="15"/>
    </row>
    <row r="398" ht="15.75" customHeight="1">
      <c r="A398" s="15" t="s">
        <v>361</v>
      </c>
      <c r="B398" s="15">
        <v>741.0</v>
      </c>
      <c r="C398" s="15">
        <v>0.003</v>
      </c>
      <c r="D398" s="17">
        <v>0.003</v>
      </c>
      <c r="E398" s="15" t="s">
        <v>361</v>
      </c>
      <c r="F398" s="16">
        <v>17522.45</v>
      </c>
      <c r="G398" s="15">
        <v>-0.004686182</v>
      </c>
      <c r="H398" s="17">
        <v>-0.0047</v>
      </c>
      <c r="J398" s="19"/>
      <c r="K398" s="15"/>
      <c r="L398" s="15"/>
      <c r="M398" s="15"/>
      <c r="N398" s="15"/>
    </row>
    <row r="399" ht="15.75" customHeight="1">
      <c r="A399" s="15" t="s">
        <v>362</v>
      </c>
      <c r="B399" s="15">
        <v>738.75</v>
      </c>
      <c r="C399" s="15">
        <v>0.0016</v>
      </c>
      <c r="D399" s="17">
        <v>0.0016</v>
      </c>
      <c r="E399" s="15" t="s">
        <v>362</v>
      </c>
      <c r="F399" s="16">
        <v>17604.95</v>
      </c>
      <c r="G399" s="15">
        <v>0.001561656</v>
      </c>
      <c r="H399" s="17">
        <v>0.0016</v>
      </c>
      <c r="J399" s="19"/>
      <c r="K399" s="15"/>
      <c r="L399" s="15"/>
      <c r="M399" s="15"/>
      <c r="N399" s="15"/>
    </row>
    <row r="400" ht="15.75" customHeight="1">
      <c r="A400" s="15" t="s">
        <v>363</v>
      </c>
      <c r="B400" s="15">
        <v>737.6</v>
      </c>
      <c r="C400" s="15">
        <v>0.0137</v>
      </c>
      <c r="D400" s="17">
        <v>0.0137</v>
      </c>
      <c r="E400" s="15" t="s">
        <v>363</v>
      </c>
      <c r="F400" s="16">
        <v>17577.5</v>
      </c>
      <c r="G400" s="15">
        <v>0.004962637</v>
      </c>
      <c r="H400" s="17">
        <v>0.005</v>
      </c>
      <c r="J400" s="19"/>
      <c r="K400" s="15"/>
      <c r="L400" s="15"/>
      <c r="M400" s="15"/>
      <c r="N400" s="15"/>
    </row>
    <row r="401" ht="15.75" customHeight="1">
      <c r="A401" s="15" t="s">
        <v>364</v>
      </c>
      <c r="B401" s="15">
        <v>727.6</v>
      </c>
      <c r="C401" s="15">
        <v>-0.0064</v>
      </c>
      <c r="D401" s="17">
        <v>-0.0064</v>
      </c>
      <c r="E401" s="15" t="s">
        <v>364</v>
      </c>
      <c r="F401" s="16">
        <v>17490.7</v>
      </c>
      <c r="G401" s="15">
        <v>-0.015077329</v>
      </c>
      <c r="H401" s="17">
        <v>-0.0151</v>
      </c>
      <c r="J401" s="19"/>
      <c r="K401" s="15"/>
      <c r="L401" s="15"/>
      <c r="M401" s="15"/>
      <c r="N401" s="15"/>
    </row>
    <row r="402" ht="15.75" customHeight="1">
      <c r="A402" s="15" t="s">
        <v>365</v>
      </c>
      <c r="B402" s="15">
        <v>732.3</v>
      </c>
      <c r="C402" s="15">
        <v>-0.0012</v>
      </c>
      <c r="D402" s="17">
        <v>-0.0012</v>
      </c>
      <c r="E402" s="15" t="s">
        <v>365</v>
      </c>
      <c r="F402" s="16">
        <v>17758.45</v>
      </c>
      <c r="G402" s="15">
        <v>-0.011029432</v>
      </c>
      <c r="H402" s="17">
        <v>-0.011</v>
      </c>
      <c r="J402" s="19"/>
      <c r="K402" s="15"/>
      <c r="L402" s="15"/>
      <c r="M402" s="15"/>
      <c r="N402" s="15"/>
    </row>
    <row r="403" ht="15.75" customHeight="1">
      <c r="A403" s="15" t="s">
        <v>366</v>
      </c>
      <c r="B403" s="15">
        <v>733.2</v>
      </c>
      <c r="C403" s="15">
        <v>0.0142</v>
      </c>
      <c r="D403" s="17">
        <v>0.0142</v>
      </c>
      <c r="E403" s="15" t="s">
        <v>366</v>
      </c>
      <c r="F403" s="16">
        <v>17956.5</v>
      </c>
      <c r="G403" s="15">
        <v>6.8267E-4</v>
      </c>
      <c r="H403" s="17">
        <v>7.0E-4</v>
      </c>
      <c r="J403" s="19"/>
      <c r="K403" s="15"/>
      <c r="L403" s="15"/>
      <c r="M403" s="15"/>
      <c r="N403" s="15"/>
    </row>
    <row r="404" ht="15.75" customHeight="1">
      <c r="A404" s="15" t="s">
        <v>367</v>
      </c>
      <c r="B404" s="15">
        <v>722.95</v>
      </c>
      <c r="C404" s="15">
        <v>0.0268</v>
      </c>
      <c r="D404" s="17">
        <v>0.0268</v>
      </c>
      <c r="E404" s="15" t="s">
        <v>367</v>
      </c>
      <c r="F404" s="16">
        <v>17944.25</v>
      </c>
      <c r="G404" s="15">
        <v>0.006675923</v>
      </c>
      <c r="H404" s="17">
        <v>0.0067</v>
      </c>
      <c r="J404" s="19"/>
      <c r="K404" s="15"/>
      <c r="L404" s="15"/>
      <c r="M404" s="15"/>
      <c r="N404" s="15"/>
    </row>
    <row r="405" ht="15.75" customHeight="1">
      <c r="A405" s="15" t="s">
        <v>368</v>
      </c>
      <c r="B405" s="15">
        <v>704.1</v>
      </c>
      <c r="C405" s="15">
        <v>-0.0079</v>
      </c>
      <c r="D405" s="17">
        <v>-0.0079</v>
      </c>
      <c r="E405" s="15" t="s">
        <v>368</v>
      </c>
      <c r="F405" s="16">
        <v>17825.25</v>
      </c>
      <c r="G405" s="15">
        <v>0.007181542</v>
      </c>
      <c r="H405" s="17">
        <v>0.0072</v>
      </c>
      <c r="J405" s="19"/>
      <c r="K405" s="15"/>
      <c r="L405" s="15"/>
      <c r="M405" s="15"/>
      <c r="N405" s="15"/>
    </row>
    <row r="406" ht="15.75" customHeight="1">
      <c r="A406" s="39">
        <v>44903.0</v>
      </c>
      <c r="B406" s="15">
        <v>709.7</v>
      </c>
      <c r="C406" s="15">
        <v>-1.0E-4</v>
      </c>
      <c r="D406" s="17">
        <v>-1.0E-4</v>
      </c>
      <c r="E406" s="39">
        <v>44903.0</v>
      </c>
      <c r="F406" s="16">
        <v>17698.15</v>
      </c>
      <c r="G406" s="15">
        <v>0.002217</v>
      </c>
      <c r="H406" s="17">
        <v>0.0022</v>
      </c>
      <c r="J406" s="19"/>
      <c r="K406" s="15"/>
      <c r="L406" s="15"/>
      <c r="M406" s="15"/>
      <c r="N406" s="15"/>
    </row>
    <row r="407" ht="15.75" customHeight="1">
      <c r="A407" s="39">
        <v>44873.0</v>
      </c>
      <c r="B407" s="15">
        <v>709.8</v>
      </c>
      <c r="C407" s="15">
        <v>-0.0076</v>
      </c>
      <c r="D407" s="17">
        <v>-0.0076</v>
      </c>
      <c r="E407" s="39">
        <v>44873.0</v>
      </c>
      <c r="F407" s="16">
        <v>17659.0</v>
      </c>
      <c r="G407" s="15">
        <v>0.007085929</v>
      </c>
      <c r="H407" s="17">
        <v>0.0071</v>
      </c>
      <c r="J407" s="19"/>
      <c r="K407" s="15"/>
      <c r="L407" s="15"/>
      <c r="M407" s="15"/>
      <c r="N407" s="15"/>
    </row>
    <row r="408" ht="15.75" customHeight="1">
      <c r="A408" s="39">
        <v>44842.0</v>
      </c>
      <c r="B408" s="15">
        <v>715.25</v>
      </c>
      <c r="C408" s="15">
        <v>0.0155</v>
      </c>
      <c r="D408" s="17">
        <v>0.0155</v>
      </c>
      <c r="E408" s="39">
        <v>44842.0</v>
      </c>
      <c r="F408" s="16">
        <v>17534.75</v>
      </c>
      <c r="G408" s="15">
        <v>5.50639E-4</v>
      </c>
      <c r="H408" s="17">
        <v>6.0E-4</v>
      </c>
      <c r="J408" s="19"/>
      <c r="K408" s="15"/>
      <c r="L408" s="15"/>
      <c r="M408" s="15"/>
      <c r="N408" s="15"/>
    </row>
    <row r="409" ht="15.75" customHeight="1">
      <c r="A409" s="39">
        <v>44781.0</v>
      </c>
      <c r="B409" s="15">
        <v>704.35</v>
      </c>
      <c r="C409" s="15">
        <v>0.001</v>
      </c>
      <c r="D409" s="17">
        <v>0.001</v>
      </c>
      <c r="E409" s="39">
        <v>44781.0</v>
      </c>
      <c r="F409" s="16">
        <v>17525.1</v>
      </c>
      <c r="G409" s="15">
        <v>0.007334387</v>
      </c>
      <c r="H409" s="17">
        <v>0.0073</v>
      </c>
      <c r="J409" s="19"/>
      <c r="K409" s="15"/>
      <c r="L409" s="15"/>
      <c r="M409" s="15"/>
      <c r="N409" s="15"/>
    </row>
    <row r="410" ht="15.75" customHeight="1">
      <c r="A410" s="39">
        <v>44689.0</v>
      </c>
      <c r="B410" s="15">
        <v>703.65</v>
      </c>
      <c r="C410" s="15">
        <v>0.0135</v>
      </c>
      <c r="D410" s="17">
        <v>0.0135</v>
      </c>
      <c r="E410" s="39">
        <v>44689.0</v>
      </c>
      <c r="F410" s="16">
        <v>17397.5</v>
      </c>
      <c r="G410" s="15">
        <v>8.91727E-4</v>
      </c>
      <c r="H410" s="17">
        <v>9.0E-4</v>
      </c>
      <c r="J410" s="19"/>
      <c r="K410" s="15"/>
      <c r="L410" s="15"/>
      <c r="M410" s="15"/>
      <c r="N410" s="15"/>
    </row>
    <row r="411" ht="15.75" customHeight="1">
      <c r="A411" s="39">
        <v>44659.0</v>
      </c>
      <c r="B411" s="15">
        <v>694.3</v>
      </c>
      <c r="C411" s="15">
        <v>0.0017</v>
      </c>
      <c r="D411" s="17">
        <v>0.0017</v>
      </c>
      <c r="E411" s="39">
        <v>44659.0</v>
      </c>
      <c r="F411" s="16">
        <v>17382.0</v>
      </c>
      <c r="G411" s="15">
        <v>-3.53689E-4</v>
      </c>
      <c r="H411" s="17">
        <v>-4.0E-4</v>
      </c>
      <c r="J411" s="19"/>
      <c r="K411" s="15"/>
      <c r="L411" s="15"/>
      <c r="M411" s="15"/>
      <c r="N411" s="15"/>
    </row>
    <row r="412" ht="15.75" customHeight="1">
      <c r="A412" s="39">
        <v>44628.0</v>
      </c>
      <c r="B412" s="15">
        <v>693.15</v>
      </c>
      <c r="C412" s="15">
        <v>0.0092</v>
      </c>
      <c r="D412" s="17">
        <v>0.0092</v>
      </c>
      <c r="E412" s="39">
        <v>44628.0</v>
      </c>
      <c r="F412" s="16">
        <v>17388.15</v>
      </c>
      <c r="G412" s="15">
        <v>0.002461741</v>
      </c>
      <c r="H412" s="17">
        <v>0.0025</v>
      </c>
      <c r="J412" s="19"/>
      <c r="K412" s="15"/>
      <c r="L412" s="15"/>
      <c r="M412" s="15"/>
      <c r="N412" s="15"/>
    </row>
    <row r="413" ht="15.75" customHeight="1">
      <c r="A413" s="39">
        <v>44600.0</v>
      </c>
      <c r="B413" s="15">
        <v>686.8</v>
      </c>
      <c r="C413" s="15">
        <v>-0.011</v>
      </c>
      <c r="D413" s="17">
        <v>-0.011</v>
      </c>
      <c r="E413" s="39">
        <v>44600.0</v>
      </c>
      <c r="F413" s="16">
        <v>17345.45</v>
      </c>
      <c r="G413" s="15">
        <v>3.11418E-4</v>
      </c>
      <c r="H413" s="17">
        <v>3.0E-4</v>
      </c>
      <c r="J413" s="19"/>
      <c r="K413" s="15"/>
      <c r="L413" s="15"/>
      <c r="M413" s="15"/>
      <c r="N413" s="15"/>
    </row>
    <row r="414" ht="15.75" customHeight="1">
      <c r="A414" s="39">
        <v>44569.0</v>
      </c>
      <c r="B414" s="15">
        <v>694.45</v>
      </c>
      <c r="C414" s="15">
        <v>0.0243</v>
      </c>
      <c r="D414" s="17">
        <v>0.0243</v>
      </c>
      <c r="E414" s="39">
        <v>44569.0</v>
      </c>
      <c r="F414" s="16">
        <v>17340.05</v>
      </c>
      <c r="G414" s="15">
        <v>0.010595486</v>
      </c>
      <c r="H414" s="17">
        <v>0.0106</v>
      </c>
      <c r="J414" s="19"/>
      <c r="K414" s="15"/>
      <c r="L414" s="15"/>
      <c r="M414" s="15"/>
      <c r="N414" s="15"/>
    </row>
    <row r="415" ht="15.75" customHeight="1">
      <c r="A415" s="15" t="s">
        <v>369</v>
      </c>
      <c r="B415" s="15">
        <v>677.95</v>
      </c>
      <c r="C415" s="15">
        <v>0.0166</v>
      </c>
      <c r="D415" s="17">
        <v>0.0166</v>
      </c>
      <c r="E415" s="15" t="s">
        <v>369</v>
      </c>
      <c r="F415" s="16">
        <v>17158.25</v>
      </c>
      <c r="G415" s="15">
        <v>0.01350593</v>
      </c>
      <c r="H415" s="17">
        <v>0.0135</v>
      </c>
      <c r="J415" s="19"/>
      <c r="K415" s="15"/>
      <c r="L415" s="15"/>
      <c r="M415" s="15"/>
      <c r="N415" s="15"/>
    </row>
    <row r="416" ht="15.75" customHeight="1">
      <c r="A416" s="15" t="s">
        <v>370</v>
      </c>
      <c r="B416" s="15">
        <v>666.85</v>
      </c>
      <c r="C416" s="15">
        <v>-0.0119</v>
      </c>
      <c r="D416" s="17">
        <v>-0.0119</v>
      </c>
      <c r="E416" s="15" t="s">
        <v>370</v>
      </c>
      <c r="F416" s="16">
        <v>16929.6</v>
      </c>
      <c r="G416" s="15">
        <v>0.017293802</v>
      </c>
      <c r="H416" s="17">
        <v>0.0173</v>
      </c>
      <c r="J416" s="19"/>
      <c r="K416" s="15"/>
      <c r="L416" s="15"/>
      <c r="M416" s="15"/>
      <c r="N416" s="15"/>
    </row>
    <row r="417" ht="15.75" customHeight="1">
      <c r="A417" s="15" t="s">
        <v>371</v>
      </c>
      <c r="B417" s="15">
        <v>674.9</v>
      </c>
      <c r="C417" s="15">
        <v>-0.0134</v>
      </c>
      <c r="D417" s="17">
        <v>-0.0134</v>
      </c>
      <c r="E417" s="15" t="s">
        <v>371</v>
      </c>
      <c r="F417" s="16">
        <v>16641.8</v>
      </c>
      <c r="G417" s="15">
        <v>0.009582106</v>
      </c>
      <c r="H417" s="17">
        <v>0.0096</v>
      </c>
      <c r="J417" s="19"/>
      <c r="K417" s="15"/>
      <c r="L417" s="15"/>
      <c r="M417" s="15"/>
      <c r="N417" s="15"/>
    </row>
    <row r="418" ht="15.75" customHeight="1">
      <c r="A418" s="15" t="s">
        <v>372</v>
      </c>
      <c r="B418" s="15">
        <v>684.1</v>
      </c>
      <c r="C418" s="15">
        <v>0.0084</v>
      </c>
      <c r="D418" s="17">
        <v>0.0084</v>
      </c>
      <c r="E418" s="15" t="s">
        <v>372</v>
      </c>
      <c r="F418" s="16">
        <v>16483.85</v>
      </c>
      <c r="G418" s="15">
        <v>-0.008847935</v>
      </c>
      <c r="H418" s="17">
        <v>-0.0088</v>
      </c>
      <c r="J418" s="19"/>
      <c r="K418" s="15"/>
      <c r="L418" s="15"/>
      <c r="M418" s="15"/>
      <c r="N418" s="15"/>
    </row>
    <row r="419" ht="15.75" customHeight="1">
      <c r="A419" s="15" t="s">
        <v>373</v>
      </c>
      <c r="B419" s="15">
        <v>678.4</v>
      </c>
      <c r="C419" s="15">
        <v>-7.0E-4</v>
      </c>
      <c r="D419" s="17">
        <v>-7.0E-4</v>
      </c>
      <c r="E419" s="15" t="s">
        <v>373</v>
      </c>
      <c r="F419" s="16">
        <v>16631.0</v>
      </c>
      <c r="G419" s="15">
        <v>-0.005290246</v>
      </c>
      <c r="H419" s="17">
        <v>-0.0053</v>
      </c>
      <c r="J419" s="19"/>
      <c r="K419" s="15"/>
      <c r="L419" s="15"/>
      <c r="M419" s="15"/>
      <c r="N419" s="15"/>
    </row>
    <row r="420" ht="15.75" customHeight="1">
      <c r="A420" s="15" t="s">
        <v>374</v>
      </c>
      <c r="B420" s="15">
        <v>678.85</v>
      </c>
      <c r="C420" s="15">
        <v>7.0E-4</v>
      </c>
      <c r="D420" s="17">
        <v>7.0E-4</v>
      </c>
      <c r="E420" s="15" t="s">
        <v>374</v>
      </c>
      <c r="F420" s="16">
        <v>16719.45</v>
      </c>
      <c r="G420" s="15">
        <v>0.006877343</v>
      </c>
      <c r="H420" s="17">
        <v>0.0069</v>
      </c>
      <c r="J420" s="19"/>
      <c r="K420" s="15"/>
      <c r="L420" s="15"/>
      <c r="M420" s="15"/>
      <c r="N420" s="15"/>
    </row>
    <row r="421" ht="15.75" customHeight="1">
      <c r="A421" s="15" t="s">
        <v>375</v>
      </c>
      <c r="B421" s="15">
        <v>678.35</v>
      </c>
      <c r="C421" s="15">
        <v>0.0115</v>
      </c>
      <c r="D421" s="17">
        <v>0.0115</v>
      </c>
      <c r="E421" s="15" t="s">
        <v>375</v>
      </c>
      <c r="F421" s="16">
        <v>16605.25</v>
      </c>
      <c r="G421" s="15">
        <v>0.005108696</v>
      </c>
      <c r="H421" s="17">
        <v>0.0051</v>
      </c>
      <c r="J421" s="19"/>
      <c r="K421" s="15"/>
      <c r="L421" s="15"/>
      <c r="M421" s="15"/>
      <c r="N421" s="15"/>
    </row>
    <row r="422" ht="15.75" customHeight="1">
      <c r="A422" s="15" t="s">
        <v>376</v>
      </c>
      <c r="B422" s="15">
        <v>670.65</v>
      </c>
      <c r="C422" s="15">
        <v>-0.0033</v>
      </c>
      <c r="D422" s="17">
        <v>-0.0033</v>
      </c>
      <c r="E422" s="15" t="s">
        <v>376</v>
      </c>
      <c r="F422" s="16">
        <v>16520.85</v>
      </c>
      <c r="G422" s="15">
        <v>0.0110339</v>
      </c>
      <c r="H422" s="17">
        <v>0.011</v>
      </c>
      <c r="J422" s="19"/>
      <c r="K422" s="15"/>
      <c r="L422" s="15"/>
      <c r="M422" s="15"/>
      <c r="N422" s="15"/>
    </row>
    <row r="423" ht="15.75" customHeight="1">
      <c r="A423" s="15" t="s">
        <v>377</v>
      </c>
      <c r="B423" s="15">
        <v>672.9</v>
      </c>
      <c r="C423" s="15">
        <v>0.0149</v>
      </c>
      <c r="D423" s="17">
        <v>0.0149</v>
      </c>
      <c r="E423" s="15" t="s">
        <v>377</v>
      </c>
      <c r="F423" s="16">
        <v>16340.55</v>
      </c>
      <c r="G423" s="15">
        <v>0.003811776</v>
      </c>
      <c r="H423" s="17">
        <v>0.0038</v>
      </c>
      <c r="J423" s="19"/>
      <c r="K423" s="15"/>
      <c r="L423" s="15"/>
      <c r="M423" s="15"/>
      <c r="N423" s="15"/>
    </row>
    <row r="424" ht="15.75" customHeight="1">
      <c r="A424" s="15" t="s">
        <v>378</v>
      </c>
      <c r="B424" s="15">
        <v>663.05</v>
      </c>
      <c r="C424" s="15">
        <v>0.0173</v>
      </c>
      <c r="D424" s="17">
        <v>0.0173</v>
      </c>
      <c r="E424" s="15" t="s">
        <v>378</v>
      </c>
      <c r="F424" s="16">
        <v>16278.5</v>
      </c>
      <c r="G424" s="15">
        <v>0.014287317</v>
      </c>
      <c r="H424" s="17">
        <v>0.0143</v>
      </c>
      <c r="J424" s="19"/>
      <c r="K424" s="15"/>
      <c r="L424" s="15"/>
      <c r="M424" s="15"/>
      <c r="N424" s="15"/>
    </row>
    <row r="425" ht="15.75" customHeight="1">
      <c r="A425" s="15" t="s">
        <v>379</v>
      </c>
      <c r="B425" s="15">
        <v>651.8</v>
      </c>
      <c r="C425" s="15">
        <v>0.0158</v>
      </c>
      <c r="D425" s="17">
        <v>0.0158</v>
      </c>
      <c r="E425" s="15" t="s">
        <v>379</v>
      </c>
      <c r="F425" s="16">
        <v>16049.2</v>
      </c>
      <c r="G425" s="15">
        <v>0.00693597</v>
      </c>
      <c r="H425" s="17">
        <v>0.0069</v>
      </c>
      <c r="J425" s="19"/>
      <c r="K425" s="15"/>
      <c r="L425" s="15"/>
      <c r="M425" s="15"/>
      <c r="N425" s="15"/>
    </row>
    <row r="426" ht="15.75" customHeight="1">
      <c r="A426" s="15" t="s">
        <v>380</v>
      </c>
      <c r="B426" s="15">
        <v>641.65</v>
      </c>
      <c r="C426" s="15">
        <v>-0.0029</v>
      </c>
      <c r="D426" s="17">
        <v>-0.0029</v>
      </c>
      <c r="E426" s="15" t="s">
        <v>380</v>
      </c>
      <c r="F426" s="16">
        <v>15938.65</v>
      </c>
      <c r="G426" s="15">
        <v>-0.001753655</v>
      </c>
      <c r="H426" s="17">
        <v>-0.0018</v>
      </c>
      <c r="J426" s="19"/>
      <c r="K426" s="15"/>
      <c r="L426" s="15"/>
      <c r="M426" s="15"/>
      <c r="N426" s="15"/>
    </row>
    <row r="427" ht="15.75" customHeight="1">
      <c r="A427" s="15" t="s">
        <v>381</v>
      </c>
      <c r="B427" s="15">
        <v>643.5</v>
      </c>
      <c r="C427" s="15">
        <v>-0.0294</v>
      </c>
      <c r="D427" s="17">
        <v>-0.0294</v>
      </c>
      <c r="E427" s="15" t="s">
        <v>381</v>
      </c>
      <c r="F427" s="16">
        <v>15966.65</v>
      </c>
      <c r="G427" s="15">
        <v>-0.005707329</v>
      </c>
      <c r="H427" s="17">
        <v>-0.0057</v>
      </c>
      <c r="J427" s="19"/>
      <c r="K427" s="15"/>
      <c r="L427" s="15"/>
      <c r="M427" s="15"/>
      <c r="N427" s="15"/>
    </row>
    <row r="428" ht="15.75" customHeight="1">
      <c r="A428" s="39">
        <v>44902.0</v>
      </c>
      <c r="B428" s="15">
        <v>663.0</v>
      </c>
      <c r="C428" s="15">
        <v>0.0037</v>
      </c>
      <c r="D428" s="17">
        <v>0.0037</v>
      </c>
      <c r="E428" s="39">
        <v>44902.0</v>
      </c>
      <c r="F428" s="16">
        <v>16058.3</v>
      </c>
      <c r="G428" s="15">
        <v>-0.009724963</v>
      </c>
      <c r="H428" s="17">
        <v>-0.0097</v>
      </c>
      <c r="J428" s="19"/>
      <c r="K428" s="15"/>
      <c r="L428" s="15"/>
      <c r="M428" s="15"/>
      <c r="N428" s="15"/>
    </row>
    <row r="429" ht="15.75" customHeight="1">
      <c r="A429" s="39">
        <v>44872.0</v>
      </c>
      <c r="B429" s="15">
        <v>660.55</v>
      </c>
      <c r="C429" s="15">
        <v>-0.0498</v>
      </c>
      <c r="D429" s="17">
        <v>-0.0498</v>
      </c>
      <c r="E429" s="39">
        <v>44872.0</v>
      </c>
      <c r="F429" s="16">
        <v>16216.0</v>
      </c>
      <c r="G429" s="15">
        <v>-2.8359E-4</v>
      </c>
      <c r="H429" s="17">
        <v>-3.0E-4</v>
      </c>
      <c r="J429" s="19"/>
      <c r="K429" s="15"/>
      <c r="L429" s="15"/>
      <c r="M429" s="15"/>
      <c r="N429" s="15"/>
    </row>
    <row r="430" ht="15.75" customHeight="1">
      <c r="A430" s="39">
        <v>44780.0</v>
      </c>
      <c r="B430" s="15">
        <v>695.15</v>
      </c>
      <c r="C430" s="15">
        <v>0.0122</v>
      </c>
      <c r="D430" s="17">
        <v>0.0122</v>
      </c>
      <c r="E430" s="39">
        <v>44780.0</v>
      </c>
      <c r="F430" s="16">
        <v>16220.6</v>
      </c>
      <c r="G430" s="15">
        <v>0.005436096</v>
      </c>
      <c r="H430" s="17">
        <v>0.0054</v>
      </c>
      <c r="J430" s="19"/>
      <c r="K430" s="15"/>
      <c r="L430" s="15"/>
      <c r="M430" s="15"/>
      <c r="N430" s="15"/>
    </row>
    <row r="431" ht="15.75" customHeight="1">
      <c r="A431" s="39">
        <v>44749.0</v>
      </c>
      <c r="B431" s="15">
        <v>686.8</v>
      </c>
      <c r="C431" s="15">
        <v>-0.0103</v>
      </c>
      <c r="D431" s="17">
        <v>-0.0103</v>
      </c>
      <c r="E431" s="39">
        <v>44749.0</v>
      </c>
      <c r="F431" s="16">
        <v>16132.9</v>
      </c>
      <c r="G431" s="15">
        <v>0.008949455</v>
      </c>
      <c r="H431" s="17">
        <v>0.0089</v>
      </c>
      <c r="J431" s="19"/>
      <c r="K431" s="15"/>
      <c r="L431" s="15"/>
      <c r="M431" s="15"/>
      <c r="N431" s="15"/>
    </row>
    <row r="432" ht="15.75" customHeight="1">
      <c r="A432" s="39">
        <v>44719.0</v>
      </c>
      <c r="B432" s="15">
        <v>693.95</v>
      </c>
      <c r="C432" s="15">
        <v>0.0139</v>
      </c>
      <c r="D432" s="17">
        <v>0.0139</v>
      </c>
      <c r="E432" s="39">
        <v>44719.0</v>
      </c>
      <c r="F432" s="16">
        <v>15989.8</v>
      </c>
      <c r="G432" s="15">
        <v>0.011318177</v>
      </c>
      <c r="H432" s="17">
        <v>0.0113</v>
      </c>
      <c r="J432" s="19"/>
      <c r="K432" s="15"/>
      <c r="L432" s="15"/>
      <c r="M432" s="15"/>
      <c r="N432" s="15"/>
    </row>
    <row r="433" ht="15.75" customHeight="1">
      <c r="A433" s="39">
        <v>44688.0</v>
      </c>
      <c r="B433" s="15">
        <v>684.45</v>
      </c>
      <c r="C433" s="15">
        <v>0.0037</v>
      </c>
      <c r="D433" s="17">
        <v>0.0037</v>
      </c>
      <c r="E433" s="39">
        <v>44688.0</v>
      </c>
      <c r="F433" s="16">
        <v>15810.85</v>
      </c>
      <c r="G433" s="15">
        <v>-0.001547171</v>
      </c>
      <c r="H433" s="17">
        <v>-0.0015</v>
      </c>
      <c r="J433" s="19"/>
      <c r="K433" s="15"/>
      <c r="L433" s="15"/>
      <c r="M433" s="15"/>
      <c r="N433" s="15"/>
    </row>
    <row r="434" ht="15.75" customHeight="1">
      <c r="A434" s="39">
        <v>44658.0</v>
      </c>
      <c r="B434" s="15">
        <v>681.9</v>
      </c>
      <c r="C434" s="15">
        <v>0.0125</v>
      </c>
      <c r="D434" s="17">
        <v>0.0125</v>
      </c>
      <c r="E434" s="39">
        <v>44658.0</v>
      </c>
      <c r="F434" s="16">
        <v>15835.35</v>
      </c>
      <c r="G434" s="15">
        <v>0.005288201</v>
      </c>
      <c r="H434" s="17">
        <v>0.0053</v>
      </c>
      <c r="J434" s="19"/>
      <c r="K434" s="15"/>
      <c r="L434" s="15"/>
      <c r="M434" s="15"/>
      <c r="N434" s="15"/>
    </row>
    <row r="435" ht="15.75" customHeight="1">
      <c r="A435" s="39">
        <v>44568.0</v>
      </c>
      <c r="B435" s="15">
        <v>673.45</v>
      </c>
      <c r="C435" s="15">
        <v>-0.0168</v>
      </c>
      <c r="D435" s="17">
        <v>-0.0168</v>
      </c>
      <c r="E435" s="39">
        <v>44568.0</v>
      </c>
      <c r="F435" s="16">
        <v>15752.05</v>
      </c>
      <c r="G435" s="15">
        <v>-0.001787044</v>
      </c>
      <c r="H435" s="17">
        <v>-0.0018</v>
      </c>
      <c r="J435" s="19"/>
      <c r="K435" s="15"/>
      <c r="L435" s="15"/>
      <c r="M435" s="15"/>
      <c r="N435" s="15"/>
    </row>
    <row r="436" ht="15.75" customHeight="1">
      <c r="A436" s="15" t="s">
        <v>382</v>
      </c>
      <c r="B436" s="15">
        <v>684.95</v>
      </c>
      <c r="C436" s="15">
        <v>-0.0041</v>
      </c>
      <c r="D436" s="17">
        <v>-0.0041</v>
      </c>
      <c r="E436" s="15" t="s">
        <v>382</v>
      </c>
      <c r="F436" s="16">
        <v>15780.25</v>
      </c>
      <c r="G436" s="15">
        <v>-0.001193106</v>
      </c>
      <c r="H436" s="17">
        <v>-0.0012</v>
      </c>
      <c r="J436" s="19"/>
      <c r="K436" s="15"/>
      <c r="L436" s="15"/>
      <c r="M436" s="15"/>
      <c r="N436" s="15"/>
    </row>
    <row r="437" ht="15.75" customHeight="1">
      <c r="A437" s="15" t="s">
        <v>383</v>
      </c>
      <c r="B437" s="15">
        <v>687.8</v>
      </c>
      <c r="C437" s="15">
        <v>0.0098</v>
      </c>
      <c r="D437" s="17">
        <v>0.0098</v>
      </c>
      <c r="E437" s="15" t="s">
        <v>383</v>
      </c>
      <c r="F437" s="16">
        <v>15799.1</v>
      </c>
      <c r="G437" s="15">
        <v>-0.003223934</v>
      </c>
      <c r="H437" s="17">
        <v>-0.0032</v>
      </c>
      <c r="J437" s="19"/>
      <c r="K437" s="15"/>
      <c r="L437" s="15"/>
      <c r="M437" s="15"/>
      <c r="N437" s="15"/>
    </row>
    <row r="438" ht="15.75" customHeight="1">
      <c r="A438" s="15" t="s">
        <v>384</v>
      </c>
      <c r="B438" s="15">
        <v>681.15</v>
      </c>
      <c r="C438" s="15">
        <v>-0.0041</v>
      </c>
      <c r="D438" s="17">
        <v>-0.0041</v>
      </c>
      <c r="E438" s="15" t="s">
        <v>384</v>
      </c>
      <c r="F438" s="16">
        <v>15850.2</v>
      </c>
      <c r="G438" s="15">
        <v>0.001146409</v>
      </c>
      <c r="H438" s="17">
        <v>0.0011</v>
      </c>
      <c r="J438" s="19"/>
      <c r="K438" s="15"/>
      <c r="L438" s="15"/>
      <c r="M438" s="15"/>
      <c r="N438" s="15"/>
    </row>
    <row r="439" ht="15.75" customHeight="1">
      <c r="A439" s="15" t="s">
        <v>385</v>
      </c>
      <c r="B439" s="15">
        <v>683.95</v>
      </c>
      <c r="C439" s="15">
        <v>0.019</v>
      </c>
      <c r="D439" s="17">
        <v>0.019</v>
      </c>
      <c r="E439" s="15" t="s">
        <v>385</v>
      </c>
      <c r="F439" s="16">
        <v>15832.05</v>
      </c>
      <c r="G439" s="15">
        <v>0.008459003</v>
      </c>
      <c r="H439" s="17">
        <v>0.0085</v>
      </c>
      <c r="J439" s="19"/>
      <c r="K439" s="15"/>
      <c r="L439" s="15"/>
      <c r="M439" s="15"/>
      <c r="N439" s="15"/>
    </row>
    <row r="440" ht="15.75" customHeight="1">
      <c r="A440" s="15" t="s">
        <v>386</v>
      </c>
      <c r="B440" s="15">
        <v>671.2</v>
      </c>
      <c r="C440" s="15">
        <v>0.0167</v>
      </c>
      <c r="D440" s="17">
        <v>0.0167</v>
      </c>
      <c r="E440" s="15" t="s">
        <v>386</v>
      </c>
      <c r="F440" s="16">
        <v>15699.25</v>
      </c>
      <c r="G440" s="15">
        <v>0.009166498</v>
      </c>
      <c r="H440" s="17">
        <v>0.0092</v>
      </c>
      <c r="J440" s="19"/>
      <c r="K440" s="15"/>
      <c r="L440" s="15"/>
      <c r="M440" s="15"/>
      <c r="N440" s="15"/>
    </row>
    <row r="441" ht="15.75" customHeight="1">
      <c r="A441" s="15" t="s">
        <v>387</v>
      </c>
      <c r="B441" s="15">
        <v>660.2</v>
      </c>
      <c r="C441" s="15">
        <v>0.027</v>
      </c>
      <c r="D441" s="17">
        <v>0.027</v>
      </c>
      <c r="E441" s="15" t="s">
        <v>387</v>
      </c>
      <c r="F441" s="16">
        <v>15556.65</v>
      </c>
      <c r="G441" s="15">
        <v>0.009300409</v>
      </c>
      <c r="H441" s="17">
        <v>0.0093</v>
      </c>
      <c r="J441" s="19"/>
      <c r="K441" s="15"/>
      <c r="L441" s="15"/>
      <c r="M441" s="15"/>
      <c r="N441" s="15"/>
    </row>
    <row r="442" ht="15.75" customHeight="1">
      <c r="A442" s="15" t="s">
        <v>388</v>
      </c>
      <c r="B442" s="15">
        <v>642.85</v>
      </c>
      <c r="C442" s="15">
        <v>-0.0175</v>
      </c>
      <c r="D442" s="17">
        <v>-0.0175</v>
      </c>
      <c r="E442" s="15" t="s">
        <v>388</v>
      </c>
      <c r="F442" s="16">
        <v>15413.3</v>
      </c>
      <c r="G442" s="15">
        <v>-0.014419265</v>
      </c>
      <c r="H442" s="17">
        <v>-0.0144</v>
      </c>
      <c r="J442" s="19"/>
      <c r="K442" s="15"/>
      <c r="L442" s="15"/>
      <c r="M442" s="15"/>
      <c r="N442" s="15"/>
    </row>
    <row r="443" ht="15.75" customHeight="1">
      <c r="A443" s="15" t="s">
        <v>389</v>
      </c>
      <c r="B443" s="15">
        <v>654.3</v>
      </c>
      <c r="C443" s="15">
        <v>0.0209</v>
      </c>
      <c r="D443" s="17">
        <v>0.0209</v>
      </c>
      <c r="E443" s="15" t="s">
        <v>389</v>
      </c>
      <c r="F443" s="16">
        <v>15638.8</v>
      </c>
      <c r="G443" s="15">
        <v>0.018804377</v>
      </c>
      <c r="H443" s="17">
        <v>0.0188</v>
      </c>
      <c r="J443" s="19"/>
      <c r="K443" s="15"/>
      <c r="L443" s="15"/>
      <c r="M443" s="15"/>
      <c r="N443" s="15"/>
    </row>
    <row r="444" ht="15.75" customHeight="1">
      <c r="A444" s="15" t="s">
        <v>390</v>
      </c>
      <c r="B444" s="15">
        <v>640.9</v>
      </c>
      <c r="C444" s="15">
        <v>-0.0043</v>
      </c>
      <c r="D444" s="17">
        <v>-0.0043</v>
      </c>
      <c r="E444" s="15" t="s">
        <v>390</v>
      </c>
      <c r="F444" s="16">
        <v>15350.15</v>
      </c>
      <c r="G444" s="15">
        <v>0.003704188</v>
      </c>
      <c r="H444" s="17">
        <v>0.0037</v>
      </c>
      <c r="J444" s="19"/>
      <c r="K444" s="15"/>
      <c r="L444" s="15"/>
      <c r="M444" s="15"/>
      <c r="N444" s="15"/>
    </row>
    <row r="445" ht="15.75" customHeight="1">
      <c r="A445" s="15" t="s">
        <v>391</v>
      </c>
      <c r="B445" s="15">
        <v>643.65</v>
      </c>
      <c r="C445" s="15">
        <v>-0.0161</v>
      </c>
      <c r="D445" s="17">
        <v>-0.0161</v>
      </c>
      <c r="E445" s="15" t="s">
        <v>391</v>
      </c>
      <c r="F445" s="16">
        <v>15293.5</v>
      </c>
      <c r="G445" s="15">
        <v>-0.004368319</v>
      </c>
      <c r="H445" s="17">
        <v>-0.0044</v>
      </c>
      <c r="J445" s="19"/>
      <c r="K445" s="15"/>
      <c r="L445" s="15"/>
      <c r="M445" s="15"/>
      <c r="N445" s="15"/>
    </row>
    <row r="446" ht="15.75" customHeight="1">
      <c r="A446" s="15" t="s">
        <v>392</v>
      </c>
      <c r="B446" s="15">
        <v>654.2</v>
      </c>
      <c r="C446" s="15">
        <v>-0.0409</v>
      </c>
      <c r="D446" s="17">
        <v>-0.0409</v>
      </c>
      <c r="E446" s="15" t="s">
        <v>392</v>
      </c>
      <c r="F446" s="16">
        <v>15360.6</v>
      </c>
      <c r="G446" s="15">
        <v>-0.021128399</v>
      </c>
      <c r="H446" s="17">
        <v>-0.0211</v>
      </c>
      <c r="J446" s="19"/>
      <c r="K446" s="15"/>
      <c r="L446" s="15"/>
      <c r="M446" s="15"/>
      <c r="N446" s="15"/>
    </row>
    <row r="447" ht="15.75" customHeight="1">
      <c r="A447" s="15" t="s">
        <v>393</v>
      </c>
      <c r="B447" s="15">
        <v>682.1</v>
      </c>
      <c r="C447" s="15">
        <v>1.0E-4</v>
      </c>
      <c r="D447" s="17">
        <v>1.0E-4</v>
      </c>
      <c r="E447" s="15" t="s">
        <v>393</v>
      </c>
      <c r="F447" s="16">
        <v>15692.15</v>
      </c>
      <c r="G447" s="15">
        <v>-0.002539394</v>
      </c>
      <c r="H447" s="17">
        <v>-0.0025</v>
      </c>
      <c r="J447" s="19"/>
      <c r="K447" s="15"/>
      <c r="L447" s="15"/>
      <c r="M447" s="15"/>
      <c r="N447" s="15"/>
    </row>
    <row r="448" ht="15.75" customHeight="1">
      <c r="A448" s="15" t="s">
        <v>394</v>
      </c>
      <c r="B448" s="15">
        <v>682.05</v>
      </c>
      <c r="C448" s="15">
        <v>0.016</v>
      </c>
      <c r="D448" s="17">
        <v>0.016</v>
      </c>
      <c r="E448" s="15" t="s">
        <v>394</v>
      </c>
      <c r="F448" s="16">
        <v>15732.1</v>
      </c>
      <c r="G448" s="15">
        <v>-0.00268156</v>
      </c>
      <c r="H448" s="17">
        <v>-0.0027</v>
      </c>
      <c r="J448" s="19"/>
      <c r="K448" s="15"/>
      <c r="L448" s="15"/>
      <c r="M448" s="15"/>
      <c r="N448" s="15"/>
    </row>
    <row r="449" ht="15.75" customHeight="1">
      <c r="A449" s="15" t="s">
        <v>395</v>
      </c>
      <c r="B449" s="15">
        <v>671.3</v>
      </c>
      <c r="C449" s="15">
        <v>-0.003</v>
      </c>
      <c r="D449" s="17">
        <v>-0.003</v>
      </c>
      <c r="E449" s="15" t="s">
        <v>395</v>
      </c>
      <c r="F449" s="16">
        <v>15774.4</v>
      </c>
      <c r="G449" s="15">
        <v>-0.026379785</v>
      </c>
      <c r="H449" s="17">
        <v>-0.0264</v>
      </c>
      <c r="J449" s="19"/>
      <c r="K449" s="15"/>
      <c r="L449" s="15"/>
      <c r="M449" s="15"/>
      <c r="N449" s="15"/>
    </row>
    <row r="450" ht="15.75" customHeight="1">
      <c r="A450" s="39">
        <v>44840.0</v>
      </c>
      <c r="B450" s="15">
        <v>673.35</v>
      </c>
      <c r="C450" s="15">
        <v>-0.0044</v>
      </c>
      <c r="D450" s="17">
        <v>-0.0044</v>
      </c>
      <c r="E450" s="39">
        <v>44840.0</v>
      </c>
      <c r="F450" s="16">
        <v>16201.8</v>
      </c>
      <c r="G450" s="15">
        <v>-0.01676771</v>
      </c>
      <c r="H450" s="17">
        <v>-0.0168</v>
      </c>
      <c r="J450" s="19"/>
      <c r="K450" s="15"/>
      <c r="L450" s="15"/>
      <c r="M450" s="15"/>
      <c r="N450" s="15"/>
    </row>
    <row r="451" ht="15.75" customHeight="1">
      <c r="A451" s="39">
        <v>44810.0</v>
      </c>
      <c r="B451" s="15">
        <v>676.35</v>
      </c>
      <c r="C451" s="15">
        <v>0.0197</v>
      </c>
      <c r="D451" s="17">
        <v>0.0197</v>
      </c>
      <c r="E451" s="39">
        <v>44810.0</v>
      </c>
      <c r="F451" s="16">
        <v>16478.1</v>
      </c>
      <c r="G451" s="15">
        <v>0.007449752</v>
      </c>
      <c r="H451" s="17">
        <v>0.0074</v>
      </c>
      <c r="J451" s="19"/>
      <c r="K451" s="15"/>
      <c r="L451" s="15"/>
      <c r="M451" s="15"/>
      <c r="N451" s="15"/>
    </row>
    <row r="452" ht="15.75" customHeight="1">
      <c r="A452" s="39">
        <v>44779.0</v>
      </c>
      <c r="B452" s="15">
        <v>663.3</v>
      </c>
      <c r="C452" s="15">
        <v>-0.0321</v>
      </c>
      <c r="D452" s="17">
        <v>-0.0321</v>
      </c>
      <c r="E452" s="39">
        <v>44779.0</v>
      </c>
      <c r="F452" s="16">
        <v>16356.25</v>
      </c>
      <c r="G452" s="15">
        <v>-0.003660984</v>
      </c>
      <c r="H452" s="17">
        <v>-0.0037</v>
      </c>
      <c r="J452" s="19"/>
      <c r="K452" s="15"/>
      <c r="L452" s="15"/>
      <c r="M452" s="15"/>
      <c r="N452" s="15"/>
    </row>
    <row r="453" ht="15.75" customHeight="1">
      <c r="A453" s="39">
        <v>44748.0</v>
      </c>
      <c r="B453" s="15">
        <v>685.3</v>
      </c>
      <c r="C453" s="15">
        <v>0.0034</v>
      </c>
      <c r="D453" s="17">
        <v>0.0034</v>
      </c>
      <c r="E453" s="39">
        <v>44748.0</v>
      </c>
      <c r="F453" s="16">
        <v>16416.35</v>
      </c>
      <c r="G453" s="15">
        <v>-0.009245876</v>
      </c>
      <c r="H453" s="17">
        <v>-0.0092</v>
      </c>
      <c r="J453" s="19"/>
      <c r="K453" s="15"/>
      <c r="L453" s="15"/>
      <c r="M453" s="15"/>
      <c r="N453" s="15"/>
    </row>
    <row r="454" ht="15.75" customHeight="1">
      <c r="A454" s="39">
        <v>44718.0</v>
      </c>
      <c r="B454" s="15">
        <v>682.95</v>
      </c>
      <c r="C454" s="15">
        <v>-0.0052</v>
      </c>
      <c r="D454" s="17">
        <v>-0.0052</v>
      </c>
      <c r="E454" s="39">
        <v>44718.0</v>
      </c>
      <c r="F454" s="16">
        <v>16569.55</v>
      </c>
      <c r="G454" s="15">
        <v>-8.89395E-4</v>
      </c>
      <c r="H454" s="17">
        <v>-9.0E-4</v>
      </c>
      <c r="J454" s="19"/>
      <c r="K454" s="15"/>
      <c r="L454" s="15"/>
      <c r="M454" s="15"/>
      <c r="N454" s="15"/>
    </row>
    <row r="455" ht="15.75" customHeight="1">
      <c r="A455" s="39">
        <v>44626.0</v>
      </c>
      <c r="B455" s="15">
        <v>686.5</v>
      </c>
      <c r="C455" s="15">
        <v>-0.0136</v>
      </c>
      <c r="D455" s="17">
        <v>-0.0136</v>
      </c>
      <c r="E455" s="39">
        <v>44626.0</v>
      </c>
      <c r="F455" s="16">
        <v>16584.3</v>
      </c>
      <c r="G455" s="15">
        <v>-0.002628097</v>
      </c>
      <c r="H455" s="17">
        <v>-0.0026</v>
      </c>
      <c r="J455" s="19"/>
      <c r="K455" s="15"/>
      <c r="L455" s="15"/>
      <c r="M455" s="15"/>
      <c r="N455" s="15"/>
    </row>
    <row r="456" ht="15.75" customHeight="1">
      <c r="A456" s="39">
        <v>44598.0</v>
      </c>
      <c r="B456" s="15">
        <v>695.95</v>
      </c>
      <c r="C456" s="15">
        <v>0.0019</v>
      </c>
      <c r="D456" s="17">
        <v>0.0019</v>
      </c>
      <c r="E456" s="39">
        <v>44598.0</v>
      </c>
      <c r="F456" s="16">
        <v>16628.0</v>
      </c>
      <c r="G456" s="15">
        <v>0.006370005</v>
      </c>
      <c r="H456" s="17">
        <v>0.0064</v>
      </c>
      <c r="J456" s="19"/>
      <c r="K456" s="15"/>
      <c r="L456" s="15"/>
      <c r="M456" s="15"/>
      <c r="N456" s="15"/>
    </row>
    <row r="457" ht="15.75" customHeight="1">
      <c r="A457" s="39">
        <v>44567.0</v>
      </c>
      <c r="B457" s="15">
        <v>694.65</v>
      </c>
      <c r="C457" s="15">
        <v>-0.0079</v>
      </c>
      <c r="D457" s="17">
        <v>-0.0079</v>
      </c>
      <c r="E457" s="39">
        <v>44567.0</v>
      </c>
      <c r="F457" s="16">
        <v>16522.75</v>
      </c>
      <c r="G457" s="15">
        <v>-0.00372636</v>
      </c>
      <c r="H457" s="17">
        <v>-0.0037</v>
      </c>
      <c r="J457" s="19"/>
      <c r="K457" s="15"/>
      <c r="L457" s="15"/>
      <c r="M457" s="15"/>
      <c r="N457" s="15"/>
    </row>
    <row r="458" ht="15.75" customHeight="1">
      <c r="A458" s="15" t="s">
        <v>396</v>
      </c>
      <c r="B458" s="15">
        <v>700.2</v>
      </c>
      <c r="C458" s="15">
        <v>0.0016</v>
      </c>
      <c r="D458" s="17">
        <v>0.0016</v>
      </c>
      <c r="E458" s="15" t="s">
        <v>396</v>
      </c>
      <c r="F458" s="16">
        <v>16584.55</v>
      </c>
      <c r="G458" s="15">
        <v>-0.004612458</v>
      </c>
      <c r="H458" s="17">
        <v>-0.0046</v>
      </c>
      <c r="J458" s="19"/>
      <c r="K458" s="15"/>
      <c r="L458" s="15"/>
      <c r="M458" s="15"/>
      <c r="N458" s="15"/>
    </row>
    <row r="459" ht="15.75" customHeight="1">
      <c r="A459" s="15" t="s">
        <v>397</v>
      </c>
      <c r="B459" s="15">
        <v>699.05</v>
      </c>
      <c r="C459" s="15">
        <v>0.0214</v>
      </c>
      <c r="D459" s="17">
        <v>0.0214</v>
      </c>
      <c r="E459" s="15" t="s">
        <v>397</v>
      </c>
      <c r="F459" s="16">
        <v>16661.4</v>
      </c>
      <c r="G459" s="15">
        <v>0.018893193</v>
      </c>
      <c r="H459" s="17">
        <v>0.0189</v>
      </c>
      <c r="J459" s="19"/>
      <c r="K459" s="15"/>
      <c r="L459" s="15"/>
      <c r="M459" s="15"/>
      <c r="N459" s="15"/>
    </row>
    <row r="460" ht="15.75" customHeight="1">
      <c r="A460" s="15" t="s">
        <v>398</v>
      </c>
      <c r="B460" s="15">
        <v>684.4</v>
      </c>
      <c r="C460" s="15">
        <v>-0.0133</v>
      </c>
      <c r="D460" s="17">
        <v>-0.0133</v>
      </c>
      <c r="E460" s="15" t="s">
        <v>398</v>
      </c>
      <c r="F460" s="16">
        <v>16352.45</v>
      </c>
      <c r="G460" s="15">
        <v>0.01127386</v>
      </c>
      <c r="H460" s="17">
        <v>0.0113</v>
      </c>
      <c r="J460" s="19"/>
      <c r="K460" s="15"/>
      <c r="L460" s="15"/>
      <c r="M460" s="15"/>
      <c r="N460" s="15"/>
    </row>
    <row r="461" ht="15.75" customHeight="1">
      <c r="A461" s="15" t="s">
        <v>399</v>
      </c>
      <c r="B461" s="15">
        <v>693.65</v>
      </c>
      <c r="C461" s="15">
        <v>0.0079</v>
      </c>
      <c r="D461" s="17">
        <v>0.0079</v>
      </c>
      <c r="E461" s="15" t="s">
        <v>399</v>
      </c>
      <c r="F461" s="16">
        <v>16170.15</v>
      </c>
      <c r="G461" s="15">
        <v>0.009007351</v>
      </c>
      <c r="H461" s="17">
        <v>0.009</v>
      </c>
      <c r="J461" s="19"/>
      <c r="K461" s="15"/>
      <c r="L461" s="15"/>
      <c r="M461" s="15"/>
      <c r="N461" s="15"/>
    </row>
    <row r="462" ht="15.75" customHeight="1">
      <c r="A462" s="15" t="s">
        <v>400</v>
      </c>
      <c r="B462" s="15">
        <v>688.2</v>
      </c>
      <c r="C462" s="15">
        <v>0.0147</v>
      </c>
      <c r="D462" s="17">
        <v>0.0147</v>
      </c>
      <c r="E462" s="15" t="s">
        <v>400</v>
      </c>
      <c r="F462" s="16">
        <v>16025.8</v>
      </c>
      <c r="G462" s="15">
        <v>-0.006161183</v>
      </c>
      <c r="H462" s="17">
        <v>-0.0062</v>
      </c>
      <c r="J462" s="19"/>
      <c r="K462" s="15"/>
      <c r="L462" s="15"/>
      <c r="M462" s="15"/>
      <c r="N462" s="15"/>
    </row>
    <row r="463" ht="15.75" customHeight="1">
      <c r="A463" s="15" t="s">
        <v>401</v>
      </c>
      <c r="B463" s="15">
        <v>678.2</v>
      </c>
      <c r="C463" s="15">
        <v>-0.0112</v>
      </c>
      <c r="D463" s="17">
        <v>-0.0112</v>
      </c>
      <c r="E463" s="15" t="s">
        <v>401</v>
      </c>
      <c r="F463" s="16">
        <v>16125.15</v>
      </c>
      <c r="G463" s="15">
        <v>-0.005522766</v>
      </c>
      <c r="H463" s="17">
        <v>-0.0055</v>
      </c>
      <c r="J463" s="19"/>
      <c r="K463" s="15"/>
      <c r="L463" s="15"/>
      <c r="M463" s="15"/>
      <c r="N463" s="15"/>
    </row>
    <row r="464" ht="15.75" customHeight="1">
      <c r="A464" s="15" t="s">
        <v>402</v>
      </c>
      <c r="B464" s="15">
        <v>685.85</v>
      </c>
      <c r="C464" s="15">
        <v>-0.003</v>
      </c>
      <c r="D464" s="17">
        <v>-0.003</v>
      </c>
      <c r="E464" s="15" t="s">
        <v>402</v>
      </c>
      <c r="F464" s="16">
        <v>16214.7</v>
      </c>
      <c r="G464" s="15">
        <v>-0.00316301</v>
      </c>
      <c r="H464" s="17">
        <v>-0.0032</v>
      </c>
      <c r="J464" s="19"/>
      <c r="K464" s="15"/>
      <c r="L464" s="15"/>
      <c r="M464" s="15"/>
      <c r="N464" s="15"/>
    </row>
    <row r="465" ht="15.75" customHeight="1">
      <c r="A465" s="15" t="s">
        <v>403</v>
      </c>
      <c r="B465" s="15">
        <v>687.9</v>
      </c>
      <c r="C465" s="15">
        <v>0.0202</v>
      </c>
      <c r="D465" s="17">
        <v>0.0202</v>
      </c>
      <c r="E465" s="15" t="s">
        <v>403</v>
      </c>
      <c r="F465" s="16">
        <v>16266.15</v>
      </c>
      <c r="G465" s="15">
        <v>0.02889104</v>
      </c>
      <c r="H465" s="17">
        <v>0.0289</v>
      </c>
      <c r="J465" s="19"/>
      <c r="K465" s="15"/>
      <c r="L465" s="15"/>
      <c r="M465" s="15"/>
      <c r="N465" s="15"/>
    </row>
    <row r="466" ht="15.75" customHeight="1">
      <c r="A466" s="15" t="s">
        <v>404</v>
      </c>
      <c r="B466" s="15">
        <v>674.25</v>
      </c>
      <c r="C466" s="15">
        <v>-0.0315</v>
      </c>
      <c r="D466" s="17">
        <v>-0.0315</v>
      </c>
      <c r="E466" s="15" t="s">
        <v>404</v>
      </c>
      <c r="F466" s="16">
        <v>15809.4</v>
      </c>
      <c r="G466" s="15">
        <v>-0.026532761</v>
      </c>
      <c r="H466" s="17">
        <v>-0.0265</v>
      </c>
      <c r="J466" s="19"/>
      <c r="K466" s="15"/>
      <c r="L466" s="15"/>
      <c r="M466" s="15"/>
      <c r="N466" s="15"/>
    </row>
    <row r="467" ht="15.75" customHeight="1">
      <c r="A467" s="15" t="s">
        <v>405</v>
      </c>
      <c r="B467" s="15">
        <v>696.15</v>
      </c>
      <c r="C467" s="15">
        <v>-0.0154</v>
      </c>
      <c r="D467" s="17">
        <v>-0.0154</v>
      </c>
      <c r="E467" s="15" t="s">
        <v>405</v>
      </c>
      <c r="F467" s="16">
        <v>16240.3</v>
      </c>
      <c r="G467" s="15">
        <v>-0.001168562</v>
      </c>
      <c r="H467" s="17">
        <v>-0.0012</v>
      </c>
      <c r="J467" s="19"/>
      <c r="K467" s="15"/>
      <c r="L467" s="15"/>
      <c r="M467" s="15"/>
      <c r="N467" s="15"/>
    </row>
    <row r="468" ht="15.75" customHeight="1">
      <c r="A468" s="15" t="s">
        <v>406</v>
      </c>
      <c r="B468" s="15">
        <v>707.05</v>
      </c>
      <c r="C468" s="15">
        <v>0.02</v>
      </c>
      <c r="D468" s="17">
        <v>0.02</v>
      </c>
      <c r="E468" s="15" t="s">
        <v>406</v>
      </c>
      <c r="F468" s="16">
        <v>16259.3</v>
      </c>
      <c r="G468" s="15">
        <v>0.026321936</v>
      </c>
      <c r="H468" s="17">
        <v>0.0263</v>
      </c>
      <c r="J468" s="19"/>
      <c r="K468" s="15"/>
      <c r="L468" s="15"/>
      <c r="M468" s="15"/>
      <c r="N468" s="15"/>
    </row>
    <row r="469" ht="15.75" customHeight="1">
      <c r="A469" s="15" t="s">
        <v>407</v>
      </c>
      <c r="B469" s="15">
        <v>693.2</v>
      </c>
      <c r="C469" s="15">
        <v>0.0048</v>
      </c>
      <c r="D469" s="17">
        <v>0.0048</v>
      </c>
      <c r="E469" s="15" t="s">
        <v>407</v>
      </c>
      <c r="F469" s="16">
        <v>15842.3</v>
      </c>
      <c r="G469" s="15">
        <v>0.003811268</v>
      </c>
      <c r="H469" s="17">
        <v>0.0038</v>
      </c>
      <c r="J469" s="19"/>
      <c r="K469" s="15"/>
      <c r="L469" s="15"/>
      <c r="M469" s="15"/>
      <c r="N469" s="15"/>
    </row>
    <row r="470" ht="15.75" customHeight="1">
      <c r="A470" s="15" t="s">
        <v>408</v>
      </c>
      <c r="B470" s="15">
        <v>689.9</v>
      </c>
      <c r="C470" s="15">
        <v>-0.022</v>
      </c>
      <c r="D470" s="17">
        <v>-0.022</v>
      </c>
      <c r="E470" s="15" t="s">
        <v>408</v>
      </c>
      <c r="F470" s="16">
        <v>15782.15</v>
      </c>
      <c r="G470" s="15">
        <v>-0.001635248</v>
      </c>
      <c r="H470" s="17">
        <v>-0.0016</v>
      </c>
      <c r="J470" s="19"/>
      <c r="K470" s="15"/>
      <c r="L470" s="15"/>
      <c r="M470" s="15"/>
      <c r="N470" s="15"/>
    </row>
    <row r="471" ht="15.75" customHeight="1">
      <c r="A471" s="39">
        <v>44900.0</v>
      </c>
      <c r="B471" s="15">
        <v>705.4</v>
      </c>
      <c r="C471" s="15">
        <v>-0.0241</v>
      </c>
      <c r="D471" s="17">
        <v>-0.0241</v>
      </c>
      <c r="E471" s="39">
        <v>44900.0</v>
      </c>
      <c r="F471" s="16">
        <v>15808.0</v>
      </c>
      <c r="G471" s="15">
        <v>-0.022211776</v>
      </c>
      <c r="H471" s="17">
        <v>-0.0222</v>
      </c>
      <c r="J471" s="19"/>
      <c r="K471" s="15"/>
      <c r="L471" s="15"/>
      <c r="M471" s="15"/>
      <c r="N471" s="15"/>
    </row>
    <row r="472" ht="15.75" customHeight="1">
      <c r="A472" s="39">
        <v>44870.0</v>
      </c>
      <c r="B472" s="15">
        <v>722.85</v>
      </c>
      <c r="C472" s="15">
        <v>0.0044</v>
      </c>
      <c r="D472" s="17">
        <v>0.0044</v>
      </c>
      <c r="E472" s="39">
        <v>44870.0</v>
      </c>
      <c r="F472" s="16">
        <v>16167.1</v>
      </c>
      <c r="G472" s="15">
        <v>-0.004491981</v>
      </c>
      <c r="H472" s="17">
        <v>-0.0045</v>
      </c>
      <c r="J472" s="19"/>
      <c r="K472" s="15"/>
      <c r="L472" s="15"/>
      <c r="M472" s="15"/>
      <c r="N472" s="15"/>
    </row>
    <row r="473" ht="15.75" customHeight="1">
      <c r="A473" s="39">
        <v>44839.0</v>
      </c>
      <c r="B473" s="15">
        <v>719.65</v>
      </c>
      <c r="C473" s="15">
        <v>0.0115</v>
      </c>
      <c r="D473" s="17">
        <v>0.0115</v>
      </c>
      <c r="E473" s="39">
        <v>44839.0</v>
      </c>
      <c r="F473" s="16">
        <v>16240.05</v>
      </c>
      <c r="G473" s="15">
        <v>-0.003790981</v>
      </c>
      <c r="H473" s="17">
        <v>-0.0038</v>
      </c>
      <c r="J473" s="19"/>
      <c r="K473" s="15"/>
      <c r="L473" s="15"/>
      <c r="M473" s="15"/>
      <c r="N473" s="15"/>
    </row>
    <row r="474" ht="15.75" customHeight="1">
      <c r="A474" s="39">
        <v>44809.0</v>
      </c>
      <c r="B474" s="15">
        <v>711.5</v>
      </c>
      <c r="C474" s="15">
        <v>0.0018</v>
      </c>
      <c r="D474" s="17">
        <v>0.0018</v>
      </c>
      <c r="E474" s="39">
        <v>44809.0</v>
      </c>
      <c r="F474" s="16">
        <v>16301.85</v>
      </c>
      <c r="G474" s="15">
        <v>-0.006666159</v>
      </c>
      <c r="H474" s="17">
        <v>-0.0067</v>
      </c>
      <c r="J474" s="19"/>
      <c r="K474" s="15"/>
      <c r="L474" s="15"/>
      <c r="M474" s="15"/>
      <c r="N474" s="15"/>
    </row>
    <row r="475" ht="15.75" customHeight="1">
      <c r="A475" s="39">
        <v>44717.0</v>
      </c>
      <c r="B475" s="15">
        <v>710.25</v>
      </c>
      <c r="C475" s="15">
        <v>-0.0121</v>
      </c>
      <c r="D475" s="17">
        <v>-0.0121</v>
      </c>
      <c r="E475" s="39">
        <v>44717.0</v>
      </c>
      <c r="F475" s="16">
        <v>16411.25</v>
      </c>
      <c r="G475" s="15">
        <v>-0.016268399</v>
      </c>
      <c r="H475" s="17">
        <v>-0.0163</v>
      </c>
      <c r="J475" s="19"/>
      <c r="K475" s="15"/>
      <c r="L475" s="15"/>
      <c r="M475" s="15"/>
      <c r="N475" s="15"/>
    </row>
    <row r="476" ht="15.75" customHeight="1">
      <c r="A476" s="39">
        <v>44686.0</v>
      </c>
      <c r="B476" s="15">
        <v>718.95</v>
      </c>
      <c r="C476" s="15">
        <v>-0.0048</v>
      </c>
      <c r="D476" s="17">
        <v>-0.0048</v>
      </c>
      <c r="E476" s="39">
        <v>44686.0</v>
      </c>
      <c r="F476" s="16">
        <v>16682.65</v>
      </c>
      <c r="G476" s="15">
        <v>3.02801E-4</v>
      </c>
      <c r="H476" s="17">
        <v>3.0E-4</v>
      </c>
      <c r="J476" s="19"/>
      <c r="K476" s="15"/>
      <c r="L476" s="15"/>
      <c r="M476" s="15"/>
      <c r="N476" s="15"/>
    </row>
    <row r="477" ht="15.75" customHeight="1">
      <c r="A477" s="39">
        <v>44656.0</v>
      </c>
      <c r="B477" s="15">
        <v>722.4</v>
      </c>
      <c r="C477" s="15">
        <v>-0.0256</v>
      </c>
      <c r="D477" s="17">
        <v>-0.0256</v>
      </c>
      <c r="E477" s="39">
        <v>44656.0</v>
      </c>
      <c r="F477" s="16">
        <v>16677.6</v>
      </c>
      <c r="G477" s="15">
        <v>-0.022936183</v>
      </c>
      <c r="H477" s="17">
        <v>-0.0229</v>
      </c>
      <c r="J477" s="19"/>
      <c r="K477" s="15"/>
      <c r="L477" s="15"/>
      <c r="M477" s="15"/>
      <c r="N477" s="15"/>
    </row>
    <row r="478" ht="15.75" customHeight="1">
      <c r="A478" s="39">
        <v>44597.0</v>
      </c>
      <c r="B478" s="15">
        <v>741.35</v>
      </c>
      <c r="C478" s="15">
        <v>0.0032</v>
      </c>
      <c r="D478" s="17">
        <v>0.0032</v>
      </c>
      <c r="E478" s="39">
        <v>44597.0</v>
      </c>
      <c r="F478" s="16">
        <v>17069.1</v>
      </c>
      <c r="G478" s="15">
        <v>-0.001955849</v>
      </c>
      <c r="H478" s="17">
        <v>-0.002</v>
      </c>
      <c r="J478" s="19"/>
      <c r="K478" s="15"/>
      <c r="L478" s="15"/>
      <c r="M478" s="15"/>
      <c r="N478" s="15"/>
    </row>
    <row r="479" ht="15.75" customHeight="1">
      <c r="A479" s="15" t="s">
        <v>409</v>
      </c>
      <c r="B479" s="15">
        <v>739.0</v>
      </c>
      <c r="C479" s="15">
        <v>-0.0112</v>
      </c>
      <c r="D479" s="17">
        <v>-0.0112</v>
      </c>
      <c r="E479" s="15" t="s">
        <v>409</v>
      </c>
      <c r="F479" s="16">
        <v>17102.55</v>
      </c>
      <c r="G479" s="15">
        <v>-0.008263241</v>
      </c>
      <c r="H479" s="17">
        <v>-0.0083</v>
      </c>
      <c r="J479" s="19"/>
      <c r="K479" s="15"/>
      <c r="L479" s="15"/>
      <c r="M479" s="15"/>
      <c r="N479" s="15"/>
    </row>
    <row r="480" ht="15.75" customHeight="1">
      <c r="A480" s="15" t="s">
        <v>410</v>
      </c>
      <c r="B480" s="15">
        <v>747.35</v>
      </c>
      <c r="C480" s="15">
        <v>-0.0068</v>
      </c>
      <c r="D480" s="17">
        <v>-0.0068</v>
      </c>
      <c r="E480" s="15" t="s">
        <v>410</v>
      </c>
      <c r="F480" s="16">
        <v>17245.05</v>
      </c>
      <c r="G480" s="15">
        <v>0.012128486</v>
      </c>
      <c r="H480" s="17">
        <v>0.0121</v>
      </c>
      <c r="J480" s="19"/>
      <c r="K480" s="15"/>
      <c r="L480" s="15"/>
      <c r="M480" s="15"/>
      <c r="N480" s="15"/>
    </row>
    <row r="481" ht="15.75" customHeight="1">
      <c r="A481" s="15" t="s">
        <v>411</v>
      </c>
      <c r="B481" s="15">
        <v>752.5</v>
      </c>
      <c r="C481" s="15">
        <v>-0.005</v>
      </c>
      <c r="D481" s="17">
        <v>-0.005</v>
      </c>
      <c r="E481" s="15" t="s">
        <v>411</v>
      </c>
      <c r="F481" s="16">
        <v>17038.4</v>
      </c>
      <c r="G481" s="15">
        <v>-0.009441421</v>
      </c>
      <c r="H481" s="17">
        <v>-0.0094</v>
      </c>
      <c r="J481" s="19"/>
      <c r="K481" s="15"/>
      <c r="L481" s="15"/>
      <c r="M481" s="15"/>
      <c r="N481" s="15"/>
    </row>
    <row r="482" ht="15.75" customHeight="1">
      <c r="A482" s="15" t="s">
        <v>412</v>
      </c>
      <c r="B482" s="15">
        <v>756.3</v>
      </c>
      <c r="C482" s="15">
        <v>0.0229</v>
      </c>
      <c r="D482" s="17">
        <v>0.0229</v>
      </c>
      <c r="E482" s="15" t="s">
        <v>412</v>
      </c>
      <c r="F482" s="16">
        <v>17200.8</v>
      </c>
      <c r="G482" s="15">
        <v>0.014560029</v>
      </c>
      <c r="H482" s="17">
        <v>0.0146</v>
      </c>
      <c r="J482" s="19"/>
      <c r="K482" s="15"/>
      <c r="L482" s="15"/>
      <c r="M482" s="15"/>
      <c r="N482" s="15"/>
    </row>
    <row r="483" ht="15.75" customHeight="1">
      <c r="A483" s="15" t="s">
        <v>413</v>
      </c>
      <c r="B483" s="15">
        <v>739.35</v>
      </c>
      <c r="C483" s="15">
        <v>8.0E-4</v>
      </c>
      <c r="D483" s="17">
        <v>8.0E-4</v>
      </c>
      <c r="E483" s="15" t="s">
        <v>413</v>
      </c>
      <c r="F483" s="16">
        <v>16953.95</v>
      </c>
      <c r="G483" s="15">
        <v>-0.012695122</v>
      </c>
      <c r="H483" s="17">
        <v>-0.0127</v>
      </c>
      <c r="J483" s="19"/>
      <c r="K483" s="15"/>
      <c r="L483" s="15"/>
      <c r="M483" s="15"/>
      <c r="N483" s="15"/>
    </row>
    <row r="484" ht="15.75" customHeight="1">
      <c r="A484" s="15" t="s">
        <v>414</v>
      </c>
      <c r="B484" s="15">
        <v>738.75</v>
      </c>
      <c r="C484" s="15">
        <v>0.0041</v>
      </c>
      <c r="D484" s="17">
        <v>0.0041</v>
      </c>
      <c r="E484" s="15" t="s">
        <v>414</v>
      </c>
      <c r="F484" s="16">
        <v>17171.95</v>
      </c>
      <c r="G484" s="15">
        <v>-0.01268643</v>
      </c>
      <c r="H484" s="17">
        <v>-0.0127</v>
      </c>
      <c r="J484" s="19"/>
      <c r="K484" s="15"/>
      <c r="L484" s="15"/>
      <c r="M484" s="15"/>
      <c r="N484" s="15"/>
    </row>
    <row r="485" ht="15.75" customHeight="1">
      <c r="A485" s="15" t="s">
        <v>415</v>
      </c>
      <c r="B485" s="15">
        <v>735.75</v>
      </c>
      <c r="C485" s="15">
        <v>-0.0049</v>
      </c>
      <c r="D485" s="17">
        <v>-0.0049</v>
      </c>
      <c r="E485" s="15" t="s">
        <v>415</v>
      </c>
      <c r="F485" s="16">
        <v>17392.6</v>
      </c>
      <c r="G485" s="15">
        <v>0.014941747</v>
      </c>
      <c r="H485" s="17">
        <v>0.0149</v>
      </c>
      <c r="J485" s="19"/>
      <c r="K485" s="15"/>
      <c r="L485" s="15"/>
      <c r="M485" s="15"/>
      <c r="N485" s="15"/>
    </row>
    <row r="486" ht="15.75" customHeight="1">
      <c r="A486" s="15" t="s">
        <v>416</v>
      </c>
      <c r="B486" s="15">
        <v>739.35</v>
      </c>
      <c r="C486" s="15">
        <v>0.0219</v>
      </c>
      <c r="D486" s="17">
        <v>0.0219</v>
      </c>
      <c r="E486" s="15" t="s">
        <v>416</v>
      </c>
      <c r="F486" s="16">
        <v>17136.55</v>
      </c>
      <c r="G486" s="15">
        <v>0.010490222</v>
      </c>
      <c r="H486" s="17">
        <v>0.0105</v>
      </c>
      <c r="J486" s="19"/>
      <c r="K486" s="15"/>
      <c r="L486" s="15"/>
      <c r="M486" s="15"/>
      <c r="N486" s="15"/>
    </row>
    <row r="487" ht="15.75" customHeight="1">
      <c r="A487" s="15" t="s">
        <v>417</v>
      </c>
      <c r="B487" s="15">
        <v>723.5</v>
      </c>
      <c r="C487" s="15">
        <v>-0.0082</v>
      </c>
      <c r="D487" s="17">
        <v>-0.0082</v>
      </c>
      <c r="E487" s="15" t="s">
        <v>417</v>
      </c>
      <c r="F487" s="16">
        <v>16958.65</v>
      </c>
      <c r="G487" s="15">
        <v>-0.012519179</v>
      </c>
      <c r="H487" s="17">
        <v>-0.0125</v>
      </c>
      <c r="J487" s="19"/>
      <c r="K487" s="15"/>
      <c r="L487" s="15"/>
      <c r="M487" s="15"/>
      <c r="N487" s="15"/>
    </row>
    <row r="488" ht="15.75" customHeight="1">
      <c r="A488" s="15" t="s">
        <v>418</v>
      </c>
      <c r="B488" s="15">
        <v>729.5</v>
      </c>
      <c r="C488" s="15">
        <v>-0.0151</v>
      </c>
      <c r="D488" s="17">
        <v>-0.0151</v>
      </c>
      <c r="E488" s="15" t="s">
        <v>418</v>
      </c>
      <c r="F488" s="16">
        <v>17173.65</v>
      </c>
      <c r="G488" s="15">
        <v>-0.017281188</v>
      </c>
      <c r="H488" s="17">
        <v>-0.0173</v>
      </c>
      <c r="J488" s="19"/>
      <c r="K488" s="15"/>
      <c r="L488" s="15"/>
      <c r="M488" s="15"/>
      <c r="N488" s="15"/>
    </row>
    <row r="489" ht="15.75" customHeight="1">
      <c r="A489" s="15" t="s">
        <v>419</v>
      </c>
      <c r="B489" s="15">
        <v>740.65</v>
      </c>
      <c r="C489" s="15">
        <v>-0.0013</v>
      </c>
      <c r="D489" s="17">
        <v>-0.0013</v>
      </c>
      <c r="E489" s="15" t="s">
        <v>419</v>
      </c>
      <c r="F489" s="16">
        <v>17475.65</v>
      </c>
      <c r="G489" s="15">
        <v>-0.003117459</v>
      </c>
      <c r="H489" s="17">
        <v>-0.0031</v>
      </c>
      <c r="J489" s="19"/>
      <c r="K489" s="15"/>
      <c r="L489" s="15"/>
      <c r="M489" s="15"/>
      <c r="N489" s="15"/>
    </row>
    <row r="490" ht="15.75" customHeight="1">
      <c r="A490" s="39">
        <v>44899.0</v>
      </c>
      <c r="B490" s="15">
        <v>741.65</v>
      </c>
      <c r="C490" s="15">
        <v>-0.0216</v>
      </c>
      <c r="D490" s="17">
        <v>-0.0216</v>
      </c>
      <c r="E490" s="39">
        <v>44899.0</v>
      </c>
      <c r="F490" s="16">
        <v>17530.3</v>
      </c>
      <c r="G490" s="15">
        <v>-0.008183899</v>
      </c>
      <c r="H490" s="17">
        <v>-0.0082</v>
      </c>
      <c r="J490" s="19"/>
      <c r="K490" s="15"/>
      <c r="L490" s="15"/>
      <c r="M490" s="15"/>
      <c r="N490" s="15"/>
    </row>
    <row r="491" ht="15.75" customHeight="1">
      <c r="A491" s="39">
        <v>44869.0</v>
      </c>
      <c r="B491" s="15">
        <v>758.05</v>
      </c>
      <c r="C491" s="15">
        <v>-0.0053</v>
      </c>
      <c r="D491" s="17">
        <v>-0.0053</v>
      </c>
      <c r="E491" s="39">
        <v>44869.0</v>
      </c>
      <c r="F491" s="16">
        <v>17674.95</v>
      </c>
      <c r="G491" s="15">
        <v>-0.006151476</v>
      </c>
      <c r="H491" s="17">
        <v>-0.0062</v>
      </c>
      <c r="J491" s="19"/>
      <c r="K491" s="15"/>
      <c r="L491" s="15"/>
      <c r="M491" s="15"/>
      <c r="N491" s="15"/>
    </row>
    <row r="492" ht="15.75" customHeight="1">
      <c r="A492" s="39">
        <v>44777.0</v>
      </c>
      <c r="B492" s="15">
        <v>762.1</v>
      </c>
      <c r="C492" s="15">
        <v>-4.0E-4</v>
      </c>
      <c r="D492" s="17">
        <v>-4.0E-4</v>
      </c>
      <c r="E492" s="39">
        <v>44777.0</v>
      </c>
      <c r="F492" s="16">
        <v>17784.35</v>
      </c>
      <c r="G492" s="15">
        <v>0.008208826</v>
      </c>
      <c r="H492" s="17">
        <v>0.0082</v>
      </c>
      <c r="J492" s="19"/>
      <c r="K492" s="15"/>
      <c r="L492" s="15"/>
      <c r="M492" s="15"/>
      <c r="N492" s="15"/>
    </row>
    <row r="493" ht="15.75" customHeight="1">
      <c r="A493" s="39">
        <v>44746.0</v>
      </c>
      <c r="B493" s="15">
        <v>762.4</v>
      </c>
      <c r="C493" s="15">
        <v>-0.0171</v>
      </c>
      <c r="D493" s="17">
        <v>-0.0171</v>
      </c>
      <c r="E493" s="39">
        <v>44746.0</v>
      </c>
      <c r="F493" s="16">
        <v>17639.55</v>
      </c>
      <c r="G493" s="15">
        <v>-0.009439763</v>
      </c>
      <c r="H493" s="17">
        <v>-0.0094</v>
      </c>
      <c r="J493" s="19"/>
      <c r="K493" s="15"/>
      <c r="L493" s="15"/>
      <c r="M493" s="15"/>
      <c r="N493" s="15"/>
    </row>
    <row r="494" ht="15.75" customHeight="1">
      <c r="A494" s="39">
        <v>44716.0</v>
      </c>
      <c r="B494" s="15">
        <v>775.65</v>
      </c>
      <c r="C494" s="15">
        <v>0.0118</v>
      </c>
      <c r="D494" s="17">
        <v>0.0118</v>
      </c>
      <c r="E494" s="39">
        <v>44716.0</v>
      </c>
      <c r="F494" s="16">
        <v>17807.65</v>
      </c>
      <c r="G494" s="15">
        <v>-0.008339181</v>
      </c>
      <c r="H494" s="17">
        <v>-0.0083</v>
      </c>
      <c r="J494" s="19"/>
      <c r="K494" s="15"/>
      <c r="L494" s="15"/>
      <c r="M494" s="15"/>
      <c r="N494" s="15"/>
    </row>
    <row r="495" ht="15.75" customHeight="1">
      <c r="A495" s="39">
        <v>44685.0</v>
      </c>
      <c r="B495" s="15">
        <v>766.6</v>
      </c>
      <c r="C495" s="15">
        <v>-0.0016</v>
      </c>
      <c r="D495" s="17">
        <v>-0.0016</v>
      </c>
      <c r="E495" s="39">
        <v>44685.0</v>
      </c>
      <c r="F495" s="16">
        <v>17957.4</v>
      </c>
      <c r="G495" s="15">
        <v>-0.005317558</v>
      </c>
      <c r="H495" s="17">
        <v>-0.0053</v>
      </c>
      <c r="J495" s="19"/>
      <c r="K495" s="15"/>
      <c r="L495" s="15"/>
      <c r="M495" s="15"/>
      <c r="N495" s="15"/>
    </row>
    <row r="496" ht="15.75" customHeight="1">
      <c r="A496" s="39">
        <v>44655.0</v>
      </c>
      <c r="B496" s="15">
        <v>767.8</v>
      </c>
      <c r="C496" s="15">
        <v>0.0123</v>
      </c>
      <c r="D496" s="17">
        <v>0.0123</v>
      </c>
      <c r="E496" s="39">
        <v>44655.0</v>
      </c>
      <c r="F496" s="16">
        <v>18053.4</v>
      </c>
      <c r="G496" s="15">
        <v>0.021671774</v>
      </c>
      <c r="H496" s="17">
        <v>0.0217</v>
      </c>
      <c r="J496" s="19"/>
      <c r="K496" s="15"/>
      <c r="L496" s="15"/>
      <c r="M496" s="15"/>
      <c r="N496" s="15"/>
    </row>
    <row r="497" ht="15.75" customHeight="1">
      <c r="A497" s="39">
        <v>44565.0</v>
      </c>
      <c r="B497" s="15">
        <v>758.5</v>
      </c>
      <c r="C497" s="15">
        <v>0.0047</v>
      </c>
      <c r="D497" s="17">
        <v>0.0047</v>
      </c>
      <c r="E497" s="39">
        <v>44565.0</v>
      </c>
      <c r="F497" s="16">
        <v>17670.45</v>
      </c>
      <c r="G497" s="15">
        <v>0.01177801</v>
      </c>
      <c r="H497" s="17">
        <v>0.0118</v>
      </c>
      <c r="J497" s="19"/>
      <c r="K497" s="15"/>
      <c r="L497" s="15"/>
      <c r="M497" s="15"/>
      <c r="N497" s="15"/>
    </row>
    <row r="498" ht="15.75" customHeight="1">
      <c r="A498" s="15" t="s">
        <v>420</v>
      </c>
      <c r="B498" s="15">
        <v>754.95</v>
      </c>
      <c r="C498" s="15">
        <v>0.0073</v>
      </c>
      <c r="D498" s="17">
        <v>0.0073</v>
      </c>
      <c r="E498" s="15" t="s">
        <v>420</v>
      </c>
      <c r="F498" s="16">
        <v>17464.75</v>
      </c>
      <c r="G498" s="15">
        <v>-0.001914477</v>
      </c>
      <c r="H498" s="17">
        <v>-0.0019</v>
      </c>
      <c r="J498" s="19"/>
      <c r="K498" s="15"/>
      <c r="L498" s="15"/>
      <c r="M498" s="15"/>
      <c r="N498" s="15"/>
    </row>
    <row r="499" ht="15.75" customHeight="1">
      <c r="A499" s="15" t="s">
        <v>421</v>
      </c>
      <c r="B499" s="15">
        <v>749.5</v>
      </c>
      <c r="C499" s="15">
        <v>-0.0072</v>
      </c>
      <c r="D499" s="17">
        <v>-0.0072</v>
      </c>
      <c r="E499" s="15" t="s">
        <v>421</v>
      </c>
      <c r="F499" s="16">
        <v>17498.25</v>
      </c>
      <c r="G499" s="15">
        <v>0.009982511</v>
      </c>
      <c r="H499" s="17">
        <v>0.01</v>
      </c>
      <c r="J499" s="19"/>
      <c r="K499" s="15"/>
      <c r="L499" s="15"/>
      <c r="M499" s="15"/>
      <c r="N499" s="15"/>
    </row>
    <row r="500" ht="15.75" customHeight="1">
      <c r="A500" s="15" t="s">
        <v>422</v>
      </c>
      <c r="B500" s="15">
        <v>754.95</v>
      </c>
      <c r="C500" s="15">
        <v>0.0299</v>
      </c>
      <c r="D500" s="17">
        <v>0.0299</v>
      </c>
      <c r="E500" s="15" t="s">
        <v>422</v>
      </c>
      <c r="F500" s="16">
        <v>17325.3</v>
      </c>
      <c r="G500" s="15">
        <v>0.005998142</v>
      </c>
      <c r="H500" s="17">
        <v>0.006</v>
      </c>
      <c r="J500" s="19"/>
      <c r="K500" s="15"/>
      <c r="L500" s="15"/>
      <c r="M500" s="15"/>
      <c r="N500" s="15"/>
    </row>
    <row r="501" ht="15.75" customHeight="1">
      <c r="A501" s="15" t="s">
        <v>423</v>
      </c>
      <c r="B501" s="15">
        <v>733.05</v>
      </c>
      <c r="C501" s="15">
        <v>0.0334</v>
      </c>
      <c r="D501" s="17">
        <v>0.0334</v>
      </c>
      <c r="E501" s="15" t="s">
        <v>423</v>
      </c>
      <c r="F501" s="16">
        <v>17222.0</v>
      </c>
      <c r="G501" s="15">
        <v>0.00402262</v>
      </c>
      <c r="H501" s="17">
        <v>0.004</v>
      </c>
      <c r="J501" s="19"/>
      <c r="K501" s="15"/>
      <c r="L501" s="15"/>
      <c r="M501" s="15"/>
      <c r="N501" s="15"/>
    </row>
    <row r="502" ht="15.75" customHeight="1">
      <c r="A502" s="15" t="s">
        <v>424</v>
      </c>
      <c r="B502" s="15">
        <v>709.35</v>
      </c>
      <c r="C502" s="15">
        <v>0.0042</v>
      </c>
      <c r="D502" s="17">
        <v>0.0042</v>
      </c>
      <c r="E502" s="15" t="s">
        <v>424</v>
      </c>
      <c r="F502" s="16">
        <v>17153.0</v>
      </c>
      <c r="G502" s="15">
        <v>-0.004049876</v>
      </c>
      <c r="H502" s="17">
        <v>-0.004</v>
      </c>
      <c r="J502" s="19"/>
      <c r="K502" s="15"/>
      <c r="L502" s="15"/>
      <c r="M502" s="15"/>
      <c r="N502" s="15"/>
    </row>
    <row r="503" ht="15.75" customHeight="1">
      <c r="A503" s="15" t="s">
        <v>425</v>
      </c>
      <c r="B503" s="15">
        <v>706.35</v>
      </c>
      <c r="C503" s="15">
        <v>0.002</v>
      </c>
      <c r="D503" s="17">
        <v>0.002</v>
      </c>
      <c r="E503" s="15" t="s">
        <v>425</v>
      </c>
      <c r="F503" s="16">
        <v>17222.75</v>
      </c>
      <c r="G503" s="15">
        <v>-0.001327871</v>
      </c>
      <c r="H503" s="17">
        <v>-0.0013</v>
      </c>
      <c r="J503" s="19"/>
      <c r="K503" s="15"/>
      <c r="L503" s="15"/>
      <c r="M503" s="15"/>
      <c r="N503" s="15"/>
    </row>
    <row r="504" ht="15.75" customHeight="1">
      <c r="A504" s="15" t="s">
        <v>426</v>
      </c>
      <c r="B504" s="15">
        <v>704.95</v>
      </c>
      <c r="C504" s="15">
        <v>-0.0199</v>
      </c>
      <c r="D504" s="17">
        <v>-0.0199</v>
      </c>
      <c r="E504" s="15" t="s">
        <v>426</v>
      </c>
      <c r="F504" s="16">
        <v>17245.65</v>
      </c>
      <c r="G504" s="15">
        <v>-0.004033958</v>
      </c>
      <c r="H504" s="17">
        <v>-0.004</v>
      </c>
      <c r="J504" s="19"/>
      <c r="K504" s="15"/>
      <c r="L504" s="15"/>
      <c r="M504" s="15"/>
      <c r="N504" s="15"/>
    </row>
    <row r="505" ht="15.75" customHeight="1">
      <c r="A505" s="15" t="s">
        <v>427</v>
      </c>
      <c r="B505" s="15">
        <v>719.25</v>
      </c>
      <c r="C505" s="15">
        <v>0.0156</v>
      </c>
      <c r="D505" s="17">
        <v>0.0156</v>
      </c>
      <c r="E505" s="15" t="s">
        <v>427</v>
      </c>
      <c r="F505" s="16">
        <v>17315.5</v>
      </c>
      <c r="G505" s="15">
        <v>0.0115612</v>
      </c>
      <c r="H505" s="17">
        <v>0.0116</v>
      </c>
      <c r="J505" s="19"/>
      <c r="K505" s="15"/>
      <c r="L505" s="15"/>
      <c r="M505" s="15"/>
      <c r="N505" s="15"/>
    </row>
    <row r="506" ht="15.75" customHeight="1">
      <c r="A506" s="15" t="s">
        <v>428</v>
      </c>
      <c r="B506" s="15">
        <v>708.2</v>
      </c>
      <c r="C506" s="15">
        <v>-0.0203</v>
      </c>
      <c r="D506" s="17">
        <v>-0.0203</v>
      </c>
      <c r="E506" s="15" t="s">
        <v>428</v>
      </c>
      <c r="F506" s="16">
        <v>17117.6</v>
      </c>
      <c r="G506" s="15">
        <v>-0.009802135</v>
      </c>
      <c r="H506" s="17">
        <v>-0.0098</v>
      </c>
      <c r="J506" s="19"/>
      <c r="K506" s="15"/>
      <c r="L506" s="15"/>
      <c r="M506" s="15"/>
      <c r="N506" s="15"/>
    </row>
    <row r="507" ht="15.75" customHeight="1">
      <c r="A507" s="15" t="s">
        <v>429</v>
      </c>
      <c r="B507" s="15">
        <v>722.9</v>
      </c>
      <c r="C507" s="15">
        <v>0.0153</v>
      </c>
      <c r="D507" s="17">
        <v>0.0153</v>
      </c>
      <c r="E507" s="15" t="s">
        <v>429</v>
      </c>
      <c r="F507" s="16">
        <v>17287.05</v>
      </c>
      <c r="G507" s="15">
        <v>0.018361919</v>
      </c>
      <c r="H507" s="17">
        <v>0.0184</v>
      </c>
      <c r="J507" s="19"/>
      <c r="K507" s="15"/>
      <c r="L507" s="15"/>
      <c r="M507" s="15"/>
      <c r="N507" s="15"/>
    </row>
    <row r="508" ht="15.75" customHeight="1">
      <c r="A508" s="15" t="s">
        <v>430</v>
      </c>
      <c r="B508" s="15">
        <v>712.0</v>
      </c>
      <c r="C508" s="15">
        <v>0.0127</v>
      </c>
      <c r="D508" s="17">
        <v>0.0127</v>
      </c>
      <c r="E508" s="15" t="s">
        <v>430</v>
      </c>
      <c r="F508" s="16">
        <v>16975.35</v>
      </c>
      <c r="G508" s="15">
        <v>0.018745124</v>
      </c>
      <c r="H508" s="17">
        <v>0.0187</v>
      </c>
      <c r="J508" s="19"/>
      <c r="K508" s="15"/>
      <c r="L508" s="15"/>
      <c r="M508" s="15"/>
      <c r="N508" s="15"/>
    </row>
    <row r="509" ht="15.75" customHeight="1">
      <c r="A509" s="15" t="s">
        <v>431</v>
      </c>
      <c r="B509" s="15">
        <v>703.1</v>
      </c>
      <c r="C509" s="15">
        <v>0.0039</v>
      </c>
      <c r="D509" s="17">
        <v>0.0039</v>
      </c>
      <c r="E509" s="15" t="s">
        <v>431</v>
      </c>
      <c r="F509" s="16">
        <v>16663.0</v>
      </c>
      <c r="G509" s="15">
        <v>-0.012346411</v>
      </c>
      <c r="H509" s="17">
        <v>-0.0123</v>
      </c>
      <c r="J509" s="19"/>
      <c r="K509" s="15"/>
      <c r="L509" s="15"/>
      <c r="M509" s="15"/>
      <c r="N509" s="15"/>
    </row>
    <row r="510" ht="15.75" customHeight="1">
      <c r="A510" s="15" t="s">
        <v>432</v>
      </c>
      <c r="B510" s="15">
        <v>700.4</v>
      </c>
      <c r="C510" s="15">
        <v>0.008</v>
      </c>
      <c r="D510" s="17">
        <v>0.008</v>
      </c>
      <c r="E510" s="15" t="s">
        <v>432</v>
      </c>
      <c r="F510" s="16">
        <v>16871.3</v>
      </c>
      <c r="G510" s="15">
        <v>0.01448247</v>
      </c>
      <c r="H510" s="17">
        <v>0.0145</v>
      </c>
      <c r="J510" s="19"/>
      <c r="K510" s="15"/>
      <c r="L510" s="15"/>
      <c r="M510" s="15"/>
      <c r="N510" s="15"/>
    </row>
    <row r="511" ht="15.75" customHeight="1">
      <c r="A511" s="39">
        <v>44868.0</v>
      </c>
      <c r="B511" s="15">
        <v>694.85</v>
      </c>
      <c r="C511" s="15">
        <v>-0.0042</v>
      </c>
      <c r="D511" s="17">
        <v>-0.0042</v>
      </c>
      <c r="E511" s="39">
        <v>44868.0</v>
      </c>
      <c r="F511" s="16">
        <v>16630.45</v>
      </c>
      <c r="G511" s="15">
        <v>0.002142224</v>
      </c>
      <c r="H511" s="17">
        <v>0.0021</v>
      </c>
      <c r="J511" s="19"/>
      <c r="K511" s="15"/>
      <c r="L511" s="15"/>
      <c r="M511" s="15"/>
      <c r="N511" s="15"/>
    </row>
    <row r="512" ht="15.75" customHeight="1">
      <c r="A512" s="39">
        <v>44837.0</v>
      </c>
      <c r="B512" s="15">
        <v>697.75</v>
      </c>
      <c r="C512" s="15">
        <v>0.009</v>
      </c>
      <c r="D512" s="17">
        <v>0.009</v>
      </c>
      <c r="E512" s="39">
        <v>44837.0</v>
      </c>
      <c r="F512" s="16">
        <v>16594.9</v>
      </c>
      <c r="G512" s="15">
        <v>0.015267339</v>
      </c>
      <c r="H512" s="17">
        <v>0.0153</v>
      </c>
      <c r="J512" s="19"/>
      <c r="K512" s="15"/>
      <c r="L512" s="15"/>
      <c r="M512" s="15"/>
      <c r="N512" s="15"/>
    </row>
    <row r="513" ht="15.75" customHeight="1">
      <c r="A513" s="39">
        <v>44807.0</v>
      </c>
      <c r="B513" s="15">
        <v>691.5</v>
      </c>
      <c r="C513" s="15">
        <v>0.0124</v>
      </c>
      <c r="D513" s="17">
        <v>0.0124</v>
      </c>
      <c r="E513" s="39">
        <v>44807.0</v>
      </c>
      <c r="F513" s="16">
        <v>16345.35</v>
      </c>
      <c r="G513" s="15">
        <v>0.020726327</v>
      </c>
      <c r="H513" s="17">
        <v>0.0207</v>
      </c>
      <c r="J513" s="19"/>
      <c r="K513" s="15"/>
      <c r="L513" s="15"/>
      <c r="M513" s="15"/>
      <c r="N513" s="15"/>
    </row>
    <row r="514" ht="15.75" customHeight="1">
      <c r="A514" s="39">
        <v>44776.0</v>
      </c>
      <c r="B514" s="15">
        <v>683.0</v>
      </c>
      <c r="C514" s="15">
        <v>0.0113</v>
      </c>
      <c r="D514" s="17">
        <v>0.0113</v>
      </c>
      <c r="E514" s="39">
        <v>44776.0</v>
      </c>
      <c r="F514" s="16">
        <v>16013.45</v>
      </c>
      <c r="G514" s="15">
        <v>0.009474789</v>
      </c>
      <c r="H514" s="17">
        <v>0.0095</v>
      </c>
      <c r="J514" s="19"/>
      <c r="K514" s="15"/>
      <c r="L514" s="15"/>
      <c r="M514" s="15"/>
      <c r="N514" s="15"/>
    </row>
    <row r="515" ht="15.75" customHeight="1">
      <c r="A515" s="39">
        <v>44745.0</v>
      </c>
      <c r="B515" s="15">
        <v>675.4</v>
      </c>
      <c r="C515" s="15">
        <v>0.0332</v>
      </c>
      <c r="D515" s="17">
        <v>0.0332</v>
      </c>
      <c r="E515" s="39">
        <v>44745.0</v>
      </c>
      <c r="F515" s="16">
        <v>15863.15</v>
      </c>
      <c r="G515" s="15">
        <v>-0.023526732</v>
      </c>
      <c r="H515" s="17">
        <v>-0.0235</v>
      </c>
      <c r="J515" s="19"/>
      <c r="K515" s="15"/>
      <c r="L515" s="15"/>
      <c r="M515" s="15"/>
      <c r="N515" s="15"/>
    </row>
    <row r="516" ht="15.75" customHeight="1">
      <c r="A516" s="39">
        <v>44654.0</v>
      </c>
      <c r="B516" s="15">
        <v>653.7</v>
      </c>
      <c r="C516" s="15">
        <v>-0.0273</v>
      </c>
      <c r="D516" s="17">
        <v>-0.0273</v>
      </c>
      <c r="E516" s="39">
        <v>44654.0</v>
      </c>
      <c r="F516" s="16">
        <v>16245.35</v>
      </c>
      <c r="G516" s="15">
        <v>-0.015316962</v>
      </c>
      <c r="H516" s="17">
        <v>-0.0153</v>
      </c>
      <c r="J516" s="19"/>
      <c r="K516" s="15"/>
      <c r="L516" s="15"/>
      <c r="M516" s="15"/>
      <c r="N516" s="15"/>
    </row>
    <row r="517" ht="15.75" customHeight="1">
      <c r="A517" s="39">
        <v>44623.0</v>
      </c>
      <c r="B517" s="15">
        <v>672.05</v>
      </c>
      <c r="C517" s="15">
        <v>-0.0033</v>
      </c>
      <c r="D517" s="17">
        <v>-0.0033</v>
      </c>
      <c r="E517" s="39">
        <v>44623.0</v>
      </c>
      <c r="F517" s="16">
        <v>16498.05</v>
      </c>
      <c r="G517" s="15">
        <v>-0.006497671</v>
      </c>
      <c r="H517" s="17">
        <v>-0.0065</v>
      </c>
      <c r="J517" s="19"/>
      <c r="K517" s="15"/>
      <c r="L517" s="15"/>
      <c r="M517" s="15"/>
      <c r="N517" s="15"/>
    </row>
    <row r="518" ht="15.75" customHeight="1">
      <c r="A518" s="39">
        <v>44595.0</v>
      </c>
      <c r="B518" s="15">
        <v>674.25</v>
      </c>
      <c r="C518" s="15">
        <v>-0.0178</v>
      </c>
      <c r="D518" s="17">
        <v>-0.0178</v>
      </c>
      <c r="E518" s="39">
        <v>44595.0</v>
      </c>
      <c r="F518" s="16">
        <v>16605.95</v>
      </c>
      <c r="G518" s="15">
        <v>-0.011191564</v>
      </c>
      <c r="H518" s="17">
        <v>-0.0112</v>
      </c>
      <c r="J518" s="19"/>
      <c r="K518" s="15"/>
      <c r="L518" s="15"/>
      <c r="M518" s="15"/>
      <c r="N518" s="15"/>
    </row>
    <row r="519" ht="15.75" customHeight="1">
      <c r="A519" s="15" t="s">
        <v>433</v>
      </c>
      <c r="B519" s="15">
        <v>686.5</v>
      </c>
      <c r="C519" s="15">
        <v>-0.0031</v>
      </c>
      <c r="D519" s="17">
        <v>-0.0031</v>
      </c>
      <c r="E519" s="15" t="s">
        <v>433</v>
      </c>
      <c r="F519" s="16">
        <v>16793.9</v>
      </c>
      <c r="G519" s="15">
        <v>0.008134034</v>
      </c>
      <c r="H519" s="17">
        <v>0.0081</v>
      </c>
      <c r="J519" s="19"/>
      <c r="K519" s="15"/>
      <c r="L519" s="15"/>
      <c r="M519" s="15"/>
      <c r="N519" s="15"/>
    </row>
    <row r="520" ht="15.75" customHeight="1">
      <c r="A520" s="15" t="s">
        <v>434</v>
      </c>
      <c r="B520" s="15">
        <v>688.65</v>
      </c>
      <c r="C520" s="15">
        <v>0.0265</v>
      </c>
      <c r="D520" s="17">
        <v>0.0265</v>
      </c>
      <c r="E520" s="15" t="s">
        <v>434</v>
      </c>
      <c r="F520" s="16">
        <v>16658.4</v>
      </c>
      <c r="G520" s="15">
        <v>0.025261648</v>
      </c>
      <c r="H520" s="17">
        <v>0.0253</v>
      </c>
      <c r="J520" s="19"/>
      <c r="K520" s="15"/>
      <c r="L520" s="15"/>
      <c r="M520" s="15"/>
      <c r="N520" s="15"/>
    </row>
    <row r="521" ht="15.75" customHeight="1">
      <c r="A521" s="15" t="s">
        <v>435</v>
      </c>
      <c r="B521" s="15">
        <v>670.9</v>
      </c>
      <c r="C521" s="15">
        <v>-0.0476</v>
      </c>
      <c r="D521" s="17">
        <v>-0.0476</v>
      </c>
      <c r="E521" s="15" t="s">
        <v>435</v>
      </c>
      <c r="F521" s="16">
        <v>16247.95</v>
      </c>
      <c r="G521" s="15">
        <v>-0.04778105</v>
      </c>
      <c r="H521" s="17">
        <v>-0.0478</v>
      </c>
      <c r="J521" s="19"/>
      <c r="K521" s="15"/>
      <c r="L521" s="15"/>
      <c r="M521" s="15"/>
      <c r="N521" s="15"/>
    </row>
    <row r="522" ht="15.75" customHeight="1">
      <c r="A522" s="15" t="s">
        <v>436</v>
      </c>
      <c r="B522" s="15">
        <v>704.4</v>
      </c>
      <c r="C522" s="15">
        <v>0.0074</v>
      </c>
      <c r="D522" s="17">
        <v>0.0074</v>
      </c>
      <c r="E522" s="15" t="s">
        <v>436</v>
      </c>
      <c r="F522" s="16">
        <v>17063.25</v>
      </c>
      <c r="G522" s="15">
        <v>-0.001693755</v>
      </c>
      <c r="H522" s="17">
        <v>-0.0017</v>
      </c>
      <c r="J522" s="19"/>
      <c r="K522" s="15"/>
      <c r="L522" s="15"/>
      <c r="M522" s="15"/>
      <c r="N522" s="15"/>
    </row>
    <row r="523" ht="15.75" customHeight="1">
      <c r="A523" s="15" t="s">
        <v>437</v>
      </c>
      <c r="B523" s="15">
        <v>699.25</v>
      </c>
      <c r="C523" s="15">
        <v>-0.0151</v>
      </c>
      <c r="D523" s="17">
        <v>-0.0151</v>
      </c>
      <c r="E523" s="15" t="s">
        <v>437</v>
      </c>
      <c r="F523" s="16">
        <v>17092.2</v>
      </c>
      <c r="G523" s="15">
        <v>-0.006651498</v>
      </c>
      <c r="H523" s="17">
        <v>-0.0067</v>
      </c>
      <c r="J523" s="19"/>
      <c r="K523" s="15"/>
      <c r="L523" s="15"/>
      <c r="M523" s="15"/>
      <c r="N523" s="15"/>
    </row>
    <row r="524" ht="15.75" customHeight="1">
      <c r="A524" s="15" t="s">
        <v>438</v>
      </c>
      <c r="B524" s="15">
        <v>709.95</v>
      </c>
      <c r="C524" s="15">
        <v>-0.0036</v>
      </c>
      <c r="D524" s="17">
        <v>-0.0036</v>
      </c>
      <c r="E524" s="15" t="s">
        <v>438</v>
      </c>
      <c r="F524" s="16">
        <v>17206.65</v>
      </c>
      <c r="G524" s="15">
        <v>-0.004031535</v>
      </c>
      <c r="H524" s="17">
        <v>-0.004</v>
      </c>
      <c r="J524" s="19"/>
      <c r="K524" s="15"/>
      <c r="L524" s="15"/>
      <c r="M524" s="15"/>
      <c r="N524" s="15"/>
    </row>
    <row r="525" ht="15.75" customHeight="1">
      <c r="A525" s="15" t="s">
        <v>439</v>
      </c>
      <c r="B525" s="15">
        <v>712.55</v>
      </c>
      <c r="C525" s="15">
        <v>-0.0062</v>
      </c>
      <c r="D525" s="17">
        <v>-0.0062</v>
      </c>
      <c r="E525" s="15" t="s">
        <v>439</v>
      </c>
      <c r="F525" s="16">
        <v>17276.3</v>
      </c>
      <c r="G525" s="15">
        <v>-0.001635403</v>
      </c>
      <c r="H525" s="17">
        <v>-0.0016</v>
      </c>
      <c r="J525" s="19"/>
      <c r="K525" s="15"/>
      <c r="L525" s="15"/>
      <c r="M525" s="15"/>
      <c r="N525" s="15"/>
    </row>
    <row r="526" ht="15.75" customHeight="1">
      <c r="A526" s="15" t="s">
        <v>440</v>
      </c>
      <c r="B526" s="15">
        <v>717.0</v>
      </c>
      <c r="C526" s="15">
        <v>-0.0067</v>
      </c>
      <c r="D526" s="17">
        <v>-0.0067</v>
      </c>
      <c r="E526" s="15" t="s">
        <v>440</v>
      </c>
      <c r="F526" s="16">
        <v>17304.6</v>
      </c>
      <c r="G526" s="15">
        <v>-0.001016037</v>
      </c>
      <c r="H526" s="17">
        <v>-0.001</v>
      </c>
      <c r="J526" s="19"/>
      <c r="K526" s="15"/>
      <c r="L526" s="15"/>
      <c r="M526" s="15"/>
      <c r="N526" s="15"/>
    </row>
    <row r="527" ht="15.75" customHeight="1">
      <c r="A527" s="15" t="s">
        <v>441</v>
      </c>
      <c r="B527" s="15">
        <v>721.8</v>
      </c>
      <c r="C527" s="15">
        <v>0.0144</v>
      </c>
      <c r="D527" s="17">
        <v>0.0144</v>
      </c>
      <c r="E527" s="15" t="s">
        <v>441</v>
      </c>
      <c r="F527" s="16">
        <v>17322.2</v>
      </c>
      <c r="G527" s="15">
        <v>-0.00174327</v>
      </c>
      <c r="H527" s="17">
        <v>-0.0017</v>
      </c>
      <c r="J527" s="19"/>
      <c r="K527" s="15"/>
      <c r="L527" s="15"/>
      <c r="M527" s="15"/>
      <c r="N527" s="15"/>
    </row>
    <row r="528" ht="15.75" customHeight="1">
      <c r="A528" s="15" t="s">
        <v>442</v>
      </c>
      <c r="B528" s="15">
        <v>711.55</v>
      </c>
      <c r="C528" s="15">
        <v>0.0317</v>
      </c>
      <c r="D528" s="17">
        <v>0.0317</v>
      </c>
      <c r="E528" s="15" t="s">
        <v>442</v>
      </c>
      <c r="F528" s="16">
        <v>17352.45</v>
      </c>
      <c r="G528" s="15">
        <v>0.030259221</v>
      </c>
      <c r="H528" s="17">
        <v>0.0303</v>
      </c>
      <c r="J528" s="19"/>
      <c r="K528" s="15"/>
      <c r="L528" s="15"/>
      <c r="M528" s="15"/>
      <c r="N528" s="15"/>
    </row>
    <row r="529" ht="15.75" customHeight="1">
      <c r="A529" s="15" t="s">
        <v>443</v>
      </c>
      <c r="B529" s="15">
        <v>689.7</v>
      </c>
      <c r="C529" s="15">
        <v>-0.0356</v>
      </c>
      <c r="D529" s="17">
        <v>-0.0356</v>
      </c>
      <c r="E529" s="15" t="s">
        <v>443</v>
      </c>
      <c r="F529" s="16">
        <v>16842.8</v>
      </c>
      <c r="G529" s="15">
        <v>-0.030616268</v>
      </c>
      <c r="H529" s="17">
        <v>-0.0306</v>
      </c>
      <c r="J529" s="19"/>
      <c r="K529" s="15"/>
      <c r="L529" s="15"/>
      <c r="M529" s="15"/>
      <c r="N529" s="15"/>
    </row>
    <row r="530" ht="15.75" customHeight="1">
      <c r="A530" s="39">
        <v>44867.0</v>
      </c>
      <c r="B530" s="15">
        <v>715.15</v>
      </c>
      <c r="C530" s="15">
        <v>-0.0123</v>
      </c>
      <c r="D530" s="17">
        <v>-0.0123</v>
      </c>
      <c r="E530" s="39">
        <v>44867.0</v>
      </c>
      <c r="F530" s="16">
        <v>17374.75</v>
      </c>
      <c r="G530" s="15">
        <v>-0.013126319</v>
      </c>
      <c r="H530" s="17">
        <v>-0.0131</v>
      </c>
      <c r="J530" s="19"/>
      <c r="K530" s="15"/>
      <c r="L530" s="15"/>
      <c r="M530" s="15"/>
      <c r="N530" s="15"/>
    </row>
    <row r="531" ht="15.75" customHeight="1">
      <c r="A531" s="39">
        <v>44836.0</v>
      </c>
      <c r="B531" s="15">
        <v>724.05</v>
      </c>
      <c r="C531" s="15">
        <v>0.0065</v>
      </c>
      <c r="D531" s="17">
        <v>0.0065</v>
      </c>
      <c r="E531" s="39">
        <v>44836.0</v>
      </c>
      <c r="F531" s="16">
        <v>17605.85</v>
      </c>
      <c r="G531" s="15">
        <v>0.008133969</v>
      </c>
      <c r="H531" s="17">
        <v>0.0081</v>
      </c>
      <c r="J531" s="19"/>
      <c r="K531" s="15"/>
      <c r="L531" s="15"/>
      <c r="M531" s="15"/>
      <c r="N531" s="15"/>
    </row>
    <row r="532" ht="15.75" customHeight="1">
      <c r="A532" s="39">
        <v>44806.0</v>
      </c>
      <c r="B532" s="15">
        <v>719.35</v>
      </c>
      <c r="C532" s="15">
        <v>0.0147</v>
      </c>
      <c r="D532" s="17">
        <v>0.0147</v>
      </c>
      <c r="E532" s="39">
        <v>44806.0</v>
      </c>
      <c r="F532" s="16">
        <v>17463.8</v>
      </c>
      <c r="G532" s="15">
        <v>0.011412107</v>
      </c>
      <c r="H532" s="17">
        <v>0.0114</v>
      </c>
      <c r="J532" s="19"/>
      <c r="K532" s="15"/>
      <c r="L532" s="15"/>
      <c r="M532" s="15"/>
      <c r="N532" s="15"/>
    </row>
    <row r="533" ht="15.75" customHeight="1">
      <c r="A533" s="39">
        <v>44775.0</v>
      </c>
      <c r="B533" s="15">
        <v>708.9</v>
      </c>
      <c r="C533" s="15">
        <v>0.0034</v>
      </c>
      <c r="D533" s="17">
        <v>0.0034</v>
      </c>
      <c r="E533" s="39">
        <v>44775.0</v>
      </c>
      <c r="F533" s="16">
        <v>17266.75</v>
      </c>
      <c r="G533" s="15">
        <v>0.003087675</v>
      </c>
      <c r="H533" s="17">
        <v>0.0031</v>
      </c>
      <c r="J533" s="19"/>
      <c r="K533" s="15"/>
      <c r="L533" s="15"/>
      <c r="M533" s="15"/>
      <c r="N533" s="15"/>
    </row>
    <row r="534" ht="15.75" customHeight="1">
      <c r="A534" s="39">
        <v>44744.0</v>
      </c>
      <c r="B534" s="15">
        <v>706.5</v>
      </c>
      <c r="C534" s="15">
        <v>-0.019</v>
      </c>
      <c r="D534" s="17">
        <v>-0.019</v>
      </c>
      <c r="E534" s="39">
        <v>44744.0</v>
      </c>
      <c r="F534" s="16">
        <v>17213.6</v>
      </c>
      <c r="G534" s="15">
        <v>-0.017281047</v>
      </c>
      <c r="H534" s="17">
        <v>-0.0173</v>
      </c>
      <c r="J534" s="19"/>
      <c r="K534" s="15"/>
      <c r="L534" s="15"/>
      <c r="M534" s="15"/>
      <c r="N534" s="15"/>
    </row>
    <row r="535" ht="15.75" customHeight="1">
      <c r="A535" s="39">
        <v>44653.0</v>
      </c>
      <c r="B535" s="15">
        <v>720.2</v>
      </c>
      <c r="C535" s="15">
        <v>-0.002</v>
      </c>
      <c r="D535" s="17">
        <v>-0.002</v>
      </c>
      <c r="E535" s="39">
        <v>44653.0</v>
      </c>
      <c r="F535" s="16">
        <v>17516.3</v>
      </c>
      <c r="G535" s="15">
        <v>-0.002499972</v>
      </c>
      <c r="H535" s="17">
        <v>-0.0025</v>
      </c>
      <c r="J535" s="19"/>
      <c r="K535" s="15"/>
      <c r="L535" s="15"/>
      <c r="M535" s="15"/>
      <c r="N535" s="15"/>
    </row>
    <row r="536" ht="15.75" customHeight="1">
      <c r="A536" s="39">
        <v>44622.0</v>
      </c>
      <c r="B536" s="15">
        <v>721.65</v>
      </c>
      <c r="C536" s="15">
        <v>-0.0047</v>
      </c>
      <c r="D536" s="17">
        <v>-0.0047</v>
      </c>
      <c r="E536" s="39">
        <v>44622.0</v>
      </c>
      <c r="F536" s="16">
        <v>17560.2</v>
      </c>
      <c r="G536" s="15">
        <v>-0.012362205</v>
      </c>
      <c r="H536" s="17">
        <v>-0.0124</v>
      </c>
      <c r="J536" s="19"/>
      <c r="K536" s="15"/>
      <c r="L536" s="15"/>
      <c r="M536" s="15"/>
      <c r="N536" s="15"/>
    </row>
    <row r="537" ht="15.75" customHeight="1">
      <c r="A537" s="39">
        <v>44594.0</v>
      </c>
      <c r="B537" s="15">
        <v>725.05</v>
      </c>
      <c r="C537" s="15">
        <v>0.0028</v>
      </c>
      <c r="D537" s="17">
        <v>0.0028</v>
      </c>
      <c r="E537" s="39">
        <v>44594.0</v>
      </c>
      <c r="F537" s="16">
        <v>17780.0</v>
      </c>
      <c r="G537" s="15">
        <v>0.011557816</v>
      </c>
      <c r="H537" s="17">
        <v>0.0116</v>
      </c>
      <c r="J537" s="19"/>
      <c r="K537" s="15"/>
      <c r="L537" s="15"/>
      <c r="M537" s="15"/>
      <c r="N537" s="15"/>
    </row>
    <row r="538" ht="15.75" customHeight="1">
      <c r="A538" s="39">
        <v>44563.0</v>
      </c>
      <c r="B538" s="15">
        <v>723.05</v>
      </c>
      <c r="C538" s="15">
        <v>-0.0086</v>
      </c>
      <c r="D538" s="17">
        <v>-0.0086</v>
      </c>
      <c r="E538" s="39">
        <v>44563.0</v>
      </c>
      <c r="F538" s="16">
        <v>17576.85</v>
      </c>
      <c r="G538" s="15">
        <v>0.013667938</v>
      </c>
      <c r="H538" s="17">
        <v>0.0137</v>
      </c>
      <c r="J538" s="19"/>
      <c r="K538" s="15"/>
      <c r="L538" s="15"/>
      <c r="M538" s="15"/>
      <c r="N538" s="15"/>
    </row>
    <row r="539" ht="15.75" customHeight="1">
      <c r="A539" s="15" t="s">
        <v>444</v>
      </c>
      <c r="B539" s="15">
        <v>729.3</v>
      </c>
      <c r="C539" s="15">
        <v>0.0189</v>
      </c>
      <c r="D539" s="17">
        <v>0.0189</v>
      </c>
      <c r="E539" s="15" t="s">
        <v>444</v>
      </c>
      <c r="F539" s="16">
        <v>17339.85</v>
      </c>
      <c r="G539" s="15">
        <v>0.013910694</v>
      </c>
      <c r="H539" s="17">
        <v>0.0139</v>
      </c>
      <c r="J539" s="19"/>
      <c r="K539" s="15"/>
      <c r="L539" s="15"/>
      <c r="M539" s="15"/>
      <c r="N539" s="15"/>
    </row>
    <row r="540" ht="15.75" customHeight="1">
      <c r="A540" s="15" t="s">
        <v>445</v>
      </c>
      <c r="B540" s="15">
        <v>715.8</v>
      </c>
      <c r="C540" s="15">
        <v>0.0121</v>
      </c>
      <c r="D540" s="17">
        <v>0.0121</v>
      </c>
      <c r="E540" s="15" t="s">
        <v>445</v>
      </c>
      <c r="F540" s="16">
        <v>17101.95</v>
      </c>
      <c r="G540" s="15">
        <v>-4.79248E-4</v>
      </c>
      <c r="H540" s="17">
        <v>-5.0E-4</v>
      </c>
      <c r="J540" s="19"/>
      <c r="K540" s="15"/>
      <c r="L540" s="15"/>
      <c r="M540" s="15"/>
      <c r="N540" s="15"/>
    </row>
    <row r="541" ht="15.75" customHeight="1">
      <c r="A541" s="15" t="s">
        <v>446</v>
      </c>
      <c r="B541" s="15">
        <v>707.25</v>
      </c>
      <c r="C541" s="15">
        <v>-0.0065</v>
      </c>
      <c r="D541" s="17">
        <v>-0.0065</v>
      </c>
      <c r="E541" s="15" t="s">
        <v>446</v>
      </c>
      <c r="F541" s="16">
        <v>17110.15</v>
      </c>
      <c r="G541" s="15">
        <v>-0.0097118</v>
      </c>
      <c r="H541" s="17">
        <v>-0.0097</v>
      </c>
      <c r="J541" s="19"/>
      <c r="K541" s="15"/>
      <c r="L541" s="15"/>
      <c r="M541" s="15"/>
      <c r="N541" s="15"/>
    </row>
    <row r="542" ht="15.75" customHeight="1">
      <c r="A542" s="15" t="s">
        <v>447</v>
      </c>
      <c r="B542" s="15">
        <v>711.85</v>
      </c>
      <c r="C542" s="15">
        <v>0.0318</v>
      </c>
      <c r="D542" s="17">
        <v>0.0318</v>
      </c>
      <c r="E542" s="15" t="s">
        <v>447</v>
      </c>
      <c r="F542" s="16">
        <v>17277.95</v>
      </c>
      <c r="G542" s="15">
        <v>0.007513514</v>
      </c>
      <c r="H542" s="17">
        <v>0.0075</v>
      </c>
      <c r="J542" s="19"/>
      <c r="K542" s="15"/>
      <c r="L542" s="15"/>
      <c r="M542" s="15"/>
      <c r="N542" s="15"/>
    </row>
    <row r="543" ht="15.75" customHeight="1">
      <c r="A543" s="15" t="s">
        <v>448</v>
      </c>
      <c r="B543" s="15">
        <v>689.9</v>
      </c>
      <c r="C543" s="15">
        <v>-0.0077</v>
      </c>
      <c r="D543" s="17">
        <v>-0.0077</v>
      </c>
      <c r="E543" s="15" t="s">
        <v>448</v>
      </c>
      <c r="F543" s="16">
        <v>17149.1</v>
      </c>
      <c r="G543" s="15">
        <v>-0.026567861</v>
      </c>
      <c r="H543" s="17">
        <v>-0.0266</v>
      </c>
      <c r="J543" s="19"/>
      <c r="K543" s="15"/>
      <c r="L543" s="15"/>
      <c r="M543" s="15"/>
      <c r="N543" s="15"/>
    </row>
    <row r="544" ht="15.75" customHeight="1">
      <c r="A544" s="15" t="s">
        <v>449</v>
      </c>
      <c r="B544" s="15">
        <v>695.25</v>
      </c>
      <c r="C544" s="15">
        <v>-0.0282</v>
      </c>
      <c r="D544" s="17">
        <v>-0.0282</v>
      </c>
      <c r="E544" s="15" t="s">
        <v>449</v>
      </c>
      <c r="F544" s="16">
        <v>17617.15</v>
      </c>
      <c r="G544" s="15">
        <v>-0.007875767</v>
      </c>
      <c r="H544" s="17">
        <v>-0.0079</v>
      </c>
      <c r="J544" s="19"/>
      <c r="K544" s="15"/>
      <c r="L544" s="15"/>
      <c r="M544" s="15"/>
      <c r="N544" s="15"/>
    </row>
    <row r="545" ht="15.75" customHeight="1">
      <c r="A545" s="15" t="s">
        <v>450</v>
      </c>
      <c r="B545" s="15">
        <v>715.4</v>
      </c>
      <c r="C545" s="15">
        <v>0.0166</v>
      </c>
      <c r="D545" s="17">
        <v>0.0166</v>
      </c>
      <c r="E545" s="15" t="s">
        <v>450</v>
      </c>
      <c r="F545" s="16">
        <v>17757.0</v>
      </c>
      <c r="G545" s="15">
        <v>-0.010112385</v>
      </c>
      <c r="H545" s="17">
        <v>-0.0101</v>
      </c>
      <c r="J545" s="19"/>
      <c r="K545" s="15"/>
      <c r="L545" s="15"/>
      <c r="M545" s="15"/>
      <c r="N545" s="15"/>
    </row>
    <row r="546" ht="15.75" customHeight="1">
      <c r="A546" s="15" t="s">
        <v>451</v>
      </c>
      <c r="B546" s="15">
        <v>703.7</v>
      </c>
      <c r="C546" s="15">
        <v>-0.0149</v>
      </c>
      <c r="D546" s="17">
        <v>-0.0149</v>
      </c>
      <c r="E546" s="15" t="s">
        <v>451</v>
      </c>
      <c r="F546" s="16">
        <v>17938.4</v>
      </c>
      <c r="G546" s="15">
        <v>-0.009642219</v>
      </c>
      <c r="H546" s="17">
        <v>-0.0096</v>
      </c>
      <c r="J546" s="19"/>
      <c r="K546" s="15"/>
      <c r="L546" s="15"/>
      <c r="M546" s="15"/>
      <c r="N546" s="15"/>
    </row>
    <row r="547" ht="15.75" customHeight="1">
      <c r="A547" s="15" t="s">
        <v>452</v>
      </c>
      <c r="B547" s="15">
        <v>714.35</v>
      </c>
      <c r="C547" s="15">
        <v>-0.0196</v>
      </c>
      <c r="D547" s="17">
        <v>-0.0196</v>
      </c>
      <c r="E547" s="15" t="s">
        <v>452</v>
      </c>
      <c r="F547" s="16">
        <v>18113.05</v>
      </c>
      <c r="G547" s="15">
        <v>-0.010653754</v>
      </c>
      <c r="H547" s="17">
        <v>-0.0107</v>
      </c>
      <c r="J547" s="19"/>
      <c r="K547" s="15"/>
      <c r="L547" s="15"/>
      <c r="M547" s="15"/>
      <c r="N547" s="15"/>
    </row>
    <row r="548" ht="15.75" customHeight="1">
      <c r="A548" s="15" t="s">
        <v>453</v>
      </c>
      <c r="B548" s="15">
        <v>728.6</v>
      </c>
      <c r="C548" s="15">
        <v>0.0111</v>
      </c>
      <c r="D548" s="17">
        <v>0.0111</v>
      </c>
      <c r="E548" s="15" t="s">
        <v>453</v>
      </c>
      <c r="F548" s="16">
        <v>18308.1</v>
      </c>
      <c r="G548" s="15">
        <v>0.00286759</v>
      </c>
      <c r="H548" s="17">
        <v>0.0029</v>
      </c>
      <c r="J548" s="19"/>
      <c r="K548" s="15"/>
      <c r="L548" s="15"/>
      <c r="M548" s="15"/>
      <c r="N548" s="15"/>
    </row>
    <row r="549" ht="15.75" customHeight="1">
      <c r="A549" s="15" t="s">
        <v>454</v>
      </c>
      <c r="B549" s="15">
        <v>720.6</v>
      </c>
      <c r="C549" s="15">
        <v>-0.0153</v>
      </c>
      <c r="D549" s="17">
        <v>-0.0153</v>
      </c>
      <c r="E549" s="15" t="s">
        <v>454</v>
      </c>
      <c r="F549" s="16">
        <v>18255.75</v>
      </c>
      <c r="G549" s="15">
        <v>-1.12281E-4</v>
      </c>
      <c r="H549" s="17">
        <v>-1.0E-4</v>
      </c>
      <c r="J549" s="19"/>
      <c r="K549" s="15"/>
      <c r="L549" s="15"/>
      <c r="M549" s="15"/>
      <c r="N549" s="15"/>
    </row>
    <row r="550" ht="15.75" customHeight="1">
      <c r="A550" s="15" t="s">
        <v>455</v>
      </c>
      <c r="B550" s="15">
        <v>731.8</v>
      </c>
      <c r="C550" s="15">
        <v>0.0022</v>
      </c>
      <c r="D550" s="17">
        <v>0.0022</v>
      </c>
      <c r="E550" s="15" t="s">
        <v>455</v>
      </c>
      <c r="F550" s="16">
        <v>18257.8</v>
      </c>
      <c r="G550" s="15">
        <v>0.002495559</v>
      </c>
      <c r="H550" s="17">
        <v>0.0025</v>
      </c>
      <c r="J550" s="19"/>
      <c r="K550" s="15"/>
      <c r="L550" s="15"/>
      <c r="M550" s="15"/>
      <c r="N550" s="15"/>
    </row>
    <row r="551" ht="15.75" customHeight="1">
      <c r="A551" s="39">
        <v>44896.0</v>
      </c>
      <c r="B551" s="15">
        <v>730.2</v>
      </c>
      <c r="C551" s="15">
        <v>0.038</v>
      </c>
      <c r="D551" s="17">
        <v>0.038</v>
      </c>
      <c r="E551" s="39">
        <v>44896.0</v>
      </c>
      <c r="F551" s="16">
        <v>18212.35</v>
      </c>
      <c r="G551" s="15">
        <v>0.008673137</v>
      </c>
      <c r="H551" s="17">
        <v>0.0087</v>
      </c>
      <c r="J551" s="19"/>
      <c r="K551" s="15"/>
      <c r="L551" s="15"/>
      <c r="M551" s="15"/>
      <c r="N551" s="15"/>
    </row>
    <row r="552" ht="15.75" customHeight="1">
      <c r="A552" s="39">
        <v>44866.0</v>
      </c>
      <c r="B552" s="15">
        <v>703.45</v>
      </c>
      <c r="C552" s="15">
        <v>-0.0021</v>
      </c>
      <c r="D552" s="17">
        <v>-0.0021</v>
      </c>
      <c r="E552" s="39">
        <v>44866.0</v>
      </c>
      <c r="F552" s="16">
        <v>18055.75</v>
      </c>
      <c r="G552" s="15">
        <v>0.002913355</v>
      </c>
      <c r="H552" s="17">
        <v>0.0029</v>
      </c>
      <c r="J552" s="19"/>
      <c r="K552" s="15"/>
      <c r="L552" s="15"/>
      <c r="M552" s="15"/>
      <c r="N552" s="15"/>
    </row>
    <row r="553" ht="15.75" customHeight="1">
      <c r="A553" s="39">
        <v>44835.0</v>
      </c>
      <c r="B553" s="15">
        <v>704.95</v>
      </c>
      <c r="C553" s="15">
        <v>4.0E-4</v>
      </c>
      <c r="D553" s="17">
        <v>4.0E-4</v>
      </c>
      <c r="E553" s="39">
        <v>44835.0</v>
      </c>
      <c r="F553" s="16">
        <v>18003.3</v>
      </c>
      <c r="G553" s="15">
        <v>0.010700231</v>
      </c>
      <c r="H553" s="17">
        <v>0.0107</v>
      </c>
      <c r="J553" s="19"/>
      <c r="K553" s="15"/>
      <c r="L553" s="15"/>
      <c r="M553" s="15"/>
      <c r="N553" s="15"/>
    </row>
    <row r="554" ht="15.75" customHeight="1">
      <c r="A554" s="39">
        <v>44743.0</v>
      </c>
      <c r="B554" s="15">
        <v>704.7</v>
      </c>
      <c r="C554" s="15">
        <v>-0.008</v>
      </c>
      <c r="D554" s="17">
        <v>-0.008</v>
      </c>
      <c r="E554" s="39">
        <v>44743.0</v>
      </c>
      <c r="F554" s="16">
        <v>17812.7</v>
      </c>
      <c r="G554" s="15">
        <v>0.00376425</v>
      </c>
      <c r="H554" s="17">
        <v>0.0038</v>
      </c>
      <c r="J554" s="19"/>
      <c r="K554" s="15"/>
      <c r="L554" s="15"/>
      <c r="M554" s="15"/>
      <c r="N554" s="15"/>
    </row>
    <row r="555" ht="15.75" customHeight="1">
      <c r="A555" s="39">
        <v>44713.0</v>
      </c>
      <c r="B555" s="15">
        <v>710.4</v>
      </c>
      <c r="C555" s="15">
        <v>0.0149</v>
      </c>
      <c r="D555" s="17">
        <v>0.0149</v>
      </c>
      <c r="E555" s="39">
        <v>44713.0</v>
      </c>
      <c r="F555" s="16">
        <v>17745.9</v>
      </c>
      <c r="G555" s="15">
        <v>-0.010005439</v>
      </c>
      <c r="H555" s="17">
        <v>-0.01</v>
      </c>
      <c r="J555" s="19"/>
      <c r="K555" s="15"/>
      <c r="L555" s="15"/>
      <c r="M555" s="15"/>
      <c r="N555" s="15"/>
    </row>
    <row r="556" ht="15.75" customHeight="1">
      <c r="A556" s="39">
        <v>44682.0</v>
      </c>
      <c r="B556" s="15">
        <v>700.0</v>
      </c>
      <c r="C556" s="15">
        <v>0.0037</v>
      </c>
      <c r="D556" s="17">
        <v>0.0037</v>
      </c>
      <c r="E556" s="39">
        <v>44682.0</v>
      </c>
      <c r="F556" s="16">
        <v>17925.25</v>
      </c>
      <c r="G556" s="15">
        <v>0.006739585</v>
      </c>
      <c r="H556" s="17">
        <v>0.0067</v>
      </c>
      <c r="J556" s="19"/>
      <c r="K556" s="15"/>
      <c r="L556" s="15"/>
      <c r="M556" s="15"/>
      <c r="N556" s="15"/>
    </row>
    <row r="557" ht="15.75" customHeight="1">
      <c r="A557" s="39">
        <v>44652.0</v>
      </c>
      <c r="B557" s="15">
        <v>697.45</v>
      </c>
      <c r="C557" s="15">
        <v>0.0089</v>
      </c>
      <c r="D557" s="17">
        <v>0.0089</v>
      </c>
      <c r="E557" s="39">
        <v>44652.0</v>
      </c>
      <c r="F557" s="16">
        <v>17805.25</v>
      </c>
      <c r="G557" s="15">
        <v>0.010186829</v>
      </c>
      <c r="H557" s="17">
        <v>0.0102</v>
      </c>
      <c r="J557" s="19"/>
      <c r="K557" s="15"/>
      <c r="L557" s="15"/>
      <c r="M557" s="15"/>
      <c r="N557" s="15"/>
    </row>
    <row r="558" ht="15.75" customHeight="1">
      <c r="A558" s="39">
        <v>44621.0</v>
      </c>
      <c r="B558" s="15">
        <v>691.3</v>
      </c>
      <c r="C558" s="15">
        <v>0.011</v>
      </c>
      <c r="D558" s="17">
        <v>0.011</v>
      </c>
      <c r="E558" s="39">
        <v>44621.0</v>
      </c>
      <c r="F558" s="16">
        <v>17625.7</v>
      </c>
      <c r="G558" s="15">
        <v>0.015653407</v>
      </c>
      <c r="H558" s="17">
        <v>0.0157</v>
      </c>
      <c r="J558" s="19"/>
      <c r="K558" s="15"/>
      <c r="L558" s="15"/>
      <c r="M558" s="15"/>
      <c r="N558" s="15"/>
    </row>
    <row r="559" ht="15.75" customHeight="1">
      <c r="A559" s="15" t="s">
        <v>456</v>
      </c>
      <c r="B559" s="15">
        <v>683.8</v>
      </c>
      <c r="C559" s="15">
        <v>0.0066</v>
      </c>
      <c r="D559" s="17">
        <v>0.0066</v>
      </c>
      <c r="E559" s="15" t="s">
        <v>456</v>
      </c>
      <c r="F559" s="16">
        <v>17354.05</v>
      </c>
      <c r="G559" s="15">
        <v>0.008724741</v>
      </c>
      <c r="H559" s="17">
        <v>0.0087</v>
      </c>
      <c r="J559" s="19"/>
      <c r="K559" s="15"/>
      <c r="L559" s="15"/>
      <c r="M559" s="15"/>
      <c r="N559" s="15"/>
    </row>
    <row r="560" ht="15.75" customHeight="1">
      <c r="A560" s="15" t="s">
        <v>457</v>
      </c>
      <c r="B560" s="15">
        <v>679.35</v>
      </c>
      <c r="C560" s="15">
        <v>0.0037</v>
      </c>
      <c r="D560" s="17">
        <v>0.0037</v>
      </c>
      <c r="E560" s="15" t="s">
        <v>457</v>
      </c>
      <c r="F560" s="16">
        <v>17203.95</v>
      </c>
      <c r="G560" s="15">
        <v>-5.60603E-4</v>
      </c>
      <c r="H560" s="17">
        <v>-6.0E-4</v>
      </c>
      <c r="J560" s="19"/>
      <c r="K560" s="15"/>
      <c r="L560" s="15"/>
      <c r="M560" s="15"/>
      <c r="N560" s="15"/>
    </row>
    <row r="561" ht="15.75" customHeight="1">
      <c r="A561" s="15" t="s">
        <v>458</v>
      </c>
      <c r="B561" s="15">
        <v>676.85</v>
      </c>
      <c r="C561" s="15">
        <v>-0.0047</v>
      </c>
      <c r="D561" s="17">
        <v>-0.0047</v>
      </c>
      <c r="E561" s="15" t="s">
        <v>458</v>
      </c>
      <c r="F561" s="16">
        <v>17213.6</v>
      </c>
      <c r="G561" s="15">
        <v>-0.001140238</v>
      </c>
      <c r="H561" s="17">
        <v>-0.0011</v>
      </c>
      <c r="J561" s="19"/>
      <c r="K561" s="15"/>
      <c r="L561" s="15"/>
      <c r="M561" s="15"/>
      <c r="N561" s="15"/>
    </row>
    <row r="562" ht="15.75" customHeight="1">
      <c r="A562" s="15" t="s">
        <v>459</v>
      </c>
      <c r="B562" s="15">
        <v>680.05</v>
      </c>
      <c r="C562" s="15">
        <v>0.0064</v>
      </c>
      <c r="D562" s="17">
        <v>0.0064</v>
      </c>
      <c r="E562" s="15" t="s">
        <v>459</v>
      </c>
      <c r="F562" s="16">
        <v>17233.25</v>
      </c>
      <c r="G562" s="15">
        <v>0.008603409</v>
      </c>
      <c r="H562" s="17">
        <v>0.0086</v>
      </c>
      <c r="J562" s="19"/>
      <c r="K562" s="15"/>
      <c r="L562" s="15"/>
      <c r="M562" s="15"/>
      <c r="N562" s="15"/>
    </row>
    <row r="563" ht="15.75" customHeight="1">
      <c r="A563" s="15" t="s">
        <v>460</v>
      </c>
      <c r="B563" s="15">
        <v>675.75</v>
      </c>
      <c r="C563" s="15">
        <v>-0.0019</v>
      </c>
      <c r="D563" s="17">
        <v>-0.0019</v>
      </c>
      <c r="E563" s="15" t="s">
        <v>460</v>
      </c>
      <c r="F563" s="16">
        <v>17086.25</v>
      </c>
      <c r="G563" s="15">
        <v>0.004851871</v>
      </c>
      <c r="H563" s="17">
        <v>0.0049</v>
      </c>
      <c r="J563" s="19"/>
      <c r="K563" s="15"/>
      <c r="L563" s="15"/>
      <c r="M563" s="15"/>
      <c r="N563" s="15"/>
    </row>
    <row r="564" ht="15.75" customHeight="1">
      <c r="A564" s="15" t="s">
        <v>461</v>
      </c>
      <c r="B564" s="15">
        <v>677.05</v>
      </c>
      <c r="C564" s="15">
        <v>-0.0025</v>
      </c>
      <c r="D564" s="17">
        <v>-0.0025</v>
      </c>
      <c r="E564" s="15" t="s">
        <v>461</v>
      </c>
      <c r="F564" s="16">
        <v>17003.75</v>
      </c>
      <c r="G564" s="15">
        <v>-0.004032778</v>
      </c>
      <c r="H564" s="17">
        <v>-0.004</v>
      </c>
      <c r="J564" s="19"/>
      <c r="K564" s="15"/>
      <c r="L564" s="15"/>
      <c r="M564" s="15"/>
      <c r="N564" s="15"/>
    </row>
    <row r="565" ht="15.75" customHeight="1">
      <c r="A565" s="15" t="s">
        <v>462</v>
      </c>
      <c r="B565" s="15">
        <v>678.75</v>
      </c>
      <c r="C565" s="15">
        <v>-0.0088</v>
      </c>
      <c r="D565" s="17">
        <v>-0.0088</v>
      </c>
      <c r="E565" s="15" t="s">
        <v>462</v>
      </c>
      <c r="F565" s="16">
        <v>17072.6</v>
      </c>
      <c r="G565" s="15">
        <v>0.006909283</v>
      </c>
      <c r="H565" s="17">
        <v>0.0069</v>
      </c>
      <c r="J565" s="19"/>
      <c r="K565" s="15"/>
      <c r="L565" s="15"/>
      <c r="M565" s="15"/>
      <c r="N565" s="15"/>
    </row>
    <row r="566" ht="15.75" customHeight="1">
      <c r="A566" s="15" t="s">
        <v>463</v>
      </c>
      <c r="B566" s="15">
        <v>684.75</v>
      </c>
      <c r="C566" s="15">
        <v>0.0266</v>
      </c>
      <c r="D566" s="17">
        <v>0.0266</v>
      </c>
      <c r="E566" s="15" t="s">
        <v>463</v>
      </c>
      <c r="F566" s="16">
        <v>16955.45</v>
      </c>
      <c r="G566" s="15">
        <v>0.011007194</v>
      </c>
      <c r="H566" s="17">
        <v>0.011</v>
      </c>
      <c r="J566" s="19"/>
      <c r="K566" s="15"/>
      <c r="L566" s="15"/>
      <c r="M566" s="15"/>
      <c r="N566" s="15"/>
    </row>
    <row r="567" ht="15.75" customHeight="1">
      <c r="A567" s="15" t="s">
        <v>464</v>
      </c>
      <c r="B567" s="15">
        <v>667.0</v>
      </c>
      <c r="C567" s="15">
        <v>0.0133</v>
      </c>
      <c r="D567" s="17">
        <v>0.0133</v>
      </c>
      <c r="E567" s="15" t="s">
        <v>464</v>
      </c>
      <c r="F567" s="16">
        <v>16770.85</v>
      </c>
      <c r="G567" s="15">
        <v>0.009428681</v>
      </c>
      <c r="H567" s="17">
        <v>0.0094</v>
      </c>
      <c r="J567" s="19"/>
      <c r="K567" s="15"/>
      <c r="L567" s="15"/>
      <c r="M567" s="15"/>
      <c r="N567" s="15"/>
    </row>
    <row r="568" ht="15.75" customHeight="1">
      <c r="A568" s="15" t="s">
        <v>465</v>
      </c>
      <c r="B568" s="15">
        <v>658.25</v>
      </c>
      <c r="C568" s="15">
        <v>-0.0117</v>
      </c>
      <c r="D568" s="17">
        <v>-0.0117</v>
      </c>
      <c r="E568" s="15" t="s">
        <v>465</v>
      </c>
      <c r="F568" s="16">
        <v>16614.2</v>
      </c>
      <c r="G568" s="15">
        <v>-0.021842545</v>
      </c>
      <c r="H568" s="17">
        <v>-0.0218</v>
      </c>
      <c r="J568" s="19"/>
      <c r="K568" s="15"/>
      <c r="L568" s="15"/>
      <c r="M568" s="15"/>
      <c r="N568" s="15"/>
    </row>
    <row r="569" ht="15.75" customHeight="1">
      <c r="A569" s="15" t="s">
        <v>466</v>
      </c>
      <c r="B569" s="15">
        <v>666.05</v>
      </c>
      <c r="C569" s="15">
        <v>-0.0225</v>
      </c>
      <c r="D569" s="17">
        <v>-0.0225</v>
      </c>
      <c r="E569" s="15" t="s">
        <v>466</v>
      </c>
      <c r="F569" s="16">
        <v>16985.2</v>
      </c>
      <c r="G569" s="15">
        <v>-0.015259386</v>
      </c>
      <c r="H569" s="17">
        <v>-0.0153</v>
      </c>
      <c r="J569" s="19"/>
      <c r="K569" s="15"/>
      <c r="L569" s="15"/>
      <c r="M569" s="15"/>
      <c r="N569" s="15"/>
    </row>
    <row r="570" ht="15.75" customHeight="1">
      <c r="A570" s="15" t="s">
        <v>467</v>
      </c>
      <c r="B570" s="15">
        <v>681.4</v>
      </c>
      <c r="C570" s="15">
        <v>-0.0059</v>
      </c>
      <c r="D570" s="17">
        <v>-0.0059</v>
      </c>
      <c r="E570" s="15" t="s">
        <v>467</v>
      </c>
      <c r="F570" s="16">
        <v>17248.4</v>
      </c>
      <c r="G570" s="15">
        <v>0.001567817</v>
      </c>
      <c r="H570" s="17">
        <v>0.0016</v>
      </c>
      <c r="J570" s="19"/>
      <c r="K570" s="15"/>
      <c r="L570" s="15"/>
      <c r="M570" s="15"/>
      <c r="N570" s="15"/>
    </row>
    <row r="571" ht="15.75" customHeight="1">
      <c r="A571" s="15" t="s">
        <v>468</v>
      </c>
      <c r="B571" s="15">
        <v>685.45</v>
      </c>
      <c r="C571" s="15">
        <v>-0.0089</v>
      </c>
      <c r="D571" s="17">
        <v>-0.0089</v>
      </c>
      <c r="E571" s="15" t="s">
        <v>468</v>
      </c>
      <c r="F571" s="16">
        <v>17221.4</v>
      </c>
      <c r="G571" s="15">
        <v>-0.00597406</v>
      </c>
      <c r="H571" s="17">
        <v>-0.006</v>
      </c>
      <c r="J571" s="19"/>
      <c r="K571" s="15"/>
      <c r="L571" s="15"/>
      <c r="M571" s="15"/>
      <c r="N571" s="15"/>
    </row>
    <row r="572" ht="15.75" customHeight="1">
      <c r="A572" s="15" t="s">
        <v>469</v>
      </c>
      <c r="B572" s="15">
        <v>691.6</v>
      </c>
      <c r="C572" s="15">
        <v>-0.0164</v>
      </c>
      <c r="D572" s="17">
        <v>-0.0164</v>
      </c>
      <c r="E572" s="15" t="s">
        <v>469</v>
      </c>
      <c r="F572" s="16">
        <v>17324.9</v>
      </c>
      <c r="G572" s="15">
        <v>-0.002495934</v>
      </c>
      <c r="H572" s="17">
        <v>-0.0025</v>
      </c>
      <c r="J572" s="19"/>
      <c r="K572" s="15"/>
      <c r="L572" s="15"/>
      <c r="M572" s="15"/>
      <c r="N572" s="15"/>
    </row>
    <row r="573" ht="15.75" customHeight="1">
      <c r="A573" s="15" t="s">
        <v>470</v>
      </c>
      <c r="B573" s="15">
        <v>703.1</v>
      </c>
      <c r="C573" s="15">
        <v>-0.0107</v>
      </c>
      <c r="D573" s="17">
        <v>-0.0107</v>
      </c>
      <c r="E573" s="15" t="s">
        <v>470</v>
      </c>
      <c r="F573" s="16">
        <v>17368.25</v>
      </c>
      <c r="G573" s="15">
        <v>-0.008169011</v>
      </c>
      <c r="H573" s="17">
        <v>-0.0082</v>
      </c>
      <c r="J573" s="19"/>
      <c r="K573" s="15"/>
      <c r="L573" s="15"/>
      <c r="M573" s="15"/>
      <c r="N573" s="15"/>
    </row>
    <row r="574" ht="15.75" customHeight="1">
      <c r="A574" s="58">
        <v>44481.0</v>
      </c>
      <c r="B574" s="15">
        <v>710.7</v>
      </c>
      <c r="C574" s="15">
        <v>-0.0046</v>
      </c>
      <c r="D574" s="17">
        <v>-0.0046</v>
      </c>
      <c r="E574" s="58">
        <v>44481.0</v>
      </c>
      <c r="F574" s="16">
        <v>17511.3</v>
      </c>
      <c r="G574" s="15">
        <v>-3.16838E-4</v>
      </c>
      <c r="H574" s="17">
        <v>-3.0E-4</v>
      </c>
      <c r="J574" s="19"/>
      <c r="K574" s="15"/>
      <c r="L574" s="15"/>
      <c r="M574" s="15"/>
      <c r="N574" s="15"/>
    </row>
    <row r="575" ht="15.75" customHeight="1">
      <c r="A575" s="39">
        <v>44451.0</v>
      </c>
      <c r="B575" s="15">
        <v>713.95</v>
      </c>
      <c r="C575" s="15">
        <v>-0.0017</v>
      </c>
      <c r="D575" s="17">
        <v>-0.0017</v>
      </c>
      <c r="E575" s="39">
        <v>44451.0</v>
      </c>
      <c r="F575" s="16">
        <v>17516.85</v>
      </c>
      <c r="G575" s="15">
        <v>0.002696089</v>
      </c>
      <c r="H575" s="17">
        <v>0.0027</v>
      </c>
      <c r="J575" s="19"/>
      <c r="K575" s="15"/>
      <c r="L575" s="15"/>
      <c r="M575" s="15"/>
      <c r="N575" s="15"/>
    </row>
    <row r="576" ht="15.75" customHeight="1">
      <c r="A576" s="39">
        <v>44420.0</v>
      </c>
      <c r="B576" s="15">
        <v>715.15</v>
      </c>
      <c r="C576" s="15">
        <v>0.0233</v>
      </c>
      <c r="D576" s="17">
        <v>0.0233</v>
      </c>
      <c r="E576" s="39">
        <v>44420.0</v>
      </c>
      <c r="F576" s="16">
        <v>17469.75</v>
      </c>
      <c r="G576" s="15">
        <v>0.017060902</v>
      </c>
      <c r="H576" s="17">
        <v>0.0171</v>
      </c>
      <c r="J576" s="19"/>
      <c r="K576" s="15"/>
      <c r="L576" s="15"/>
      <c r="M576" s="15"/>
      <c r="N576" s="15"/>
    </row>
    <row r="577" ht="15.75" customHeight="1">
      <c r="A577" s="39">
        <v>44389.0</v>
      </c>
      <c r="B577" s="15">
        <v>698.85</v>
      </c>
      <c r="C577" s="15">
        <v>0.0018</v>
      </c>
      <c r="D577" s="17">
        <v>0.0018</v>
      </c>
      <c r="E577" s="39">
        <v>44389.0</v>
      </c>
      <c r="F577" s="16">
        <v>17176.7</v>
      </c>
      <c r="G577" s="15">
        <v>0.015636595</v>
      </c>
      <c r="H577" s="17">
        <v>0.0156</v>
      </c>
      <c r="J577" s="19"/>
      <c r="K577" s="15"/>
      <c r="L577" s="15"/>
      <c r="M577" s="15"/>
      <c r="N577" s="15"/>
    </row>
    <row r="578" ht="15.75" customHeight="1">
      <c r="A578" s="39">
        <v>44359.0</v>
      </c>
      <c r="B578" s="15">
        <v>697.6</v>
      </c>
      <c r="C578" s="15">
        <v>-0.0289</v>
      </c>
      <c r="D578" s="17">
        <v>-0.0289</v>
      </c>
      <c r="E578" s="39">
        <v>44359.0</v>
      </c>
      <c r="F578" s="16">
        <v>16912.25</v>
      </c>
      <c r="G578" s="15">
        <v>-0.016540964</v>
      </c>
      <c r="H578" s="17">
        <v>-0.0165</v>
      </c>
      <c r="J578" s="19"/>
      <c r="K578" s="15"/>
      <c r="L578" s="15"/>
      <c r="M578" s="15"/>
      <c r="N578" s="15"/>
    </row>
    <row r="579" ht="15.75" customHeight="1">
      <c r="A579" s="39">
        <v>44267.0</v>
      </c>
      <c r="B579" s="15">
        <v>718.35</v>
      </c>
      <c r="C579" s="15">
        <v>-0.0194</v>
      </c>
      <c r="D579" s="17">
        <v>-0.0194</v>
      </c>
      <c r="E579" s="39">
        <v>44267.0</v>
      </c>
      <c r="F579" s="16">
        <v>17196.7</v>
      </c>
      <c r="G579" s="15">
        <v>-0.011777619</v>
      </c>
      <c r="H579" s="17">
        <v>-0.0118</v>
      </c>
      <c r="J579" s="19"/>
      <c r="K579" s="15"/>
      <c r="L579" s="15"/>
      <c r="M579" s="15"/>
      <c r="N579" s="15"/>
    </row>
    <row r="580" ht="15.75" customHeight="1">
      <c r="A580" s="39">
        <v>44239.0</v>
      </c>
      <c r="B580" s="15">
        <v>732.55</v>
      </c>
      <c r="C580" s="15">
        <v>0.0143</v>
      </c>
      <c r="D580" s="17">
        <v>0.0143</v>
      </c>
      <c r="E580" s="39">
        <v>44239.0</v>
      </c>
      <c r="F580" s="16">
        <v>17401.65</v>
      </c>
      <c r="G580" s="15">
        <v>0.013674571</v>
      </c>
      <c r="H580" s="17">
        <v>0.0137</v>
      </c>
      <c r="J580" s="19"/>
      <c r="K580" s="15"/>
      <c r="L580" s="15"/>
      <c r="M580" s="15"/>
      <c r="N580" s="15"/>
    </row>
    <row r="581" ht="15.75" customHeight="1">
      <c r="A581" s="39">
        <v>44208.0</v>
      </c>
      <c r="B581" s="15">
        <v>722.25</v>
      </c>
      <c r="C581" s="15">
        <v>-0.0082</v>
      </c>
      <c r="D581" s="17">
        <v>-0.0082</v>
      </c>
      <c r="E581" s="39">
        <v>44208.0</v>
      </c>
      <c r="F581" s="16">
        <v>17166.9</v>
      </c>
      <c r="G581" s="15">
        <v>0.010816572</v>
      </c>
      <c r="H581" s="17">
        <v>0.0108</v>
      </c>
      <c r="J581" s="19"/>
      <c r="K581" s="15"/>
      <c r="L581" s="15"/>
      <c r="M581" s="15"/>
      <c r="N581" s="15"/>
    </row>
    <row r="582" ht="15.75" customHeight="1">
      <c r="A582" s="15" t="s">
        <v>471</v>
      </c>
      <c r="B582" s="15">
        <v>728.25</v>
      </c>
      <c r="C582" s="15">
        <v>-0.015</v>
      </c>
      <c r="D582" s="17">
        <v>-0.015</v>
      </c>
      <c r="E582" s="15" t="s">
        <v>471</v>
      </c>
      <c r="F582" s="16">
        <v>16983.2</v>
      </c>
      <c r="G582" s="15">
        <v>-0.004148599</v>
      </c>
      <c r="H582" s="17">
        <v>-0.0041</v>
      </c>
      <c r="J582" s="19"/>
      <c r="K582" s="15"/>
      <c r="L582" s="15"/>
      <c r="M582" s="15"/>
      <c r="N582" s="15"/>
    </row>
    <row r="583" ht="15.75" customHeight="1">
      <c r="A583" s="15" t="s">
        <v>472</v>
      </c>
      <c r="B583" s="15">
        <v>739.35</v>
      </c>
      <c r="C583" s="15">
        <v>8.0E-4</v>
      </c>
      <c r="D583" s="17">
        <v>8.0E-4</v>
      </c>
      <c r="E583" s="15" t="s">
        <v>472</v>
      </c>
      <c r="F583" s="16">
        <v>17053.95</v>
      </c>
      <c r="G583" s="15">
        <v>0.001615134</v>
      </c>
      <c r="H583" s="17">
        <v>0.0016</v>
      </c>
      <c r="J583" s="19"/>
      <c r="K583" s="15"/>
      <c r="L583" s="15"/>
      <c r="M583" s="15"/>
      <c r="N583" s="15"/>
    </row>
    <row r="584" ht="15.75" customHeight="1">
      <c r="A584" s="15" t="s">
        <v>473</v>
      </c>
      <c r="B584" s="15">
        <v>738.75</v>
      </c>
      <c r="C584" s="15">
        <v>-0.0345</v>
      </c>
      <c r="D584" s="17">
        <v>-0.0345</v>
      </c>
      <c r="E584" s="15" t="s">
        <v>473</v>
      </c>
      <c r="F584" s="16">
        <v>17026.45</v>
      </c>
      <c r="G584" s="15">
        <v>-0.02907121</v>
      </c>
      <c r="H584" s="17">
        <v>-0.0291</v>
      </c>
      <c r="J584" s="19"/>
      <c r="K584" s="15"/>
      <c r="L584" s="15"/>
      <c r="M584" s="15"/>
      <c r="N584" s="15"/>
    </row>
    <row r="585" ht="15.75" customHeight="1">
      <c r="A585" s="15" t="s">
        <v>474</v>
      </c>
      <c r="B585" s="15">
        <v>765.15</v>
      </c>
      <c r="C585" s="15">
        <v>0.0082</v>
      </c>
      <c r="D585" s="17">
        <v>0.0082</v>
      </c>
      <c r="E585" s="15" t="s">
        <v>474</v>
      </c>
      <c r="F585" s="16">
        <v>17536.25</v>
      </c>
      <c r="G585" s="15">
        <v>0.006959498</v>
      </c>
      <c r="H585" s="17">
        <v>0.007</v>
      </c>
      <c r="J585" s="19"/>
      <c r="K585" s="15"/>
      <c r="L585" s="15"/>
      <c r="M585" s="15"/>
      <c r="N585" s="15"/>
    </row>
    <row r="586" ht="15.75" customHeight="1">
      <c r="A586" s="15" t="s">
        <v>475</v>
      </c>
      <c r="B586" s="15">
        <v>758.9</v>
      </c>
      <c r="C586" s="15">
        <v>0.0</v>
      </c>
      <c r="D586" s="17">
        <v>0.0</v>
      </c>
      <c r="E586" s="15" t="s">
        <v>475</v>
      </c>
      <c r="F586" s="16">
        <v>17415.05</v>
      </c>
      <c r="G586" s="15">
        <v>-0.005044749</v>
      </c>
      <c r="H586" s="17">
        <v>-0.005</v>
      </c>
      <c r="J586" s="19"/>
      <c r="K586" s="15"/>
      <c r="L586" s="15"/>
      <c r="M586" s="15"/>
      <c r="N586" s="15"/>
    </row>
    <row r="587" ht="15.75" customHeight="1">
      <c r="A587" s="15" t="s">
        <v>476</v>
      </c>
      <c r="B587" s="15">
        <v>758.9</v>
      </c>
      <c r="C587" s="15">
        <v>0.0226</v>
      </c>
      <c r="D587" s="17">
        <v>0.0226</v>
      </c>
      <c r="E587" s="15" t="s">
        <v>476</v>
      </c>
      <c r="F587" s="16">
        <v>17503.35</v>
      </c>
      <c r="G587" s="15">
        <v>0.004983765</v>
      </c>
      <c r="H587" s="17">
        <v>0.005</v>
      </c>
      <c r="J587" s="19"/>
      <c r="K587" s="15"/>
      <c r="L587" s="15"/>
      <c r="M587" s="15"/>
      <c r="N587" s="15"/>
    </row>
    <row r="588" ht="15.75" customHeight="1">
      <c r="A588" s="15" t="s">
        <v>477</v>
      </c>
      <c r="B588" s="15">
        <v>742.1</v>
      </c>
      <c r="C588" s="15">
        <v>0.0388</v>
      </c>
      <c r="D588" s="17">
        <v>0.0388</v>
      </c>
      <c r="E588" s="15" t="s">
        <v>477</v>
      </c>
      <c r="F588" s="16">
        <v>17416.55</v>
      </c>
      <c r="G588" s="15">
        <v>-0.019603373</v>
      </c>
      <c r="H588" s="17">
        <v>-0.0196</v>
      </c>
      <c r="J588" s="19"/>
      <c r="K588" s="15"/>
      <c r="L588" s="15"/>
      <c r="M588" s="15"/>
      <c r="N588" s="15"/>
    </row>
    <row r="589" ht="15.75" customHeight="1">
      <c r="A589" s="15" t="s">
        <v>478</v>
      </c>
      <c r="B589" s="15">
        <v>714.35</v>
      </c>
      <c r="C589" s="15">
        <v>-0.0079</v>
      </c>
      <c r="D589" s="17">
        <v>-0.0079</v>
      </c>
      <c r="E589" s="15" t="s">
        <v>478</v>
      </c>
      <c r="F589" s="16">
        <v>17764.8</v>
      </c>
      <c r="G589" s="15">
        <v>-0.007478218</v>
      </c>
      <c r="H589" s="17">
        <v>-0.0075</v>
      </c>
      <c r="J589" s="19"/>
      <c r="K589" s="15"/>
      <c r="L589" s="15"/>
      <c r="M589" s="15"/>
      <c r="N589" s="15"/>
    </row>
    <row r="590" ht="15.75" customHeight="1">
      <c r="A590" s="15" t="s">
        <v>479</v>
      </c>
      <c r="B590" s="15">
        <v>720.05</v>
      </c>
      <c r="C590" s="15">
        <v>-0.014</v>
      </c>
      <c r="D590" s="17">
        <v>-0.014</v>
      </c>
      <c r="E590" s="15" t="s">
        <v>479</v>
      </c>
      <c r="F590" s="16">
        <v>17898.65</v>
      </c>
      <c r="G590" s="15">
        <v>-0.005586359</v>
      </c>
      <c r="H590" s="17">
        <v>-0.0056</v>
      </c>
      <c r="J590" s="19"/>
      <c r="K590" s="15"/>
      <c r="L590" s="15"/>
      <c r="M590" s="15"/>
      <c r="N590" s="15"/>
    </row>
    <row r="591" ht="15.75" customHeight="1">
      <c r="A591" s="15" t="s">
        <v>480</v>
      </c>
      <c r="B591" s="15">
        <v>730.3</v>
      </c>
      <c r="C591" s="15">
        <v>-0.0098</v>
      </c>
      <c r="D591" s="17">
        <v>-0.0098</v>
      </c>
      <c r="E591" s="15" t="s">
        <v>480</v>
      </c>
      <c r="F591" s="16">
        <v>17999.2</v>
      </c>
      <c r="G591" s="15">
        <v>-0.006087982</v>
      </c>
      <c r="H591" s="17">
        <v>-0.0061</v>
      </c>
      <c r="J591" s="19"/>
      <c r="K591" s="15"/>
      <c r="L591" s="15"/>
      <c r="M591" s="15"/>
      <c r="N591" s="15"/>
    </row>
    <row r="592" ht="15.75" customHeight="1">
      <c r="A592" s="15" t="s">
        <v>481</v>
      </c>
      <c r="B592" s="15">
        <v>737.55</v>
      </c>
      <c r="C592" s="15">
        <v>-0.008</v>
      </c>
      <c r="D592" s="17">
        <v>-0.008</v>
      </c>
      <c r="E592" s="15" t="s">
        <v>481</v>
      </c>
      <c r="F592" s="16">
        <v>18109.45</v>
      </c>
      <c r="G592" s="15">
        <v>3.7011E-4</v>
      </c>
      <c r="H592" s="17">
        <v>4.0E-4</v>
      </c>
      <c r="J592" s="19"/>
      <c r="K592" s="15"/>
      <c r="L592" s="15"/>
      <c r="M592" s="15"/>
      <c r="N592" s="15"/>
    </row>
    <row r="593" ht="15.75" customHeight="1">
      <c r="A593" s="58">
        <v>44541.0</v>
      </c>
      <c r="B593" s="15">
        <v>743.5</v>
      </c>
      <c r="C593" s="15">
        <v>0.0205</v>
      </c>
      <c r="D593" s="17">
        <v>0.0205</v>
      </c>
      <c r="E593" s="58">
        <v>44541.0</v>
      </c>
      <c r="F593" s="16">
        <v>18102.75</v>
      </c>
      <c r="G593" s="15">
        <v>0.012820585</v>
      </c>
      <c r="H593" s="17">
        <v>0.0128</v>
      </c>
      <c r="J593" s="19"/>
      <c r="K593" s="15"/>
      <c r="L593" s="15"/>
      <c r="M593" s="15"/>
      <c r="N593" s="15"/>
    </row>
    <row r="594" ht="15.75" customHeight="1">
      <c r="A594" s="58">
        <v>44511.0</v>
      </c>
      <c r="B594" s="15">
        <v>728.6</v>
      </c>
      <c r="C594" s="15">
        <v>-0.0093</v>
      </c>
      <c r="D594" s="17">
        <v>-0.0093</v>
      </c>
      <c r="E594" s="58">
        <v>44511.0</v>
      </c>
      <c r="F594" s="16">
        <v>17873.6</v>
      </c>
      <c r="G594" s="15">
        <v>-0.007970162</v>
      </c>
      <c r="H594" s="17">
        <v>-0.008</v>
      </c>
      <c r="J594" s="19"/>
      <c r="K594" s="15"/>
      <c r="L594" s="15"/>
      <c r="M594" s="15"/>
      <c r="N594" s="15"/>
    </row>
    <row r="595" ht="15.75" customHeight="1">
      <c r="A595" s="58">
        <v>44480.0</v>
      </c>
      <c r="B595" s="15">
        <v>735.45</v>
      </c>
      <c r="C595" s="15">
        <v>0.0312</v>
      </c>
      <c r="D595" s="17">
        <v>0.0312</v>
      </c>
      <c r="E595" s="58">
        <v>44480.0</v>
      </c>
      <c r="F595" s="16">
        <v>18017.2</v>
      </c>
      <c r="G595" s="15">
        <v>-0.001499093</v>
      </c>
      <c r="H595" s="17">
        <v>-0.0015</v>
      </c>
      <c r="J595" s="19"/>
      <c r="K595" s="15"/>
      <c r="L595" s="15"/>
      <c r="M595" s="15"/>
      <c r="N595" s="15"/>
    </row>
    <row r="596" ht="15.75" customHeight="1">
      <c r="A596" s="39">
        <v>44450.0</v>
      </c>
      <c r="B596" s="15">
        <v>713.2</v>
      </c>
      <c r="C596" s="15">
        <v>0.0059</v>
      </c>
      <c r="D596" s="17">
        <v>0.0059</v>
      </c>
      <c r="E596" s="39">
        <v>44450.0</v>
      </c>
      <c r="F596" s="16">
        <v>18044.25</v>
      </c>
      <c r="G596" s="15">
        <v>-0.001344878</v>
      </c>
      <c r="H596" s="17">
        <v>-0.0013</v>
      </c>
      <c r="J596" s="19"/>
      <c r="K596" s="15"/>
      <c r="L596" s="15"/>
      <c r="M596" s="15"/>
      <c r="N596" s="15"/>
    </row>
    <row r="597" ht="15.75" customHeight="1">
      <c r="A597" s="39">
        <v>44419.0</v>
      </c>
      <c r="B597" s="15">
        <v>709.0</v>
      </c>
      <c r="C597" s="15">
        <v>0.0113</v>
      </c>
      <c r="D597" s="17">
        <v>0.0113</v>
      </c>
      <c r="E597" s="39">
        <v>44419.0</v>
      </c>
      <c r="F597" s="16">
        <v>18068.55</v>
      </c>
      <c r="G597" s="15">
        <v>0.008469704</v>
      </c>
      <c r="H597" s="17">
        <v>0.0085</v>
      </c>
      <c r="J597" s="19"/>
      <c r="K597" s="15"/>
      <c r="L597" s="15"/>
      <c r="M597" s="15"/>
      <c r="N597" s="15"/>
    </row>
    <row r="598" ht="15.75" customHeight="1">
      <c r="A598" s="39">
        <v>44297.0</v>
      </c>
      <c r="B598" s="15">
        <v>701.1</v>
      </c>
      <c r="C598" s="15">
        <v>0.0029</v>
      </c>
      <c r="D598" s="17">
        <v>0.0029</v>
      </c>
      <c r="E598" s="39">
        <v>44297.0</v>
      </c>
      <c r="F598" s="16">
        <v>17916.8</v>
      </c>
      <c r="G598" s="15">
        <v>0.004913288</v>
      </c>
      <c r="H598" s="17">
        <v>0.0049</v>
      </c>
      <c r="J598" s="19"/>
      <c r="K598" s="15"/>
      <c r="L598" s="15"/>
      <c r="M598" s="15"/>
      <c r="N598" s="15"/>
    </row>
    <row r="599" ht="15.75" customHeight="1">
      <c r="A599" s="39">
        <v>44266.0</v>
      </c>
      <c r="B599" s="15">
        <v>699.1</v>
      </c>
      <c r="C599" s="15">
        <v>-0.0208</v>
      </c>
      <c r="D599" s="17">
        <v>-0.0208</v>
      </c>
      <c r="E599" s="39">
        <v>44266.0</v>
      </c>
      <c r="F599" s="16">
        <v>17829.2</v>
      </c>
      <c r="G599" s="15">
        <v>-0.003340051</v>
      </c>
      <c r="H599" s="17">
        <v>-0.0033</v>
      </c>
      <c r="J599" s="19"/>
      <c r="K599" s="15"/>
      <c r="L599" s="15"/>
      <c r="M599" s="15"/>
      <c r="N599" s="15"/>
    </row>
    <row r="600" ht="15.75" customHeight="1">
      <c r="A600" s="39">
        <v>44238.0</v>
      </c>
      <c r="B600" s="15">
        <v>713.95</v>
      </c>
      <c r="C600" s="15">
        <v>0.002</v>
      </c>
      <c r="D600" s="17">
        <v>0.002</v>
      </c>
      <c r="E600" s="39">
        <v>44238.0</v>
      </c>
      <c r="F600" s="16">
        <v>17888.95</v>
      </c>
      <c r="G600" s="15">
        <v>-0.002269983</v>
      </c>
      <c r="H600" s="17">
        <v>-0.0023</v>
      </c>
      <c r="J600" s="19"/>
      <c r="K600" s="15"/>
      <c r="L600" s="15"/>
      <c r="M600" s="15"/>
      <c r="N600" s="15"/>
    </row>
    <row r="601" ht="15.75" customHeight="1">
      <c r="A601" s="39">
        <v>44207.0</v>
      </c>
      <c r="B601" s="15">
        <v>712.5</v>
      </c>
      <c r="C601" s="15">
        <v>0.0396</v>
      </c>
      <c r="D601" s="17">
        <v>0.0396</v>
      </c>
      <c r="E601" s="39">
        <v>44207.0</v>
      </c>
      <c r="F601" s="16">
        <v>17929.65</v>
      </c>
      <c r="G601" s="15">
        <v>0.014599655</v>
      </c>
      <c r="H601" s="17">
        <v>0.0146</v>
      </c>
      <c r="J601" s="19"/>
      <c r="K601" s="15"/>
      <c r="L601" s="15"/>
      <c r="M601" s="15"/>
      <c r="N601" s="15"/>
    </row>
    <row r="602" ht="15.75" customHeight="1">
      <c r="A602" s="15" t="s">
        <v>482</v>
      </c>
      <c r="B602" s="15">
        <v>685.35</v>
      </c>
      <c r="C602" s="15">
        <v>-0.0064</v>
      </c>
      <c r="D602" s="17">
        <v>-0.0064</v>
      </c>
      <c r="E602" s="15" t="s">
        <v>482</v>
      </c>
      <c r="F602" s="16">
        <v>17671.65</v>
      </c>
      <c r="G602" s="15">
        <v>-0.010393538</v>
      </c>
      <c r="H602" s="17">
        <v>-0.0104</v>
      </c>
      <c r="J602" s="19"/>
      <c r="K602" s="15"/>
      <c r="L602" s="15"/>
      <c r="M602" s="15"/>
      <c r="N602" s="15"/>
    </row>
    <row r="603" ht="15.75" customHeight="1">
      <c r="A603" s="15" t="s">
        <v>483</v>
      </c>
      <c r="B603" s="15">
        <v>689.75</v>
      </c>
      <c r="C603" s="15">
        <v>-0.0179</v>
      </c>
      <c r="D603" s="17">
        <v>-0.0179</v>
      </c>
      <c r="E603" s="15" t="s">
        <v>483</v>
      </c>
      <c r="F603" s="16">
        <v>17857.25</v>
      </c>
      <c r="G603" s="15">
        <v>-0.01942238</v>
      </c>
      <c r="H603" s="17">
        <v>-0.0194</v>
      </c>
      <c r="J603" s="19"/>
      <c r="K603" s="15"/>
      <c r="L603" s="15"/>
      <c r="M603" s="15"/>
      <c r="N603" s="15"/>
    </row>
    <row r="604" ht="15.75" customHeight="1">
      <c r="A604" s="15" t="s">
        <v>484</v>
      </c>
      <c r="B604" s="15">
        <v>702.35</v>
      </c>
      <c r="C604" s="15">
        <v>0.0088</v>
      </c>
      <c r="D604" s="17">
        <v>0.0088</v>
      </c>
      <c r="E604" s="15" t="s">
        <v>484</v>
      </c>
      <c r="F604" s="16">
        <v>18210.95</v>
      </c>
      <c r="G604" s="15">
        <v>-0.003144775</v>
      </c>
      <c r="H604" s="17">
        <v>-0.0031</v>
      </c>
      <c r="J604" s="19"/>
      <c r="K604" s="15"/>
      <c r="L604" s="15"/>
      <c r="M604" s="15"/>
      <c r="N604" s="15"/>
    </row>
    <row r="605" ht="15.75" customHeight="1">
      <c r="A605" s="15" t="s">
        <v>485</v>
      </c>
      <c r="B605" s="15">
        <v>696.2</v>
      </c>
      <c r="C605" s="15">
        <v>0.0074</v>
      </c>
      <c r="D605" s="17">
        <v>0.0074</v>
      </c>
      <c r="E605" s="15" t="s">
        <v>485</v>
      </c>
      <c r="F605" s="16">
        <v>18268.4</v>
      </c>
      <c r="G605" s="15">
        <v>0.007889481</v>
      </c>
      <c r="H605" s="17">
        <v>0.0079</v>
      </c>
      <c r="J605" s="19"/>
      <c r="K605" s="15"/>
      <c r="L605" s="15"/>
      <c r="M605" s="15"/>
      <c r="N605" s="15"/>
    </row>
    <row r="606" ht="15.75" customHeight="1">
      <c r="A606" s="15" t="s">
        <v>486</v>
      </c>
      <c r="B606" s="15">
        <v>691.1</v>
      </c>
      <c r="C606" s="15">
        <v>-0.0049</v>
      </c>
      <c r="D606" s="17">
        <v>-0.0049</v>
      </c>
      <c r="E606" s="15" t="s">
        <v>486</v>
      </c>
      <c r="F606" s="16">
        <v>18125.4</v>
      </c>
      <c r="G606" s="15">
        <v>5.79633E-4</v>
      </c>
      <c r="H606" s="17">
        <v>6.0E-4</v>
      </c>
      <c r="J606" s="19"/>
      <c r="K606" s="15"/>
      <c r="L606" s="15"/>
      <c r="M606" s="15"/>
      <c r="N606" s="15"/>
    </row>
    <row r="607" ht="15.75" customHeight="1">
      <c r="A607" s="15" t="s">
        <v>487</v>
      </c>
      <c r="B607" s="15">
        <v>694.5</v>
      </c>
      <c r="C607" s="15">
        <v>-0.0022</v>
      </c>
      <c r="D607" s="17">
        <v>-0.0022</v>
      </c>
      <c r="E607" s="15" t="s">
        <v>487</v>
      </c>
      <c r="F607" s="16">
        <v>18114.9</v>
      </c>
      <c r="G607" s="15">
        <v>-0.003476711</v>
      </c>
      <c r="H607" s="17">
        <v>-0.0035</v>
      </c>
      <c r="J607" s="19"/>
      <c r="K607" s="15"/>
      <c r="L607" s="15"/>
      <c r="M607" s="15"/>
      <c r="N607" s="15"/>
    </row>
    <row r="608" ht="15.75" customHeight="1">
      <c r="A608" s="15" t="s">
        <v>488</v>
      </c>
      <c r="B608" s="15">
        <v>696.05</v>
      </c>
      <c r="C608" s="15">
        <v>-0.0175</v>
      </c>
      <c r="D608" s="17">
        <v>-0.0175</v>
      </c>
      <c r="E608" s="15" t="s">
        <v>488</v>
      </c>
      <c r="F608" s="16">
        <v>18178.1</v>
      </c>
      <c r="G608" s="15">
        <v>-0.004844908</v>
      </c>
      <c r="H608" s="17">
        <v>-0.0048</v>
      </c>
      <c r="J608" s="19"/>
      <c r="K608" s="15"/>
      <c r="L608" s="15"/>
      <c r="M608" s="15"/>
      <c r="N608" s="15"/>
    </row>
    <row r="609" ht="15.75" customHeight="1">
      <c r="A609" s="15" t="s">
        <v>489</v>
      </c>
      <c r="B609" s="15">
        <v>708.45</v>
      </c>
      <c r="C609" s="15">
        <v>0.0402</v>
      </c>
      <c r="D609" s="17">
        <v>0.0402</v>
      </c>
      <c r="E609" s="15" t="s">
        <v>489</v>
      </c>
      <c r="F609" s="16">
        <v>18266.6</v>
      </c>
      <c r="G609" s="15">
        <v>-0.008260604</v>
      </c>
      <c r="H609" s="17">
        <v>-0.0083</v>
      </c>
      <c r="J609" s="19"/>
      <c r="K609" s="15"/>
      <c r="L609" s="15"/>
      <c r="M609" s="15"/>
      <c r="N609" s="15"/>
    </row>
    <row r="610" ht="15.75" customHeight="1">
      <c r="A610" s="15" t="s">
        <v>490</v>
      </c>
      <c r="B610" s="15">
        <v>681.1</v>
      </c>
      <c r="C610" s="15">
        <v>7.0E-4</v>
      </c>
      <c r="D610" s="17">
        <v>7.0E-4</v>
      </c>
      <c r="E610" s="15" t="s">
        <v>490</v>
      </c>
      <c r="F610" s="16">
        <v>18418.75</v>
      </c>
      <c r="G610" s="15">
        <v>-0.003155266</v>
      </c>
      <c r="H610" s="17">
        <v>-0.0032</v>
      </c>
      <c r="J610" s="19"/>
      <c r="K610" s="15"/>
      <c r="L610" s="15"/>
      <c r="M610" s="15"/>
      <c r="N610" s="15"/>
    </row>
    <row r="611" ht="15.75" customHeight="1">
      <c r="A611" s="15" t="s">
        <v>491</v>
      </c>
      <c r="B611" s="15">
        <v>680.6</v>
      </c>
      <c r="C611" s="15">
        <v>-0.0076</v>
      </c>
      <c r="D611" s="17">
        <v>-0.0076</v>
      </c>
      <c r="E611" s="15" t="s">
        <v>491</v>
      </c>
      <c r="F611" s="16">
        <v>18477.05</v>
      </c>
      <c r="G611" s="15">
        <v>0.007552396</v>
      </c>
      <c r="H611" s="17">
        <v>0.0076</v>
      </c>
      <c r="J611" s="19"/>
      <c r="K611" s="15"/>
      <c r="L611" s="15"/>
      <c r="M611" s="15"/>
      <c r="N611" s="15"/>
    </row>
    <row r="612" ht="15.75" customHeight="1">
      <c r="A612" s="15" t="s">
        <v>492</v>
      </c>
      <c r="B612" s="15">
        <v>685.8</v>
      </c>
      <c r="C612" s="15">
        <v>-0.0059</v>
      </c>
      <c r="D612" s="17">
        <v>-0.0059</v>
      </c>
      <c r="E612" s="15" t="s">
        <v>492</v>
      </c>
      <c r="F612" s="16">
        <v>18338.55</v>
      </c>
      <c r="G612" s="15">
        <v>0.009734745</v>
      </c>
      <c r="H612" s="17">
        <v>0.0097</v>
      </c>
      <c r="J612" s="19"/>
      <c r="K612" s="15"/>
      <c r="L612" s="15"/>
      <c r="M612" s="15"/>
      <c r="N612" s="15"/>
    </row>
    <row r="613" ht="15.75" customHeight="1">
      <c r="A613" s="15" t="s">
        <v>493</v>
      </c>
      <c r="B613" s="15">
        <v>689.9</v>
      </c>
      <c r="C613" s="15">
        <v>0.0052</v>
      </c>
      <c r="D613" s="17">
        <v>0.0052</v>
      </c>
      <c r="E613" s="15" t="s">
        <v>493</v>
      </c>
      <c r="F613" s="16">
        <v>18161.75</v>
      </c>
      <c r="G613" s="15">
        <v>0.009437554</v>
      </c>
      <c r="H613" s="17">
        <v>0.0094</v>
      </c>
      <c r="J613" s="19"/>
      <c r="K613" s="15"/>
      <c r="L613" s="15"/>
      <c r="M613" s="15"/>
      <c r="N613" s="15"/>
    </row>
    <row r="614" ht="15.75" customHeight="1">
      <c r="A614" s="58">
        <v>44540.0</v>
      </c>
      <c r="B614" s="15">
        <v>686.35</v>
      </c>
      <c r="C614" s="15">
        <v>-0.0065</v>
      </c>
      <c r="D614" s="17">
        <v>-0.0065</v>
      </c>
      <c r="E614" s="58">
        <v>44540.0</v>
      </c>
      <c r="F614" s="16">
        <v>17991.95</v>
      </c>
      <c r="G614" s="15">
        <v>0.002563252</v>
      </c>
      <c r="H614" s="17">
        <v>0.0026</v>
      </c>
      <c r="J614" s="19"/>
      <c r="K614" s="15"/>
      <c r="L614" s="15"/>
      <c r="M614" s="15"/>
      <c r="N614" s="15"/>
    </row>
    <row r="615" ht="15.75" customHeight="1">
      <c r="A615" s="58">
        <v>44510.0</v>
      </c>
      <c r="B615" s="15">
        <v>690.85</v>
      </c>
      <c r="C615" s="15">
        <v>-0.0067</v>
      </c>
      <c r="D615" s="17">
        <v>-0.0067</v>
      </c>
      <c r="E615" s="58">
        <v>44510.0</v>
      </c>
      <c r="F615" s="16">
        <v>17945.95</v>
      </c>
      <c r="G615" s="15">
        <v>0.002835956</v>
      </c>
      <c r="H615" s="17">
        <v>0.0028</v>
      </c>
      <c r="J615" s="19"/>
      <c r="K615" s="15"/>
      <c r="L615" s="15"/>
      <c r="M615" s="15"/>
      <c r="N615" s="15"/>
    </row>
    <row r="616" ht="15.75" customHeight="1">
      <c r="A616" s="39">
        <v>44418.0</v>
      </c>
      <c r="B616" s="15">
        <v>695.5</v>
      </c>
      <c r="C616" s="15">
        <v>0.0043</v>
      </c>
      <c r="D616" s="17">
        <v>0.0043</v>
      </c>
      <c r="E616" s="39">
        <v>44418.0</v>
      </c>
      <c r="F616" s="16">
        <v>17895.2</v>
      </c>
      <c r="G616" s="15">
        <v>0.005893645</v>
      </c>
      <c r="H616" s="17">
        <v>0.0059</v>
      </c>
      <c r="J616" s="19"/>
      <c r="K616" s="15"/>
      <c r="L616" s="15"/>
      <c r="M616" s="15"/>
      <c r="N616" s="15"/>
    </row>
    <row r="617" ht="15.75" customHeight="1">
      <c r="A617" s="39">
        <v>44387.0</v>
      </c>
      <c r="B617" s="15">
        <v>692.5</v>
      </c>
      <c r="C617" s="15">
        <v>0.0016</v>
      </c>
      <c r="D617" s="17">
        <v>0.0016</v>
      </c>
      <c r="E617" s="39">
        <v>44387.0</v>
      </c>
      <c r="F617" s="16">
        <v>17790.35</v>
      </c>
      <c r="G617" s="15">
        <v>0.008180324</v>
      </c>
      <c r="H617" s="17">
        <v>0.0082</v>
      </c>
      <c r="J617" s="19"/>
      <c r="K617" s="15"/>
      <c r="L617" s="15"/>
      <c r="M617" s="15"/>
      <c r="N617" s="15"/>
    </row>
    <row r="618" ht="15.75" customHeight="1">
      <c r="A618" s="39">
        <v>44357.0</v>
      </c>
      <c r="B618" s="15">
        <v>691.4</v>
      </c>
      <c r="C618" s="15">
        <v>-0.0112</v>
      </c>
      <c r="D618" s="17">
        <v>-0.0112</v>
      </c>
      <c r="E618" s="39">
        <v>44357.0</v>
      </c>
      <c r="F618" s="16">
        <v>17646.0</v>
      </c>
      <c r="G618" s="15">
        <v>-0.009892101</v>
      </c>
      <c r="H618" s="17">
        <v>-0.0099</v>
      </c>
      <c r="J618" s="19"/>
      <c r="K618" s="15"/>
      <c r="L618" s="15"/>
      <c r="M618" s="15"/>
      <c r="N618" s="15"/>
    </row>
    <row r="619" ht="15.75" customHeight="1">
      <c r="A619" s="39">
        <v>44326.0</v>
      </c>
      <c r="B619" s="15">
        <v>699.25</v>
      </c>
      <c r="C619" s="15">
        <v>0.0262</v>
      </c>
      <c r="D619" s="17">
        <v>0.0262</v>
      </c>
      <c r="E619" s="39">
        <v>44326.0</v>
      </c>
      <c r="F619" s="16">
        <v>17822.3</v>
      </c>
      <c r="G619" s="15">
        <v>0.007407617</v>
      </c>
      <c r="H619" s="17">
        <v>0.0074</v>
      </c>
      <c r="J619" s="19"/>
      <c r="K619" s="15"/>
      <c r="L619" s="15"/>
      <c r="M619" s="15"/>
      <c r="N619" s="15"/>
    </row>
    <row r="620" ht="15.75" customHeight="1">
      <c r="A620" s="39">
        <v>44296.0</v>
      </c>
      <c r="B620" s="15">
        <v>681.4</v>
      </c>
      <c r="C620" s="15">
        <v>0.0081</v>
      </c>
      <c r="D620" s="17">
        <v>0.0081</v>
      </c>
      <c r="E620" s="39">
        <v>44296.0</v>
      </c>
      <c r="F620" s="16">
        <v>17691.25</v>
      </c>
      <c r="G620" s="15">
        <v>0.009080513</v>
      </c>
      <c r="H620" s="17">
        <v>0.0091</v>
      </c>
      <c r="J620" s="19"/>
      <c r="K620" s="15"/>
      <c r="L620" s="15"/>
      <c r="M620" s="15"/>
      <c r="N620" s="15"/>
    </row>
    <row r="621" ht="15.75" customHeight="1">
      <c r="A621" s="39">
        <v>44206.0</v>
      </c>
      <c r="B621" s="15">
        <v>675.9</v>
      </c>
      <c r="C621" s="15">
        <v>-0.018</v>
      </c>
      <c r="D621" s="17">
        <v>-0.018</v>
      </c>
      <c r="E621" s="39">
        <v>44206.0</v>
      </c>
      <c r="F621" s="16">
        <v>17532.05</v>
      </c>
      <c r="G621" s="15">
        <v>-0.004887006</v>
      </c>
      <c r="H621" s="17">
        <v>-0.0049</v>
      </c>
      <c r="J621" s="19"/>
      <c r="K621" s="15"/>
      <c r="L621" s="15"/>
      <c r="M621" s="15"/>
      <c r="N621" s="15"/>
    </row>
    <row r="622" ht="15.75" customHeight="1">
      <c r="A622" s="15" t="s">
        <v>494</v>
      </c>
      <c r="B622" s="15">
        <v>688.3</v>
      </c>
      <c r="C622" s="15">
        <v>-0.0084</v>
      </c>
      <c r="D622" s="17">
        <v>-0.0084</v>
      </c>
      <c r="E622" s="15" t="s">
        <v>494</v>
      </c>
      <c r="F622" s="16">
        <v>17618.15</v>
      </c>
      <c r="G622" s="15">
        <v>-0.005259354</v>
      </c>
      <c r="H622" s="17">
        <v>-0.0053</v>
      </c>
      <c r="J622" s="19"/>
      <c r="K622" s="15"/>
      <c r="L622" s="15"/>
      <c r="M622" s="15"/>
      <c r="N622" s="15"/>
    </row>
    <row r="623" ht="15.75" customHeight="1">
      <c r="A623" s="15" t="s">
        <v>495</v>
      </c>
      <c r="B623" s="15">
        <v>694.1</v>
      </c>
      <c r="C623" s="15">
        <v>-0.0029</v>
      </c>
      <c r="D623" s="17">
        <v>-0.0029</v>
      </c>
      <c r="E623" s="15" t="s">
        <v>495</v>
      </c>
      <c r="F623" s="16">
        <v>17711.3</v>
      </c>
      <c r="G623" s="15">
        <v>-0.002101574</v>
      </c>
      <c r="H623" s="17">
        <v>-0.0021</v>
      </c>
      <c r="J623" s="19"/>
      <c r="K623" s="15"/>
      <c r="L623" s="15"/>
      <c r="M623" s="15"/>
      <c r="N623" s="15"/>
    </row>
    <row r="624" ht="15.75" customHeight="1">
      <c r="A624" s="15" t="s">
        <v>496</v>
      </c>
      <c r="B624" s="15">
        <v>696.15</v>
      </c>
      <c r="C624" s="15">
        <v>-0.0365</v>
      </c>
      <c r="D624" s="17">
        <v>-0.0365</v>
      </c>
      <c r="E624" s="15" t="s">
        <v>496</v>
      </c>
      <c r="F624" s="16">
        <v>17748.6</v>
      </c>
      <c r="G624" s="15">
        <v>-0.005964682</v>
      </c>
      <c r="H624" s="17">
        <v>-0.006</v>
      </c>
      <c r="J624" s="19"/>
      <c r="K624" s="15"/>
      <c r="L624" s="15"/>
      <c r="M624" s="15"/>
      <c r="N624" s="15"/>
    </row>
    <row r="625" ht="15.75" customHeight="1">
      <c r="A625" s="15" t="s">
        <v>497</v>
      </c>
      <c r="B625" s="15">
        <v>722.55</v>
      </c>
      <c r="C625" s="15">
        <v>-0.0044</v>
      </c>
      <c r="D625" s="17">
        <v>-0.0044</v>
      </c>
      <c r="E625" s="15" t="s">
        <v>497</v>
      </c>
      <c r="F625" s="16">
        <v>17855.1</v>
      </c>
      <c r="G625" s="15">
        <v>1.06423E-4</v>
      </c>
      <c r="H625" s="17">
        <v>1.0E-4</v>
      </c>
      <c r="J625" s="19"/>
      <c r="K625" s="15"/>
      <c r="L625" s="15"/>
      <c r="M625" s="15"/>
      <c r="N625" s="15"/>
    </row>
    <row r="626" ht="15.75" customHeight="1">
      <c r="A626" s="15" t="s">
        <v>498</v>
      </c>
      <c r="B626" s="15">
        <v>725.77</v>
      </c>
      <c r="C626" s="15">
        <v>0.0173</v>
      </c>
      <c r="D626" s="17">
        <v>0.0173</v>
      </c>
      <c r="E626" s="15" t="s">
        <v>498</v>
      </c>
      <c r="F626" s="16">
        <v>17853.2</v>
      </c>
      <c r="G626" s="15">
        <v>0.00169725</v>
      </c>
      <c r="H626" s="17">
        <v>0.0017</v>
      </c>
      <c r="J626" s="19"/>
      <c r="K626" s="15"/>
      <c r="L626" s="15"/>
      <c r="M626" s="15"/>
      <c r="N626" s="15"/>
    </row>
    <row r="627" ht="15.75" customHeight="1">
      <c r="A627" s="15" t="s">
        <v>499</v>
      </c>
      <c r="B627" s="15">
        <v>713.41</v>
      </c>
      <c r="C627" s="15">
        <v>1.0E-4</v>
      </c>
      <c r="D627" s="17">
        <v>1.0E-4</v>
      </c>
      <c r="E627" s="15" t="s">
        <v>499</v>
      </c>
      <c r="F627" s="16">
        <v>17822.95</v>
      </c>
      <c r="G627" s="15">
        <v>0.015746596</v>
      </c>
      <c r="H627" s="17">
        <v>0.0157</v>
      </c>
      <c r="J627" s="19"/>
      <c r="K627" s="15"/>
      <c r="L627" s="15"/>
      <c r="M627" s="15"/>
      <c r="N627" s="15"/>
    </row>
    <row r="628" ht="15.75" customHeight="1">
      <c r="A628" s="15" t="s">
        <v>500</v>
      </c>
      <c r="B628" s="15">
        <v>713.36</v>
      </c>
      <c r="C628" s="15">
        <v>1.0E-4</v>
      </c>
      <c r="D628" s="17">
        <v>1.0E-4</v>
      </c>
      <c r="E628" s="15" t="s">
        <v>500</v>
      </c>
      <c r="F628" s="16">
        <v>17546.65</v>
      </c>
      <c r="G628" s="15">
        <v>-8.74046E-4</v>
      </c>
      <c r="H628" s="17">
        <v>-9.0E-4</v>
      </c>
      <c r="J628" s="19"/>
      <c r="K628" s="15"/>
      <c r="L628" s="15"/>
      <c r="M628" s="15"/>
      <c r="N628" s="15"/>
    </row>
    <row r="629" ht="15.75" customHeight="1">
      <c r="A629" s="15" t="s">
        <v>501</v>
      </c>
      <c r="B629" s="15">
        <v>713.26</v>
      </c>
      <c r="C629" s="15">
        <v>0.0023</v>
      </c>
      <c r="D629" s="17">
        <v>0.0023</v>
      </c>
      <c r="E629" s="15" t="s">
        <v>501</v>
      </c>
      <c r="F629" s="16">
        <v>17562.0</v>
      </c>
      <c r="G629" s="15">
        <v>0.009490197</v>
      </c>
      <c r="H629" s="17">
        <v>0.0095</v>
      </c>
      <c r="J629" s="19"/>
      <c r="K629" s="15"/>
      <c r="L629" s="15"/>
      <c r="M629" s="15"/>
      <c r="N629" s="15"/>
    </row>
    <row r="630" ht="15.75" customHeight="1">
      <c r="A630" s="15" t="s">
        <v>502</v>
      </c>
      <c r="B630" s="15">
        <v>711.59</v>
      </c>
      <c r="C630" s="15">
        <v>-0.0044</v>
      </c>
      <c r="D630" s="17">
        <v>-0.0044</v>
      </c>
      <c r="E630" s="15" t="s">
        <v>502</v>
      </c>
      <c r="F630" s="16">
        <v>17396.9</v>
      </c>
      <c r="G630" s="15">
        <v>-0.010705055</v>
      </c>
      <c r="H630" s="17">
        <v>-0.0107</v>
      </c>
      <c r="J630" s="19"/>
      <c r="K630" s="15"/>
      <c r="L630" s="15"/>
      <c r="M630" s="15"/>
      <c r="N630" s="15"/>
    </row>
    <row r="631" ht="15.75" customHeight="1">
      <c r="A631" s="15" t="s">
        <v>503</v>
      </c>
      <c r="B631" s="15">
        <v>714.73</v>
      </c>
      <c r="C631" s="15">
        <v>0.0133</v>
      </c>
      <c r="D631" s="17">
        <v>0.0133</v>
      </c>
      <c r="E631" s="15" t="s">
        <v>503</v>
      </c>
      <c r="F631" s="16">
        <v>17585.15</v>
      </c>
      <c r="G631" s="15">
        <v>-0.00251567</v>
      </c>
      <c r="H631" s="17">
        <v>-0.0025</v>
      </c>
      <c r="J631" s="19"/>
      <c r="K631" s="15"/>
      <c r="L631" s="15"/>
      <c r="M631" s="15"/>
      <c r="N631" s="15"/>
    </row>
    <row r="632" ht="15.75" customHeight="1">
      <c r="A632" s="15" t="s">
        <v>504</v>
      </c>
      <c r="B632" s="15">
        <v>705.36</v>
      </c>
      <c r="C632" s="15">
        <v>-0.0095</v>
      </c>
      <c r="D632" s="17">
        <v>-0.0095</v>
      </c>
      <c r="E632" s="15" t="s">
        <v>504</v>
      </c>
      <c r="F632" s="16">
        <v>17629.5</v>
      </c>
      <c r="G632" s="15">
        <v>0.00628159</v>
      </c>
      <c r="H632" s="17">
        <v>0.0063</v>
      </c>
      <c r="J632" s="19"/>
      <c r="K632" s="15"/>
      <c r="L632" s="15"/>
      <c r="M632" s="15"/>
      <c r="N632" s="15"/>
    </row>
    <row r="633" ht="15.75" customHeight="1">
      <c r="A633" s="15" t="s">
        <v>505</v>
      </c>
      <c r="B633" s="15">
        <v>712.13</v>
      </c>
      <c r="C633" s="15">
        <v>0.0451</v>
      </c>
      <c r="D633" s="17">
        <v>0.0451</v>
      </c>
      <c r="E633" s="15" t="s">
        <v>505</v>
      </c>
      <c r="F633" s="16">
        <v>17519.45</v>
      </c>
      <c r="G633" s="15">
        <v>0.00802359</v>
      </c>
      <c r="H633" s="17">
        <v>0.008</v>
      </c>
      <c r="J633" s="19"/>
      <c r="K633" s="15"/>
      <c r="L633" s="15"/>
      <c r="M633" s="15"/>
      <c r="N633" s="15"/>
    </row>
    <row r="634" ht="15.75" customHeight="1">
      <c r="A634" s="15" t="s">
        <v>506</v>
      </c>
      <c r="B634" s="15">
        <v>681.41</v>
      </c>
      <c r="C634" s="15">
        <v>0.0013</v>
      </c>
      <c r="D634" s="17">
        <v>0.0013</v>
      </c>
      <c r="E634" s="15" t="s">
        <v>506</v>
      </c>
      <c r="F634" s="16">
        <v>17380.0</v>
      </c>
      <c r="G634" s="15">
        <v>0.001423196</v>
      </c>
      <c r="H634" s="17">
        <v>0.0014</v>
      </c>
      <c r="J634" s="19"/>
      <c r="K634" s="15"/>
      <c r="L634" s="15"/>
      <c r="M634" s="15"/>
      <c r="N634" s="15"/>
    </row>
    <row r="635" ht="15.75" customHeight="1">
      <c r="A635" s="15" t="s">
        <v>507</v>
      </c>
      <c r="B635" s="15">
        <v>680.52</v>
      </c>
      <c r="C635" s="15">
        <v>0.0104</v>
      </c>
      <c r="D635" s="17">
        <v>0.0104</v>
      </c>
      <c r="E635" s="15" t="s">
        <v>507</v>
      </c>
      <c r="F635" s="16">
        <v>17355.3</v>
      </c>
      <c r="G635" s="15">
        <v>-8.03143E-4</v>
      </c>
      <c r="H635" s="17">
        <v>-8.0E-4</v>
      </c>
      <c r="J635" s="19"/>
      <c r="K635" s="15"/>
      <c r="L635" s="15"/>
      <c r="M635" s="15"/>
      <c r="N635" s="15"/>
    </row>
    <row r="636" ht="15.75" customHeight="1">
      <c r="A636" s="39">
        <v>44448.0</v>
      </c>
      <c r="B636" s="15">
        <v>673.51</v>
      </c>
      <c r="C636" s="15">
        <v>0.0274</v>
      </c>
      <c r="D636" s="17">
        <v>0.0274</v>
      </c>
      <c r="E636" s="39">
        <v>44448.0</v>
      </c>
      <c r="F636" s="16">
        <v>17369.25</v>
      </c>
      <c r="G636" s="15">
        <v>9.07598E-4</v>
      </c>
      <c r="H636" s="17">
        <v>9.0E-4</v>
      </c>
      <c r="J636" s="19"/>
      <c r="K636" s="15"/>
      <c r="L636" s="15"/>
      <c r="M636" s="15"/>
      <c r="N636" s="15"/>
    </row>
    <row r="637" ht="15.75" customHeight="1">
      <c r="A637" s="39">
        <v>44417.0</v>
      </c>
      <c r="B637" s="15">
        <v>655.54</v>
      </c>
      <c r="C637" s="15">
        <v>-0.004</v>
      </c>
      <c r="D637" s="17">
        <v>-0.004</v>
      </c>
      <c r="E637" s="39">
        <v>44417.0</v>
      </c>
      <c r="F637" s="16">
        <v>17353.5</v>
      </c>
      <c r="G637" s="15">
        <v>-4.95332E-4</v>
      </c>
      <c r="H637" s="17">
        <v>-5.0E-4</v>
      </c>
      <c r="J637" s="19"/>
      <c r="K637" s="15"/>
      <c r="L637" s="15"/>
      <c r="M637" s="15"/>
      <c r="N637" s="15"/>
    </row>
    <row r="638" ht="15.75" customHeight="1">
      <c r="A638" s="39">
        <v>44386.0</v>
      </c>
      <c r="B638" s="15">
        <v>658.19</v>
      </c>
      <c r="C638" s="15">
        <v>0.0244</v>
      </c>
      <c r="D638" s="17">
        <v>0.0244</v>
      </c>
      <c r="E638" s="39">
        <v>44386.0</v>
      </c>
      <c r="F638" s="16">
        <v>17362.1</v>
      </c>
      <c r="G638" s="15">
        <v>-9.03452E-4</v>
      </c>
      <c r="H638" s="17">
        <v>-9.0E-4</v>
      </c>
      <c r="J638" s="19"/>
      <c r="K638" s="15"/>
      <c r="L638" s="15"/>
      <c r="M638" s="15"/>
      <c r="N638" s="15"/>
    </row>
    <row r="639" ht="15.75" customHeight="1">
      <c r="A639" s="39">
        <v>44356.0</v>
      </c>
      <c r="B639" s="15">
        <v>642.54</v>
      </c>
      <c r="C639" s="15">
        <v>-0.0058</v>
      </c>
      <c r="D639" s="17">
        <v>-0.0058</v>
      </c>
      <c r="E639" s="39">
        <v>44356.0</v>
      </c>
      <c r="F639" s="16">
        <v>17377.8</v>
      </c>
      <c r="G639" s="15">
        <v>0.00312868</v>
      </c>
      <c r="H639" s="17">
        <v>0.0031</v>
      </c>
      <c r="J639" s="19"/>
      <c r="K639" s="15"/>
      <c r="L639" s="15"/>
      <c r="M639" s="15"/>
      <c r="N639" s="15"/>
    </row>
    <row r="640" ht="15.75" customHeight="1">
      <c r="A640" s="39">
        <v>44264.0</v>
      </c>
      <c r="B640" s="15">
        <v>646.32</v>
      </c>
      <c r="C640" s="15">
        <v>-0.0121</v>
      </c>
      <c r="D640" s="17">
        <v>-0.0121</v>
      </c>
      <c r="E640" s="39">
        <v>44264.0</v>
      </c>
      <c r="F640" s="16">
        <v>17323.6</v>
      </c>
      <c r="G640" s="15">
        <v>0.005190276</v>
      </c>
      <c r="H640" s="17">
        <v>0.0052</v>
      </c>
      <c r="J640" s="19"/>
      <c r="K640" s="15"/>
      <c r="L640" s="15"/>
      <c r="M640" s="15"/>
      <c r="N640" s="15"/>
    </row>
    <row r="641" ht="15.75" customHeight="1">
      <c r="A641" s="39">
        <v>44236.0</v>
      </c>
      <c r="B641" s="15">
        <v>654.22</v>
      </c>
      <c r="C641" s="15">
        <v>2.0E-4</v>
      </c>
      <c r="D641" s="17">
        <v>1.0E-4</v>
      </c>
      <c r="E641" s="39">
        <v>44236.0</v>
      </c>
      <c r="F641" s="16">
        <v>17234.15</v>
      </c>
      <c r="G641" s="15">
        <v>0.009246761</v>
      </c>
      <c r="H641" s="17">
        <v>0.0092</v>
      </c>
      <c r="J641" s="19"/>
      <c r="K641" s="15"/>
      <c r="L641" s="15"/>
      <c r="M641" s="15"/>
      <c r="N641" s="15"/>
    </row>
    <row r="642" ht="15.75" customHeight="1">
      <c r="A642" s="39">
        <v>44205.0</v>
      </c>
      <c r="B642" s="15">
        <v>654.12</v>
      </c>
      <c r="C642" s="15">
        <v>0.0035</v>
      </c>
      <c r="D642" s="17">
        <v>0.0035</v>
      </c>
      <c r="E642" s="39">
        <v>44205.0</v>
      </c>
      <c r="F642" s="16">
        <v>17076.25</v>
      </c>
      <c r="G642" s="15">
        <v>-0.00326578</v>
      </c>
      <c r="H642" s="17">
        <v>-0.0033</v>
      </c>
      <c r="J642" s="19"/>
      <c r="K642" s="15"/>
      <c r="L642" s="15"/>
      <c r="M642" s="15"/>
      <c r="N642" s="15"/>
    </row>
    <row r="643" ht="15.75" customHeight="1">
      <c r="A643" s="15" t="s">
        <v>508</v>
      </c>
      <c r="B643" s="15">
        <v>651.81</v>
      </c>
      <c r="C643" s="15">
        <v>0.0703</v>
      </c>
      <c r="D643" s="17">
        <v>0.0703</v>
      </c>
      <c r="E643" s="15" t="s">
        <v>508</v>
      </c>
      <c r="F643" s="16">
        <v>17132.2</v>
      </c>
      <c r="G643" s="15">
        <v>0.011880539</v>
      </c>
      <c r="H643" s="17">
        <v>0.0119</v>
      </c>
      <c r="J643" s="19"/>
      <c r="K643" s="15"/>
      <c r="L643" s="15"/>
      <c r="M643" s="15"/>
      <c r="N643" s="15"/>
    </row>
    <row r="644" ht="15.75" customHeight="1">
      <c r="A644" s="15" t="s">
        <v>509</v>
      </c>
      <c r="B644" s="15">
        <v>609.02</v>
      </c>
      <c r="C644" s="15">
        <v>0.0425</v>
      </c>
      <c r="D644" s="17">
        <v>0.0425</v>
      </c>
      <c r="E644" s="15" t="s">
        <v>509</v>
      </c>
      <c r="F644" s="16">
        <v>16931.05</v>
      </c>
      <c r="G644" s="15">
        <v>0.013519742</v>
      </c>
      <c r="H644" s="17">
        <v>0.0135</v>
      </c>
      <c r="J644" s="19"/>
      <c r="K644" s="15"/>
      <c r="L644" s="15"/>
      <c r="M644" s="15"/>
      <c r="N644" s="15"/>
    </row>
    <row r="645" ht="15.75" customHeight="1">
      <c r="A645" s="15" t="s">
        <v>510</v>
      </c>
      <c r="B645" s="15">
        <v>584.18</v>
      </c>
      <c r="C645" s="15">
        <v>0.0141</v>
      </c>
      <c r="D645" s="17">
        <v>0.0141</v>
      </c>
      <c r="E645" s="15" t="s">
        <v>510</v>
      </c>
      <c r="F645" s="16">
        <v>16705.2</v>
      </c>
      <c r="G645" s="15">
        <v>0.004105332</v>
      </c>
      <c r="H645" s="17">
        <v>0.0041</v>
      </c>
      <c r="J645" s="19"/>
      <c r="K645" s="15"/>
      <c r="L645" s="15"/>
      <c r="M645" s="15"/>
      <c r="N645" s="15"/>
    </row>
    <row r="646" ht="15.75" customHeight="1">
      <c r="A646" s="15" t="s">
        <v>511</v>
      </c>
      <c r="B646" s="15">
        <v>576.08</v>
      </c>
      <c r="C646" s="15">
        <v>-0.0417</v>
      </c>
      <c r="D646" s="17">
        <v>-0.0417</v>
      </c>
      <c r="E646" s="15" t="s">
        <v>511</v>
      </c>
      <c r="F646" s="16">
        <v>16636.9</v>
      </c>
      <c r="G646" s="15">
        <v>1.3526E-4</v>
      </c>
      <c r="H646" s="17">
        <v>1.0E-4</v>
      </c>
      <c r="J646" s="19"/>
      <c r="K646" s="15"/>
      <c r="L646" s="15"/>
      <c r="M646" s="15"/>
      <c r="N646" s="15"/>
    </row>
    <row r="647" ht="15.75" customHeight="1">
      <c r="A647" s="15" t="s">
        <v>512</v>
      </c>
      <c r="B647" s="15">
        <v>601.16</v>
      </c>
      <c r="C647" s="15">
        <v>-0.0123</v>
      </c>
      <c r="D647" s="17">
        <v>-0.0123</v>
      </c>
      <c r="E647" s="15" t="s">
        <v>512</v>
      </c>
      <c r="F647" s="16">
        <v>16634.65</v>
      </c>
      <c r="G647" s="15">
        <v>6.04526E-4</v>
      </c>
      <c r="H647" s="17">
        <v>6.0E-4</v>
      </c>
      <c r="J647" s="19"/>
      <c r="K647" s="15"/>
      <c r="L647" s="15"/>
      <c r="M647" s="15"/>
      <c r="N647" s="15"/>
    </row>
    <row r="648" ht="15.75" customHeight="1">
      <c r="A648" s="15" t="s">
        <v>513</v>
      </c>
      <c r="B648" s="15">
        <v>608.67</v>
      </c>
      <c r="C648" s="15">
        <v>-0.0041</v>
      </c>
      <c r="D648" s="17">
        <v>-0.0041</v>
      </c>
      <c r="E648" s="15" t="s">
        <v>513</v>
      </c>
      <c r="F648" s="16">
        <v>16624.6</v>
      </c>
      <c r="G648" s="15">
        <v>0.007768338</v>
      </c>
      <c r="H648" s="17">
        <v>0.0078</v>
      </c>
      <c r="J648" s="19"/>
      <c r="K648" s="15"/>
      <c r="L648" s="15"/>
      <c r="M648" s="15"/>
      <c r="N648" s="15"/>
    </row>
    <row r="649" ht="15.75" customHeight="1">
      <c r="A649" s="15" t="s">
        <v>514</v>
      </c>
      <c r="B649" s="15">
        <v>611.17</v>
      </c>
      <c r="C649" s="15">
        <v>0.0146</v>
      </c>
      <c r="D649" s="17">
        <v>0.0146</v>
      </c>
      <c r="E649" s="15" t="s">
        <v>514</v>
      </c>
      <c r="F649" s="16">
        <v>16496.45</v>
      </c>
      <c r="G649" s="15">
        <v>0.002793228</v>
      </c>
      <c r="H649" s="17">
        <v>0.0028</v>
      </c>
      <c r="J649" s="19"/>
      <c r="K649" s="15"/>
      <c r="L649" s="15"/>
      <c r="M649" s="15"/>
      <c r="N649" s="15"/>
    </row>
    <row r="650" ht="15.75" customHeight="1">
      <c r="A650" s="15" t="s">
        <v>515</v>
      </c>
      <c r="B650" s="15">
        <v>602.39</v>
      </c>
      <c r="C650" s="15">
        <v>-0.0148</v>
      </c>
      <c r="D650" s="17">
        <v>-0.0148</v>
      </c>
      <c r="E650" s="15" t="s">
        <v>515</v>
      </c>
      <c r="F650" s="16">
        <v>16450.5</v>
      </c>
      <c r="G650" s="15">
        <v>-0.007142922</v>
      </c>
      <c r="H650" s="17">
        <v>-0.0071</v>
      </c>
      <c r="J650" s="19"/>
      <c r="K650" s="15"/>
      <c r="L650" s="15"/>
      <c r="M650" s="15"/>
      <c r="N650" s="15"/>
    </row>
    <row r="651" ht="15.75" customHeight="1">
      <c r="A651" s="15" t="s">
        <v>516</v>
      </c>
      <c r="B651" s="15">
        <v>611.47</v>
      </c>
      <c r="C651" s="15">
        <v>-0.0054</v>
      </c>
      <c r="D651" s="17">
        <v>-0.0054</v>
      </c>
      <c r="E651" s="15" t="s">
        <v>516</v>
      </c>
      <c r="F651" s="16">
        <v>16568.85</v>
      </c>
      <c r="G651" s="15">
        <v>-0.002753602</v>
      </c>
      <c r="H651" s="17">
        <v>-0.0028</v>
      </c>
      <c r="J651" s="19"/>
      <c r="K651" s="15"/>
      <c r="L651" s="15"/>
      <c r="M651" s="15"/>
      <c r="N651" s="15"/>
    </row>
    <row r="652" ht="15.75" customHeight="1">
      <c r="A652" s="15" t="s">
        <v>517</v>
      </c>
      <c r="B652" s="15">
        <v>614.81</v>
      </c>
      <c r="C652" s="15">
        <v>-0.0121</v>
      </c>
      <c r="D652" s="17">
        <v>-0.0121</v>
      </c>
      <c r="E652" s="15" t="s">
        <v>517</v>
      </c>
      <c r="F652" s="16">
        <v>16614.6</v>
      </c>
      <c r="G652" s="15">
        <v>0.003112349</v>
      </c>
      <c r="H652" s="17">
        <v>0.0031</v>
      </c>
      <c r="J652" s="19"/>
      <c r="K652" s="15"/>
      <c r="L652" s="15"/>
      <c r="M652" s="15"/>
      <c r="N652" s="15"/>
    </row>
    <row r="653" ht="15.75" customHeight="1">
      <c r="A653" s="15" t="s">
        <v>518</v>
      </c>
      <c r="B653" s="15">
        <v>622.36</v>
      </c>
      <c r="C653" s="15">
        <v>-0.0047</v>
      </c>
      <c r="D653" s="17">
        <v>-0.0047</v>
      </c>
      <c r="E653" s="15" t="s">
        <v>518</v>
      </c>
      <c r="F653" s="16">
        <v>16563.05</v>
      </c>
      <c r="G653" s="15">
        <v>0.002053953</v>
      </c>
      <c r="H653" s="17">
        <v>0.0021</v>
      </c>
      <c r="J653" s="19"/>
      <c r="K653" s="15"/>
      <c r="L653" s="15"/>
      <c r="M653" s="15"/>
      <c r="N653" s="15"/>
    </row>
    <row r="654" ht="15.75" customHeight="1">
      <c r="A654" s="15" t="s">
        <v>519</v>
      </c>
      <c r="B654" s="15">
        <v>625.31</v>
      </c>
      <c r="C654" s="15">
        <v>0.0223</v>
      </c>
      <c r="D654" s="17">
        <v>0.0223</v>
      </c>
      <c r="E654" s="15" t="s">
        <v>519</v>
      </c>
      <c r="F654" s="16">
        <v>16529.1</v>
      </c>
      <c r="G654" s="15">
        <v>0.01006453</v>
      </c>
      <c r="H654" s="17">
        <v>0.0101</v>
      </c>
      <c r="J654" s="19"/>
      <c r="K654" s="15"/>
      <c r="L654" s="15"/>
      <c r="M654" s="15"/>
      <c r="N654" s="15"/>
    </row>
    <row r="655" ht="15.75" customHeight="1">
      <c r="A655" s="39">
        <v>44538.0</v>
      </c>
      <c r="B655" s="15">
        <v>611.67</v>
      </c>
      <c r="C655" s="15">
        <v>0.0037</v>
      </c>
      <c r="D655" s="17">
        <v>0.0037</v>
      </c>
      <c r="E655" s="39">
        <v>44538.0</v>
      </c>
      <c r="F655" s="16">
        <v>16364.4</v>
      </c>
      <c r="G655" s="15">
        <v>0.005045371</v>
      </c>
      <c r="H655" s="17">
        <v>0.005</v>
      </c>
      <c r="J655" s="19"/>
      <c r="K655" s="15"/>
      <c r="L655" s="15"/>
      <c r="M655" s="15"/>
      <c r="N655" s="15"/>
    </row>
    <row r="656" ht="15.75" customHeight="1">
      <c r="A656" s="39">
        <v>44508.0</v>
      </c>
      <c r="B656" s="15">
        <v>609.41</v>
      </c>
      <c r="C656" s="15">
        <v>-0.0022</v>
      </c>
      <c r="D656" s="17">
        <v>-0.0022</v>
      </c>
      <c r="E656" s="39">
        <v>44508.0</v>
      </c>
      <c r="F656" s="16">
        <v>16282.25</v>
      </c>
      <c r="G656" s="15">
        <v>1.32063E-4</v>
      </c>
      <c r="H656" s="17">
        <v>1.0E-4</v>
      </c>
      <c r="J656" s="19"/>
      <c r="K656" s="15"/>
      <c r="L656" s="15"/>
      <c r="M656" s="15"/>
      <c r="N656" s="15"/>
    </row>
    <row r="657" ht="15.75" customHeight="1">
      <c r="A657" s="39">
        <v>44477.0</v>
      </c>
      <c r="B657" s="15">
        <v>610.73</v>
      </c>
      <c r="C657" s="15">
        <v>0.0383</v>
      </c>
      <c r="D657" s="17">
        <v>0.0383</v>
      </c>
      <c r="E657" s="39">
        <v>44477.0</v>
      </c>
      <c r="F657" s="16">
        <v>16280.1</v>
      </c>
      <c r="G657" s="15">
        <v>0.001343933</v>
      </c>
      <c r="H657" s="17">
        <v>0.0013</v>
      </c>
      <c r="J657" s="19"/>
      <c r="K657" s="15"/>
      <c r="L657" s="15"/>
      <c r="M657" s="15"/>
      <c r="N657" s="15"/>
    </row>
    <row r="658" ht="15.75" customHeight="1">
      <c r="A658" s="39">
        <v>44447.0</v>
      </c>
      <c r="B658" s="15">
        <v>588.21</v>
      </c>
      <c r="C658" s="15">
        <v>-0.0142</v>
      </c>
      <c r="D658" s="17">
        <v>-0.0142</v>
      </c>
      <c r="E658" s="39">
        <v>44447.0</v>
      </c>
      <c r="F658" s="16">
        <v>16258.25</v>
      </c>
      <c r="G658" s="15">
        <v>0.001234743</v>
      </c>
      <c r="H658" s="17">
        <v>0.0012</v>
      </c>
      <c r="J658" s="19"/>
      <c r="K658" s="15"/>
      <c r="L658" s="15"/>
      <c r="M658" s="15"/>
      <c r="N658" s="15"/>
    </row>
    <row r="659" ht="15.75" customHeight="1">
      <c r="A659" s="39">
        <v>44355.0</v>
      </c>
      <c r="B659" s="15">
        <v>596.7</v>
      </c>
      <c r="C659" s="15">
        <v>0.0154</v>
      </c>
      <c r="D659" s="17">
        <v>0.0154</v>
      </c>
      <c r="E659" s="39">
        <v>44355.0</v>
      </c>
      <c r="F659" s="16">
        <v>16238.2</v>
      </c>
      <c r="G659" s="15">
        <v>-0.003461269</v>
      </c>
      <c r="H659" s="17">
        <v>-0.0035</v>
      </c>
      <c r="J659" s="19"/>
      <c r="K659" s="15"/>
      <c r="L659" s="15"/>
      <c r="M659" s="15"/>
      <c r="N659" s="15"/>
    </row>
    <row r="660" ht="15.75" customHeight="1">
      <c r="A660" s="39">
        <v>44324.0</v>
      </c>
      <c r="B660" s="15">
        <v>587.67</v>
      </c>
      <c r="C660" s="15">
        <v>0.0423</v>
      </c>
      <c r="D660" s="17">
        <v>0.0423</v>
      </c>
      <c r="E660" s="39">
        <v>44324.0</v>
      </c>
      <c r="F660" s="16">
        <v>16294.6</v>
      </c>
      <c r="G660" s="15">
        <v>0.002201885</v>
      </c>
      <c r="H660" s="17">
        <v>0.0022</v>
      </c>
      <c r="J660" s="19"/>
      <c r="K660" s="15"/>
      <c r="L660" s="15"/>
      <c r="M660" s="15"/>
      <c r="N660" s="15"/>
    </row>
    <row r="661" ht="15.75" customHeight="1">
      <c r="A661" s="39">
        <v>44294.0</v>
      </c>
      <c r="B661" s="15">
        <v>563.81</v>
      </c>
      <c r="C661" s="15">
        <v>-0.01</v>
      </c>
      <c r="D661" s="17">
        <v>-0.01</v>
      </c>
      <c r="E661" s="39">
        <v>44294.0</v>
      </c>
      <c r="F661" s="16">
        <v>16258.8</v>
      </c>
      <c r="G661" s="15">
        <v>0.007938255</v>
      </c>
      <c r="H661" s="17">
        <v>0.0079</v>
      </c>
      <c r="J661" s="19"/>
      <c r="K661" s="15"/>
      <c r="L661" s="15"/>
      <c r="M661" s="15"/>
      <c r="N661" s="15"/>
    </row>
    <row r="662" ht="15.75" customHeight="1">
      <c r="A662" s="39">
        <v>44263.0</v>
      </c>
      <c r="B662" s="15">
        <v>569.51</v>
      </c>
      <c r="C662" s="15">
        <v>0.0266</v>
      </c>
      <c r="D662" s="17">
        <v>0.0266</v>
      </c>
      <c r="E662" s="39">
        <v>44263.0</v>
      </c>
      <c r="F662" s="16">
        <v>16130.75</v>
      </c>
      <c r="G662" s="15">
        <v>0.015460981</v>
      </c>
      <c r="H662" s="17">
        <v>0.0155</v>
      </c>
      <c r="J662" s="19"/>
      <c r="K662" s="15"/>
      <c r="L662" s="15"/>
      <c r="M662" s="15"/>
      <c r="N662" s="15"/>
    </row>
    <row r="663" ht="15.75" customHeight="1">
      <c r="A663" s="39">
        <v>44235.0</v>
      </c>
      <c r="B663" s="15">
        <v>554.73</v>
      </c>
      <c r="C663" s="15">
        <v>0.0062</v>
      </c>
      <c r="D663" s="17">
        <v>0.0062</v>
      </c>
      <c r="E663" s="39">
        <v>44235.0</v>
      </c>
      <c r="F663" s="16">
        <v>15885.15</v>
      </c>
      <c r="G663" s="15">
        <v>0.007745963</v>
      </c>
      <c r="H663" s="17">
        <v>0.0077</v>
      </c>
      <c r="J663" s="19"/>
      <c r="K663" s="15"/>
      <c r="L663" s="15"/>
      <c r="M663" s="15"/>
      <c r="N663" s="15"/>
    </row>
    <row r="664" ht="15.75" customHeight="1">
      <c r="A664" s="15" t="s">
        <v>520</v>
      </c>
      <c r="B664" s="15">
        <v>551.3</v>
      </c>
      <c r="C664" s="15">
        <v>-0.0097</v>
      </c>
      <c r="D664" s="17">
        <v>-0.0097</v>
      </c>
      <c r="E664" s="15" t="s">
        <v>520</v>
      </c>
      <c r="F664" s="16">
        <v>15763.05</v>
      </c>
      <c r="G664" s="15">
        <v>-9.76015E-4</v>
      </c>
      <c r="H664" s="17">
        <v>-0.001</v>
      </c>
      <c r="J664" s="19"/>
      <c r="K664" s="15"/>
      <c r="L664" s="15"/>
      <c r="M664" s="15"/>
      <c r="N664" s="15"/>
    </row>
    <row r="665" ht="15.75" customHeight="1">
      <c r="A665" s="15" t="s">
        <v>521</v>
      </c>
      <c r="B665" s="15">
        <v>556.7</v>
      </c>
      <c r="C665" s="15">
        <v>-0.0013</v>
      </c>
      <c r="D665" s="17">
        <v>-0.0013</v>
      </c>
      <c r="E665" s="15" t="s">
        <v>521</v>
      </c>
      <c r="F665" s="16">
        <v>15778.45</v>
      </c>
      <c r="G665" s="15">
        <v>0.004395457</v>
      </c>
      <c r="H665" s="17">
        <v>0.0044</v>
      </c>
      <c r="J665" s="19"/>
      <c r="K665" s="15"/>
      <c r="L665" s="15"/>
      <c r="M665" s="15"/>
      <c r="N665" s="15"/>
    </row>
    <row r="666" ht="15.75" customHeight="1">
      <c r="A666" s="15" t="s">
        <v>522</v>
      </c>
      <c r="B666" s="15">
        <v>557.43</v>
      </c>
      <c r="C666" s="15">
        <v>0.0506</v>
      </c>
      <c r="D666" s="17">
        <v>0.0506</v>
      </c>
      <c r="E666" s="15" t="s">
        <v>522</v>
      </c>
      <c r="F666" s="16">
        <v>15709.4</v>
      </c>
      <c r="G666" s="15">
        <v>-0.002352911</v>
      </c>
      <c r="H666" s="17">
        <v>-0.0024</v>
      </c>
      <c r="J666" s="19"/>
      <c r="K666" s="15"/>
      <c r="L666" s="15"/>
      <c r="M666" s="15"/>
      <c r="N666" s="15"/>
    </row>
    <row r="667" ht="15.75" customHeight="1">
      <c r="A667" s="15" t="s">
        <v>523</v>
      </c>
      <c r="B667" s="15">
        <v>530.59</v>
      </c>
      <c r="C667" s="15">
        <v>-0.0064</v>
      </c>
      <c r="D667" s="17">
        <v>-0.0064</v>
      </c>
      <c r="E667" s="15" t="s">
        <v>523</v>
      </c>
      <c r="F667" s="16">
        <v>15746.45</v>
      </c>
      <c r="G667" s="15">
        <v>-0.004929081</v>
      </c>
      <c r="H667" s="17">
        <v>-0.0049</v>
      </c>
      <c r="J667" s="19"/>
      <c r="K667" s="15"/>
      <c r="L667" s="15"/>
      <c r="M667" s="15"/>
      <c r="N667" s="15"/>
    </row>
    <row r="668" ht="15.75" customHeight="1">
      <c r="A668" s="15" t="s">
        <v>524</v>
      </c>
      <c r="B668" s="15">
        <v>534.02</v>
      </c>
      <c r="C668" s="15">
        <v>-0.0078</v>
      </c>
      <c r="D668" s="17">
        <v>-0.0078</v>
      </c>
      <c r="E668" s="15" t="s">
        <v>524</v>
      </c>
      <c r="F668" s="16">
        <v>15824.45</v>
      </c>
      <c r="G668" s="15">
        <v>-0.00199293</v>
      </c>
      <c r="H668" s="17">
        <v>-0.002</v>
      </c>
      <c r="J668" s="19"/>
      <c r="K668" s="15"/>
      <c r="L668" s="15"/>
      <c r="M668" s="15"/>
      <c r="N668" s="15"/>
    </row>
    <row r="669" ht="15.75" customHeight="1">
      <c r="A669" s="15" t="s">
        <v>525</v>
      </c>
      <c r="B669" s="15">
        <v>538.2</v>
      </c>
      <c r="C669" s="15">
        <v>0.0029</v>
      </c>
      <c r="D669" s="17">
        <v>0.0029</v>
      </c>
      <c r="E669" s="15" t="s">
        <v>525</v>
      </c>
      <c r="F669" s="16">
        <v>15856.05</v>
      </c>
      <c r="G669" s="15">
        <v>0.002022238</v>
      </c>
      <c r="H669" s="17">
        <v>0.002</v>
      </c>
      <c r="J669" s="19"/>
      <c r="K669" s="15"/>
      <c r="L669" s="15"/>
      <c r="M669" s="15"/>
      <c r="N669" s="15"/>
    </row>
    <row r="670" ht="15.75" customHeight="1">
      <c r="A670" s="15" t="s">
        <v>526</v>
      </c>
      <c r="B670" s="15">
        <v>536.63</v>
      </c>
      <c r="C670" s="15">
        <v>0.0399</v>
      </c>
      <c r="D670" s="17">
        <v>0.0398</v>
      </c>
      <c r="E670" s="15" t="s">
        <v>526</v>
      </c>
      <c r="F670" s="16">
        <v>15824.05</v>
      </c>
      <c r="G670" s="15">
        <v>0.01227922</v>
      </c>
      <c r="H670" s="17">
        <v>0.0123</v>
      </c>
      <c r="J670" s="19"/>
      <c r="K670" s="15"/>
      <c r="L670" s="15"/>
      <c r="M670" s="15"/>
      <c r="N670" s="15"/>
    </row>
    <row r="671" ht="15.75" customHeight="1">
      <c r="A671" s="15" t="s">
        <v>527</v>
      </c>
      <c r="B671" s="15">
        <v>516.06</v>
      </c>
      <c r="C671" s="15">
        <v>-0.0236</v>
      </c>
      <c r="D671" s="17">
        <v>-0.0236</v>
      </c>
      <c r="E671" s="15" t="s">
        <v>527</v>
      </c>
      <c r="F671" s="16">
        <v>15632.1</v>
      </c>
      <c r="G671" s="15">
        <v>-0.007636932</v>
      </c>
      <c r="H671" s="17">
        <v>-0.0076</v>
      </c>
      <c r="J671" s="19"/>
      <c r="K671" s="15"/>
      <c r="L671" s="15"/>
      <c r="M671" s="15"/>
      <c r="N671" s="15"/>
    </row>
    <row r="672" ht="15.75" customHeight="1">
      <c r="A672" s="15" t="s">
        <v>528</v>
      </c>
      <c r="B672" s="15">
        <v>528.53</v>
      </c>
      <c r="C672" s="15">
        <v>-0.005</v>
      </c>
      <c r="D672" s="17">
        <v>-0.005</v>
      </c>
      <c r="E672" s="15" t="s">
        <v>528</v>
      </c>
      <c r="F672" s="16">
        <v>15752.4</v>
      </c>
      <c r="G672" s="15">
        <v>-0.010738913</v>
      </c>
      <c r="H672" s="17">
        <v>-0.0107</v>
      </c>
      <c r="J672" s="19"/>
      <c r="K672" s="15"/>
      <c r="L672" s="15"/>
      <c r="M672" s="15"/>
      <c r="N672" s="15"/>
    </row>
    <row r="673" ht="15.75" customHeight="1">
      <c r="A673" s="15" t="s">
        <v>529</v>
      </c>
      <c r="B673" s="15">
        <v>531.18</v>
      </c>
      <c r="C673" s="15">
        <v>0.0299</v>
      </c>
      <c r="D673" s="17">
        <v>0.0299</v>
      </c>
      <c r="E673" s="15" t="s">
        <v>529</v>
      </c>
      <c r="F673" s="16">
        <v>15923.4</v>
      </c>
      <c r="G673" s="48">
        <v>-5.0238E-5</v>
      </c>
      <c r="H673" s="17">
        <v>-1.0E-4</v>
      </c>
      <c r="J673" s="19"/>
      <c r="K673" s="15"/>
      <c r="L673" s="15"/>
      <c r="M673" s="15"/>
      <c r="N673" s="15"/>
    </row>
    <row r="674" ht="15.75" customHeight="1">
      <c r="A674" s="15" t="s">
        <v>530</v>
      </c>
      <c r="B674" s="15">
        <v>515.77</v>
      </c>
      <c r="C674" s="15">
        <v>-0.0087</v>
      </c>
      <c r="D674" s="17">
        <v>-0.0087</v>
      </c>
      <c r="E674" s="15" t="s">
        <v>530</v>
      </c>
      <c r="F674" s="16">
        <v>15924.2</v>
      </c>
      <c r="G674" s="15">
        <v>0.004431072</v>
      </c>
      <c r="H674" s="17">
        <v>0.0044</v>
      </c>
      <c r="J674" s="19"/>
      <c r="K674" s="15"/>
      <c r="L674" s="15"/>
      <c r="M674" s="15"/>
      <c r="N674" s="15"/>
    </row>
    <row r="675" ht="15.75" customHeight="1">
      <c r="A675" s="15" t="s">
        <v>531</v>
      </c>
      <c r="B675" s="15">
        <v>520.28</v>
      </c>
      <c r="C675" s="15">
        <v>0.0</v>
      </c>
      <c r="D675" s="17">
        <v>0.0</v>
      </c>
      <c r="E675" s="15" t="s">
        <v>531</v>
      </c>
      <c r="F675" s="16">
        <v>15853.95</v>
      </c>
      <c r="G675" s="15">
        <v>0.002630855</v>
      </c>
      <c r="H675" s="17">
        <v>0.0026</v>
      </c>
      <c r="J675" s="19"/>
      <c r="K675" s="15"/>
      <c r="L675" s="15"/>
      <c r="M675" s="15"/>
      <c r="N675" s="15"/>
    </row>
    <row r="676" ht="15.75" customHeight="1">
      <c r="A676" s="15" t="s">
        <v>532</v>
      </c>
      <c r="B676" s="15">
        <v>520.28</v>
      </c>
      <c r="C676" s="15">
        <v>8.0E-4</v>
      </c>
      <c r="D676" s="17">
        <v>8.0E-4</v>
      </c>
      <c r="E676" s="15" t="s">
        <v>532</v>
      </c>
      <c r="F676" s="16">
        <v>15812.35</v>
      </c>
      <c r="G676" s="15">
        <v>0.007630985</v>
      </c>
      <c r="H676" s="17">
        <v>0.0076</v>
      </c>
      <c r="J676" s="19"/>
      <c r="K676" s="15"/>
      <c r="L676" s="15"/>
      <c r="M676" s="15"/>
      <c r="N676" s="15"/>
    </row>
    <row r="677" ht="15.75" customHeight="1">
      <c r="A677" s="39">
        <v>44537.0</v>
      </c>
      <c r="B677" s="15">
        <v>519.89</v>
      </c>
      <c r="C677" s="15">
        <v>-0.0123</v>
      </c>
      <c r="D677" s="17">
        <v>-0.0123</v>
      </c>
      <c r="E677" s="39">
        <v>44537.0</v>
      </c>
      <c r="F677" s="16">
        <v>15692.6</v>
      </c>
      <c r="G677" s="15">
        <v>1.7846E-4</v>
      </c>
      <c r="H677" s="17">
        <v>2.0E-4</v>
      </c>
      <c r="J677" s="19"/>
      <c r="K677" s="15"/>
      <c r="L677" s="15"/>
      <c r="M677" s="15"/>
      <c r="N677" s="15"/>
    </row>
    <row r="678" ht="15.75" customHeight="1">
      <c r="A678" s="39">
        <v>44446.0</v>
      </c>
      <c r="B678" s="15">
        <v>526.37</v>
      </c>
      <c r="C678" s="15">
        <v>0.0208</v>
      </c>
      <c r="D678" s="17">
        <v>0.0208</v>
      </c>
      <c r="E678" s="39">
        <v>44446.0</v>
      </c>
      <c r="F678" s="16">
        <v>15689.8</v>
      </c>
      <c r="G678" s="15">
        <v>-0.002422447</v>
      </c>
      <c r="H678" s="17">
        <v>-0.0024</v>
      </c>
      <c r="J678" s="19"/>
      <c r="K678" s="15"/>
      <c r="L678" s="15"/>
      <c r="M678" s="15"/>
      <c r="N678" s="15"/>
    </row>
    <row r="679" ht="15.75" customHeight="1">
      <c r="A679" s="39">
        <v>44415.0</v>
      </c>
      <c r="B679" s="15">
        <v>515.62</v>
      </c>
      <c r="C679" s="15">
        <v>-0.0081</v>
      </c>
      <c r="D679" s="17">
        <v>-0.0081</v>
      </c>
      <c r="E679" s="39">
        <v>44415.0</v>
      </c>
      <c r="F679" s="16">
        <v>15727.9</v>
      </c>
      <c r="G679" s="15">
        <v>-0.009556256</v>
      </c>
      <c r="H679" s="17">
        <v>-0.0096</v>
      </c>
      <c r="J679" s="19"/>
      <c r="K679" s="15"/>
      <c r="L679" s="15"/>
      <c r="M679" s="15"/>
      <c r="N679" s="15"/>
    </row>
    <row r="680" ht="15.75" customHeight="1">
      <c r="A680" s="39">
        <v>44384.0</v>
      </c>
      <c r="B680" s="15">
        <v>519.84</v>
      </c>
      <c r="C680" s="15">
        <v>0.0066</v>
      </c>
      <c r="D680" s="17">
        <v>0.0067</v>
      </c>
      <c r="E680" s="39">
        <v>44384.0</v>
      </c>
      <c r="F680" s="16">
        <v>15879.65</v>
      </c>
      <c r="G680" s="15">
        <v>0.003881592</v>
      </c>
      <c r="H680" s="17">
        <v>0.0039</v>
      </c>
      <c r="J680" s="19"/>
      <c r="K680" s="15"/>
      <c r="L680" s="15"/>
      <c r="M680" s="15"/>
      <c r="N680" s="15"/>
    </row>
    <row r="681" ht="15.75" customHeight="1">
      <c r="A681" s="39">
        <v>44354.0</v>
      </c>
      <c r="B681" s="15">
        <v>516.41</v>
      </c>
      <c r="C681" s="15">
        <v>0.0041</v>
      </c>
      <c r="D681" s="17">
        <v>0.0041</v>
      </c>
      <c r="E681" s="39">
        <v>44354.0</v>
      </c>
      <c r="F681" s="16">
        <v>15818.25</v>
      </c>
      <c r="G681" s="15">
        <v>-0.001016777</v>
      </c>
      <c r="H681" s="17">
        <v>-0.001</v>
      </c>
      <c r="J681" s="19"/>
      <c r="K681" s="15"/>
      <c r="L681" s="15"/>
      <c r="M681" s="15"/>
      <c r="N681" s="15"/>
    </row>
    <row r="682" ht="15.75" customHeight="1">
      <c r="A682" s="39">
        <v>44323.0</v>
      </c>
      <c r="B682" s="15">
        <v>514.29</v>
      </c>
      <c r="C682" s="15">
        <v>-0.002</v>
      </c>
      <c r="D682" s="17">
        <v>-0.002</v>
      </c>
      <c r="E682" s="39">
        <v>44323.0</v>
      </c>
      <c r="F682" s="16">
        <v>15834.35</v>
      </c>
      <c r="G682" s="15">
        <v>0.007133226</v>
      </c>
      <c r="H682" s="17">
        <v>0.0071</v>
      </c>
      <c r="J682" s="19"/>
      <c r="K682" s="15"/>
      <c r="L682" s="15"/>
      <c r="M682" s="15"/>
      <c r="N682" s="15"/>
    </row>
    <row r="683" ht="15.75" customHeight="1">
      <c r="A683" s="39">
        <v>44234.0</v>
      </c>
      <c r="B683" s="15">
        <v>515.33</v>
      </c>
      <c r="C683" s="15">
        <v>0.0045</v>
      </c>
      <c r="D683" s="17">
        <v>0.0045</v>
      </c>
      <c r="E683" s="39">
        <v>44234.0</v>
      </c>
      <c r="F683" s="16">
        <v>15722.2</v>
      </c>
      <c r="G683" s="15">
        <v>0.002691327</v>
      </c>
      <c r="H683" s="17">
        <v>0.0027</v>
      </c>
      <c r="J683" s="19"/>
      <c r="K683" s="15"/>
      <c r="L683" s="15"/>
      <c r="M683" s="15"/>
      <c r="N683" s="15"/>
    </row>
    <row r="684" ht="15.75" customHeight="1">
      <c r="A684" s="39">
        <v>44203.0</v>
      </c>
      <c r="B684" s="15">
        <v>513.02</v>
      </c>
      <c r="C684" s="15">
        <v>-0.0057</v>
      </c>
      <c r="D684" s="17">
        <v>-0.0057</v>
      </c>
      <c r="E684" s="39">
        <v>44203.0</v>
      </c>
      <c r="F684" s="16">
        <v>15680.0</v>
      </c>
      <c r="G684" s="15">
        <v>-0.002639697</v>
      </c>
      <c r="H684" s="17">
        <v>-0.0026</v>
      </c>
      <c r="J684" s="19"/>
      <c r="K684" s="15"/>
      <c r="L684" s="15"/>
      <c r="M684" s="15"/>
      <c r="N684" s="15"/>
    </row>
    <row r="685" ht="15.75" customHeight="1">
      <c r="A685" s="15" t="s">
        <v>533</v>
      </c>
      <c r="B685" s="15">
        <v>515.96</v>
      </c>
      <c r="C685" s="15">
        <v>0.0013</v>
      </c>
      <c r="D685" s="17">
        <v>0.0013</v>
      </c>
      <c r="E685" s="15" t="s">
        <v>533</v>
      </c>
      <c r="F685" s="16">
        <v>15721.5</v>
      </c>
      <c r="G685" s="15">
        <v>-0.00171128</v>
      </c>
      <c r="H685" s="17">
        <v>-0.0017</v>
      </c>
      <c r="J685" s="19"/>
      <c r="K685" s="15"/>
      <c r="L685" s="15"/>
      <c r="M685" s="15"/>
      <c r="N685" s="15"/>
    </row>
    <row r="686" ht="15.75" customHeight="1">
      <c r="A686" s="15" t="s">
        <v>534</v>
      </c>
      <c r="B686" s="15">
        <v>515.28</v>
      </c>
      <c r="C686" s="15">
        <v>-0.0118</v>
      </c>
      <c r="D686" s="17">
        <v>-0.0118</v>
      </c>
      <c r="E686" s="15" t="s">
        <v>534</v>
      </c>
      <c r="F686" s="16">
        <v>15748.45</v>
      </c>
      <c r="G686" s="15">
        <v>-0.00418914</v>
      </c>
      <c r="H686" s="17">
        <v>-0.0042</v>
      </c>
      <c r="J686" s="19"/>
      <c r="K686" s="15"/>
      <c r="L686" s="15"/>
      <c r="M686" s="15"/>
      <c r="N686" s="15"/>
    </row>
    <row r="687" ht="15.75" customHeight="1">
      <c r="A687" s="15" t="s">
        <v>535</v>
      </c>
      <c r="B687" s="15">
        <v>521.41</v>
      </c>
      <c r="C687" s="15">
        <v>-0.0073</v>
      </c>
      <c r="D687" s="17">
        <v>-0.0073</v>
      </c>
      <c r="E687" s="15" t="s">
        <v>535</v>
      </c>
      <c r="F687" s="16">
        <v>15814.7</v>
      </c>
      <c r="G687" s="15">
        <v>-0.002878247</v>
      </c>
      <c r="H687" s="17">
        <v>-0.0029</v>
      </c>
      <c r="J687" s="19"/>
      <c r="K687" s="15"/>
      <c r="L687" s="15"/>
      <c r="M687" s="15"/>
      <c r="N687" s="15"/>
    </row>
    <row r="688" ht="15.75" customHeight="1">
      <c r="A688" s="15" t="s">
        <v>536</v>
      </c>
      <c r="B688" s="15">
        <v>525.24</v>
      </c>
      <c r="C688" s="15">
        <v>0.012</v>
      </c>
      <c r="D688" s="17">
        <v>0.012</v>
      </c>
      <c r="E688" s="15" t="s">
        <v>536</v>
      </c>
      <c r="F688" s="16">
        <v>15860.35</v>
      </c>
      <c r="G688" s="15">
        <v>0.004426726</v>
      </c>
      <c r="H688" s="17">
        <v>0.0044</v>
      </c>
      <c r="J688" s="19"/>
      <c r="K688" s="15"/>
      <c r="L688" s="15"/>
      <c r="M688" s="15"/>
      <c r="N688" s="15"/>
    </row>
    <row r="689" ht="15.75" customHeight="1">
      <c r="A689" s="15" t="s">
        <v>537</v>
      </c>
      <c r="B689" s="15">
        <v>519.01</v>
      </c>
      <c r="C689" s="15">
        <v>-0.0099</v>
      </c>
      <c r="D689" s="17">
        <v>-0.0099</v>
      </c>
      <c r="E689" s="15" t="s">
        <v>537</v>
      </c>
      <c r="F689" s="16">
        <v>15790.45</v>
      </c>
      <c r="G689" s="15">
        <v>0.006597841</v>
      </c>
      <c r="H689" s="17">
        <v>0.0066</v>
      </c>
      <c r="J689" s="19"/>
      <c r="K689" s="15"/>
      <c r="L689" s="15"/>
      <c r="M689" s="15"/>
      <c r="N689" s="15"/>
    </row>
    <row r="690" ht="15.75" customHeight="1">
      <c r="A690" s="15" t="s">
        <v>538</v>
      </c>
      <c r="B690" s="15">
        <v>524.21</v>
      </c>
      <c r="C690" s="15">
        <v>-0.0044</v>
      </c>
      <c r="D690" s="17">
        <v>-0.0044</v>
      </c>
      <c r="E690" s="15" t="s">
        <v>538</v>
      </c>
      <c r="F690" s="16">
        <v>15686.95</v>
      </c>
      <c r="G690" s="15">
        <v>-0.005439762</v>
      </c>
      <c r="H690" s="17">
        <v>-0.0054</v>
      </c>
      <c r="J690" s="19"/>
      <c r="K690" s="15"/>
      <c r="L690" s="15"/>
      <c r="M690" s="15"/>
      <c r="N690" s="15"/>
    </row>
    <row r="691" ht="15.75" customHeight="1">
      <c r="A691" s="15" t="s">
        <v>539</v>
      </c>
      <c r="B691" s="15">
        <v>526.52</v>
      </c>
      <c r="C691" s="15">
        <v>-0.0059</v>
      </c>
      <c r="D691" s="17">
        <v>-0.0059</v>
      </c>
      <c r="E691" s="15" t="s">
        <v>539</v>
      </c>
      <c r="F691" s="16">
        <v>15772.75</v>
      </c>
      <c r="G691" s="15">
        <v>0.001667037</v>
      </c>
      <c r="H691" s="17">
        <v>0.0017</v>
      </c>
      <c r="J691" s="19"/>
      <c r="K691" s="15"/>
      <c r="L691" s="15"/>
      <c r="M691" s="15"/>
      <c r="N691" s="15"/>
    </row>
    <row r="692" ht="15.75" customHeight="1">
      <c r="A692" s="15" t="s">
        <v>540</v>
      </c>
      <c r="B692" s="15">
        <v>529.66</v>
      </c>
      <c r="C692" s="15">
        <v>0.0016</v>
      </c>
      <c r="D692" s="17">
        <v>0.0016</v>
      </c>
      <c r="E692" s="15" t="s">
        <v>540</v>
      </c>
      <c r="F692" s="16">
        <v>15746.5</v>
      </c>
      <c r="G692" s="15">
        <v>0.004026563</v>
      </c>
      <c r="H692" s="17">
        <v>0.004</v>
      </c>
      <c r="J692" s="19"/>
      <c r="K692" s="15"/>
      <c r="L692" s="15"/>
      <c r="M692" s="15"/>
      <c r="N692" s="15"/>
    </row>
    <row r="693" ht="15.75" customHeight="1">
      <c r="A693" s="15" t="s">
        <v>541</v>
      </c>
      <c r="B693" s="15">
        <v>528.82</v>
      </c>
      <c r="C693" s="15">
        <v>0.0191</v>
      </c>
      <c r="D693" s="17">
        <v>0.0191</v>
      </c>
      <c r="E693" s="15" t="s">
        <v>541</v>
      </c>
      <c r="F693" s="16">
        <v>15683.35</v>
      </c>
      <c r="G693" s="15">
        <v>-5.1302E-4</v>
      </c>
      <c r="H693" s="17">
        <v>-5.0E-4</v>
      </c>
      <c r="J693" s="19"/>
      <c r="K693" s="15"/>
      <c r="L693" s="15"/>
      <c r="M693" s="15"/>
      <c r="N693" s="15"/>
    </row>
    <row r="694" ht="15.75" customHeight="1">
      <c r="A694" s="15" t="s">
        <v>542</v>
      </c>
      <c r="B694" s="15">
        <v>518.91</v>
      </c>
      <c r="C694" s="15">
        <v>-0.0151</v>
      </c>
      <c r="D694" s="17">
        <v>-0.0151</v>
      </c>
      <c r="E694" s="15" t="s">
        <v>542</v>
      </c>
      <c r="F694" s="16">
        <v>15691.4</v>
      </c>
      <c r="G694" s="15">
        <v>-0.004829539</v>
      </c>
      <c r="H694" s="17">
        <v>-0.0048</v>
      </c>
      <c r="J694" s="19"/>
      <c r="K694" s="15"/>
      <c r="L694" s="15"/>
      <c r="M694" s="15"/>
      <c r="N694" s="15"/>
    </row>
    <row r="695" ht="15.75" customHeight="1">
      <c r="A695" s="15" t="s">
        <v>543</v>
      </c>
      <c r="B695" s="15">
        <v>526.86</v>
      </c>
      <c r="C695" s="15">
        <v>-0.0106</v>
      </c>
      <c r="D695" s="17">
        <v>-0.0106</v>
      </c>
      <c r="E695" s="15" t="s">
        <v>543</v>
      </c>
      <c r="F695" s="16">
        <v>15767.55</v>
      </c>
      <c r="G695" s="15">
        <v>-0.00640862</v>
      </c>
      <c r="H695" s="17">
        <v>-0.0064</v>
      </c>
      <c r="J695" s="19"/>
      <c r="K695" s="15"/>
      <c r="L695" s="15"/>
      <c r="M695" s="15"/>
      <c r="N695" s="15"/>
    </row>
    <row r="696" ht="15.75" customHeight="1">
      <c r="A696" s="15" t="s">
        <v>544</v>
      </c>
      <c r="B696" s="15">
        <v>532.5</v>
      </c>
      <c r="C696" s="15">
        <v>0.0058</v>
      </c>
      <c r="D696" s="17">
        <v>0.0058</v>
      </c>
      <c r="E696" s="15" t="s">
        <v>544</v>
      </c>
      <c r="F696" s="16">
        <v>15869.25</v>
      </c>
      <c r="G696" s="15">
        <v>0.003630189</v>
      </c>
      <c r="H696" s="17">
        <v>0.0036</v>
      </c>
      <c r="J696" s="19"/>
      <c r="K696" s="15"/>
      <c r="L696" s="15"/>
      <c r="M696" s="15"/>
      <c r="N696" s="15"/>
    </row>
    <row r="697" ht="15.75" customHeight="1">
      <c r="A697" s="15" t="s">
        <v>545</v>
      </c>
      <c r="B697" s="15">
        <v>529.41</v>
      </c>
      <c r="C697" s="15">
        <v>-0.0028</v>
      </c>
      <c r="D697" s="17">
        <v>-0.0028</v>
      </c>
      <c r="E697" s="15" t="s">
        <v>545</v>
      </c>
      <c r="F697" s="16">
        <v>15811.85</v>
      </c>
      <c r="G697" s="15">
        <v>7.91172E-4</v>
      </c>
      <c r="H697" s="17">
        <v>8.0E-4</v>
      </c>
      <c r="J697" s="19"/>
      <c r="K697" s="15"/>
      <c r="L697" s="15"/>
      <c r="M697" s="15"/>
      <c r="N697" s="15"/>
    </row>
    <row r="698" ht="15.75" customHeight="1">
      <c r="A698" s="39">
        <v>44506.0</v>
      </c>
      <c r="B698" s="15">
        <v>530.88</v>
      </c>
      <c r="C698" s="15">
        <v>-0.0079</v>
      </c>
      <c r="D698" s="17">
        <v>-0.0079</v>
      </c>
      <c r="E698" s="39">
        <v>44506.0</v>
      </c>
      <c r="F698" s="16">
        <v>15799.35</v>
      </c>
      <c r="G698" s="15">
        <v>0.003914155</v>
      </c>
      <c r="H698" s="17">
        <v>0.0039</v>
      </c>
      <c r="J698" s="19"/>
      <c r="K698" s="15"/>
      <c r="L698" s="15"/>
      <c r="M698" s="15"/>
      <c r="N698" s="15"/>
    </row>
    <row r="699" ht="15.75" customHeight="1">
      <c r="A699" s="39">
        <v>44475.0</v>
      </c>
      <c r="B699" s="15">
        <v>535.1</v>
      </c>
      <c r="C699" s="15">
        <v>0.0095</v>
      </c>
      <c r="D699" s="17">
        <v>0.0095</v>
      </c>
      <c r="E699" s="39">
        <v>44475.0</v>
      </c>
      <c r="F699" s="16">
        <v>15737.75</v>
      </c>
      <c r="G699" s="15">
        <v>0.006549262</v>
      </c>
      <c r="H699" s="17">
        <v>0.0065</v>
      </c>
      <c r="J699" s="19"/>
      <c r="K699" s="15"/>
      <c r="L699" s="15"/>
      <c r="M699" s="15"/>
      <c r="N699" s="15"/>
    </row>
    <row r="700" ht="15.75" customHeight="1">
      <c r="A700" s="39">
        <v>44445.0</v>
      </c>
      <c r="B700" s="15">
        <v>530.05</v>
      </c>
      <c r="C700" s="15">
        <v>-0.0124</v>
      </c>
      <c r="D700" s="17">
        <v>-0.0124</v>
      </c>
      <c r="E700" s="39">
        <v>44445.0</v>
      </c>
      <c r="F700" s="16">
        <v>15635.35</v>
      </c>
      <c r="G700" s="15">
        <v>-0.006654977</v>
      </c>
      <c r="H700" s="17">
        <v>-0.0067</v>
      </c>
      <c r="J700" s="19"/>
      <c r="K700" s="15"/>
      <c r="L700" s="15"/>
      <c r="M700" s="15"/>
      <c r="N700" s="15"/>
    </row>
    <row r="701" ht="15.75" customHeight="1">
      <c r="A701" s="39">
        <v>44414.0</v>
      </c>
      <c r="B701" s="15">
        <v>536.72</v>
      </c>
      <c r="C701" s="15">
        <v>0.0193</v>
      </c>
      <c r="D701" s="17">
        <v>0.0193</v>
      </c>
      <c r="E701" s="39">
        <v>44414.0</v>
      </c>
      <c r="F701" s="16">
        <v>15740.1</v>
      </c>
      <c r="G701" s="15">
        <v>-7.33257E-4</v>
      </c>
      <c r="H701" s="17">
        <v>-7.0E-4</v>
      </c>
      <c r="J701" s="19"/>
      <c r="K701" s="15"/>
      <c r="L701" s="15"/>
      <c r="M701" s="15"/>
      <c r="N701" s="15"/>
    </row>
    <row r="702" ht="15.75" customHeight="1">
      <c r="A702" s="39">
        <v>44383.0</v>
      </c>
      <c r="B702" s="15">
        <v>526.56</v>
      </c>
      <c r="C702" s="15">
        <v>0.007</v>
      </c>
      <c r="D702" s="17">
        <v>0.007</v>
      </c>
      <c r="E702" s="39">
        <v>44383.0</v>
      </c>
      <c r="F702" s="16">
        <v>15751.65</v>
      </c>
      <c r="G702" s="15">
        <v>0.005194557</v>
      </c>
      <c r="H702" s="17">
        <v>0.0052</v>
      </c>
      <c r="J702" s="19"/>
      <c r="K702" s="15"/>
      <c r="L702" s="15"/>
      <c r="M702" s="15"/>
      <c r="N702" s="15"/>
    </row>
    <row r="703" ht="15.75" customHeight="1">
      <c r="A703" s="39">
        <v>44292.0</v>
      </c>
      <c r="B703" s="15">
        <v>522.88</v>
      </c>
      <c r="C703" s="15">
        <v>0.0012</v>
      </c>
      <c r="D703" s="17">
        <v>0.0012</v>
      </c>
      <c r="E703" s="39">
        <v>44292.0</v>
      </c>
      <c r="F703" s="16">
        <v>15670.25</v>
      </c>
      <c r="G703" s="15">
        <v>-0.001281042</v>
      </c>
      <c r="H703" s="17">
        <v>-0.0013</v>
      </c>
      <c r="J703" s="19"/>
      <c r="K703" s="15"/>
      <c r="L703" s="15"/>
      <c r="M703" s="15"/>
      <c r="N703" s="15"/>
    </row>
    <row r="704" ht="15.75" customHeight="1">
      <c r="A704" s="39">
        <v>44261.0</v>
      </c>
      <c r="B704" s="15">
        <v>522.24</v>
      </c>
      <c r="C704" s="15">
        <v>0.0048</v>
      </c>
      <c r="D704" s="17">
        <v>0.0048</v>
      </c>
      <c r="E704" s="39">
        <v>44261.0</v>
      </c>
      <c r="F704" s="16">
        <v>15690.35</v>
      </c>
      <c r="G704" s="15">
        <v>0.007328488</v>
      </c>
      <c r="H704" s="17">
        <v>0.0073</v>
      </c>
      <c r="J704" s="19"/>
      <c r="K704" s="15"/>
      <c r="L704" s="15"/>
      <c r="M704" s="15"/>
      <c r="N704" s="15"/>
    </row>
    <row r="705" ht="15.75" customHeight="1">
      <c r="A705" s="39">
        <v>44233.0</v>
      </c>
      <c r="B705" s="15">
        <v>519.74</v>
      </c>
      <c r="C705" s="15">
        <v>-0.0064</v>
      </c>
      <c r="D705" s="17">
        <v>-0.0064</v>
      </c>
      <c r="E705" s="39">
        <v>44233.0</v>
      </c>
      <c r="F705" s="16">
        <v>15576.2</v>
      </c>
      <c r="G705" s="48">
        <v>8.66782E-5</v>
      </c>
      <c r="H705" s="17">
        <v>1.0E-4</v>
      </c>
      <c r="J705" s="19"/>
      <c r="K705" s="15"/>
      <c r="L705" s="15"/>
      <c r="M705" s="15"/>
      <c r="N705" s="15"/>
    </row>
    <row r="706" ht="15.75" customHeight="1">
      <c r="A706" s="39">
        <v>44202.0</v>
      </c>
      <c r="B706" s="15">
        <v>523.08</v>
      </c>
      <c r="C706" s="15">
        <v>-0.0037</v>
      </c>
      <c r="D706" s="17">
        <v>-0.0037</v>
      </c>
      <c r="E706" s="39">
        <v>44202.0</v>
      </c>
      <c r="F706" s="16">
        <v>15574.85</v>
      </c>
      <c r="G706" s="15">
        <v>-5.10178E-4</v>
      </c>
      <c r="H706" s="17">
        <v>-5.0E-4</v>
      </c>
      <c r="J706" s="19"/>
      <c r="K706" s="15"/>
      <c r="L706" s="15"/>
      <c r="M706" s="15"/>
      <c r="N706" s="15"/>
    </row>
    <row r="707" ht="15.75" customHeight="1">
      <c r="A707" s="15" t="s">
        <v>546</v>
      </c>
      <c r="B707" s="15">
        <v>525.04</v>
      </c>
      <c r="C707" s="15">
        <v>0.0216</v>
      </c>
      <c r="D707" s="17">
        <v>0.0216</v>
      </c>
      <c r="E707" s="15" t="s">
        <v>546</v>
      </c>
      <c r="F707" s="16">
        <v>15582.8</v>
      </c>
      <c r="G707" s="15">
        <v>0.009533126</v>
      </c>
      <c r="H707" s="17">
        <v>0.0095</v>
      </c>
      <c r="J707" s="19"/>
      <c r="K707" s="15"/>
      <c r="L707" s="15"/>
      <c r="M707" s="15"/>
      <c r="N707" s="15"/>
    </row>
    <row r="708" ht="15.75" customHeight="1">
      <c r="A708" s="15" t="s">
        <v>547</v>
      </c>
      <c r="B708" s="15">
        <v>513.95</v>
      </c>
      <c r="C708" s="15">
        <v>0.0073</v>
      </c>
      <c r="D708" s="17">
        <v>0.0073</v>
      </c>
      <c r="E708" s="15" t="s">
        <v>547</v>
      </c>
      <c r="F708" s="16">
        <v>15435.65</v>
      </c>
      <c r="G708" s="15">
        <v>0.006376383</v>
      </c>
      <c r="H708" s="17">
        <v>0.0064</v>
      </c>
      <c r="J708" s="19"/>
      <c r="K708" s="15"/>
      <c r="L708" s="15"/>
      <c r="M708" s="15"/>
      <c r="N708" s="15"/>
    </row>
    <row r="709" ht="15.75" customHeight="1">
      <c r="A709" s="15" t="s">
        <v>548</v>
      </c>
      <c r="B709" s="15">
        <v>510.22</v>
      </c>
      <c r="C709" s="15">
        <v>-0.0113</v>
      </c>
      <c r="D709" s="17">
        <v>-0.0113</v>
      </c>
      <c r="E709" s="15" t="s">
        <v>548</v>
      </c>
      <c r="F709" s="16">
        <v>15337.85</v>
      </c>
      <c r="G709" s="15">
        <v>0.00237886</v>
      </c>
      <c r="H709" s="17">
        <v>0.0024</v>
      </c>
      <c r="J709" s="19"/>
      <c r="K709" s="15"/>
      <c r="L709" s="15"/>
      <c r="M709" s="15"/>
      <c r="N709" s="15"/>
    </row>
    <row r="710" ht="15.75" customHeight="1">
      <c r="A710" s="15" t="s">
        <v>549</v>
      </c>
      <c r="B710" s="15">
        <v>516.06</v>
      </c>
      <c r="C710" s="15">
        <v>-7.0E-4</v>
      </c>
      <c r="D710" s="17">
        <v>-7.0E-4</v>
      </c>
      <c r="E710" s="15" t="s">
        <v>549</v>
      </c>
      <c r="F710" s="16">
        <v>15301.45</v>
      </c>
      <c r="G710" s="15">
        <v>0.006115022</v>
      </c>
      <c r="H710" s="17">
        <v>0.0061</v>
      </c>
      <c r="J710" s="19"/>
      <c r="K710" s="15"/>
      <c r="L710" s="15"/>
      <c r="M710" s="15"/>
      <c r="N710" s="15"/>
    </row>
    <row r="711" ht="15.75" customHeight="1">
      <c r="A711" s="15" t="s">
        <v>550</v>
      </c>
      <c r="B711" s="15">
        <v>516.41</v>
      </c>
      <c r="C711" s="15">
        <v>-0.0013</v>
      </c>
      <c r="D711" s="17">
        <v>-0.0013</v>
      </c>
      <c r="E711" s="15" t="s">
        <v>550</v>
      </c>
      <c r="F711" s="16">
        <v>15208.45</v>
      </c>
      <c r="G711" s="15">
        <v>7.07344E-4</v>
      </c>
      <c r="H711" s="17">
        <v>7.0E-4</v>
      </c>
      <c r="J711" s="19"/>
      <c r="K711" s="15"/>
      <c r="L711" s="15"/>
      <c r="M711" s="15"/>
      <c r="N711" s="15"/>
    </row>
    <row r="712" ht="15.75" customHeight="1">
      <c r="A712" s="15" t="s">
        <v>551</v>
      </c>
      <c r="B712" s="15">
        <v>517.09</v>
      </c>
      <c r="C712" s="15">
        <v>-0.0078</v>
      </c>
      <c r="D712" s="17">
        <v>-0.0078</v>
      </c>
      <c r="E712" s="15" t="s">
        <v>551</v>
      </c>
      <c r="F712" s="16">
        <v>15197.7</v>
      </c>
      <c r="G712" s="15">
        <v>0.001476083</v>
      </c>
      <c r="H712" s="17">
        <v>0.0015</v>
      </c>
      <c r="J712" s="19"/>
      <c r="K712" s="15"/>
      <c r="L712" s="15"/>
      <c r="M712" s="15"/>
      <c r="N712" s="15"/>
    </row>
    <row r="713" ht="15.75" customHeight="1">
      <c r="A713" s="15" t="s">
        <v>552</v>
      </c>
      <c r="B713" s="15">
        <v>521.16</v>
      </c>
      <c r="C713" s="15">
        <v>0.0198</v>
      </c>
      <c r="D713" s="17">
        <v>0.0198</v>
      </c>
      <c r="E713" s="15" t="s">
        <v>552</v>
      </c>
      <c r="F713" s="16">
        <v>15175.3</v>
      </c>
      <c r="G713" s="15">
        <v>0.018063135</v>
      </c>
      <c r="H713" s="17">
        <v>0.0181</v>
      </c>
      <c r="J713" s="19"/>
      <c r="K713" s="15"/>
      <c r="L713" s="15"/>
      <c r="M713" s="15"/>
      <c r="N713" s="15"/>
    </row>
    <row r="714" ht="15.75" customHeight="1">
      <c r="A714" s="15" t="s">
        <v>553</v>
      </c>
      <c r="B714" s="15">
        <v>511.05</v>
      </c>
      <c r="C714" s="15">
        <v>-0.0143</v>
      </c>
      <c r="D714" s="17">
        <v>-0.0143</v>
      </c>
      <c r="E714" s="15" t="s">
        <v>553</v>
      </c>
      <c r="F714" s="16">
        <v>14906.05</v>
      </c>
      <c r="G714" s="15">
        <v>-0.008256737</v>
      </c>
      <c r="H714" s="17">
        <v>-0.0083</v>
      </c>
      <c r="J714" s="19"/>
      <c r="K714" s="15"/>
      <c r="L714" s="15"/>
      <c r="M714" s="15"/>
      <c r="N714" s="15"/>
    </row>
    <row r="715" ht="15.75" customHeight="1">
      <c r="A715" s="15" t="s">
        <v>554</v>
      </c>
      <c r="B715" s="15">
        <v>518.47</v>
      </c>
      <c r="C715" s="15">
        <v>-0.0152</v>
      </c>
      <c r="D715" s="17">
        <v>-0.0152</v>
      </c>
      <c r="E715" s="15" t="s">
        <v>554</v>
      </c>
      <c r="F715" s="16">
        <v>15030.15</v>
      </c>
      <c r="G715" s="15">
        <v>-0.005159484</v>
      </c>
      <c r="H715" s="17">
        <v>-0.0052</v>
      </c>
      <c r="J715" s="19"/>
      <c r="K715" s="15"/>
      <c r="L715" s="15"/>
      <c r="M715" s="15"/>
      <c r="N715" s="15"/>
    </row>
    <row r="716" ht="15.75" customHeight="1">
      <c r="A716" s="15" t="s">
        <v>555</v>
      </c>
      <c r="B716" s="15">
        <v>526.47</v>
      </c>
      <c r="C716" s="15">
        <v>-0.0242</v>
      </c>
      <c r="D716" s="17">
        <v>-0.0242</v>
      </c>
      <c r="E716" s="15" t="s">
        <v>555</v>
      </c>
      <c r="F716" s="16">
        <v>15108.1</v>
      </c>
      <c r="G716" s="15">
        <v>0.012393496</v>
      </c>
      <c r="H716" s="17">
        <v>0.0124</v>
      </c>
      <c r="J716" s="19"/>
      <c r="K716" s="15"/>
      <c r="L716" s="15"/>
      <c r="M716" s="15"/>
      <c r="N716" s="15"/>
    </row>
    <row r="717" ht="15.75" customHeight="1">
      <c r="A717" s="15" t="s">
        <v>556</v>
      </c>
      <c r="B717" s="15">
        <v>539.52</v>
      </c>
      <c r="C717" s="15">
        <v>-0.0192</v>
      </c>
      <c r="D717" s="17">
        <v>-0.0192</v>
      </c>
      <c r="E717" s="15" t="s">
        <v>556</v>
      </c>
      <c r="F717" s="16">
        <v>14923.15</v>
      </c>
      <c r="G717" s="15">
        <v>0.01671572</v>
      </c>
      <c r="H717" s="17">
        <v>0.0167</v>
      </c>
      <c r="J717" s="19"/>
      <c r="K717" s="15"/>
      <c r="L717" s="15"/>
      <c r="M717" s="15"/>
      <c r="N717" s="15"/>
    </row>
    <row r="718" ht="15.75" customHeight="1">
      <c r="A718" s="15" t="s">
        <v>557</v>
      </c>
      <c r="B718" s="15">
        <v>550.07</v>
      </c>
      <c r="C718" s="15">
        <v>-0.0024</v>
      </c>
      <c r="D718" s="17">
        <v>-0.0024</v>
      </c>
      <c r="E718" s="15" t="s">
        <v>557</v>
      </c>
      <c r="F718" s="16">
        <v>14677.8</v>
      </c>
      <c r="G718" s="15">
        <v>-0.001272412</v>
      </c>
      <c r="H718" s="17">
        <v>-0.0013</v>
      </c>
      <c r="J718" s="19"/>
      <c r="K718" s="15"/>
      <c r="L718" s="15"/>
      <c r="M718" s="15"/>
      <c r="N718" s="15"/>
    </row>
    <row r="719" ht="15.75" customHeight="1">
      <c r="A719" s="39">
        <v>44535.0</v>
      </c>
      <c r="B719" s="15">
        <v>551.4</v>
      </c>
      <c r="C719" s="15">
        <v>-0.0117</v>
      </c>
      <c r="D719" s="17">
        <v>-0.0117</v>
      </c>
      <c r="E719" s="39">
        <v>44535.0</v>
      </c>
      <c r="F719" s="16">
        <v>14696.5</v>
      </c>
      <c r="G719" s="15">
        <v>-0.010386681</v>
      </c>
      <c r="H719" s="17">
        <v>-0.0104</v>
      </c>
      <c r="J719" s="19"/>
      <c r="K719" s="15"/>
      <c r="L719" s="15"/>
      <c r="M719" s="15"/>
      <c r="N719" s="15"/>
    </row>
    <row r="720" ht="15.75" customHeight="1">
      <c r="A720" s="39">
        <v>44505.0</v>
      </c>
      <c r="B720" s="15">
        <v>557.92</v>
      </c>
      <c r="C720" s="15">
        <v>-0.0073</v>
      </c>
      <c r="D720" s="17">
        <v>-0.0072</v>
      </c>
      <c r="E720" s="39">
        <v>44505.0</v>
      </c>
      <c r="F720" s="16">
        <v>14850.75</v>
      </c>
      <c r="G720" s="15">
        <v>-0.006130227</v>
      </c>
      <c r="H720" s="17">
        <v>-0.0061</v>
      </c>
      <c r="J720" s="19"/>
      <c r="K720" s="15"/>
      <c r="L720" s="15"/>
      <c r="M720" s="15"/>
      <c r="N720" s="15"/>
    </row>
    <row r="721" ht="15.75" customHeight="1">
      <c r="A721" s="39">
        <v>44474.0</v>
      </c>
      <c r="B721" s="15">
        <v>562.0</v>
      </c>
      <c r="C721" s="15">
        <v>0.0071</v>
      </c>
      <c r="D721" s="17">
        <v>0.0071</v>
      </c>
      <c r="E721" s="39">
        <v>44474.0</v>
      </c>
      <c r="F721" s="16">
        <v>14942.35</v>
      </c>
      <c r="G721" s="15">
        <v>0.008041476</v>
      </c>
      <c r="H721" s="17">
        <v>0.008</v>
      </c>
      <c r="J721" s="19"/>
      <c r="K721" s="15"/>
      <c r="L721" s="15"/>
      <c r="M721" s="15"/>
      <c r="N721" s="15"/>
    </row>
    <row r="722" ht="15.75" customHeight="1">
      <c r="A722" s="39">
        <v>44382.0</v>
      </c>
      <c r="B722" s="15">
        <v>558.02</v>
      </c>
      <c r="C722" s="15">
        <v>0.0174</v>
      </c>
      <c r="D722" s="17">
        <v>0.0174</v>
      </c>
      <c r="E722" s="39">
        <v>44382.0</v>
      </c>
      <c r="F722" s="16">
        <v>14823.15</v>
      </c>
      <c r="G722" s="15">
        <v>0.006679208</v>
      </c>
      <c r="H722" s="17">
        <v>0.0067</v>
      </c>
      <c r="J722" s="19"/>
      <c r="K722" s="15"/>
      <c r="L722" s="15"/>
      <c r="M722" s="15"/>
      <c r="N722" s="15"/>
    </row>
    <row r="723" ht="15.75" customHeight="1">
      <c r="A723" s="39">
        <v>44352.0</v>
      </c>
      <c r="B723" s="15">
        <v>548.45</v>
      </c>
      <c r="C723" s="15">
        <v>-0.0021</v>
      </c>
      <c r="D723" s="17">
        <v>-0.0021</v>
      </c>
      <c r="E723" s="39">
        <v>44352.0</v>
      </c>
      <c r="F723" s="16">
        <v>14724.8</v>
      </c>
      <c r="G723" s="15">
        <v>0.007316397</v>
      </c>
      <c r="H723" s="17">
        <v>0.0073</v>
      </c>
      <c r="J723" s="19"/>
      <c r="K723" s="15"/>
      <c r="L723" s="15"/>
      <c r="M723" s="15"/>
      <c r="N723" s="15"/>
    </row>
    <row r="724" ht="15.75" customHeight="1">
      <c r="A724" s="39">
        <v>44321.0</v>
      </c>
      <c r="B724" s="15">
        <v>549.63</v>
      </c>
      <c r="C724" s="15">
        <v>0.0136</v>
      </c>
      <c r="D724" s="17">
        <v>0.0136</v>
      </c>
      <c r="E724" s="39">
        <v>44321.0</v>
      </c>
      <c r="F724" s="16">
        <v>14617.85</v>
      </c>
      <c r="G724" s="15">
        <v>0.008370986</v>
      </c>
      <c r="H724" s="17">
        <v>0.0084</v>
      </c>
      <c r="J724" s="19"/>
      <c r="K724" s="15"/>
      <c r="L724" s="15"/>
      <c r="M724" s="15"/>
      <c r="N724" s="15"/>
    </row>
    <row r="725" ht="15.75" customHeight="1">
      <c r="A725" s="39">
        <v>44291.0</v>
      </c>
      <c r="B725" s="15">
        <v>542.27</v>
      </c>
      <c r="C725" s="15">
        <v>-0.0114</v>
      </c>
      <c r="D725" s="17">
        <v>-0.0115</v>
      </c>
      <c r="E725" s="39">
        <v>44291.0</v>
      </c>
      <c r="F725" s="16">
        <v>14496.5</v>
      </c>
      <c r="G725" s="15">
        <v>-0.009406081</v>
      </c>
      <c r="H725" s="17">
        <v>-0.0094</v>
      </c>
      <c r="J725" s="19"/>
      <c r="K725" s="15"/>
      <c r="L725" s="15"/>
      <c r="M725" s="15"/>
      <c r="N725" s="15"/>
    </row>
    <row r="726" ht="15.75" customHeight="1">
      <c r="A726" s="39">
        <v>44260.0</v>
      </c>
      <c r="B726" s="15">
        <v>548.55</v>
      </c>
      <c r="C726" s="15">
        <v>0.0412</v>
      </c>
      <c r="D726" s="17">
        <v>0.0412</v>
      </c>
      <c r="E726" s="39">
        <v>44260.0</v>
      </c>
      <c r="F726" s="16">
        <v>14634.15</v>
      </c>
      <c r="G726" s="15">
        <v>2.0846E-4</v>
      </c>
      <c r="H726" s="17">
        <v>2.0E-4</v>
      </c>
      <c r="J726" s="19"/>
      <c r="K726" s="15"/>
      <c r="L726" s="15"/>
      <c r="M726" s="15"/>
      <c r="N726" s="15"/>
    </row>
    <row r="727" ht="15.75" customHeight="1">
      <c r="A727" s="15" t="s">
        <v>558</v>
      </c>
      <c r="B727" s="15">
        <v>526.86</v>
      </c>
      <c r="C727" s="15">
        <v>-0.0076</v>
      </c>
      <c r="D727" s="17">
        <v>-0.0076</v>
      </c>
      <c r="E727" s="15" t="s">
        <v>558</v>
      </c>
      <c r="F727" s="16">
        <v>14631.1</v>
      </c>
      <c r="G727" s="15">
        <v>-0.01771076</v>
      </c>
      <c r="H727" s="17">
        <v>-0.0177</v>
      </c>
      <c r="J727" s="19"/>
      <c r="K727" s="15"/>
      <c r="L727" s="15"/>
      <c r="M727" s="15"/>
      <c r="N727" s="15"/>
    </row>
    <row r="728" ht="15.75" customHeight="1">
      <c r="A728" s="15" t="s">
        <v>559</v>
      </c>
      <c r="B728" s="15">
        <v>530.88</v>
      </c>
      <c r="C728" s="15">
        <v>-0.0063</v>
      </c>
      <c r="D728" s="17">
        <v>-0.0063</v>
      </c>
      <c r="E728" s="15" t="s">
        <v>559</v>
      </c>
      <c r="F728" s="16">
        <v>14894.9</v>
      </c>
      <c r="G728" s="15">
        <v>0.002041771</v>
      </c>
      <c r="H728" s="17">
        <v>0.002</v>
      </c>
      <c r="J728" s="19"/>
      <c r="K728" s="15"/>
      <c r="L728" s="15"/>
      <c r="M728" s="15"/>
      <c r="N728" s="15"/>
    </row>
    <row r="729" ht="15.75" customHeight="1">
      <c r="A729" s="15" t="s">
        <v>560</v>
      </c>
      <c r="B729" s="15">
        <v>534.27</v>
      </c>
      <c r="C729" s="15">
        <v>0.0187</v>
      </c>
      <c r="D729" s="17">
        <v>0.0187</v>
      </c>
      <c r="E729" s="15" t="s">
        <v>560</v>
      </c>
      <c r="F729" s="16">
        <v>14864.55</v>
      </c>
      <c r="G729" s="15">
        <v>0.014433855</v>
      </c>
      <c r="H729" s="17">
        <v>0.0144</v>
      </c>
      <c r="J729" s="19"/>
      <c r="K729" s="15"/>
      <c r="L729" s="15"/>
      <c r="M729" s="15"/>
      <c r="N729" s="15"/>
    </row>
    <row r="730" ht="15.75" customHeight="1">
      <c r="A730" s="15" t="s">
        <v>561</v>
      </c>
      <c r="B730" s="15">
        <v>524.45</v>
      </c>
      <c r="C730" s="15">
        <v>0.0128</v>
      </c>
      <c r="D730" s="17">
        <v>0.0128</v>
      </c>
      <c r="E730" s="15" t="s">
        <v>561</v>
      </c>
      <c r="F730" s="16">
        <v>14653.05</v>
      </c>
      <c r="G730" s="15">
        <v>0.011601657</v>
      </c>
      <c r="H730" s="17">
        <v>0.0116</v>
      </c>
      <c r="J730" s="19"/>
      <c r="K730" s="15"/>
      <c r="L730" s="15"/>
      <c r="M730" s="15"/>
      <c r="N730" s="15"/>
    </row>
    <row r="731" ht="15.75" customHeight="1">
      <c r="A731" s="15" t="s">
        <v>562</v>
      </c>
      <c r="B731" s="15">
        <v>517.83</v>
      </c>
      <c r="C731" s="15">
        <v>0.0095</v>
      </c>
      <c r="D731" s="17">
        <v>0.0095</v>
      </c>
      <c r="E731" s="15" t="s">
        <v>562</v>
      </c>
      <c r="F731" s="16">
        <v>14485.0</v>
      </c>
      <c r="G731" s="15">
        <v>0.010016491</v>
      </c>
      <c r="H731" s="17">
        <v>0.01</v>
      </c>
      <c r="J731" s="19"/>
      <c r="K731" s="15"/>
      <c r="L731" s="15"/>
      <c r="M731" s="15"/>
      <c r="N731" s="15"/>
    </row>
    <row r="732" ht="15.75" customHeight="1">
      <c r="A732" s="15" t="s">
        <v>563</v>
      </c>
      <c r="B732" s="15">
        <v>512.97</v>
      </c>
      <c r="C732" s="15">
        <v>-0.0155</v>
      </c>
      <c r="D732" s="17">
        <v>-0.0155</v>
      </c>
      <c r="E732" s="15" t="s">
        <v>563</v>
      </c>
      <c r="F732" s="16">
        <v>14341.35</v>
      </c>
      <c r="G732" s="15">
        <v>-0.004498079</v>
      </c>
      <c r="H732" s="17">
        <v>-0.0045</v>
      </c>
      <c r="J732" s="19"/>
      <c r="K732" s="15"/>
      <c r="L732" s="15"/>
      <c r="M732" s="15"/>
      <c r="N732" s="15"/>
    </row>
    <row r="733" ht="15.75" customHeight="1">
      <c r="A733" s="15" t="s">
        <v>564</v>
      </c>
      <c r="B733" s="15">
        <v>521.07</v>
      </c>
      <c r="C733" s="15">
        <v>0.0012</v>
      </c>
      <c r="D733" s="17">
        <v>0.0012</v>
      </c>
      <c r="E733" s="15" t="s">
        <v>564</v>
      </c>
      <c r="F733" s="16">
        <v>14406.15</v>
      </c>
      <c r="G733" s="15">
        <v>0.007676758</v>
      </c>
      <c r="H733" s="17">
        <v>0.0077</v>
      </c>
      <c r="J733" s="19"/>
      <c r="K733" s="15"/>
      <c r="L733" s="15"/>
      <c r="M733" s="15"/>
      <c r="N733" s="15"/>
    </row>
    <row r="734" ht="15.75" customHeight="1">
      <c r="A734" s="15" t="s">
        <v>565</v>
      </c>
      <c r="B734" s="15">
        <v>520.43</v>
      </c>
      <c r="C734" s="15">
        <v>0.0071</v>
      </c>
      <c r="D734" s="17">
        <v>0.0071</v>
      </c>
      <c r="E734" s="15" t="s">
        <v>565</v>
      </c>
      <c r="F734" s="16">
        <v>14296.4</v>
      </c>
      <c r="G734" s="15">
        <v>-0.004390837</v>
      </c>
      <c r="H734" s="17">
        <v>-0.0044</v>
      </c>
      <c r="J734" s="19"/>
      <c r="K734" s="15"/>
      <c r="L734" s="15"/>
      <c r="M734" s="15"/>
      <c r="N734" s="15"/>
    </row>
    <row r="735" ht="15.75" customHeight="1">
      <c r="A735" s="15" t="s">
        <v>566</v>
      </c>
      <c r="B735" s="15">
        <v>516.75</v>
      </c>
      <c r="C735" s="15">
        <v>-0.0264</v>
      </c>
      <c r="D735" s="17">
        <v>-0.0264</v>
      </c>
      <c r="E735" s="15" t="s">
        <v>566</v>
      </c>
      <c r="F735" s="16">
        <v>14359.45</v>
      </c>
      <c r="G735" s="15">
        <v>-0.017677018</v>
      </c>
      <c r="H735" s="17">
        <v>-0.0177</v>
      </c>
      <c r="J735" s="19"/>
      <c r="K735" s="15"/>
      <c r="L735" s="15"/>
      <c r="M735" s="15"/>
      <c r="N735" s="15"/>
    </row>
    <row r="736" ht="15.75" customHeight="1">
      <c r="A736" s="15" t="s">
        <v>567</v>
      </c>
      <c r="B736" s="15">
        <v>530.78</v>
      </c>
      <c r="C736" s="15">
        <v>0.0026</v>
      </c>
      <c r="D736" s="17">
        <v>0.0026</v>
      </c>
      <c r="E736" s="15" t="s">
        <v>567</v>
      </c>
      <c r="F736" s="16">
        <v>14617.85</v>
      </c>
      <c r="G736" s="15">
        <v>0.002496322</v>
      </c>
      <c r="H736" s="17">
        <v>0.0025</v>
      </c>
      <c r="J736" s="19"/>
      <c r="K736" s="15"/>
      <c r="L736" s="15"/>
      <c r="M736" s="15"/>
      <c r="N736" s="15"/>
    </row>
    <row r="737" ht="15.75" customHeight="1">
      <c r="A737" s="15" t="s">
        <v>568</v>
      </c>
      <c r="B737" s="15">
        <v>529.41</v>
      </c>
      <c r="C737" s="15">
        <v>0.006</v>
      </c>
      <c r="D737" s="17">
        <v>0.006</v>
      </c>
      <c r="E737" s="15" t="s">
        <v>568</v>
      </c>
      <c r="F737" s="16">
        <v>14581.45</v>
      </c>
      <c r="G737" s="15">
        <v>0.005284458</v>
      </c>
      <c r="H737" s="17">
        <v>0.0053</v>
      </c>
      <c r="J737" s="19"/>
      <c r="K737" s="15"/>
      <c r="L737" s="15"/>
      <c r="M737" s="15"/>
      <c r="N737" s="15"/>
    </row>
    <row r="738" ht="15.75" customHeight="1">
      <c r="A738" s="15" t="s">
        <v>569</v>
      </c>
      <c r="B738" s="15">
        <v>526.27</v>
      </c>
      <c r="C738" s="15">
        <v>0.0262</v>
      </c>
      <c r="D738" s="17">
        <v>0.0262</v>
      </c>
      <c r="E738" s="15" t="s">
        <v>569</v>
      </c>
      <c r="F738" s="16">
        <v>14504.8</v>
      </c>
      <c r="G738" s="15">
        <v>0.013556195</v>
      </c>
      <c r="H738" s="17">
        <v>0.0136</v>
      </c>
      <c r="J738" s="19"/>
      <c r="K738" s="15"/>
      <c r="L738" s="15"/>
      <c r="M738" s="15"/>
      <c r="N738" s="15"/>
    </row>
    <row r="739" ht="15.75" customHeight="1">
      <c r="A739" s="39">
        <v>44534.0</v>
      </c>
      <c r="B739" s="15">
        <v>512.82</v>
      </c>
      <c r="C739" s="15">
        <v>-0.0418</v>
      </c>
      <c r="D739" s="17">
        <v>-0.0418</v>
      </c>
      <c r="E739" s="39">
        <v>44534.0</v>
      </c>
      <c r="F739" s="16">
        <v>14310.8</v>
      </c>
      <c r="G739" s="15">
        <v>-0.035325602</v>
      </c>
      <c r="H739" s="17">
        <v>-0.0353</v>
      </c>
      <c r="J739" s="19"/>
      <c r="K739" s="15"/>
      <c r="L739" s="15"/>
      <c r="M739" s="15"/>
      <c r="N739" s="15"/>
    </row>
    <row r="740" ht="15.75" customHeight="1">
      <c r="A740" s="39">
        <v>44443.0</v>
      </c>
      <c r="B740" s="15">
        <v>535.2</v>
      </c>
      <c r="C740" s="15">
        <v>0.0041</v>
      </c>
      <c r="D740" s="17">
        <v>0.0041</v>
      </c>
      <c r="E740" s="39">
        <v>44443.0</v>
      </c>
      <c r="F740" s="16">
        <v>14834.85</v>
      </c>
      <c r="G740" s="15">
        <v>-0.002618699</v>
      </c>
      <c r="H740" s="17">
        <v>-0.0026</v>
      </c>
      <c r="J740" s="19"/>
      <c r="K740" s="15"/>
      <c r="L740" s="15"/>
      <c r="M740" s="15"/>
      <c r="N740" s="15"/>
    </row>
    <row r="741" ht="15.75" customHeight="1">
      <c r="A741" s="39">
        <v>44412.0</v>
      </c>
      <c r="B741" s="15">
        <v>532.99</v>
      </c>
      <c r="C741" s="15">
        <v>0.0026</v>
      </c>
      <c r="D741" s="17">
        <v>0.0026</v>
      </c>
      <c r="E741" s="39">
        <v>44412.0</v>
      </c>
      <c r="F741" s="16">
        <v>14873.8</v>
      </c>
      <c r="G741" s="15">
        <v>0.003694569</v>
      </c>
      <c r="H741" s="17">
        <v>0.0037</v>
      </c>
      <c r="J741" s="19"/>
      <c r="K741" s="15"/>
      <c r="L741" s="15"/>
      <c r="M741" s="15"/>
      <c r="N741" s="15"/>
    </row>
    <row r="742" ht="15.75" customHeight="1">
      <c r="A742" s="39">
        <v>44381.0</v>
      </c>
      <c r="B742" s="15">
        <v>531.62</v>
      </c>
      <c r="C742" s="15">
        <v>0.0177</v>
      </c>
      <c r="D742" s="17">
        <v>0.0177</v>
      </c>
      <c r="E742" s="39">
        <v>44381.0</v>
      </c>
      <c r="F742" s="16">
        <v>14819.05</v>
      </c>
      <c r="G742" s="15">
        <v>0.00923145</v>
      </c>
      <c r="H742" s="17">
        <v>0.0092</v>
      </c>
      <c r="J742" s="19"/>
      <c r="K742" s="15"/>
      <c r="L742" s="15"/>
      <c r="M742" s="15"/>
      <c r="N742" s="15"/>
    </row>
    <row r="743" ht="15.75" customHeight="1">
      <c r="A743" s="39">
        <v>44351.0</v>
      </c>
      <c r="B743" s="15">
        <v>522.39</v>
      </c>
      <c r="C743" s="15">
        <v>0.0075</v>
      </c>
      <c r="D743" s="17">
        <v>0.0075</v>
      </c>
      <c r="E743" s="39">
        <v>44351.0</v>
      </c>
      <c r="F743" s="16">
        <v>14683.5</v>
      </c>
      <c r="G743" s="15">
        <v>0.003122054</v>
      </c>
      <c r="H743" s="17">
        <v>0.0031</v>
      </c>
      <c r="J743" s="19"/>
      <c r="K743" s="15"/>
      <c r="L743" s="15"/>
      <c r="M743" s="15"/>
      <c r="N743" s="15"/>
    </row>
    <row r="744" ht="15.75" customHeight="1">
      <c r="A744" s="39">
        <v>44320.0</v>
      </c>
      <c r="B744" s="15">
        <v>518.52</v>
      </c>
      <c r="C744" s="15">
        <v>0.0143</v>
      </c>
      <c r="D744" s="17">
        <v>0.0143</v>
      </c>
      <c r="E744" s="39">
        <v>44320.0</v>
      </c>
      <c r="F744" s="16">
        <v>14637.8</v>
      </c>
      <c r="G744" s="15">
        <v>-0.015439873</v>
      </c>
      <c r="H744" s="17">
        <v>-0.0154</v>
      </c>
      <c r="J744" s="19"/>
      <c r="K744" s="15"/>
      <c r="L744" s="15"/>
      <c r="M744" s="15"/>
      <c r="N744" s="15"/>
    </row>
    <row r="745" ht="15.75" customHeight="1">
      <c r="A745" s="39">
        <v>44200.0</v>
      </c>
      <c r="B745" s="15">
        <v>511.2</v>
      </c>
      <c r="C745" s="15">
        <f>0.068</f>
        <v>0.068</v>
      </c>
      <c r="D745" s="17">
        <v>0.0068</v>
      </c>
      <c r="E745" s="39">
        <v>44200.0</v>
      </c>
      <c r="F745" s="16">
        <v>14867.35</v>
      </c>
      <c r="G745" s="15">
        <f>0.012</f>
        <v>0.012</v>
      </c>
      <c r="H745" s="17">
        <v>0.012</v>
      </c>
      <c r="J745" s="19"/>
      <c r="K745" s="15"/>
      <c r="L745" s="15"/>
      <c r="M745" s="15"/>
      <c r="N745" s="15"/>
    </row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  <tableParts count="3">
    <tablePart r:id="rId5"/>
    <tablePart r:id="rId6"/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>
      <c r="A1" s="66" t="s">
        <v>29</v>
      </c>
      <c r="B1" s="66" t="s">
        <v>30</v>
      </c>
      <c r="C1" s="66" t="s">
        <v>570</v>
      </c>
      <c r="D1" s="66" t="s">
        <v>571</v>
      </c>
      <c r="E1" s="66" t="s">
        <v>572</v>
      </c>
      <c r="F1" s="67" t="s">
        <v>573</v>
      </c>
      <c r="G1" s="66" t="s">
        <v>32</v>
      </c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>
      <c r="A2" s="69" t="s">
        <v>34</v>
      </c>
      <c r="B2" s="70">
        <v>1228.6</v>
      </c>
      <c r="C2" s="70">
        <v>1226.95</v>
      </c>
      <c r="D2" s="70">
        <v>1238.5</v>
      </c>
      <c r="E2" s="70">
        <v>1220.3</v>
      </c>
      <c r="F2" s="71">
        <v>10.52</v>
      </c>
      <c r="G2" s="72">
        <v>0.0031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9" t="s">
        <v>36</v>
      </c>
      <c r="B3" s="70">
        <v>1224.8</v>
      </c>
      <c r="C3" s="70">
        <v>1210.55</v>
      </c>
      <c r="D3" s="70">
        <v>1228.25</v>
      </c>
      <c r="E3" s="70">
        <v>1210.55</v>
      </c>
      <c r="F3" s="69">
        <v>5.78</v>
      </c>
      <c r="G3" s="72">
        <v>0.0096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9" t="s">
        <v>37</v>
      </c>
      <c r="B4" s="70">
        <v>1213.1</v>
      </c>
      <c r="C4" s="70">
        <v>1225.0</v>
      </c>
      <c r="D4" s="70">
        <v>1234.0</v>
      </c>
      <c r="E4" s="70">
        <v>1210.0</v>
      </c>
      <c r="F4" s="69">
        <v>10.9</v>
      </c>
      <c r="G4" s="72">
        <v>-0.0186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9" t="s">
        <v>40</v>
      </c>
      <c r="B5" s="70">
        <v>1236.1</v>
      </c>
      <c r="C5" s="70">
        <v>1226.95</v>
      </c>
      <c r="D5" s="70">
        <v>1245.0</v>
      </c>
      <c r="E5" s="70">
        <v>1222.0</v>
      </c>
      <c r="F5" s="69">
        <v>7.84</v>
      </c>
      <c r="G5" s="72">
        <v>0.0125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9" t="s">
        <v>43</v>
      </c>
      <c r="B6" s="70">
        <v>1220.8</v>
      </c>
      <c r="C6" s="70">
        <v>1238.0</v>
      </c>
      <c r="D6" s="70">
        <v>1242.9</v>
      </c>
      <c r="E6" s="70">
        <v>1214.1</v>
      </c>
      <c r="F6" s="69">
        <v>9.95</v>
      </c>
      <c r="G6" s="72">
        <v>-0.0089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9" t="s">
        <v>44</v>
      </c>
      <c r="B7" s="70">
        <v>1231.8</v>
      </c>
      <c r="C7" s="70">
        <v>1228.25</v>
      </c>
      <c r="D7" s="70">
        <v>1239.0</v>
      </c>
      <c r="E7" s="70">
        <v>1223.65</v>
      </c>
      <c r="F7" s="69">
        <v>6.6</v>
      </c>
      <c r="G7" s="72">
        <v>0.0028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9" t="s">
        <v>46</v>
      </c>
      <c r="B8" s="70">
        <v>1228.35</v>
      </c>
      <c r="C8" s="70">
        <v>1216.2</v>
      </c>
      <c r="D8" s="70">
        <v>1240.4</v>
      </c>
      <c r="E8" s="70">
        <v>1214.6</v>
      </c>
      <c r="F8" s="69">
        <v>7.7</v>
      </c>
      <c r="G8" s="72">
        <v>0.0025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9" t="s">
        <v>57</v>
      </c>
      <c r="B9" s="70">
        <v>1225.3</v>
      </c>
      <c r="C9" s="70">
        <v>1225.0</v>
      </c>
      <c r="D9" s="70">
        <v>1230.55</v>
      </c>
      <c r="E9" s="70">
        <v>1215.2</v>
      </c>
      <c r="F9" s="69">
        <v>4.14</v>
      </c>
      <c r="G9" s="72">
        <v>0.0043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69" t="s">
        <v>61</v>
      </c>
      <c r="B10" s="70">
        <v>1220.0</v>
      </c>
      <c r="C10" s="70">
        <v>1190.0</v>
      </c>
      <c r="D10" s="70">
        <v>1222.8</v>
      </c>
      <c r="E10" s="70">
        <v>1187.85</v>
      </c>
      <c r="F10" s="69">
        <v>10.12</v>
      </c>
      <c r="G10" s="72">
        <v>0.0213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69" t="s">
        <v>64</v>
      </c>
      <c r="B11" s="70">
        <v>1194.6</v>
      </c>
      <c r="C11" s="70">
        <v>1173.95</v>
      </c>
      <c r="D11" s="70">
        <v>1199.7</v>
      </c>
      <c r="E11" s="70">
        <v>1163.55</v>
      </c>
      <c r="F11" s="69">
        <v>8.57</v>
      </c>
      <c r="G11" s="72">
        <v>0.0221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69" t="s">
        <v>68</v>
      </c>
      <c r="B12" s="70">
        <v>1168.75</v>
      </c>
      <c r="C12" s="70">
        <v>1212.0</v>
      </c>
      <c r="D12" s="70">
        <v>1212.0</v>
      </c>
      <c r="E12" s="70">
        <v>1151.7</v>
      </c>
      <c r="F12" s="69">
        <v>7.53</v>
      </c>
      <c r="G12" s="72">
        <v>-0.0295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73">
        <v>45629.0</v>
      </c>
      <c r="B13" s="70">
        <v>1204.25</v>
      </c>
      <c r="C13" s="70">
        <v>1200.0</v>
      </c>
      <c r="D13" s="70">
        <v>1208.0</v>
      </c>
      <c r="E13" s="70">
        <v>1197.8</v>
      </c>
      <c r="F13" s="69">
        <v>4.25</v>
      </c>
      <c r="G13" s="72">
        <v>0.0064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73">
        <v>45599.0</v>
      </c>
      <c r="B14" s="70">
        <v>1196.6</v>
      </c>
      <c r="C14" s="70">
        <v>1186.0</v>
      </c>
      <c r="D14" s="70">
        <v>1218.3</v>
      </c>
      <c r="E14" s="70">
        <v>1186.0</v>
      </c>
      <c r="F14" s="69">
        <v>6.68</v>
      </c>
      <c r="G14" s="72">
        <v>-0.0026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73">
        <v>45476.0</v>
      </c>
      <c r="B15" s="70">
        <v>1199.7</v>
      </c>
      <c r="C15" s="70">
        <v>1209.85</v>
      </c>
      <c r="D15" s="70">
        <v>1213.6</v>
      </c>
      <c r="E15" s="70">
        <v>1189.45</v>
      </c>
      <c r="F15" s="69">
        <v>8.9</v>
      </c>
      <c r="G15" s="72">
        <v>0.005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73">
        <v>45446.0</v>
      </c>
      <c r="B16" s="70">
        <v>1193.7</v>
      </c>
      <c r="C16" s="70">
        <v>1173.95</v>
      </c>
      <c r="D16" s="70">
        <v>1196.6</v>
      </c>
      <c r="E16" s="70">
        <v>1157.35</v>
      </c>
      <c r="F16" s="69">
        <v>5.46</v>
      </c>
      <c r="G16" s="72">
        <v>0.0212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0" customHeight="1">
      <c r="A17" s="73">
        <v>45415.0</v>
      </c>
      <c r="B17" s="70">
        <v>1168.9</v>
      </c>
      <c r="C17" s="70">
        <v>1133.05</v>
      </c>
      <c r="D17" s="70">
        <v>1179.75</v>
      </c>
      <c r="E17" s="70">
        <v>1133.05</v>
      </c>
      <c r="F17" s="69">
        <v>5.38</v>
      </c>
      <c r="G17" s="72">
        <v>0.0312</v>
      </c>
      <c r="H17" s="3"/>
      <c r="I17" s="3"/>
      <c r="J17" s="3"/>
      <c r="K17" s="3"/>
      <c r="L17" s="74" t="s">
        <v>574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0" customHeight="1">
      <c r="A18" s="73">
        <v>45385.0</v>
      </c>
      <c r="B18" s="70">
        <v>1133.5</v>
      </c>
      <c r="C18" s="70">
        <v>1132.0</v>
      </c>
      <c r="D18" s="70">
        <v>1149.25</v>
      </c>
      <c r="E18" s="70">
        <v>1132.0</v>
      </c>
      <c r="F18" s="69">
        <v>5.86</v>
      </c>
      <c r="G18" s="72">
        <v>4.0E-4</v>
      </c>
      <c r="H18" s="3"/>
      <c r="I18" s="3"/>
      <c r="J18" s="3"/>
      <c r="K18" s="3"/>
      <c r="L18" s="75" t="s">
        <v>575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0" customHeight="1">
      <c r="A19" s="73">
        <v>45325.0</v>
      </c>
      <c r="B19" s="70">
        <v>1133.0</v>
      </c>
      <c r="C19" s="70">
        <v>1124.05</v>
      </c>
      <c r="D19" s="70">
        <v>1134.25</v>
      </c>
      <c r="E19" s="70">
        <v>1124.0</v>
      </c>
      <c r="F19" s="71">
        <v>0.13365</v>
      </c>
      <c r="G19" s="72">
        <v>0.0038</v>
      </c>
      <c r="H19" s="3"/>
      <c r="I19" s="3"/>
      <c r="J19" s="3"/>
      <c r="K19" s="3"/>
      <c r="L19" s="75" t="s">
        <v>576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0" customHeight="1">
      <c r="A20" s="73">
        <v>45294.0</v>
      </c>
      <c r="B20" s="70">
        <v>1128.7</v>
      </c>
      <c r="C20" s="70">
        <v>1128.0</v>
      </c>
      <c r="D20" s="70">
        <v>1140.75</v>
      </c>
      <c r="E20" s="70">
        <v>1117.4</v>
      </c>
      <c r="F20" s="69">
        <v>5.93</v>
      </c>
      <c r="G20" s="72">
        <v>0.0048</v>
      </c>
      <c r="H20" s="3"/>
      <c r="I20" s="3"/>
      <c r="J20" s="3"/>
      <c r="K20" s="3"/>
      <c r="L20" s="74" t="s">
        <v>577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0" customHeight="1">
      <c r="A21" s="69" t="s">
        <v>75</v>
      </c>
      <c r="B21" s="70">
        <v>1123.35</v>
      </c>
      <c r="C21" s="70">
        <v>1118.85</v>
      </c>
      <c r="D21" s="70">
        <v>1137.95</v>
      </c>
      <c r="E21" s="70">
        <v>1099.0</v>
      </c>
      <c r="F21" s="69">
        <v>13.82</v>
      </c>
      <c r="G21" s="72">
        <v>-0.0048</v>
      </c>
      <c r="H21" s="3"/>
      <c r="I21" s="3"/>
      <c r="J21" s="3"/>
      <c r="K21" s="3"/>
      <c r="L21" s="75" t="s">
        <v>578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0" customHeight="1">
      <c r="A22" s="69" t="s">
        <v>76</v>
      </c>
      <c r="B22" s="70">
        <v>1128.75</v>
      </c>
      <c r="C22" s="70">
        <v>1133.4</v>
      </c>
      <c r="D22" s="70">
        <v>1152.65</v>
      </c>
      <c r="E22" s="70">
        <v>1123.5</v>
      </c>
      <c r="F22" s="69">
        <v>5.3</v>
      </c>
      <c r="G22" s="72">
        <v>0.0011</v>
      </c>
      <c r="H22" s="3"/>
      <c r="I22" s="3"/>
      <c r="J22" s="3"/>
      <c r="K22" s="3"/>
      <c r="L22" s="75" t="s">
        <v>579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0" customHeight="1">
      <c r="A23" s="69" t="s">
        <v>79</v>
      </c>
      <c r="B23" s="70">
        <v>1127.5</v>
      </c>
      <c r="C23" s="70">
        <v>1113.0</v>
      </c>
      <c r="D23" s="70">
        <v>1131.0</v>
      </c>
      <c r="E23" s="70">
        <v>1101.3</v>
      </c>
      <c r="F23" s="69">
        <v>7.15</v>
      </c>
      <c r="G23" s="72">
        <v>0.0157</v>
      </c>
      <c r="H23" s="3"/>
      <c r="I23" s="3"/>
      <c r="J23" s="3"/>
      <c r="K23" s="3"/>
      <c r="L23" s="75" t="s">
        <v>580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0" customHeight="1">
      <c r="A24" s="69" t="s">
        <v>82</v>
      </c>
      <c r="B24" s="70">
        <v>1110.05</v>
      </c>
      <c r="C24" s="70">
        <v>1118.1</v>
      </c>
      <c r="D24" s="70">
        <v>1125.9</v>
      </c>
      <c r="E24" s="70">
        <v>1104.35</v>
      </c>
      <c r="F24" s="69">
        <v>3.19</v>
      </c>
      <c r="G24" s="72">
        <v>-0.0139</v>
      </c>
      <c r="H24" s="3"/>
      <c r="I24" s="3"/>
      <c r="J24" s="3"/>
      <c r="K24" s="3"/>
      <c r="L24" s="74" t="s">
        <v>581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0" customHeight="1">
      <c r="A25" s="69" t="s">
        <v>84</v>
      </c>
      <c r="B25" s="70">
        <v>1125.75</v>
      </c>
      <c r="C25" s="70">
        <v>1127.0</v>
      </c>
      <c r="D25" s="70">
        <v>1131.85</v>
      </c>
      <c r="E25" s="70">
        <v>1115.3</v>
      </c>
      <c r="F25" s="69">
        <v>6.71</v>
      </c>
      <c r="G25" s="72">
        <v>-0.0086</v>
      </c>
      <c r="H25" s="3"/>
      <c r="I25" s="3"/>
      <c r="J25" s="3"/>
      <c r="K25" s="3"/>
      <c r="L25" s="75" t="s">
        <v>582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0" customHeight="1">
      <c r="A26" s="69" t="s">
        <v>90</v>
      </c>
      <c r="B26" s="70">
        <v>1135.55</v>
      </c>
      <c r="C26" s="70">
        <v>1137.6</v>
      </c>
      <c r="D26" s="70">
        <v>1138.75</v>
      </c>
      <c r="E26" s="70">
        <v>1097.65</v>
      </c>
      <c r="F26" s="69">
        <v>8.64</v>
      </c>
      <c r="G26" s="72">
        <v>-0.0038</v>
      </c>
      <c r="H26" s="3"/>
      <c r="I26" s="3"/>
      <c r="J26" s="3"/>
      <c r="K26" s="3"/>
      <c r="L26" s="75" t="s">
        <v>583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0" customHeight="1">
      <c r="A27" s="69" t="s">
        <v>92</v>
      </c>
      <c r="B27" s="70">
        <v>1139.9</v>
      </c>
      <c r="C27" s="70">
        <v>1155.0</v>
      </c>
      <c r="D27" s="70">
        <v>1159.15</v>
      </c>
      <c r="E27" s="70">
        <v>1132.6</v>
      </c>
      <c r="F27" s="69">
        <v>4.57</v>
      </c>
      <c r="G27" s="72">
        <v>-0.0035</v>
      </c>
      <c r="H27" s="3"/>
      <c r="I27" s="3"/>
      <c r="J27" s="3"/>
      <c r="K27" s="3"/>
      <c r="L27" s="75" t="s">
        <v>584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0" customHeight="1">
      <c r="A28" s="69" t="s">
        <v>95</v>
      </c>
      <c r="B28" s="70">
        <v>1143.95</v>
      </c>
      <c r="C28" s="70">
        <v>1145.0</v>
      </c>
      <c r="D28" s="70">
        <v>1151.6</v>
      </c>
      <c r="E28" s="70">
        <v>1135.0</v>
      </c>
      <c r="F28" s="69">
        <v>5.4</v>
      </c>
      <c r="G28" s="72">
        <v>0.0015</v>
      </c>
      <c r="H28" s="3"/>
      <c r="I28" s="3"/>
      <c r="J28" s="3"/>
      <c r="K28" s="3"/>
      <c r="L28" s="74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0" customHeight="1">
      <c r="A29" s="69" t="s">
        <v>97</v>
      </c>
      <c r="B29" s="70">
        <v>1142.2</v>
      </c>
      <c r="C29" s="70">
        <v>1121.05</v>
      </c>
      <c r="D29" s="70">
        <v>1145.0</v>
      </c>
      <c r="E29" s="70">
        <v>1118.35</v>
      </c>
      <c r="F29" s="69">
        <v>4.71</v>
      </c>
      <c r="G29" s="72">
        <v>0.0198</v>
      </c>
      <c r="H29" s="3"/>
      <c r="I29" s="3"/>
      <c r="J29" s="3"/>
      <c r="K29" s="3"/>
      <c r="L29" s="74" t="s">
        <v>585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69" t="s">
        <v>99</v>
      </c>
      <c r="B30" s="70">
        <v>1120.0</v>
      </c>
      <c r="C30" s="70">
        <v>1124.0</v>
      </c>
      <c r="D30" s="70">
        <v>1127.05</v>
      </c>
      <c r="E30" s="70">
        <v>1116.85</v>
      </c>
      <c r="F30" s="69">
        <v>3.09</v>
      </c>
      <c r="G30" s="72">
        <v>-6.0E-4</v>
      </c>
      <c r="H30" s="3"/>
      <c r="I30" s="3"/>
      <c r="J30" s="3"/>
      <c r="K30" s="3"/>
      <c r="L30" s="74" t="s">
        <v>586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69" t="s">
        <v>101</v>
      </c>
      <c r="B31" s="70">
        <v>1120.7</v>
      </c>
      <c r="C31" s="70">
        <v>1122.3</v>
      </c>
      <c r="D31" s="70">
        <v>1131.45</v>
      </c>
      <c r="E31" s="70">
        <v>1109.4</v>
      </c>
      <c r="F31" s="69">
        <v>5.06</v>
      </c>
      <c r="G31" s="72">
        <v>0.0043</v>
      </c>
      <c r="H31" s="3"/>
      <c r="I31" s="3"/>
      <c r="J31" s="3"/>
      <c r="K31" s="3"/>
      <c r="L31" s="74" t="s">
        <v>587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69" t="s">
        <v>104</v>
      </c>
      <c r="B32" s="70">
        <v>1115.85</v>
      </c>
      <c r="C32" s="70">
        <v>1110.0</v>
      </c>
      <c r="D32" s="70">
        <v>1121.15</v>
      </c>
      <c r="E32" s="70">
        <v>1104.7</v>
      </c>
      <c r="F32" s="69">
        <v>4.65</v>
      </c>
      <c r="G32" s="72">
        <v>-0.0018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69" t="s">
        <v>107</v>
      </c>
      <c r="B33" s="70">
        <v>1117.85</v>
      </c>
      <c r="C33" s="70">
        <v>1111.0</v>
      </c>
      <c r="D33" s="70">
        <v>1125.0</v>
      </c>
      <c r="E33" s="70">
        <v>1103.8</v>
      </c>
      <c r="F33" s="69">
        <v>3.21</v>
      </c>
      <c r="G33" s="72">
        <v>-8.0E-4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73">
        <v>45628.0</v>
      </c>
      <c r="B34" s="70">
        <v>1118.7</v>
      </c>
      <c r="C34" s="70">
        <v>1122.9</v>
      </c>
      <c r="D34" s="70">
        <v>1129.0</v>
      </c>
      <c r="E34" s="70">
        <v>1111.3</v>
      </c>
      <c r="F34" s="69">
        <v>3.89</v>
      </c>
      <c r="G34" s="72">
        <v>-0.0014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73">
        <v>45537.0</v>
      </c>
      <c r="B35" s="70">
        <v>1120.25</v>
      </c>
      <c r="C35" s="70">
        <v>1145.95</v>
      </c>
      <c r="D35" s="70">
        <v>1145.95</v>
      </c>
      <c r="E35" s="70">
        <v>1116.25</v>
      </c>
      <c r="F35" s="69">
        <v>4.2</v>
      </c>
      <c r="G35" s="72">
        <v>-0.0192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73">
        <v>45506.0</v>
      </c>
      <c r="B36" s="70">
        <v>1142.15</v>
      </c>
      <c r="C36" s="70">
        <v>1144.4</v>
      </c>
      <c r="D36" s="70">
        <v>1146.5</v>
      </c>
      <c r="E36" s="70">
        <v>1116.2</v>
      </c>
      <c r="F36" s="69">
        <v>6.52</v>
      </c>
      <c r="G36" s="72">
        <v>0.0069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73">
        <v>45475.0</v>
      </c>
      <c r="B37" s="70">
        <v>1134.3</v>
      </c>
      <c r="C37" s="70">
        <v>1138.8</v>
      </c>
      <c r="D37" s="70">
        <v>1148.25</v>
      </c>
      <c r="E37" s="70">
        <v>1131.8</v>
      </c>
      <c r="F37" s="69">
        <v>2.77</v>
      </c>
      <c r="G37" s="72">
        <v>2.0E-4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73">
        <v>45445.0</v>
      </c>
      <c r="B38" s="70">
        <v>1134.05</v>
      </c>
      <c r="C38" s="70">
        <v>1125.0</v>
      </c>
      <c r="D38" s="70">
        <v>1156.1</v>
      </c>
      <c r="E38" s="70">
        <v>1123.0</v>
      </c>
      <c r="F38" s="69">
        <v>9.86</v>
      </c>
      <c r="G38" s="72">
        <v>0.0184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73">
        <v>45414.0</v>
      </c>
      <c r="B39" s="70">
        <v>1113.55</v>
      </c>
      <c r="C39" s="70">
        <v>1154.35</v>
      </c>
      <c r="D39" s="70">
        <v>1159.65</v>
      </c>
      <c r="E39" s="70">
        <v>1110.0</v>
      </c>
      <c r="F39" s="69">
        <v>7.81</v>
      </c>
      <c r="G39" s="72">
        <v>-0.0324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73">
        <v>45324.0</v>
      </c>
      <c r="B40" s="70">
        <v>1150.8</v>
      </c>
      <c r="C40" s="70">
        <v>1155.0</v>
      </c>
      <c r="D40" s="70">
        <v>1175.2</v>
      </c>
      <c r="E40" s="70">
        <v>1145.3</v>
      </c>
      <c r="F40" s="69">
        <v>4.97</v>
      </c>
      <c r="G40" s="72">
        <v>-3.0E-4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73">
        <v>45293.0</v>
      </c>
      <c r="B41" s="70">
        <v>1151.2</v>
      </c>
      <c r="C41" s="70">
        <v>1165.05</v>
      </c>
      <c r="D41" s="70">
        <v>1170.2</v>
      </c>
      <c r="E41" s="70">
        <v>1148.95</v>
      </c>
      <c r="F41" s="69">
        <v>3.61</v>
      </c>
      <c r="G41" s="72">
        <v>-0.0167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75"/>
    <col customWidth="1" min="2" max="2" width="16.88"/>
    <col customWidth="1" min="3" max="3" width="17.38"/>
    <col customWidth="1" min="4" max="4" width="12.38"/>
    <col customWidth="1" min="5" max="5" width="12.75"/>
    <col customWidth="1" min="6" max="6" width="16.0"/>
    <col customWidth="1" min="9" max="9" width="21.25"/>
    <col customWidth="1" min="10" max="10" width="22.25"/>
    <col customWidth="1" min="11" max="11" width="15.13"/>
    <col customWidth="1" min="12" max="12" width="23.13"/>
  </cols>
  <sheetData>
    <row r="1" ht="26.25" customHeight="1">
      <c r="A1" s="7"/>
      <c r="B1" s="7"/>
      <c r="C1" s="7"/>
      <c r="D1" s="8" t="s">
        <v>588</v>
      </c>
      <c r="E1" s="7"/>
      <c r="F1" s="7"/>
      <c r="G1" s="7"/>
      <c r="H1" s="7"/>
      <c r="I1" s="15" t="s">
        <v>589</v>
      </c>
      <c r="J1" s="10"/>
      <c r="K1" s="10"/>
      <c r="L1" s="10"/>
      <c r="M1" s="10"/>
      <c r="N1" s="10"/>
      <c r="O1" s="10"/>
    </row>
    <row r="2" ht="15.75" customHeight="1">
      <c r="A2" s="11" t="s">
        <v>29</v>
      </c>
      <c r="B2" s="11" t="s">
        <v>30</v>
      </c>
      <c r="C2" s="11" t="s">
        <v>31</v>
      </c>
      <c r="D2" s="11" t="s">
        <v>32</v>
      </c>
      <c r="E2" s="11" t="s">
        <v>29</v>
      </c>
      <c r="F2" s="11" t="s">
        <v>30</v>
      </c>
      <c r="G2" s="11" t="s">
        <v>31</v>
      </c>
      <c r="H2" s="11" t="s">
        <v>32</v>
      </c>
      <c r="I2" s="13"/>
      <c r="J2" s="10"/>
      <c r="K2" s="10"/>
      <c r="L2" s="10"/>
      <c r="M2" s="14"/>
      <c r="N2" s="14"/>
      <c r="O2" s="14"/>
    </row>
    <row r="3" ht="15.75" customHeight="1">
      <c r="A3" s="15" t="s">
        <v>34</v>
      </c>
      <c r="B3" s="42">
        <v>13.25</v>
      </c>
      <c r="C3" s="15">
        <f t="shared" ref="C3:C744" si="1">B3/B4-1</f>
        <v>-0.003759398496</v>
      </c>
      <c r="D3" s="17">
        <f t="shared" ref="D3:D744" si="2">C3</f>
        <v>-0.003759398496</v>
      </c>
      <c r="E3" s="15" t="s">
        <v>34</v>
      </c>
      <c r="F3" s="16">
        <v>22326.9</v>
      </c>
      <c r="G3" s="15">
        <v>0.009187001</v>
      </c>
      <c r="H3" s="17">
        <v>0.0092</v>
      </c>
    </row>
    <row r="4" ht="15.75" customHeight="1">
      <c r="A4" s="15" t="s">
        <v>36</v>
      </c>
      <c r="B4" s="42">
        <v>13.3</v>
      </c>
      <c r="C4" s="15">
        <f t="shared" si="1"/>
        <v>0</v>
      </c>
      <c r="D4" s="17">
        <f t="shared" si="2"/>
        <v>0</v>
      </c>
      <c r="E4" s="15" t="s">
        <v>36</v>
      </c>
      <c r="F4" s="16">
        <v>22123.65</v>
      </c>
      <c r="G4" s="15">
        <v>0.005405663</v>
      </c>
      <c r="H4" s="17">
        <v>0.0054</v>
      </c>
      <c r="I4" s="19"/>
      <c r="J4" s="20">
        <f>(B3/B745)^(1/3)</f>
        <v>1.098344618</v>
      </c>
      <c r="K4" s="15"/>
      <c r="L4" s="15"/>
    </row>
    <row r="5" ht="15.75" customHeight="1">
      <c r="A5" s="15" t="s">
        <v>37</v>
      </c>
      <c r="B5" s="42">
        <v>13.3</v>
      </c>
      <c r="C5" s="15">
        <f t="shared" si="1"/>
        <v>0</v>
      </c>
      <c r="D5" s="17">
        <f t="shared" si="2"/>
        <v>0</v>
      </c>
      <c r="E5" s="15" t="s">
        <v>37</v>
      </c>
      <c r="F5" s="16">
        <v>22004.7</v>
      </c>
      <c r="G5" s="15">
        <v>-0.004165771</v>
      </c>
      <c r="H5" s="17">
        <v>-0.0042</v>
      </c>
      <c r="I5" s="21" t="s">
        <v>38</v>
      </c>
      <c r="J5" s="20">
        <f>J4-1</f>
        <v>0.09834461751</v>
      </c>
      <c r="K5" s="15"/>
      <c r="L5" s="22">
        <f>(7.08+7.29+4.64)/3</f>
        <v>6.336666667</v>
      </c>
    </row>
    <row r="6" ht="15.75" customHeight="1">
      <c r="A6" s="15" t="s">
        <v>40</v>
      </c>
      <c r="B6" s="42">
        <v>13.3</v>
      </c>
      <c r="C6" s="15">
        <f t="shared" si="1"/>
        <v>0.0390625</v>
      </c>
      <c r="D6" s="17">
        <f t="shared" si="2"/>
        <v>0.0390625</v>
      </c>
      <c r="E6" s="15" t="s">
        <v>40</v>
      </c>
      <c r="F6" s="16">
        <v>22096.75</v>
      </c>
      <c r="G6" s="15">
        <v>0.003852453</v>
      </c>
      <c r="H6" s="17">
        <v>0.0039</v>
      </c>
      <c r="I6" s="19"/>
      <c r="J6" s="76">
        <f>J5</f>
        <v>0.09834461751</v>
      </c>
      <c r="K6" s="24" t="s">
        <v>41</v>
      </c>
      <c r="L6" s="25">
        <v>0.0633</v>
      </c>
      <c r="M6" s="22" t="s">
        <v>42</v>
      </c>
      <c r="N6" s="22"/>
      <c r="O6" s="22"/>
    </row>
    <row r="7" ht="15.75" customHeight="1">
      <c r="A7" s="15" t="s">
        <v>43</v>
      </c>
      <c r="B7" s="42">
        <v>12.8</v>
      </c>
      <c r="C7" s="15">
        <f t="shared" si="1"/>
        <v>0.003921568627</v>
      </c>
      <c r="D7" s="17">
        <f t="shared" si="2"/>
        <v>0.003921568627</v>
      </c>
      <c r="E7" s="15" t="s">
        <v>43</v>
      </c>
      <c r="F7" s="16">
        <v>22011.95</v>
      </c>
      <c r="G7" s="15">
        <v>0.007914703</v>
      </c>
      <c r="H7" s="17">
        <v>0.0079</v>
      </c>
      <c r="I7" s="19"/>
      <c r="J7" s="15"/>
      <c r="K7" s="15"/>
      <c r="L7" s="24">
        <v>0.0633</v>
      </c>
    </row>
    <row r="8" ht="15.75" customHeight="1">
      <c r="A8" s="15" t="s">
        <v>44</v>
      </c>
      <c r="B8" s="42">
        <v>12.75</v>
      </c>
      <c r="C8" s="15">
        <f t="shared" si="1"/>
        <v>-0.007782101167</v>
      </c>
      <c r="D8" s="17">
        <f t="shared" si="2"/>
        <v>-0.007782101167</v>
      </c>
      <c r="E8" s="15" t="s">
        <v>44</v>
      </c>
      <c r="F8" s="16">
        <v>21839.1</v>
      </c>
      <c r="G8" s="15">
        <v>9.92325E-4</v>
      </c>
      <c r="H8" s="17">
        <v>0.001</v>
      </c>
      <c r="I8" s="26" t="s">
        <v>45</v>
      </c>
      <c r="J8" s="24">
        <f>_xlfn.COVARIANCE.P(C3:C744,G3:G744)/_xlfn.VAR.P(G3:G744)</f>
        <v>1.273213129</v>
      </c>
      <c r="K8" s="15"/>
      <c r="L8" s="15"/>
    </row>
    <row r="9" ht="15.75" customHeight="1">
      <c r="A9" s="15" t="s">
        <v>46</v>
      </c>
      <c r="B9" s="42">
        <v>12.85</v>
      </c>
      <c r="C9" s="15">
        <f t="shared" si="1"/>
        <v>-0.02281368821</v>
      </c>
      <c r="D9" s="17">
        <f t="shared" si="2"/>
        <v>-0.02281368821</v>
      </c>
      <c r="E9" s="15" t="s">
        <v>46</v>
      </c>
      <c r="F9" s="16">
        <v>21817.45</v>
      </c>
      <c r="G9" s="15">
        <v>-0.010802196</v>
      </c>
      <c r="H9" s="17">
        <v>-0.0108</v>
      </c>
      <c r="I9" s="26" t="s">
        <v>47</v>
      </c>
      <c r="J9" s="24">
        <f>SLOPE(C3:C744,G3:G744)</f>
        <v>1.273213129</v>
      </c>
      <c r="K9" s="15"/>
      <c r="L9" s="27" t="s">
        <v>48</v>
      </c>
      <c r="M9" s="28" t="s">
        <v>49</v>
      </c>
      <c r="N9" s="28" t="s">
        <v>50</v>
      </c>
      <c r="O9" s="28" t="s">
        <v>51</v>
      </c>
    </row>
    <row r="10" ht="15.75" customHeight="1">
      <c r="A10" s="15" t="s">
        <v>57</v>
      </c>
      <c r="B10" s="42">
        <v>13.15</v>
      </c>
      <c r="C10" s="15">
        <f t="shared" si="1"/>
        <v>0</v>
      </c>
      <c r="D10" s="17">
        <f t="shared" si="2"/>
        <v>0</v>
      </c>
      <c r="E10" s="15" t="s">
        <v>57</v>
      </c>
      <c r="F10" s="16">
        <v>22055.7</v>
      </c>
      <c r="G10" s="15">
        <v>0.001468896</v>
      </c>
      <c r="H10" s="17">
        <v>0.0015</v>
      </c>
      <c r="I10" s="26" t="s">
        <v>58</v>
      </c>
      <c r="J10" s="24">
        <f>0.7853</f>
        <v>0.7853</v>
      </c>
      <c r="K10" s="15"/>
      <c r="L10" s="27" t="s">
        <v>59</v>
      </c>
      <c r="M10" s="28">
        <f>AVERAGE(C498:C745)</f>
        <v>0.001053043397</v>
      </c>
      <c r="N10" s="28">
        <f>AVERAGE(C249:C497)</f>
        <v>-0.001697363569</v>
      </c>
      <c r="O10" s="28">
        <f>AVERAGE(C3:C248)</f>
        <v>0.003976445727</v>
      </c>
    </row>
    <row r="11" ht="15.75" customHeight="1">
      <c r="A11" s="15" t="s">
        <v>61</v>
      </c>
      <c r="B11" s="42">
        <v>13.15</v>
      </c>
      <c r="C11" s="15">
        <f t="shared" si="1"/>
        <v>0.003816793893</v>
      </c>
      <c r="D11" s="17">
        <f t="shared" si="2"/>
        <v>0.003816793893</v>
      </c>
      <c r="E11" s="15" t="s">
        <v>61</v>
      </c>
      <c r="F11" s="16">
        <v>22023.35</v>
      </c>
      <c r="G11" s="15">
        <v>-0.005567433</v>
      </c>
      <c r="H11" s="17">
        <v>-0.0056</v>
      </c>
      <c r="I11" s="19" t="s">
        <v>62</v>
      </c>
      <c r="J11" s="15">
        <f>J5-L7</f>
        <v>0.03504461751</v>
      </c>
      <c r="L11" s="27" t="s">
        <v>59</v>
      </c>
      <c r="M11" s="33">
        <f>AVERAGE(C499:C745)</f>
        <v>0.001139862958</v>
      </c>
      <c r="N11" s="33">
        <f t="shared" ref="N11:O11" si="3">N10</f>
        <v>-0.001697363569</v>
      </c>
      <c r="O11" s="34">
        <f t="shared" si="3"/>
        <v>0.003976445727</v>
      </c>
    </row>
    <row r="12" ht="15.75" customHeight="1">
      <c r="A12" s="15" t="s">
        <v>64</v>
      </c>
      <c r="B12" s="42">
        <v>13.1</v>
      </c>
      <c r="C12" s="15">
        <f t="shared" si="1"/>
        <v>0.0564516129</v>
      </c>
      <c r="D12" s="17">
        <f t="shared" si="2"/>
        <v>0.0564516129</v>
      </c>
      <c r="E12" s="15" t="s">
        <v>64</v>
      </c>
      <c r="F12" s="16">
        <v>22146.65</v>
      </c>
      <c r="G12" s="15">
        <v>0.006771162</v>
      </c>
      <c r="H12" s="17">
        <v>0.0068</v>
      </c>
      <c r="I12" s="19" t="s">
        <v>65</v>
      </c>
      <c r="J12" s="15">
        <f>J11*J8</f>
        <v>0.04461926714</v>
      </c>
      <c r="L12" s="27" t="s">
        <v>66</v>
      </c>
      <c r="M12" s="33">
        <f>AVERAGE(M11:O11)</f>
        <v>0.001139648372</v>
      </c>
      <c r="N12" s="35"/>
      <c r="O12" s="35"/>
    </row>
    <row r="13" ht="15.75" customHeight="1">
      <c r="A13" s="15" t="s">
        <v>68</v>
      </c>
      <c r="B13" s="42">
        <v>12.4</v>
      </c>
      <c r="C13" s="15">
        <f t="shared" si="1"/>
        <v>-0.09489051095</v>
      </c>
      <c r="D13" s="17">
        <f t="shared" si="2"/>
        <v>-0.09489051095</v>
      </c>
      <c r="E13" s="15" t="s">
        <v>68</v>
      </c>
      <c r="F13" s="16">
        <v>21997.7</v>
      </c>
      <c r="G13" s="15">
        <v>-0.015132725</v>
      </c>
      <c r="H13" s="17">
        <v>-0.0151</v>
      </c>
      <c r="I13" s="36" t="s">
        <v>69</v>
      </c>
      <c r="J13" s="15">
        <f>J12+L7</f>
        <v>0.1079192671</v>
      </c>
      <c r="L13" s="27" t="s">
        <v>70</v>
      </c>
      <c r="M13" s="35">
        <f>B498/B745-1</f>
        <v>-0.035</v>
      </c>
      <c r="N13" s="35">
        <f>B248/B497-1</f>
        <v>-0.3910891089</v>
      </c>
      <c r="O13" s="35">
        <f>B3/B248-1</f>
        <v>1.154471545</v>
      </c>
    </row>
    <row r="14" ht="15.75" customHeight="1">
      <c r="A14" s="39">
        <v>45629.0</v>
      </c>
      <c r="B14" s="42">
        <v>13.7</v>
      </c>
      <c r="C14" s="15">
        <f t="shared" si="1"/>
        <v>-0.003636363636</v>
      </c>
      <c r="D14" s="17">
        <f t="shared" si="2"/>
        <v>-0.003636363636</v>
      </c>
      <c r="E14" s="39">
        <v>45629.0</v>
      </c>
      <c r="F14" s="16">
        <v>22335.7</v>
      </c>
      <c r="G14" s="15">
        <v>1.36571E-4</v>
      </c>
      <c r="H14" s="17">
        <v>1.0E-4</v>
      </c>
      <c r="I14" s="36" t="s">
        <v>72</v>
      </c>
      <c r="J14" s="40">
        <f>J13</f>
        <v>0.1079192671</v>
      </c>
      <c r="L14" s="27" t="s">
        <v>73</v>
      </c>
      <c r="M14" s="33">
        <f t="shared" ref="M14:O14" si="4">M13</f>
        <v>-0.035</v>
      </c>
      <c r="N14" s="33">
        <f t="shared" si="4"/>
        <v>-0.3910891089</v>
      </c>
      <c r="O14" s="33">
        <f t="shared" si="4"/>
        <v>1.154471545</v>
      </c>
    </row>
    <row r="15" ht="15.75" customHeight="1">
      <c r="A15" s="39">
        <v>45599.0</v>
      </c>
      <c r="B15" s="42">
        <v>13.75</v>
      </c>
      <c r="C15" s="15">
        <f t="shared" si="1"/>
        <v>-0.0350877193</v>
      </c>
      <c r="D15" s="17">
        <f t="shared" si="2"/>
        <v>-0.0350877193</v>
      </c>
      <c r="E15" s="39">
        <v>45599.0</v>
      </c>
      <c r="F15" s="16">
        <v>22332.65</v>
      </c>
      <c r="G15" s="15">
        <v>-0.007153162</v>
      </c>
      <c r="H15" s="17">
        <v>-0.0072</v>
      </c>
      <c r="I15" s="19"/>
      <c r="J15" s="15"/>
      <c r="K15" s="15"/>
      <c r="L15" s="27" t="s">
        <v>74</v>
      </c>
      <c r="M15" s="33">
        <f>AVERAGE(M14:O14)</f>
        <v>0.2427941453</v>
      </c>
      <c r="N15" s="35"/>
      <c r="O15" s="35"/>
    </row>
    <row r="16">
      <c r="A16" s="39">
        <v>45476.0</v>
      </c>
      <c r="B16" s="42">
        <v>14.25</v>
      </c>
      <c r="C16" s="15">
        <f t="shared" si="1"/>
        <v>0.01063829787</v>
      </c>
      <c r="D16" s="17">
        <f t="shared" si="2"/>
        <v>0.01063829787</v>
      </c>
      <c r="E16" s="39">
        <v>45476.0</v>
      </c>
      <c r="F16" s="16">
        <v>22493.55</v>
      </c>
      <c r="G16" s="15">
        <v>8.67667E-4</v>
      </c>
      <c r="H16" s="17">
        <v>9.0E-4</v>
      </c>
      <c r="I16" s="19"/>
      <c r="J16" s="15"/>
      <c r="K16" s="15"/>
      <c r="L16" s="15"/>
      <c r="M16" s="41"/>
      <c r="N16" s="41"/>
      <c r="O16" s="41"/>
    </row>
    <row r="17">
      <c r="A17" s="39">
        <v>45446.0</v>
      </c>
      <c r="B17" s="42">
        <v>14.1</v>
      </c>
      <c r="C17" s="15">
        <f t="shared" si="1"/>
        <v>-0.01742160279</v>
      </c>
      <c r="D17" s="17">
        <f t="shared" si="2"/>
        <v>-0.01742160279</v>
      </c>
      <c r="E17" s="39">
        <v>45446.0</v>
      </c>
      <c r="F17" s="16">
        <v>22474.05</v>
      </c>
      <c r="G17" s="15">
        <v>0.005266972</v>
      </c>
      <c r="H17" s="17">
        <v>0.0053</v>
      </c>
      <c r="I17" s="19"/>
      <c r="J17" s="15"/>
      <c r="K17" s="15"/>
      <c r="L17" s="15"/>
    </row>
    <row r="18">
      <c r="A18" s="39">
        <v>45415.0</v>
      </c>
      <c r="B18" s="42">
        <v>14.35</v>
      </c>
      <c r="C18" s="15">
        <f t="shared" si="1"/>
        <v>0.01056338028</v>
      </c>
      <c r="D18" s="17">
        <f t="shared" si="2"/>
        <v>0.01056338028</v>
      </c>
      <c r="E18" s="39">
        <v>45415.0</v>
      </c>
      <c r="F18" s="16">
        <v>22356.3</v>
      </c>
      <c r="G18" s="15">
        <v>-0.002200343</v>
      </c>
      <c r="H18" s="17">
        <v>-0.0022</v>
      </c>
      <c r="I18" s="19"/>
      <c r="J18" s="15"/>
      <c r="K18" s="15"/>
      <c r="L18" s="15"/>
    </row>
    <row r="19">
      <c r="A19" s="39">
        <v>45385.0</v>
      </c>
      <c r="B19" s="42">
        <v>14.2</v>
      </c>
      <c r="C19" s="15">
        <f t="shared" si="1"/>
        <v>-0.02739726027</v>
      </c>
      <c r="D19" s="17">
        <f t="shared" si="2"/>
        <v>-0.02739726027</v>
      </c>
      <c r="E19" s="39">
        <v>45385.0</v>
      </c>
      <c r="F19" s="16">
        <v>22405.6</v>
      </c>
      <c r="G19" s="15">
        <v>0.001215458</v>
      </c>
      <c r="H19" s="17">
        <v>0.0012</v>
      </c>
      <c r="I19" s="19"/>
      <c r="J19" s="15"/>
      <c r="K19" s="15"/>
      <c r="L19" s="15"/>
    </row>
    <row r="20">
      <c r="A20" s="39">
        <v>45325.0</v>
      </c>
      <c r="B20" s="42">
        <v>14.6</v>
      </c>
      <c r="C20" s="15">
        <f t="shared" si="1"/>
        <v>0.02816901408</v>
      </c>
      <c r="D20" s="17">
        <f t="shared" si="2"/>
        <v>0.02816901408</v>
      </c>
      <c r="E20" s="39">
        <v>45325.0</v>
      </c>
      <c r="F20" s="16">
        <v>22378.4</v>
      </c>
      <c r="G20" s="15">
        <v>0.001774943</v>
      </c>
      <c r="H20" s="17">
        <v>0.0018</v>
      </c>
      <c r="I20" s="19"/>
      <c r="J20" s="15"/>
      <c r="K20" s="15"/>
      <c r="L20" s="15"/>
    </row>
    <row r="21" ht="15.75" customHeight="1">
      <c r="A21" s="39">
        <v>45294.0</v>
      </c>
      <c r="B21" s="42">
        <v>14.2</v>
      </c>
      <c r="C21" s="15">
        <f t="shared" si="1"/>
        <v>0.04029304029</v>
      </c>
      <c r="D21" s="17">
        <f t="shared" si="2"/>
        <v>0.04029304029</v>
      </c>
      <c r="E21" s="39">
        <v>45294.0</v>
      </c>
      <c r="F21" s="16">
        <v>22338.75</v>
      </c>
      <c r="G21" s="15">
        <v>0.016192205</v>
      </c>
      <c r="H21" s="17">
        <v>0.0162</v>
      </c>
      <c r="I21" s="19"/>
      <c r="J21" s="15"/>
      <c r="K21" s="15"/>
      <c r="L21" s="15"/>
    </row>
    <row r="22" ht="15.75" customHeight="1">
      <c r="A22" s="15" t="s">
        <v>75</v>
      </c>
      <c r="B22" s="42">
        <v>13.65</v>
      </c>
      <c r="C22" s="15">
        <f t="shared" si="1"/>
        <v>0</v>
      </c>
      <c r="D22" s="17">
        <f t="shared" si="2"/>
        <v>0</v>
      </c>
      <c r="E22" s="15" t="s">
        <v>75</v>
      </c>
      <c r="F22" s="16">
        <v>21982.8</v>
      </c>
      <c r="G22" s="15">
        <v>0.001441838</v>
      </c>
      <c r="H22" s="17">
        <v>0.0014</v>
      </c>
      <c r="I22" s="19"/>
      <c r="J22" s="15"/>
      <c r="K22" s="15"/>
      <c r="L22" s="15"/>
    </row>
    <row r="23" ht="15.75" customHeight="1">
      <c r="A23" s="15" t="s">
        <v>76</v>
      </c>
      <c r="B23" s="42">
        <v>13.65</v>
      </c>
      <c r="C23" s="15">
        <f t="shared" si="1"/>
        <v>-0.1388012618</v>
      </c>
      <c r="D23" s="17">
        <f t="shared" si="2"/>
        <v>-0.1388012618</v>
      </c>
      <c r="E23" s="15" t="s">
        <v>76</v>
      </c>
      <c r="F23" s="16">
        <v>21951.15</v>
      </c>
      <c r="G23" s="15">
        <v>-0.011135963</v>
      </c>
      <c r="H23" s="17">
        <v>-0.0111</v>
      </c>
      <c r="I23" s="43"/>
      <c r="J23" s="15"/>
      <c r="K23" s="15"/>
      <c r="L23" s="15"/>
    </row>
    <row r="24" ht="15.75" customHeight="1">
      <c r="A24" s="15" t="s">
        <v>79</v>
      </c>
      <c r="B24" s="42">
        <v>15.85</v>
      </c>
      <c r="C24" s="15">
        <f t="shared" si="1"/>
        <v>-0.05934718101</v>
      </c>
      <c r="D24" s="17">
        <f t="shared" si="2"/>
        <v>-0.05934718101</v>
      </c>
      <c r="E24" s="15" t="s">
        <v>79</v>
      </c>
      <c r="F24" s="16">
        <v>22198.35</v>
      </c>
      <c r="G24" s="15">
        <v>0.003449047</v>
      </c>
      <c r="H24" s="17">
        <v>0.0034</v>
      </c>
      <c r="I24" s="19"/>
      <c r="J24" s="15"/>
      <c r="K24" s="15"/>
      <c r="L24" s="15"/>
    </row>
    <row r="25" ht="15.75" customHeight="1">
      <c r="A25" s="15" t="s">
        <v>82</v>
      </c>
      <c r="B25" s="42">
        <v>16.85</v>
      </c>
      <c r="C25" s="15">
        <f t="shared" si="1"/>
        <v>-0.03988603989</v>
      </c>
      <c r="D25" s="17">
        <f t="shared" si="2"/>
        <v>-0.03988603989</v>
      </c>
      <c r="E25" s="15" t="s">
        <v>82</v>
      </c>
      <c r="F25" s="16">
        <v>22122.05</v>
      </c>
      <c r="G25" s="15">
        <v>-0.004080999</v>
      </c>
      <c r="H25" s="17">
        <v>-0.0041</v>
      </c>
      <c r="I25" s="19"/>
      <c r="J25" s="15"/>
      <c r="K25" s="15"/>
      <c r="L25" s="15"/>
    </row>
    <row r="26" ht="15.75" customHeight="1">
      <c r="A26" s="15" t="s">
        <v>84</v>
      </c>
      <c r="B26" s="42">
        <v>17.55</v>
      </c>
      <c r="C26" s="15">
        <f t="shared" si="1"/>
        <v>0.07668711656</v>
      </c>
      <c r="D26" s="17">
        <f t="shared" si="2"/>
        <v>0.07668711656</v>
      </c>
      <c r="E26" s="15" t="s">
        <v>84</v>
      </c>
      <c r="F26" s="16">
        <v>22212.7</v>
      </c>
      <c r="G26" s="15">
        <v>-2.13796E-4</v>
      </c>
      <c r="H26" s="17">
        <v>-2.0E-4</v>
      </c>
      <c r="I26" s="19"/>
      <c r="J26" s="15"/>
      <c r="K26" s="15"/>
      <c r="L26" s="15"/>
    </row>
    <row r="27" ht="15.75" customHeight="1">
      <c r="A27" s="15" t="s">
        <v>90</v>
      </c>
      <c r="B27" s="42">
        <v>16.3</v>
      </c>
      <c r="C27" s="15">
        <f t="shared" si="1"/>
        <v>0.06188925081</v>
      </c>
      <c r="D27" s="17">
        <f t="shared" si="2"/>
        <v>0.06188925081</v>
      </c>
      <c r="E27" s="15" t="s">
        <v>90</v>
      </c>
      <c r="F27" s="16">
        <v>22217.45</v>
      </c>
      <c r="G27" s="15">
        <v>0.007363393</v>
      </c>
      <c r="H27" s="17">
        <v>0.0074</v>
      </c>
      <c r="I27" s="19"/>
      <c r="J27" s="17"/>
      <c r="K27" s="17"/>
      <c r="L27" s="17"/>
    </row>
    <row r="28" ht="15.75" customHeight="1">
      <c r="A28" s="15" t="s">
        <v>92</v>
      </c>
      <c r="B28" s="42">
        <v>15.35</v>
      </c>
      <c r="C28" s="15">
        <f t="shared" si="1"/>
        <v>-0.03761755486</v>
      </c>
      <c r="D28" s="17">
        <f t="shared" si="2"/>
        <v>-0.03761755486</v>
      </c>
      <c r="E28" s="15" t="s">
        <v>92</v>
      </c>
      <c r="F28" s="16">
        <v>22055.05</v>
      </c>
      <c r="G28" s="15">
        <v>-0.00639277</v>
      </c>
      <c r="H28" s="17">
        <v>-0.0064</v>
      </c>
      <c r="I28" s="19"/>
      <c r="J28" s="26"/>
      <c r="K28" s="26"/>
      <c r="L28" s="15"/>
      <c r="N28" s="22" t="s">
        <v>94</v>
      </c>
      <c r="O28" s="22"/>
    </row>
    <row r="29" ht="15.75" customHeight="1">
      <c r="A29" s="15" t="s">
        <v>95</v>
      </c>
      <c r="B29" s="42">
        <v>15.95</v>
      </c>
      <c r="C29" s="15">
        <f t="shared" si="1"/>
        <v>-0.003125</v>
      </c>
      <c r="D29" s="17">
        <f t="shared" si="2"/>
        <v>-0.003125</v>
      </c>
      <c r="E29" s="15" t="s">
        <v>95</v>
      </c>
      <c r="F29" s="16">
        <v>22196.95</v>
      </c>
      <c r="G29" s="15">
        <v>0.003376691</v>
      </c>
      <c r="H29" s="17">
        <v>0.0034</v>
      </c>
      <c r="I29" s="19"/>
      <c r="J29" s="15"/>
      <c r="K29" s="15"/>
      <c r="L29" s="15"/>
      <c r="N29" s="22"/>
      <c r="O29" s="22"/>
    </row>
    <row r="30" ht="15.75" customHeight="1">
      <c r="A30" s="15" t="s">
        <v>97</v>
      </c>
      <c r="B30" s="42">
        <v>16.0</v>
      </c>
      <c r="C30" s="15">
        <f t="shared" si="1"/>
        <v>0.006289308176</v>
      </c>
      <c r="D30" s="17">
        <f t="shared" si="2"/>
        <v>0.006289308176</v>
      </c>
      <c r="E30" s="15" t="s">
        <v>97</v>
      </c>
      <c r="F30" s="16">
        <v>22122.25</v>
      </c>
      <c r="G30" s="15">
        <v>0.003699973</v>
      </c>
      <c r="H30" s="17">
        <v>0.0037</v>
      </c>
      <c r="I30" s="19"/>
      <c r="J30" s="77"/>
      <c r="K30" s="77"/>
      <c r="L30" s="77"/>
    </row>
    <row r="31" ht="15.75" customHeight="1">
      <c r="A31" s="15" t="s">
        <v>99</v>
      </c>
      <c r="B31" s="42">
        <v>15.9</v>
      </c>
      <c r="C31" s="15">
        <f t="shared" si="1"/>
        <v>-0.003134796238</v>
      </c>
      <c r="D31" s="17">
        <f t="shared" si="2"/>
        <v>-0.003134796238</v>
      </c>
      <c r="E31" s="15" t="s">
        <v>99</v>
      </c>
      <c r="F31" s="16">
        <v>22040.7</v>
      </c>
      <c r="G31" s="15">
        <v>0.005930879</v>
      </c>
      <c r="H31" s="17">
        <v>0.0059</v>
      </c>
      <c r="I31" s="19"/>
      <c r="J31" s="17"/>
      <c r="K31" s="17"/>
      <c r="L31" s="17"/>
    </row>
    <row r="32" ht="15.75" customHeight="1">
      <c r="A32" s="15" t="s">
        <v>101</v>
      </c>
      <c r="B32" s="42">
        <v>15.95</v>
      </c>
      <c r="C32" s="15">
        <f t="shared" si="1"/>
        <v>0.02572347267</v>
      </c>
      <c r="D32" s="17">
        <f t="shared" si="2"/>
        <v>0.02572347267</v>
      </c>
      <c r="E32" s="15" t="s">
        <v>101</v>
      </c>
      <c r="F32" s="16">
        <v>21910.75</v>
      </c>
      <c r="G32" s="15">
        <v>0.003237172</v>
      </c>
      <c r="H32" s="17">
        <v>0.0032</v>
      </c>
      <c r="I32" s="19"/>
      <c r="J32" s="15"/>
      <c r="K32" s="15"/>
      <c r="L32" s="15"/>
    </row>
    <row r="33" ht="15.75" customHeight="1">
      <c r="A33" s="15" t="s">
        <v>104</v>
      </c>
      <c r="B33" s="42">
        <v>15.55</v>
      </c>
      <c r="C33" s="15">
        <f t="shared" si="1"/>
        <v>0.05782312925</v>
      </c>
      <c r="D33" s="17">
        <f t="shared" si="2"/>
        <v>0.05782312925</v>
      </c>
      <c r="E33" s="15" t="s">
        <v>104</v>
      </c>
      <c r="F33" s="16">
        <v>21840.05</v>
      </c>
      <c r="G33" s="15">
        <v>0.004451956</v>
      </c>
      <c r="H33" s="17">
        <v>0.0045</v>
      </c>
      <c r="I33" s="19"/>
      <c r="J33" s="15"/>
      <c r="K33" s="15"/>
      <c r="L33" s="15"/>
    </row>
    <row r="34" ht="15.75" customHeight="1">
      <c r="A34" s="15" t="s">
        <v>107</v>
      </c>
      <c r="B34" s="42">
        <v>14.7</v>
      </c>
      <c r="C34" s="15">
        <f t="shared" si="1"/>
        <v>0.01730103806</v>
      </c>
      <c r="D34" s="17">
        <f t="shared" si="2"/>
        <v>0.01730103806</v>
      </c>
      <c r="E34" s="15" t="s">
        <v>107</v>
      </c>
      <c r="F34" s="16">
        <v>21743.25</v>
      </c>
      <c r="G34" s="15">
        <v>0.005884516</v>
      </c>
      <c r="H34" s="17">
        <v>0.0059</v>
      </c>
      <c r="I34" s="19"/>
      <c r="J34" s="15"/>
      <c r="K34" s="15"/>
      <c r="L34" s="15"/>
    </row>
    <row r="35" ht="15.75" customHeight="1">
      <c r="A35" s="39">
        <v>45628.0</v>
      </c>
      <c r="B35" s="42">
        <v>14.45</v>
      </c>
      <c r="C35" s="15">
        <f t="shared" si="1"/>
        <v>-0.06774193548</v>
      </c>
      <c r="D35" s="17">
        <f t="shared" si="2"/>
        <v>-0.06774193548</v>
      </c>
      <c r="E35" s="39">
        <v>45628.0</v>
      </c>
      <c r="F35" s="16">
        <v>21616.05</v>
      </c>
      <c r="G35" s="15">
        <v>-0.007641455</v>
      </c>
      <c r="H35" s="17">
        <v>-0.0076</v>
      </c>
      <c r="I35" s="19"/>
      <c r="J35" s="15"/>
      <c r="K35" s="15"/>
      <c r="L35" s="15"/>
    </row>
    <row r="36" ht="15.75" customHeight="1">
      <c r="A36" s="39">
        <v>45537.0</v>
      </c>
      <c r="B36" s="42">
        <v>15.5</v>
      </c>
      <c r="C36" s="15">
        <f t="shared" si="1"/>
        <v>0.0472972973</v>
      </c>
      <c r="D36" s="17">
        <f t="shared" si="2"/>
        <v>0.0472972973</v>
      </c>
      <c r="E36" s="39">
        <v>45537.0</v>
      </c>
      <c r="F36" s="16">
        <v>21782.5</v>
      </c>
      <c r="G36" s="15">
        <v>0.002972196</v>
      </c>
      <c r="H36" s="17">
        <v>0.003</v>
      </c>
      <c r="I36" s="19"/>
      <c r="J36" s="15"/>
      <c r="K36" s="15"/>
      <c r="L36" s="15"/>
    </row>
    <row r="37" ht="15.75" customHeight="1">
      <c r="A37" s="39">
        <v>45506.0</v>
      </c>
      <c r="B37" s="42">
        <v>14.8</v>
      </c>
      <c r="C37" s="15">
        <f t="shared" si="1"/>
        <v>-0.01333333333</v>
      </c>
      <c r="D37" s="17">
        <f t="shared" si="2"/>
        <v>-0.01333333333</v>
      </c>
      <c r="E37" s="39">
        <v>45506.0</v>
      </c>
      <c r="F37" s="16">
        <v>21717.95</v>
      </c>
      <c r="G37" s="15">
        <v>-0.009691981</v>
      </c>
      <c r="H37" s="17">
        <v>-0.0097</v>
      </c>
      <c r="I37" s="19"/>
      <c r="J37" s="15"/>
      <c r="K37" s="15"/>
      <c r="L37" s="15"/>
    </row>
    <row r="38" ht="15.75" customHeight="1">
      <c r="A38" s="39">
        <v>45475.0</v>
      </c>
      <c r="B38" s="42">
        <v>15.0</v>
      </c>
      <c r="C38" s="15">
        <f t="shared" si="1"/>
        <v>0.05263157895</v>
      </c>
      <c r="D38" s="17">
        <f t="shared" si="2"/>
        <v>0.05263157895</v>
      </c>
      <c r="E38" s="39">
        <v>45475.0</v>
      </c>
      <c r="F38" s="16">
        <v>21930.5</v>
      </c>
      <c r="G38" s="48">
        <v>5.0161E-5</v>
      </c>
      <c r="H38" s="17">
        <v>1.0E-4</v>
      </c>
      <c r="I38" s="19"/>
      <c r="J38" s="17"/>
      <c r="K38" s="17"/>
      <c r="L38" s="17"/>
    </row>
    <row r="39" ht="15.75" customHeight="1">
      <c r="A39" s="39">
        <v>45445.0</v>
      </c>
      <c r="B39" s="42">
        <v>14.25</v>
      </c>
      <c r="C39" s="15">
        <f t="shared" si="1"/>
        <v>0.03636363636</v>
      </c>
      <c r="D39" s="17">
        <f t="shared" si="2"/>
        <v>0.03636363636</v>
      </c>
      <c r="E39" s="39">
        <v>45445.0</v>
      </c>
      <c r="F39" s="16">
        <v>21929.4</v>
      </c>
      <c r="G39" s="15">
        <v>0.007243348</v>
      </c>
      <c r="H39" s="17">
        <v>0.0072</v>
      </c>
      <c r="I39" s="19"/>
      <c r="J39" s="15"/>
      <c r="K39" s="15"/>
      <c r="L39" s="15"/>
    </row>
    <row r="40" ht="15.75" customHeight="1">
      <c r="A40" s="39">
        <v>45414.0</v>
      </c>
      <c r="B40" s="42">
        <v>13.75</v>
      </c>
      <c r="C40" s="15">
        <f t="shared" si="1"/>
        <v>-0.02135231317</v>
      </c>
      <c r="D40" s="17">
        <f t="shared" si="2"/>
        <v>-0.02135231317</v>
      </c>
      <c r="E40" s="39">
        <v>45414.0</v>
      </c>
      <c r="F40" s="16">
        <v>21771.7</v>
      </c>
      <c r="G40" s="15">
        <v>-0.003756784</v>
      </c>
      <c r="H40" s="17">
        <v>-0.0038</v>
      </c>
      <c r="I40" s="78"/>
      <c r="J40" s="79"/>
      <c r="K40" s="15"/>
      <c r="L40" s="15"/>
    </row>
    <row r="41" ht="15.75" customHeight="1">
      <c r="A41" s="39">
        <v>45324.0</v>
      </c>
      <c r="B41" s="42">
        <v>14.05</v>
      </c>
      <c r="C41" s="15">
        <f t="shared" si="1"/>
        <v>-0.007067137809</v>
      </c>
      <c r="D41" s="17">
        <f t="shared" si="2"/>
        <v>-0.007067137809</v>
      </c>
      <c r="E41" s="39">
        <v>45324.0</v>
      </c>
      <c r="F41" s="16">
        <v>21853.8</v>
      </c>
      <c r="G41" s="15">
        <v>0.007205916</v>
      </c>
      <c r="H41" s="17">
        <v>0.0072</v>
      </c>
    </row>
    <row r="42" ht="15.75" customHeight="1">
      <c r="A42" s="39">
        <v>45293.0</v>
      </c>
      <c r="B42" s="42">
        <v>14.15</v>
      </c>
      <c r="C42" s="15">
        <f t="shared" si="1"/>
        <v>-0.01393728223</v>
      </c>
      <c r="D42" s="17">
        <f t="shared" si="2"/>
        <v>-0.01393728223</v>
      </c>
      <c r="E42" s="39">
        <v>45293.0</v>
      </c>
      <c r="F42" s="16">
        <v>21697.45</v>
      </c>
      <c r="G42" s="15">
        <v>-0.001300303</v>
      </c>
      <c r="H42" s="17">
        <v>-0.0013</v>
      </c>
    </row>
    <row r="43" ht="15.75" customHeight="1">
      <c r="A43" s="15" t="s">
        <v>114</v>
      </c>
      <c r="B43" s="42">
        <v>14.35</v>
      </c>
      <c r="C43" s="15">
        <f t="shared" si="1"/>
        <v>-0.01034482759</v>
      </c>
      <c r="D43" s="17">
        <f t="shared" si="2"/>
        <v>-0.01034482759</v>
      </c>
      <c r="E43" s="15" t="s">
        <v>114</v>
      </c>
      <c r="F43" s="16">
        <v>21725.7</v>
      </c>
      <c r="G43" s="15">
        <v>0.009460043</v>
      </c>
      <c r="H43" s="17">
        <v>0.0095</v>
      </c>
    </row>
    <row r="44" ht="15.75" customHeight="1">
      <c r="A44" s="15" t="s">
        <v>115</v>
      </c>
      <c r="B44" s="42">
        <v>14.5</v>
      </c>
      <c r="C44" s="15">
        <f t="shared" si="1"/>
        <v>-0.01360544218</v>
      </c>
      <c r="D44" s="17">
        <f t="shared" si="2"/>
        <v>-0.01360544218</v>
      </c>
      <c r="E44" s="15" t="s">
        <v>115</v>
      </c>
      <c r="F44" s="16">
        <v>21522.1</v>
      </c>
      <c r="G44" s="15">
        <v>-0.009913698</v>
      </c>
      <c r="H44" s="17">
        <v>-0.0099</v>
      </c>
    </row>
    <row r="45" ht="15.75" customHeight="1">
      <c r="A45" s="15" t="s">
        <v>116</v>
      </c>
      <c r="B45" s="42">
        <v>14.7</v>
      </c>
      <c r="C45" s="15">
        <f t="shared" si="1"/>
        <v>0.006849315068</v>
      </c>
      <c r="D45" s="17">
        <f t="shared" si="2"/>
        <v>0.006849315068</v>
      </c>
      <c r="E45" s="15" t="s">
        <v>116</v>
      </c>
      <c r="F45" s="16">
        <v>21737.6</v>
      </c>
      <c r="G45" s="15">
        <v>0.018030591</v>
      </c>
      <c r="H45" s="17">
        <v>0.018</v>
      </c>
    </row>
    <row r="46" ht="15.75" customHeight="1">
      <c r="A46" s="15" t="s">
        <v>117</v>
      </c>
      <c r="B46" s="42">
        <v>14.6</v>
      </c>
      <c r="C46" s="15">
        <f t="shared" si="1"/>
        <v>-0.02013422819</v>
      </c>
      <c r="D46" s="17">
        <f t="shared" si="2"/>
        <v>-0.02013422819</v>
      </c>
      <c r="E46" s="15" t="s">
        <v>117</v>
      </c>
      <c r="F46" s="16">
        <v>21352.6</v>
      </c>
      <c r="G46" s="15">
        <v>-0.004724072</v>
      </c>
      <c r="H46" s="17">
        <v>-0.0047</v>
      </c>
    </row>
    <row r="47" ht="15.75" customHeight="1">
      <c r="A47" s="15" t="s">
        <v>118</v>
      </c>
      <c r="B47" s="42">
        <v>14.9</v>
      </c>
      <c r="C47" s="15">
        <f t="shared" si="1"/>
        <v>0.03472222222</v>
      </c>
      <c r="D47" s="17">
        <f t="shared" si="2"/>
        <v>0.03472222222</v>
      </c>
      <c r="E47" s="15" t="s">
        <v>118</v>
      </c>
      <c r="F47" s="16">
        <v>21453.95</v>
      </c>
      <c r="G47" s="15">
        <v>0.010130045</v>
      </c>
      <c r="H47" s="17">
        <v>0.0101</v>
      </c>
    </row>
    <row r="48" ht="15.75" customHeight="1">
      <c r="A48" s="15" t="s">
        <v>119</v>
      </c>
      <c r="B48" s="42">
        <v>14.4</v>
      </c>
      <c r="C48" s="15">
        <f t="shared" si="1"/>
        <v>-0.04</v>
      </c>
      <c r="D48" s="17">
        <f t="shared" si="2"/>
        <v>-0.04</v>
      </c>
      <c r="E48" s="15" t="s">
        <v>119</v>
      </c>
      <c r="F48" s="16">
        <v>21238.8</v>
      </c>
      <c r="G48" s="15">
        <v>-0.01543682</v>
      </c>
      <c r="H48" s="17">
        <v>-0.0154</v>
      </c>
    </row>
    <row r="49" ht="15.75" customHeight="1">
      <c r="A49" s="15" t="s">
        <v>120</v>
      </c>
      <c r="B49" s="42">
        <v>15.0</v>
      </c>
      <c r="C49" s="15">
        <f t="shared" si="1"/>
        <v>-0.006622516556</v>
      </c>
      <c r="D49" s="17">
        <f t="shared" si="2"/>
        <v>-0.006622516556</v>
      </c>
      <c r="E49" s="15" t="s">
        <v>120</v>
      </c>
      <c r="F49" s="16">
        <v>21571.8</v>
      </c>
      <c r="G49" s="15">
        <v>-0.002340166</v>
      </c>
      <c r="H49" s="17">
        <v>-0.0023</v>
      </c>
    </row>
    <row r="50" ht="15.75" customHeight="1">
      <c r="A50" s="15" t="s">
        <v>121</v>
      </c>
      <c r="B50" s="42">
        <v>15.1</v>
      </c>
      <c r="C50" s="15">
        <f t="shared" si="1"/>
        <v>0</v>
      </c>
      <c r="D50" s="17">
        <f t="shared" si="2"/>
        <v>0</v>
      </c>
      <c r="E50" s="15" t="s">
        <v>121</v>
      </c>
      <c r="F50" s="16">
        <v>21622.4</v>
      </c>
      <c r="G50" s="15">
        <v>0.007461939</v>
      </c>
      <c r="H50" s="17">
        <v>0.0075</v>
      </c>
    </row>
    <row r="51" ht="15.75" customHeight="1">
      <c r="A51" s="15" t="s">
        <v>122</v>
      </c>
      <c r="B51" s="42">
        <v>15.1</v>
      </c>
      <c r="C51" s="15">
        <f t="shared" si="1"/>
        <v>0</v>
      </c>
      <c r="D51" s="17">
        <f t="shared" si="2"/>
        <v>0</v>
      </c>
      <c r="E51" s="15" t="s">
        <v>122</v>
      </c>
      <c r="F51" s="16">
        <v>21462.25</v>
      </c>
      <c r="G51" s="15">
        <v>-0.005085308</v>
      </c>
      <c r="H51" s="17">
        <v>-0.0051</v>
      </c>
    </row>
    <row r="52" ht="15.75" customHeight="1">
      <c r="A52" s="15" t="s">
        <v>123</v>
      </c>
      <c r="B52" s="42">
        <v>15.1</v>
      </c>
      <c r="C52" s="15">
        <f t="shared" si="1"/>
        <v>-0.04126984127</v>
      </c>
      <c r="D52" s="17">
        <f t="shared" si="2"/>
        <v>-0.04126984127</v>
      </c>
      <c r="E52" s="15" t="s">
        <v>123</v>
      </c>
      <c r="F52" s="16">
        <v>21571.95</v>
      </c>
      <c r="G52" s="15">
        <v>-0.020894323</v>
      </c>
      <c r="H52" s="17">
        <v>-0.0209</v>
      </c>
    </row>
    <row r="53" ht="15.75" customHeight="1">
      <c r="A53" s="15" t="s">
        <v>124</v>
      </c>
      <c r="B53" s="42">
        <v>15.75</v>
      </c>
      <c r="C53" s="15">
        <f t="shared" si="1"/>
        <v>-0.04545454545</v>
      </c>
      <c r="D53" s="17">
        <f t="shared" si="2"/>
        <v>-0.04545454545</v>
      </c>
      <c r="E53" s="15" t="s">
        <v>124</v>
      </c>
      <c r="F53" s="16">
        <v>22032.3</v>
      </c>
      <c r="G53" s="15">
        <v>-0.002948304</v>
      </c>
      <c r="H53" s="17">
        <v>-0.0029</v>
      </c>
    </row>
    <row r="54" ht="15.75" customHeight="1">
      <c r="A54" s="15" t="s">
        <v>125</v>
      </c>
      <c r="B54" s="42">
        <v>16.5</v>
      </c>
      <c r="C54" s="15">
        <f t="shared" si="1"/>
        <v>0.04100946372</v>
      </c>
      <c r="D54" s="17">
        <f t="shared" si="2"/>
        <v>0.04100946372</v>
      </c>
      <c r="E54" s="15" t="s">
        <v>125</v>
      </c>
      <c r="F54" s="16">
        <v>22097.45</v>
      </c>
      <c r="G54" s="15">
        <v>0.009267146</v>
      </c>
      <c r="H54" s="17">
        <v>0.0093</v>
      </c>
    </row>
    <row r="55" ht="15.75" customHeight="1">
      <c r="A55" s="39">
        <v>45627.0</v>
      </c>
      <c r="B55" s="42">
        <v>15.85</v>
      </c>
      <c r="C55" s="15">
        <f t="shared" si="1"/>
        <v>-0.01246105919</v>
      </c>
      <c r="D55" s="17">
        <f t="shared" si="2"/>
        <v>-0.01246105919</v>
      </c>
      <c r="E55" s="39">
        <v>45627.0</v>
      </c>
      <c r="F55" s="16">
        <v>21894.55</v>
      </c>
      <c r="G55" s="15">
        <v>0.01142642</v>
      </c>
      <c r="H55" s="17">
        <v>0.0114</v>
      </c>
    </row>
    <row r="56" ht="15.75" customHeight="1">
      <c r="A56" s="39">
        <v>45597.0</v>
      </c>
      <c r="B56" s="42">
        <v>16.05</v>
      </c>
      <c r="C56" s="15">
        <f t="shared" si="1"/>
        <v>-0.006191950464</v>
      </c>
      <c r="D56" s="17">
        <f t="shared" si="2"/>
        <v>-0.006191950464</v>
      </c>
      <c r="E56" s="39">
        <v>45597.0</v>
      </c>
      <c r="F56" s="16">
        <v>21647.2</v>
      </c>
      <c r="G56" s="15">
        <v>0.001318303</v>
      </c>
      <c r="H56" s="17">
        <v>0.0013</v>
      </c>
      <c r="I56" s="19"/>
      <c r="J56" s="15"/>
      <c r="K56" s="15"/>
      <c r="L56" s="15"/>
    </row>
    <row r="57" ht="15.75" customHeight="1">
      <c r="A57" s="39">
        <v>45566.0</v>
      </c>
      <c r="B57" s="42">
        <v>16.15</v>
      </c>
      <c r="C57" s="15">
        <f t="shared" si="1"/>
        <v>-0.003086419753</v>
      </c>
      <c r="D57" s="17">
        <f t="shared" si="2"/>
        <v>-0.003086419753</v>
      </c>
      <c r="E57" s="39">
        <v>45566.0</v>
      </c>
      <c r="F57" s="16">
        <v>21618.7</v>
      </c>
      <c r="G57" s="15">
        <v>0.003427733</v>
      </c>
      <c r="H57" s="17">
        <v>0.0034</v>
      </c>
      <c r="I57" s="19"/>
      <c r="J57" s="15"/>
      <c r="K57" s="15"/>
      <c r="L57" s="15"/>
    </row>
    <row r="58" ht="15.75" customHeight="1">
      <c r="A58" s="39">
        <v>45536.0</v>
      </c>
      <c r="B58" s="42">
        <v>16.2</v>
      </c>
      <c r="C58" s="15">
        <f t="shared" si="1"/>
        <v>-0.05539358601</v>
      </c>
      <c r="D58" s="17">
        <f t="shared" si="2"/>
        <v>-0.05539358601</v>
      </c>
      <c r="E58" s="39">
        <v>45536.0</v>
      </c>
      <c r="F58" s="16">
        <v>21544.85</v>
      </c>
      <c r="G58" s="15">
        <v>0.0014805</v>
      </c>
      <c r="H58" s="17">
        <v>0.0015</v>
      </c>
      <c r="I58" s="19"/>
      <c r="J58" s="15"/>
      <c r="K58" s="15"/>
      <c r="L58" s="15"/>
    </row>
    <row r="59" ht="15.75" customHeight="1">
      <c r="A59" s="39">
        <v>45505.0</v>
      </c>
      <c r="B59" s="42">
        <v>17.15</v>
      </c>
      <c r="C59" s="15">
        <f t="shared" si="1"/>
        <v>0.002923976608</v>
      </c>
      <c r="D59" s="17">
        <f t="shared" si="2"/>
        <v>0.002923976608</v>
      </c>
      <c r="E59" s="39">
        <v>45505.0</v>
      </c>
      <c r="F59" s="16">
        <v>21513.0</v>
      </c>
      <c r="G59" s="15">
        <v>-0.009110673</v>
      </c>
      <c r="H59" s="17">
        <v>-0.0091</v>
      </c>
      <c r="I59" s="36" t="s">
        <v>113</v>
      </c>
      <c r="J59" s="40">
        <v>0.088</v>
      </c>
      <c r="K59" s="15"/>
      <c r="L59" s="15"/>
    </row>
    <row r="60" ht="15.75" customHeight="1">
      <c r="A60" s="39">
        <v>45413.0</v>
      </c>
      <c r="B60" s="42">
        <v>17.1</v>
      </c>
      <c r="C60" s="15">
        <f t="shared" si="1"/>
        <v>0.01785714286</v>
      </c>
      <c r="D60" s="17">
        <f t="shared" si="2"/>
        <v>0.01785714286</v>
      </c>
      <c r="E60" s="39">
        <v>45413.0</v>
      </c>
      <c r="F60" s="16">
        <v>21710.8</v>
      </c>
      <c r="G60" s="15">
        <v>0.002410128</v>
      </c>
      <c r="H60" s="17">
        <v>0.0024</v>
      </c>
      <c r="I60" s="19"/>
      <c r="J60" s="15"/>
      <c r="K60" s="15"/>
      <c r="L60" s="15"/>
    </row>
    <row r="61" ht="15.75" customHeight="1">
      <c r="A61" s="39">
        <v>45383.0</v>
      </c>
      <c r="B61" s="42">
        <v>16.8</v>
      </c>
      <c r="C61" s="15">
        <f t="shared" si="1"/>
        <v>0.05993690852</v>
      </c>
      <c r="D61" s="17">
        <f t="shared" si="2"/>
        <v>0.05993690852</v>
      </c>
      <c r="E61" s="39">
        <v>45383.0</v>
      </c>
      <c r="F61" s="16">
        <v>21658.6</v>
      </c>
      <c r="G61" s="15">
        <v>0.00656447</v>
      </c>
      <c r="H61" s="17">
        <v>0.0066</v>
      </c>
      <c r="I61" s="19"/>
      <c r="J61" s="15"/>
      <c r="K61" s="15"/>
      <c r="L61" s="15"/>
    </row>
    <row r="62" ht="15.75" customHeight="1">
      <c r="A62" s="39">
        <v>45352.0</v>
      </c>
      <c r="B62" s="42">
        <v>15.85</v>
      </c>
      <c r="C62" s="15">
        <f t="shared" si="1"/>
        <v>-0.01246105919</v>
      </c>
      <c r="D62" s="17">
        <f t="shared" si="2"/>
        <v>-0.01246105919</v>
      </c>
      <c r="E62" s="39">
        <v>45352.0</v>
      </c>
      <c r="F62" s="16">
        <v>21517.35</v>
      </c>
      <c r="G62" s="15">
        <v>-0.006851813</v>
      </c>
      <c r="H62" s="17">
        <v>-0.0069</v>
      </c>
      <c r="I62" s="19"/>
      <c r="J62" s="15"/>
      <c r="K62" s="15"/>
      <c r="L62" s="15"/>
    </row>
    <row r="63" ht="15.75" customHeight="1">
      <c r="A63" s="39">
        <v>45323.0</v>
      </c>
      <c r="B63" s="42">
        <v>16.05</v>
      </c>
      <c r="C63" s="15">
        <f t="shared" si="1"/>
        <v>-0.05588235294</v>
      </c>
      <c r="D63" s="17">
        <f t="shared" si="2"/>
        <v>-0.05588235294</v>
      </c>
      <c r="E63" s="39">
        <v>45323.0</v>
      </c>
      <c r="F63" s="16">
        <v>21665.8</v>
      </c>
      <c r="G63" s="15">
        <v>-0.003500154</v>
      </c>
      <c r="H63" s="17">
        <v>-0.0035</v>
      </c>
      <c r="I63" s="19"/>
      <c r="J63" s="15"/>
      <c r="K63" s="15"/>
      <c r="L63" s="15"/>
    </row>
    <row r="64" ht="15.75" customHeight="1">
      <c r="A64" s="39">
        <v>45292.0</v>
      </c>
      <c r="B64" s="42">
        <v>17.0</v>
      </c>
      <c r="C64" s="15">
        <f t="shared" si="1"/>
        <v>0.0625</v>
      </c>
      <c r="D64" s="17">
        <f t="shared" si="2"/>
        <v>0.0625</v>
      </c>
      <c r="E64" s="39">
        <v>45292.0</v>
      </c>
      <c r="F64" s="16">
        <v>21741.9</v>
      </c>
      <c r="G64" s="15">
        <v>4.83172E-4</v>
      </c>
      <c r="H64" s="17">
        <v>5.0E-4</v>
      </c>
      <c r="I64" s="21" t="s">
        <v>129</v>
      </c>
      <c r="J64" s="20" t="s">
        <v>130</v>
      </c>
      <c r="L64" s="10"/>
    </row>
    <row r="65" ht="15.75" customHeight="1">
      <c r="A65" s="15" t="s">
        <v>132</v>
      </c>
      <c r="B65" s="42">
        <v>16.0</v>
      </c>
      <c r="C65" s="15">
        <f t="shared" si="1"/>
        <v>0.2075471698</v>
      </c>
      <c r="D65" s="17">
        <f t="shared" si="2"/>
        <v>0.2075471698</v>
      </c>
      <c r="E65" s="15" t="s">
        <v>132</v>
      </c>
      <c r="F65" s="16">
        <v>21731.4</v>
      </c>
      <c r="G65" s="15">
        <v>-0.002171847</v>
      </c>
      <c r="H65" s="17">
        <v>-0.0022</v>
      </c>
      <c r="I65" s="52">
        <f>_xlfn.VAR.S(C3:C744)</f>
        <v>0.001476615466</v>
      </c>
      <c r="J65" s="53">
        <f>_xlfn.VAR.P(G2:G744)</f>
        <v>0.00007456432323</v>
      </c>
      <c r="L65" s="15"/>
    </row>
    <row r="66" ht="15.75" customHeight="1">
      <c r="A66" s="15" t="s">
        <v>133</v>
      </c>
      <c r="B66" s="42">
        <v>13.25</v>
      </c>
      <c r="C66" s="15">
        <f t="shared" si="1"/>
        <v>-0.01486988848</v>
      </c>
      <c r="D66" s="17">
        <f t="shared" si="2"/>
        <v>-0.01486988848</v>
      </c>
      <c r="E66" s="15" t="s">
        <v>133</v>
      </c>
      <c r="F66" s="16">
        <v>21778.7</v>
      </c>
      <c r="G66" s="15">
        <v>0.005723917</v>
      </c>
      <c r="H66" s="17">
        <v>0.0057</v>
      </c>
      <c r="I66" s="19"/>
      <c r="J66" s="15"/>
      <c r="K66" s="15"/>
      <c r="L66" s="15"/>
    </row>
    <row r="67" ht="15.75" customHeight="1">
      <c r="A67" s="15" t="s">
        <v>134</v>
      </c>
      <c r="B67" s="42">
        <v>13.45</v>
      </c>
      <c r="C67" s="15">
        <f t="shared" si="1"/>
        <v>0.007490636704</v>
      </c>
      <c r="D67" s="17">
        <f t="shared" si="2"/>
        <v>0.007490636704</v>
      </c>
      <c r="E67" s="15" t="s">
        <v>134</v>
      </c>
      <c r="F67" s="16">
        <v>21654.75</v>
      </c>
      <c r="G67" s="15">
        <v>0.009952732</v>
      </c>
      <c r="H67" s="17">
        <v>0.01</v>
      </c>
      <c r="I67" s="54" t="s">
        <v>136</v>
      </c>
      <c r="J67" s="55">
        <f>I65-J68</f>
        <v>0.001355741353</v>
      </c>
    </row>
    <row r="68" ht="15.75" customHeight="1">
      <c r="A68" s="15" t="s">
        <v>138</v>
      </c>
      <c r="B68" s="42">
        <v>13.35</v>
      </c>
      <c r="C68" s="15">
        <f t="shared" si="1"/>
        <v>-0.01838235294</v>
      </c>
      <c r="D68" s="17">
        <f t="shared" si="2"/>
        <v>-0.01838235294</v>
      </c>
      <c r="E68" s="15" t="s">
        <v>138</v>
      </c>
      <c r="F68" s="16">
        <v>21441.35</v>
      </c>
      <c r="G68" s="15">
        <v>0.004306913</v>
      </c>
      <c r="H68" s="17">
        <v>0.0043</v>
      </c>
      <c r="I68" s="56" t="s">
        <v>67</v>
      </c>
      <c r="J68" s="57">
        <f>J65*J8^2</f>
        <v>0.0001208741122</v>
      </c>
    </row>
    <row r="69" ht="15.75" customHeight="1">
      <c r="A69" s="15" t="s">
        <v>140</v>
      </c>
      <c r="B69" s="42">
        <v>13.6</v>
      </c>
      <c r="C69" s="15">
        <f t="shared" si="1"/>
        <v>-0.003663003663</v>
      </c>
      <c r="D69" s="17">
        <f t="shared" si="2"/>
        <v>-0.003663003663</v>
      </c>
      <c r="E69" s="15" t="s">
        <v>140</v>
      </c>
      <c r="F69" s="16">
        <v>21349.4</v>
      </c>
      <c r="G69" s="15">
        <v>0.004438945</v>
      </c>
      <c r="H69" s="17">
        <v>0.0044</v>
      </c>
      <c r="J69" s="15"/>
    </row>
    <row r="70" ht="15.75" customHeight="1">
      <c r="A70" s="15" t="s">
        <v>142</v>
      </c>
      <c r="B70" s="42">
        <v>13.65</v>
      </c>
      <c r="C70" s="15">
        <f t="shared" si="1"/>
        <v>0.04198473282</v>
      </c>
      <c r="D70" s="17">
        <f t="shared" si="2"/>
        <v>0.04198473282</v>
      </c>
      <c r="E70" s="15" t="s">
        <v>142</v>
      </c>
      <c r="F70" s="16">
        <v>21255.05</v>
      </c>
      <c r="G70" s="15">
        <v>0.004959776</v>
      </c>
      <c r="H70" s="17">
        <v>0.005</v>
      </c>
    </row>
    <row r="71" ht="15.75" customHeight="1">
      <c r="A71" s="15" t="s">
        <v>143</v>
      </c>
      <c r="B71" s="42">
        <v>13.1</v>
      </c>
      <c r="C71" s="15">
        <f t="shared" si="1"/>
        <v>-0.06428571429</v>
      </c>
      <c r="D71" s="17">
        <f t="shared" si="2"/>
        <v>-0.06428571429</v>
      </c>
      <c r="E71" s="15" t="s">
        <v>143</v>
      </c>
      <c r="F71" s="16">
        <v>21150.15</v>
      </c>
      <c r="G71" s="15">
        <v>-0.014121502</v>
      </c>
      <c r="H71" s="17">
        <v>-0.0141</v>
      </c>
      <c r="I71" s="19"/>
      <c r="J71" s="15"/>
    </row>
    <row r="72" ht="15.75" customHeight="1">
      <c r="A72" s="15" t="s">
        <v>145</v>
      </c>
      <c r="B72" s="42">
        <v>14.0</v>
      </c>
      <c r="C72" s="15">
        <f t="shared" si="1"/>
        <v>-0.007092198582</v>
      </c>
      <c r="D72" s="17">
        <f t="shared" si="2"/>
        <v>-0.007092198582</v>
      </c>
      <c r="E72" s="15" t="s">
        <v>145</v>
      </c>
      <c r="F72" s="16">
        <v>21453.1</v>
      </c>
      <c r="G72" s="15">
        <v>0.001608411</v>
      </c>
      <c r="H72" s="17">
        <v>0.0016</v>
      </c>
      <c r="I72" s="19"/>
      <c r="J72" s="15"/>
      <c r="K72" s="15"/>
      <c r="L72" s="15"/>
    </row>
    <row r="73" ht="15.75" customHeight="1">
      <c r="A73" s="15" t="s">
        <v>146</v>
      </c>
      <c r="B73" s="42">
        <v>14.1</v>
      </c>
      <c r="C73" s="15">
        <f t="shared" si="1"/>
        <v>0.003558718861</v>
      </c>
      <c r="D73" s="17">
        <f t="shared" si="2"/>
        <v>0.003558718861</v>
      </c>
      <c r="E73" s="15" t="s">
        <v>146</v>
      </c>
      <c r="F73" s="16">
        <v>21418.65</v>
      </c>
      <c r="G73" s="15">
        <v>-0.001771013</v>
      </c>
      <c r="H73" s="17">
        <v>-0.0018</v>
      </c>
      <c r="I73" s="19"/>
      <c r="J73" s="15"/>
      <c r="K73" s="15"/>
      <c r="L73" s="15"/>
    </row>
    <row r="74" ht="15.75" customHeight="1">
      <c r="A74" s="15" t="s">
        <v>147</v>
      </c>
      <c r="B74" s="42">
        <v>14.05</v>
      </c>
      <c r="C74" s="15">
        <f t="shared" si="1"/>
        <v>0.007168458781</v>
      </c>
      <c r="D74" s="17">
        <f t="shared" si="2"/>
        <v>0.007168458781</v>
      </c>
      <c r="E74" s="15" t="s">
        <v>147</v>
      </c>
      <c r="F74" s="16">
        <v>21456.65</v>
      </c>
      <c r="G74" s="15">
        <v>0.012932723</v>
      </c>
      <c r="H74" s="17">
        <v>0.0129</v>
      </c>
      <c r="I74" s="19"/>
      <c r="J74" s="15"/>
      <c r="K74" s="15"/>
      <c r="L74" s="15"/>
    </row>
    <row r="75" ht="15.75" customHeight="1">
      <c r="A75" s="15" t="s">
        <v>148</v>
      </c>
      <c r="B75" s="42">
        <v>13.95</v>
      </c>
      <c r="C75" s="15">
        <f t="shared" si="1"/>
        <v>0.05681818182</v>
      </c>
      <c r="D75" s="17">
        <f t="shared" si="2"/>
        <v>0.05681818182</v>
      </c>
      <c r="E75" s="15" t="s">
        <v>148</v>
      </c>
      <c r="F75" s="16">
        <v>21182.7</v>
      </c>
      <c r="G75" s="15">
        <v>0.012250106</v>
      </c>
      <c r="H75" s="17">
        <v>0.0123</v>
      </c>
      <c r="I75" s="19"/>
      <c r="J75" s="15"/>
      <c r="K75" s="15"/>
      <c r="L75" s="15"/>
    </row>
    <row r="76" ht="15.75" customHeight="1">
      <c r="A76" s="15" t="s">
        <v>149</v>
      </c>
      <c r="B76" s="42">
        <v>13.2</v>
      </c>
      <c r="C76" s="15">
        <f t="shared" si="1"/>
        <v>0.003802281369</v>
      </c>
      <c r="D76" s="17">
        <f t="shared" si="2"/>
        <v>0.003802281369</v>
      </c>
      <c r="E76" s="15" t="s">
        <v>149</v>
      </c>
      <c r="F76" s="16">
        <v>20926.35</v>
      </c>
      <c r="G76" s="15">
        <v>9.54253E-4</v>
      </c>
      <c r="H76" s="17">
        <v>0.001</v>
      </c>
      <c r="I76" s="19"/>
      <c r="J76" s="15"/>
      <c r="K76" s="15"/>
      <c r="L76" s="15"/>
    </row>
    <row r="77" ht="15.75" customHeight="1">
      <c r="A77" s="58">
        <v>45272.0</v>
      </c>
      <c r="B77" s="42">
        <v>13.15</v>
      </c>
      <c r="C77" s="15">
        <f t="shared" si="1"/>
        <v>0</v>
      </c>
      <c r="D77" s="17">
        <f t="shared" si="2"/>
        <v>0</v>
      </c>
      <c r="E77" s="58">
        <v>45272.0</v>
      </c>
      <c r="F77" s="16">
        <v>20906.4</v>
      </c>
      <c r="G77" s="15">
        <v>-0.004319644</v>
      </c>
      <c r="H77" s="17">
        <v>-0.0043</v>
      </c>
      <c r="I77" s="19"/>
      <c r="J77" s="15"/>
      <c r="K77" s="15"/>
      <c r="L77" s="15"/>
    </row>
    <row r="78" ht="15.75" customHeight="1">
      <c r="A78" s="58">
        <v>45242.0</v>
      </c>
      <c r="B78" s="42">
        <v>13.15</v>
      </c>
      <c r="C78" s="15">
        <f t="shared" si="1"/>
        <v>0.01937984496</v>
      </c>
      <c r="D78" s="17">
        <f t="shared" si="2"/>
        <v>0.01937984496</v>
      </c>
      <c r="E78" s="58">
        <v>45242.0</v>
      </c>
      <c r="F78" s="16">
        <v>20997.1</v>
      </c>
      <c r="G78" s="15">
        <v>0.001320972</v>
      </c>
      <c r="H78" s="17">
        <v>0.0013</v>
      </c>
      <c r="I78" s="19"/>
      <c r="J78" s="15"/>
      <c r="K78" s="15"/>
      <c r="L78" s="15"/>
    </row>
    <row r="79" ht="15.75" customHeight="1">
      <c r="A79" s="39">
        <v>45150.0</v>
      </c>
      <c r="B79" s="42">
        <v>12.9</v>
      </c>
      <c r="C79" s="15">
        <f t="shared" si="1"/>
        <v>-0.02272727273</v>
      </c>
      <c r="D79" s="17">
        <f t="shared" si="2"/>
        <v>-0.02272727273</v>
      </c>
      <c r="E79" s="39">
        <v>45150.0</v>
      </c>
      <c r="F79" s="16">
        <v>20969.4</v>
      </c>
      <c r="G79" s="15">
        <v>0.003265371</v>
      </c>
      <c r="H79" s="17">
        <v>0.0033</v>
      </c>
      <c r="I79" s="19"/>
      <c r="J79" s="15"/>
      <c r="K79" s="15"/>
      <c r="L79" s="15"/>
    </row>
    <row r="80" ht="15.75" customHeight="1">
      <c r="A80" s="39">
        <v>45119.0</v>
      </c>
      <c r="B80" s="42">
        <v>13.2</v>
      </c>
      <c r="C80" s="15">
        <f t="shared" si="1"/>
        <v>0.02723735409</v>
      </c>
      <c r="D80" s="17">
        <f t="shared" si="2"/>
        <v>0.02723735409</v>
      </c>
      <c r="E80" s="39">
        <v>45119.0</v>
      </c>
      <c r="F80" s="16">
        <v>20901.15</v>
      </c>
      <c r="G80" s="15">
        <v>-0.001745655</v>
      </c>
      <c r="H80" s="17">
        <v>-0.0017</v>
      </c>
      <c r="I80" s="19"/>
      <c r="J80" s="15"/>
      <c r="K80" s="15"/>
      <c r="L80" s="15"/>
    </row>
    <row r="81" ht="15.75" customHeight="1">
      <c r="A81" s="39">
        <v>45089.0</v>
      </c>
      <c r="B81" s="42">
        <v>12.85</v>
      </c>
      <c r="C81" s="15">
        <f t="shared" si="1"/>
        <v>-0.0153256705</v>
      </c>
      <c r="D81" s="17">
        <f t="shared" si="2"/>
        <v>-0.0153256705</v>
      </c>
      <c r="E81" s="39">
        <v>45089.0</v>
      </c>
      <c r="F81" s="16">
        <v>20937.7</v>
      </c>
      <c r="G81" s="15">
        <v>0.003960662</v>
      </c>
      <c r="H81" s="17">
        <v>0.004</v>
      </c>
      <c r="I81" s="19"/>
      <c r="J81" s="15"/>
      <c r="K81" s="15"/>
      <c r="L81" s="15"/>
    </row>
    <row r="82" ht="15.75" customHeight="1">
      <c r="A82" s="39">
        <v>45058.0</v>
      </c>
      <c r="B82" s="42">
        <v>13.05</v>
      </c>
      <c r="C82" s="15">
        <f t="shared" si="1"/>
        <v>-0.007604562738</v>
      </c>
      <c r="D82" s="17">
        <f t="shared" si="2"/>
        <v>-0.007604562738</v>
      </c>
      <c r="E82" s="39">
        <v>45058.0</v>
      </c>
      <c r="F82" s="16">
        <v>20855.1</v>
      </c>
      <c r="G82" s="15">
        <v>0.008135623</v>
      </c>
      <c r="H82" s="17">
        <v>0.0081</v>
      </c>
      <c r="I82" s="19"/>
      <c r="J82" s="15"/>
      <c r="K82" s="15"/>
      <c r="L82" s="15"/>
    </row>
    <row r="83" ht="15.75" customHeight="1">
      <c r="A83" s="39">
        <v>45028.0</v>
      </c>
      <c r="B83" s="42">
        <v>13.15</v>
      </c>
      <c r="C83" s="15">
        <f t="shared" si="1"/>
        <v>-0.007547169811</v>
      </c>
      <c r="D83" s="17">
        <f t="shared" si="2"/>
        <v>-0.007547169811</v>
      </c>
      <c r="E83" s="39">
        <v>45028.0</v>
      </c>
      <c r="F83" s="16">
        <v>20686.8</v>
      </c>
      <c r="G83" s="15">
        <v>0.02066815</v>
      </c>
      <c r="H83" s="17">
        <v>0.0207</v>
      </c>
      <c r="I83" s="59"/>
      <c r="J83" s="15"/>
      <c r="K83" s="15"/>
      <c r="L83" s="15"/>
    </row>
    <row r="84" ht="15.75" customHeight="1">
      <c r="A84" s="39">
        <v>44938.0</v>
      </c>
      <c r="B84" s="42">
        <v>13.25</v>
      </c>
      <c r="C84" s="15">
        <f t="shared" si="1"/>
        <v>0.0153256705</v>
      </c>
      <c r="D84" s="17">
        <f t="shared" si="2"/>
        <v>0.0153256705</v>
      </c>
      <c r="E84" s="39">
        <v>44938.0</v>
      </c>
      <c r="F84" s="16">
        <v>20267.9</v>
      </c>
      <c r="G84" s="15">
        <v>0.006692942</v>
      </c>
      <c r="H84" s="17">
        <v>0.0067</v>
      </c>
      <c r="I84" s="19"/>
      <c r="J84" s="15"/>
      <c r="K84" s="15"/>
      <c r="L84" s="15"/>
    </row>
    <row r="85" ht="15.75" customHeight="1">
      <c r="A85" s="15" t="s">
        <v>153</v>
      </c>
      <c r="B85" s="42">
        <v>13.05</v>
      </c>
      <c r="C85" s="15">
        <f t="shared" si="1"/>
        <v>-0.01136363636</v>
      </c>
      <c r="D85" s="17">
        <f t="shared" si="2"/>
        <v>-0.01136363636</v>
      </c>
      <c r="E85" s="15" t="s">
        <v>153</v>
      </c>
      <c r="F85" s="16">
        <v>20133.15</v>
      </c>
      <c r="G85" s="15">
        <v>0.001818716</v>
      </c>
      <c r="H85" s="17">
        <v>0.0018</v>
      </c>
      <c r="I85" s="19"/>
      <c r="J85" s="15"/>
      <c r="K85" s="17"/>
      <c r="L85" s="15"/>
    </row>
    <row r="86" ht="15.75" customHeight="1">
      <c r="A86" s="15" t="s">
        <v>154</v>
      </c>
      <c r="B86" s="42">
        <v>13.2</v>
      </c>
      <c r="C86" s="15">
        <f t="shared" si="1"/>
        <v>-0.003773584906</v>
      </c>
      <c r="D86" s="17">
        <f t="shared" si="2"/>
        <v>-0.003773584906</v>
      </c>
      <c r="E86" s="15" t="s">
        <v>154</v>
      </c>
      <c r="F86" s="16">
        <v>20096.6</v>
      </c>
      <c r="G86" s="15">
        <v>0.010402369</v>
      </c>
      <c r="H86" s="17">
        <v>0.0104</v>
      </c>
      <c r="I86" s="19"/>
      <c r="J86" s="15"/>
      <c r="K86" s="17"/>
      <c r="L86" s="15"/>
    </row>
    <row r="87" ht="15.75" customHeight="1">
      <c r="A87" s="15" t="s">
        <v>155</v>
      </c>
      <c r="B87" s="42">
        <v>13.25</v>
      </c>
      <c r="C87" s="15">
        <f t="shared" si="1"/>
        <v>-0.007490636704</v>
      </c>
      <c r="D87" s="17">
        <f t="shared" si="2"/>
        <v>-0.007490636704</v>
      </c>
      <c r="E87" s="15" t="s">
        <v>155</v>
      </c>
      <c r="F87" s="16">
        <v>19889.7</v>
      </c>
      <c r="G87" s="15">
        <v>0.004799264</v>
      </c>
      <c r="H87" s="17">
        <v>0.0048</v>
      </c>
      <c r="I87" s="19"/>
      <c r="J87" s="15"/>
      <c r="K87" s="17"/>
      <c r="L87" s="15"/>
    </row>
    <row r="88" ht="15.75" customHeight="1">
      <c r="A88" s="15" t="s">
        <v>156</v>
      </c>
      <c r="B88" s="42">
        <v>13.35</v>
      </c>
      <c r="C88" s="15">
        <f t="shared" si="1"/>
        <v>-0.01838235294</v>
      </c>
      <c r="D88" s="17">
        <f t="shared" si="2"/>
        <v>-0.01838235294</v>
      </c>
      <c r="E88" s="15" t="s">
        <v>156</v>
      </c>
      <c r="F88" s="16">
        <v>19794.7</v>
      </c>
      <c r="G88" s="15">
        <v>-3.6865E-4</v>
      </c>
      <c r="H88" s="17">
        <v>-4.0E-4</v>
      </c>
      <c r="I88" s="13"/>
      <c r="J88" s="80"/>
      <c r="K88" s="81"/>
      <c r="L88" s="15"/>
    </row>
    <row r="89" ht="15.75" customHeight="1">
      <c r="A89" s="15" t="s">
        <v>157</v>
      </c>
      <c r="B89" s="42">
        <v>13.6</v>
      </c>
      <c r="C89" s="15">
        <f t="shared" si="1"/>
        <v>0.007407407407</v>
      </c>
      <c r="D89" s="17">
        <f t="shared" si="2"/>
        <v>0.007407407407</v>
      </c>
      <c r="E89" s="15" t="s">
        <v>157</v>
      </c>
      <c r="F89" s="16">
        <v>19802.0</v>
      </c>
      <c r="G89" s="15">
        <v>-4.97177E-4</v>
      </c>
      <c r="H89" s="17">
        <v>-5.0E-4</v>
      </c>
      <c r="I89" s="19"/>
      <c r="J89" s="15"/>
      <c r="K89" s="15"/>
      <c r="L89" s="15"/>
    </row>
    <row r="90" ht="15.75" customHeight="1">
      <c r="A90" s="15" t="s">
        <v>158</v>
      </c>
      <c r="B90" s="42">
        <v>13.5</v>
      </c>
      <c r="C90" s="15">
        <f t="shared" si="1"/>
        <v>-0.02527075812</v>
      </c>
      <c r="D90" s="17">
        <f t="shared" si="2"/>
        <v>-0.02527075812</v>
      </c>
      <c r="E90" s="15" t="s">
        <v>158</v>
      </c>
      <c r="F90" s="16">
        <v>19811.85</v>
      </c>
      <c r="G90" s="15">
        <v>0.001438074</v>
      </c>
      <c r="H90" s="17">
        <v>0.0014</v>
      </c>
      <c r="I90" s="19"/>
      <c r="J90" s="15"/>
      <c r="K90" s="15"/>
      <c r="L90" s="15"/>
    </row>
    <row r="91" ht="15.75" customHeight="1">
      <c r="A91" s="15" t="s">
        <v>159</v>
      </c>
      <c r="B91" s="42">
        <v>13.85</v>
      </c>
      <c r="C91" s="15">
        <f t="shared" si="1"/>
        <v>-0.02120141343</v>
      </c>
      <c r="D91" s="17">
        <f t="shared" si="2"/>
        <v>-0.02120141343</v>
      </c>
      <c r="E91" s="15" t="s">
        <v>159</v>
      </c>
      <c r="F91" s="16">
        <v>19783.4</v>
      </c>
      <c r="G91" s="15">
        <v>0.004539454</v>
      </c>
      <c r="H91" s="17">
        <v>0.0045</v>
      </c>
      <c r="I91" s="19"/>
      <c r="J91" s="15"/>
      <c r="K91" s="15"/>
      <c r="L91" s="15"/>
    </row>
    <row r="92" ht="15.75" customHeight="1">
      <c r="A92" s="15" t="s">
        <v>160</v>
      </c>
      <c r="B92" s="42">
        <v>14.15</v>
      </c>
      <c r="C92" s="15">
        <f t="shared" si="1"/>
        <v>-0.02749140893</v>
      </c>
      <c r="D92" s="17">
        <f t="shared" si="2"/>
        <v>-0.02749140893</v>
      </c>
      <c r="E92" s="15" t="s">
        <v>160</v>
      </c>
      <c r="F92" s="16">
        <v>19694.0</v>
      </c>
      <c r="G92" s="15">
        <v>-0.001915689</v>
      </c>
      <c r="H92" s="17">
        <v>-0.0019</v>
      </c>
      <c r="I92" s="19"/>
      <c r="J92" s="15"/>
      <c r="K92" s="15"/>
      <c r="L92" s="15"/>
    </row>
    <row r="93" ht="15.75" customHeight="1">
      <c r="A93" s="15" t="s">
        <v>161</v>
      </c>
      <c r="B93" s="42">
        <v>14.55</v>
      </c>
      <c r="C93" s="15">
        <f t="shared" si="1"/>
        <v>0.01041666667</v>
      </c>
      <c r="D93" s="17">
        <f t="shared" si="2"/>
        <v>0.01041666667</v>
      </c>
      <c r="E93" s="15" t="s">
        <v>161</v>
      </c>
      <c r="F93" s="16">
        <v>19731.8</v>
      </c>
      <c r="G93" s="15">
        <v>-0.001689839</v>
      </c>
      <c r="H93" s="17">
        <v>-0.0017</v>
      </c>
      <c r="I93" s="19"/>
      <c r="J93" s="15"/>
      <c r="K93" s="15"/>
      <c r="L93" s="15"/>
    </row>
    <row r="94" ht="15.75" customHeight="1">
      <c r="A94" s="15" t="s">
        <v>162</v>
      </c>
      <c r="B94" s="42">
        <v>14.4</v>
      </c>
      <c r="C94" s="15">
        <f t="shared" si="1"/>
        <v>0.02491103203</v>
      </c>
      <c r="D94" s="17">
        <f t="shared" si="2"/>
        <v>0.02491103203</v>
      </c>
      <c r="E94" s="15" t="s">
        <v>162</v>
      </c>
      <c r="F94" s="16">
        <v>19765.2</v>
      </c>
      <c r="G94" s="15">
        <v>0.004561522</v>
      </c>
      <c r="H94" s="17">
        <v>0.0046</v>
      </c>
      <c r="I94" s="19"/>
      <c r="J94" s="15"/>
      <c r="K94" s="15"/>
      <c r="L94" s="15"/>
    </row>
    <row r="95" ht="15.75" customHeight="1">
      <c r="A95" s="15" t="s">
        <v>163</v>
      </c>
      <c r="B95" s="42">
        <v>14.05</v>
      </c>
      <c r="C95" s="15">
        <f t="shared" si="1"/>
        <v>0.007168458781</v>
      </c>
      <c r="D95" s="17">
        <f t="shared" si="2"/>
        <v>0.007168458781</v>
      </c>
      <c r="E95" s="15" t="s">
        <v>163</v>
      </c>
      <c r="F95" s="16">
        <v>19675.45</v>
      </c>
      <c r="G95" s="15">
        <v>0.011926834</v>
      </c>
      <c r="H95" s="17">
        <v>0.0119</v>
      </c>
      <c r="I95" s="19"/>
      <c r="J95" s="15"/>
      <c r="K95" s="15"/>
      <c r="L95" s="15"/>
    </row>
    <row r="96" ht="15.75" customHeight="1">
      <c r="A96" s="15" t="s">
        <v>164</v>
      </c>
      <c r="B96" s="42">
        <v>13.95</v>
      </c>
      <c r="C96" s="15">
        <f t="shared" si="1"/>
        <v>0.007220216606</v>
      </c>
      <c r="D96" s="17">
        <f t="shared" si="2"/>
        <v>0.007220216606</v>
      </c>
      <c r="E96" s="15" t="s">
        <v>164</v>
      </c>
      <c r="F96" s="16">
        <v>19443.55</v>
      </c>
      <c r="G96" s="15">
        <v>-0.004199626</v>
      </c>
      <c r="H96" s="17">
        <v>-0.0042</v>
      </c>
      <c r="I96" s="19"/>
      <c r="J96" s="15"/>
      <c r="K96" s="15"/>
      <c r="L96" s="15"/>
    </row>
    <row r="97" ht="15.75" customHeight="1">
      <c r="A97" s="58">
        <v>45271.0</v>
      </c>
      <c r="B97" s="42">
        <v>13.85</v>
      </c>
      <c r="C97" s="15">
        <f t="shared" si="1"/>
        <v>0.01094890511</v>
      </c>
      <c r="D97" s="17">
        <f t="shared" si="2"/>
        <v>0.01094890511</v>
      </c>
      <c r="E97" s="58">
        <v>45271.0</v>
      </c>
      <c r="F97" s="16">
        <v>19525.55</v>
      </c>
      <c r="G97" s="15">
        <v>0.005158208</v>
      </c>
      <c r="H97" s="17">
        <v>0.0052</v>
      </c>
      <c r="I97" s="19"/>
      <c r="J97" s="15"/>
      <c r="K97" s="15"/>
      <c r="L97" s="15"/>
    </row>
    <row r="98" ht="15.75" customHeight="1">
      <c r="A98" s="58">
        <v>45210.0</v>
      </c>
      <c r="B98" s="42">
        <v>13.7</v>
      </c>
      <c r="C98" s="15">
        <f t="shared" si="1"/>
        <v>-0.01438848921</v>
      </c>
      <c r="D98" s="17">
        <f t="shared" si="2"/>
        <v>-0.01438848921</v>
      </c>
      <c r="E98" s="58">
        <v>45210.0</v>
      </c>
      <c r="F98" s="16">
        <v>19425.35</v>
      </c>
      <c r="G98" s="15">
        <v>0.001549344</v>
      </c>
      <c r="H98" s="17">
        <v>0.0015</v>
      </c>
      <c r="I98" s="3"/>
      <c r="J98" s="15"/>
      <c r="K98" s="15"/>
      <c r="L98" s="15"/>
    </row>
    <row r="99" ht="15.75" customHeight="1">
      <c r="A99" s="39">
        <v>45180.0</v>
      </c>
      <c r="B99" s="42">
        <v>13.9</v>
      </c>
      <c r="C99" s="15">
        <f t="shared" si="1"/>
        <v>0.01831501832</v>
      </c>
      <c r="D99" s="17">
        <f t="shared" si="2"/>
        <v>0.01831501832</v>
      </c>
      <c r="E99" s="39">
        <v>45180.0</v>
      </c>
      <c r="F99" s="16">
        <v>19395.3</v>
      </c>
      <c r="G99" s="15">
        <v>-0.002478978</v>
      </c>
      <c r="H99" s="17">
        <v>-0.0025</v>
      </c>
      <c r="I99" s="19"/>
      <c r="J99" s="15"/>
      <c r="K99" s="15"/>
      <c r="L99" s="15"/>
    </row>
    <row r="100" ht="15.75" customHeight="1">
      <c r="A100" s="39">
        <v>45149.0</v>
      </c>
      <c r="B100" s="42">
        <v>13.65</v>
      </c>
      <c r="C100" s="15">
        <f t="shared" si="1"/>
        <v>-0.01444043321</v>
      </c>
      <c r="D100" s="17">
        <f t="shared" si="2"/>
        <v>-0.01444043321</v>
      </c>
      <c r="E100" s="39">
        <v>45149.0</v>
      </c>
      <c r="F100" s="16">
        <v>19443.5</v>
      </c>
      <c r="G100" s="15">
        <v>0.001896252</v>
      </c>
      <c r="H100" s="17">
        <v>0.0019</v>
      </c>
      <c r="I100" s="19"/>
      <c r="J100" s="15"/>
      <c r="K100" s="15"/>
      <c r="L100" s="15"/>
    </row>
    <row r="101" ht="15.75" customHeight="1">
      <c r="A101" s="39">
        <v>45118.0</v>
      </c>
      <c r="B101" s="42">
        <v>13.85</v>
      </c>
      <c r="C101" s="15">
        <f t="shared" si="1"/>
        <v>0.0221402214</v>
      </c>
      <c r="D101" s="17">
        <f t="shared" si="2"/>
        <v>0.0221402214</v>
      </c>
      <c r="E101" s="39">
        <v>45118.0</v>
      </c>
      <c r="F101" s="16">
        <v>19406.7</v>
      </c>
      <c r="G101" s="15">
        <v>-2.60152E-4</v>
      </c>
      <c r="H101" s="17">
        <v>-3.0E-4</v>
      </c>
      <c r="I101" s="1"/>
      <c r="J101" s="1"/>
      <c r="K101" s="1"/>
      <c r="L101" s="1"/>
      <c r="M101" s="1"/>
      <c r="N101" s="1"/>
    </row>
    <row r="102" ht="15.75" customHeight="1">
      <c r="A102" s="39">
        <v>45088.0</v>
      </c>
      <c r="B102" s="42">
        <v>13.55</v>
      </c>
      <c r="C102" s="15">
        <f t="shared" si="1"/>
        <v>-0.01454545455</v>
      </c>
      <c r="D102" s="17">
        <f t="shared" si="2"/>
        <v>-0.01454545455</v>
      </c>
      <c r="E102" s="39">
        <v>45088.0</v>
      </c>
      <c r="F102" s="16">
        <v>19411.75</v>
      </c>
      <c r="G102" s="15">
        <v>0.009419883</v>
      </c>
      <c r="H102" s="17">
        <v>0.0094</v>
      </c>
      <c r="I102" s="3"/>
    </row>
    <row r="103" ht="15.75" customHeight="1">
      <c r="A103" s="39">
        <v>44996.0</v>
      </c>
      <c r="B103" s="42">
        <v>13.75</v>
      </c>
      <c r="C103" s="15">
        <f t="shared" si="1"/>
        <v>0</v>
      </c>
      <c r="D103" s="17">
        <f t="shared" si="2"/>
        <v>0</v>
      </c>
      <c r="E103" s="39">
        <v>44996.0</v>
      </c>
      <c r="F103" s="16">
        <v>19230.6</v>
      </c>
      <c r="G103" s="15">
        <v>0.005088001</v>
      </c>
      <c r="H103" s="17">
        <v>0.0051</v>
      </c>
    </row>
    <row r="104" ht="15.75" customHeight="1">
      <c r="A104" s="39">
        <v>44968.0</v>
      </c>
      <c r="B104" s="42">
        <v>13.75</v>
      </c>
      <c r="C104" s="15">
        <f t="shared" si="1"/>
        <v>0.07421875</v>
      </c>
      <c r="D104" s="17">
        <f t="shared" si="2"/>
        <v>0.07421875</v>
      </c>
      <c r="E104" s="39">
        <v>44968.0</v>
      </c>
      <c r="F104" s="16">
        <v>19133.25</v>
      </c>
      <c r="G104" s="15">
        <v>0.007588544</v>
      </c>
      <c r="H104" s="17">
        <v>0.0076</v>
      </c>
      <c r="I104" s="3"/>
      <c r="J104" s="15"/>
      <c r="K104" s="15"/>
      <c r="L104" s="15"/>
    </row>
    <row r="105" ht="15.75" customHeight="1">
      <c r="A105" s="39">
        <v>44937.0</v>
      </c>
      <c r="B105" s="42">
        <v>12.8</v>
      </c>
      <c r="C105" s="15">
        <f t="shared" si="1"/>
        <v>0.08016877637</v>
      </c>
      <c r="D105" s="17">
        <f t="shared" si="2"/>
        <v>0.08016877637</v>
      </c>
      <c r="E105" s="39">
        <v>44937.0</v>
      </c>
      <c r="F105" s="16">
        <v>18989.15</v>
      </c>
      <c r="G105" s="15">
        <v>-0.004740665</v>
      </c>
      <c r="H105" s="17">
        <v>-0.0047</v>
      </c>
      <c r="I105" s="3"/>
    </row>
    <row r="106" ht="15.75" customHeight="1">
      <c r="A106" s="15" t="s">
        <v>172</v>
      </c>
      <c r="B106" s="42">
        <v>11.85</v>
      </c>
      <c r="C106" s="15">
        <f t="shared" si="1"/>
        <v>0.01716738197</v>
      </c>
      <c r="D106" s="17">
        <f t="shared" si="2"/>
        <v>0.01716738197</v>
      </c>
      <c r="E106" s="15" t="s">
        <v>172</v>
      </c>
      <c r="F106" s="16">
        <v>19079.6</v>
      </c>
      <c r="G106" s="15">
        <v>-0.003202566</v>
      </c>
      <c r="H106" s="17">
        <v>-0.0032</v>
      </c>
      <c r="I106" s="3"/>
    </row>
    <row r="107" ht="15.75" customHeight="1">
      <c r="A107" s="15" t="s">
        <v>173</v>
      </c>
      <c r="B107" s="42">
        <v>11.65</v>
      </c>
      <c r="C107" s="15">
        <f t="shared" si="1"/>
        <v>0.06880733945</v>
      </c>
      <c r="D107" s="17">
        <f t="shared" si="2"/>
        <v>0.06880733945</v>
      </c>
      <c r="E107" s="15" t="s">
        <v>173</v>
      </c>
      <c r="F107" s="16">
        <v>19140.9</v>
      </c>
      <c r="G107" s="15">
        <v>0.00491672</v>
      </c>
      <c r="H107" s="17">
        <v>0.0049</v>
      </c>
      <c r="I107" s="3"/>
    </row>
    <row r="108" ht="15.75" customHeight="1">
      <c r="A108" s="15" t="s">
        <v>174</v>
      </c>
      <c r="B108" s="42">
        <v>10.9</v>
      </c>
      <c r="C108" s="15">
        <f t="shared" si="1"/>
        <v>0.01395348837</v>
      </c>
      <c r="D108" s="17">
        <f t="shared" si="2"/>
        <v>0.01395348837</v>
      </c>
      <c r="E108" s="15" t="s">
        <v>174</v>
      </c>
      <c r="F108" s="16">
        <v>19047.25</v>
      </c>
      <c r="G108" s="15">
        <v>0.0100757</v>
      </c>
      <c r="H108" s="17">
        <v>0.0101</v>
      </c>
      <c r="I108" s="1"/>
      <c r="J108" s="18"/>
      <c r="K108" s="18"/>
      <c r="L108" s="18"/>
    </row>
    <row r="109" ht="15.75" customHeight="1">
      <c r="A109" s="15" t="s">
        <v>175</v>
      </c>
      <c r="B109" s="42">
        <v>10.75</v>
      </c>
      <c r="C109" s="15">
        <f t="shared" si="1"/>
        <v>-0.009216589862</v>
      </c>
      <c r="D109" s="17">
        <f t="shared" si="2"/>
        <v>-0.009216589862</v>
      </c>
      <c r="E109" s="15" t="s">
        <v>175</v>
      </c>
      <c r="F109" s="16">
        <v>18857.25</v>
      </c>
      <c r="G109" s="15">
        <v>-0.013853045</v>
      </c>
      <c r="H109" s="17">
        <v>-0.0139</v>
      </c>
      <c r="I109" s="1"/>
      <c r="J109" s="18"/>
      <c r="K109" s="18"/>
      <c r="L109" s="18"/>
    </row>
    <row r="110" ht="15.75" customHeight="1">
      <c r="A110" s="15" t="s">
        <v>176</v>
      </c>
      <c r="B110" s="42">
        <v>10.85</v>
      </c>
      <c r="C110" s="15">
        <f t="shared" si="1"/>
        <v>-0.009132420091</v>
      </c>
      <c r="D110" s="17">
        <f t="shared" si="2"/>
        <v>-0.009132420091</v>
      </c>
      <c r="E110" s="15" t="s">
        <v>176</v>
      </c>
      <c r="F110" s="16">
        <v>19122.15</v>
      </c>
      <c r="G110" s="15">
        <v>-0.008277257</v>
      </c>
      <c r="H110" s="17">
        <v>-0.0083</v>
      </c>
      <c r="I110" s="65"/>
    </row>
    <row r="111" ht="15.75" customHeight="1">
      <c r="A111" s="15" t="s">
        <v>177</v>
      </c>
      <c r="B111" s="42">
        <v>10.95</v>
      </c>
      <c r="C111" s="15">
        <f t="shared" si="1"/>
        <v>-0.06808510638</v>
      </c>
      <c r="D111" s="17">
        <f t="shared" si="2"/>
        <v>-0.06808510638</v>
      </c>
      <c r="E111" s="15" t="s">
        <v>177</v>
      </c>
      <c r="F111" s="16">
        <v>19281.75</v>
      </c>
      <c r="G111" s="15">
        <v>-0.013350288</v>
      </c>
      <c r="H111" s="17">
        <v>-0.0134</v>
      </c>
      <c r="I111" s="3"/>
    </row>
    <row r="112" ht="15.75" customHeight="1">
      <c r="A112" s="15" t="s">
        <v>178</v>
      </c>
      <c r="B112" s="42">
        <v>11.75</v>
      </c>
      <c r="C112" s="15">
        <f t="shared" si="1"/>
        <v>-0.02083333333</v>
      </c>
      <c r="D112" s="17">
        <f t="shared" si="2"/>
        <v>-0.02083333333</v>
      </c>
      <c r="E112" s="15" t="s">
        <v>178</v>
      </c>
      <c r="F112" s="16">
        <v>19542.65</v>
      </c>
      <c r="G112" s="15">
        <v>-0.004180956</v>
      </c>
      <c r="H112" s="17">
        <v>-0.0042</v>
      </c>
    </row>
    <row r="113" ht="15.75" customHeight="1">
      <c r="A113" s="15" t="s">
        <v>181</v>
      </c>
      <c r="B113" s="42">
        <v>12.0</v>
      </c>
      <c r="C113" s="15">
        <f t="shared" si="1"/>
        <v>0.02564102564</v>
      </c>
      <c r="D113" s="17">
        <f t="shared" si="2"/>
        <v>0.02564102564</v>
      </c>
      <c r="E113" s="15" t="s">
        <v>181</v>
      </c>
      <c r="F113" s="16">
        <v>19624.7</v>
      </c>
      <c r="G113" s="15">
        <v>-0.00235879</v>
      </c>
      <c r="H113" s="17">
        <v>-0.0024</v>
      </c>
    </row>
    <row r="114" ht="15.75" customHeight="1">
      <c r="A114" s="15" t="s">
        <v>183</v>
      </c>
      <c r="B114" s="42">
        <v>11.7</v>
      </c>
      <c r="C114" s="15">
        <f t="shared" si="1"/>
        <v>-0.01680672269</v>
      </c>
      <c r="D114" s="17">
        <f t="shared" si="2"/>
        <v>-0.01680672269</v>
      </c>
      <c r="E114" s="15" t="s">
        <v>183</v>
      </c>
      <c r="F114" s="16">
        <v>19671.1</v>
      </c>
      <c r="G114" s="15">
        <v>-0.007086793</v>
      </c>
      <c r="H114" s="17">
        <v>-0.0071</v>
      </c>
    </row>
    <row r="115" ht="15.75" customHeight="1">
      <c r="A115" s="15" t="s">
        <v>185</v>
      </c>
      <c r="B115" s="42">
        <v>11.9</v>
      </c>
      <c r="C115" s="15">
        <f t="shared" si="1"/>
        <v>0.008474576271</v>
      </c>
      <c r="D115" s="17">
        <f t="shared" si="2"/>
        <v>0.008474576271</v>
      </c>
      <c r="E115" s="15" t="s">
        <v>185</v>
      </c>
      <c r="F115" s="16">
        <v>19811.5</v>
      </c>
      <c r="G115" s="15">
        <v>0.004041709</v>
      </c>
      <c r="H115" s="17">
        <v>0.004</v>
      </c>
    </row>
    <row r="116" ht="15.75" customHeight="1">
      <c r="A116" s="15" t="s">
        <v>187</v>
      </c>
      <c r="B116" s="42">
        <v>11.8</v>
      </c>
      <c r="C116" s="15">
        <f t="shared" si="1"/>
        <v>-0.01666666667</v>
      </c>
      <c r="D116" s="17">
        <f t="shared" si="2"/>
        <v>-0.01666666667</v>
      </c>
      <c r="E116" s="15" t="s">
        <v>187</v>
      </c>
      <c r="F116" s="16">
        <v>19731.75</v>
      </c>
      <c r="G116" s="15">
        <v>-9.77163E-4</v>
      </c>
      <c r="H116" s="17">
        <v>-0.001</v>
      </c>
      <c r="I116" s="3"/>
      <c r="J116" s="15"/>
    </row>
    <row r="117" ht="15.75" customHeight="1">
      <c r="A117" s="15" t="s">
        <v>189</v>
      </c>
      <c r="B117" s="42">
        <v>12.0</v>
      </c>
      <c r="C117" s="15">
        <f t="shared" si="1"/>
        <v>0.008403361345</v>
      </c>
      <c r="D117" s="17">
        <f t="shared" si="2"/>
        <v>0.008403361345</v>
      </c>
      <c r="E117" s="15" t="s">
        <v>189</v>
      </c>
      <c r="F117" s="16">
        <v>19751.05</v>
      </c>
      <c r="G117" s="15">
        <v>-0.002169849</v>
      </c>
      <c r="H117" s="17">
        <v>-0.0022</v>
      </c>
      <c r="J117" s="15"/>
    </row>
    <row r="118" ht="15.75" customHeight="1">
      <c r="A118" s="58">
        <v>45270.0</v>
      </c>
      <c r="B118" s="42">
        <v>11.9</v>
      </c>
      <c r="C118" s="15">
        <f t="shared" si="1"/>
        <v>0.004219409283</v>
      </c>
      <c r="D118" s="17">
        <f t="shared" si="2"/>
        <v>0.004219409283</v>
      </c>
      <c r="E118" s="58">
        <v>45270.0</v>
      </c>
      <c r="F118" s="16">
        <v>19794.0</v>
      </c>
      <c r="G118" s="15">
        <v>-8.75761E-4</v>
      </c>
      <c r="H118" s="17">
        <v>-9.0E-4</v>
      </c>
      <c r="I118" s="19"/>
      <c r="J118" s="15"/>
      <c r="K118" s="15"/>
      <c r="L118" s="15"/>
    </row>
    <row r="119" ht="15.75" customHeight="1">
      <c r="A119" s="58">
        <v>45240.0</v>
      </c>
      <c r="B119" s="42">
        <v>11.85</v>
      </c>
      <c r="C119" s="15">
        <f t="shared" si="1"/>
        <v>0.07239819005</v>
      </c>
      <c r="D119" s="17">
        <f t="shared" si="2"/>
        <v>0.07239819005</v>
      </c>
      <c r="E119" s="58">
        <v>45240.0</v>
      </c>
      <c r="F119" s="16">
        <v>19811.35</v>
      </c>
      <c r="G119" s="15">
        <v>0.006170692</v>
      </c>
      <c r="H119" s="17">
        <v>0.0062</v>
      </c>
      <c r="I119" s="19"/>
      <c r="J119" s="15"/>
      <c r="K119" s="15"/>
      <c r="L119" s="15"/>
    </row>
    <row r="120" ht="15.75" customHeight="1">
      <c r="A120" s="58">
        <v>45209.0</v>
      </c>
      <c r="B120" s="42">
        <v>11.05</v>
      </c>
      <c r="C120" s="15">
        <f t="shared" si="1"/>
        <v>0.01376146789</v>
      </c>
      <c r="D120" s="17">
        <f t="shared" si="2"/>
        <v>0.01376146789</v>
      </c>
      <c r="E120" s="58">
        <v>45209.0</v>
      </c>
      <c r="F120" s="16">
        <v>19689.85</v>
      </c>
      <c r="G120" s="15">
        <v>0.009096803</v>
      </c>
      <c r="H120" s="17">
        <v>0.0091</v>
      </c>
      <c r="I120" s="19"/>
      <c r="J120" s="15"/>
      <c r="K120" s="15"/>
      <c r="L120" s="15"/>
    </row>
    <row r="121" ht="15.75" customHeight="1">
      <c r="A121" s="39">
        <v>45179.0</v>
      </c>
      <c r="B121" s="42">
        <v>10.9</v>
      </c>
      <c r="C121" s="15">
        <f t="shared" si="1"/>
        <v>-0.004566210046</v>
      </c>
      <c r="D121" s="17">
        <f t="shared" si="2"/>
        <v>-0.004566210046</v>
      </c>
      <c r="E121" s="39">
        <v>45179.0</v>
      </c>
      <c r="F121" s="16">
        <v>19512.35</v>
      </c>
      <c r="G121" s="15">
        <v>-0.007181927</v>
      </c>
      <c r="H121" s="17">
        <v>-0.0072</v>
      </c>
      <c r="I121" s="19"/>
      <c r="J121" s="15"/>
      <c r="K121" s="15"/>
      <c r="L121" s="15"/>
    </row>
    <row r="122" ht="15.75" customHeight="1">
      <c r="A122" s="39">
        <v>45087.0</v>
      </c>
      <c r="B122" s="42">
        <v>10.95</v>
      </c>
      <c r="C122" s="15">
        <f t="shared" si="1"/>
        <v>-0.02232142857</v>
      </c>
      <c r="D122" s="17">
        <f t="shared" si="2"/>
        <v>-0.02232142857</v>
      </c>
      <c r="E122" s="39">
        <v>45087.0</v>
      </c>
      <c r="F122" s="16">
        <v>19653.5</v>
      </c>
      <c r="G122" s="15">
        <v>0.005512707</v>
      </c>
      <c r="H122" s="17">
        <v>0.0055</v>
      </c>
      <c r="I122" s="19"/>
      <c r="J122" s="15"/>
      <c r="K122" s="15"/>
      <c r="L122" s="15"/>
    </row>
    <row r="123" ht="15.75" customHeight="1">
      <c r="A123" s="39">
        <v>45056.0</v>
      </c>
      <c r="B123" s="42">
        <v>11.2</v>
      </c>
      <c r="C123" s="15">
        <f t="shared" si="1"/>
        <v>-0.02183406114</v>
      </c>
      <c r="D123" s="17">
        <f t="shared" si="2"/>
        <v>-0.02183406114</v>
      </c>
      <c r="E123" s="39">
        <v>45056.0</v>
      </c>
      <c r="F123" s="16">
        <v>19545.75</v>
      </c>
      <c r="G123" s="15">
        <v>0.005641564</v>
      </c>
      <c r="H123" s="17">
        <v>0.0056</v>
      </c>
      <c r="I123" s="19"/>
      <c r="J123" s="15"/>
      <c r="K123" s="15"/>
      <c r="L123" s="15"/>
    </row>
    <row r="124" ht="15.75" customHeight="1">
      <c r="A124" s="39">
        <v>45026.0</v>
      </c>
      <c r="B124" s="42">
        <v>11.45</v>
      </c>
      <c r="C124" s="15">
        <f t="shared" si="1"/>
        <v>-0.04583333333</v>
      </c>
      <c r="D124" s="17">
        <f t="shared" si="2"/>
        <v>-0.04583333333</v>
      </c>
      <c r="E124" s="39">
        <v>45026.0</v>
      </c>
      <c r="F124" s="16">
        <v>19436.1</v>
      </c>
      <c r="G124" s="15">
        <v>-0.004744287</v>
      </c>
      <c r="H124" s="17">
        <v>-0.0047</v>
      </c>
      <c r="I124" s="19"/>
      <c r="J124" s="15"/>
      <c r="K124" s="15"/>
      <c r="L124" s="15"/>
    </row>
    <row r="125" ht="15.75" customHeight="1">
      <c r="A125" s="39">
        <v>44995.0</v>
      </c>
      <c r="B125" s="42">
        <v>12.0</v>
      </c>
      <c r="C125" s="15">
        <f t="shared" si="1"/>
        <v>0.03004291845</v>
      </c>
      <c r="D125" s="17">
        <f t="shared" si="2"/>
        <v>0.03004291845</v>
      </c>
      <c r="E125" s="39">
        <v>44995.0</v>
      </c>
      <c r="F125" s="16">
        <v>19528.75</v>
      </c>
      <c r="G125" s="15">
        <v>-0.005578385</v>
      </c>
      <c r="H125" s="17">
        <v>-0.0056</v>
      </c>
      <c r="I125" s="19"/>
      <c r="J125" s="15"/>
      <c r="K125" s="15"/>
      <c r="L125" s="15"/>
    </row>
    <row r="126" ht="15.75" customHeight="1">
      <c r="A126" s="15" t="s">
        <v>192</v>
      </c>
      <c r="B126" s="42">
        <v>11.65</v>
      </c>
      <c r="C126" s="15">
        <f t="shared" si="1"/>
        <v>0</v>
      </c>
      <c r="D126" s="17">
        <f t="shared" si="2"/>
        <v>0</v>
      </c>
      <c r="E126" s="15" t="s">
        <v>192</v>
      </c>
      <c r="F126" s="16">
        <v>19638.3</v>
      </c>
      <c r="G126" s="15">
        <v>0.005877517</v>
      </c>
      <c r="H126" s="17">
        <v>0.0059</v>
      </c>
      <c r="I126" s="19"/>
      <c r="J126" s="15"/>
      <c r="K126" s="15"/>
      <c r="L126" s="15"/>
    </row>
    <row r="127" ht="15.75" customHeight="1">
      <c r="A127" s="15" t="s">
        <v>193</v>
      </c>
      <c r="B127" s="42">
        <v>11.65</v>
      </c>
      <c r="C127" s="15">
        <f t="shared" si="1"/>
        <v>-0.02916666667</v>
      </c>
      <c r="D127" s="17">
        <f t="shared" si="2"/>
        <v>-0.02916666667</v>
      </c>
      <c r="E127" s="15" t="s">
        <v>193</v>
      </c>
      <c r="F127" s="16">
        <v>19523.55</v>
      </c>
      <c r="G127" s="15">
        <v>-0.009783709</v>
      </c>
      <c r="H127" s="17">
        <v>-0.0098</v>
      </c>
      <c r="I127" s="19"/>
      <c r="J127" s="15"/>
      <c r="K127" s="15"/>
      <c r="L127" s="15"/>
    </row>
    <row r="128" ht="15.75" customHeight="1">
      <c r="A128" s="15" t="s">
        <v>194</v>
      </c>
      <c r="B128" s="42">
        <v>12.0</v>
      </c>
      <c r="C128" s="15">
        <f t="shared" si="1"/>
        <v>-0.00826446281</v>
      </c>
      <c r="D128" s="17">
        <f t="shared" si="2"/>
        <v>-0.00826446281</v>
      </c>
      <c r="E128" s="15" t="s">
        <v>194</v>
      </c>
      <c r="F128" s="16">
        <v>19716.45</v>
      </c>
      <c r="G128" s="15">
        <v>0.002631619</v>
      </c>
      <c r="H128" s="17">
        <v>0.0026</v>
      </c>
      <c r="I128" s="19"/>
      <c r="J128" s="15"/>
      <c r="K128" s="15"/>
      <c r="L128" s="15"/>
    </row>
    <row r="129" ht="15.75" customHeight="1">
      <c r="A129" s="15" t="s">
        <v>195</v>
      </c>
      <c r="B129" s="42">
        <v>12.1</v>
      </c>
      <c r="C129" s="15">
        <f t="shared" si="1"/>
        <v>0.07079646018</v>
      </c>
      <c r="D129" s="17">
        <f t="shared" si="2"/>
        <v>0.07079646018</v>
      </c>
      <c r="E129" s="15" t="s">
        <v>195</v>
      </c>
      <c r="F129" s="16">
        <v>19664.7</v>
      </c>
      <c r="G129" s="15">
        <v>-5.00647E-4</v>
      </c>
      <c r="H129" s="17">
        <v>-5.0E-4</v>
      </c>
      <c r="I129" s="19"/>
      <c r="J129" s="15"/>
      <c r="K129" s="15"/>
      <c r="L129" s="15"/>
    </row>
    <row r="130" ht="15.75" customHeight="1">
      <c r="A130" s="15" t="s">
        <v>196</v>
      </c>
      <c r="B130" s="42">
        <v>11.3</v>
      </c>
      <c r="C130" s="15">
        <f t="shared" si="1"/>
        <v>0</v>
      </c>
      <c r="D130" s="17">
        <f t="shared" si="2"/>
        <v>0</v>
      </c>
      <c r="E130" s="15" t="s">
        <v>196</v>
      </c>
      <c r="F130" s="16">
        <v>19674.55</v>
      </c>
      <c r="G130" s="48">
        <v>1.52484E-5</v>
      </c>
      <c r="H130" s="17">
        <v>0.0</v>
      </c>
      <c r="I130" s="19"/>
      <c r="J130" s="15"/>
      <c r="K130" s="15"/>
      <c r="L130" s="15"/>
    </row>
    <row r="131" ht="15.75" customHeight="1">
      <c r="A131" s="15" t="s">
        <v>197</v>
      </c>
      <c r="B131" s="42">
        <v>11.3</v>
      </c>
      <c r="C131" s="15">
        <f t="shared" si="1"/>
        <v>0.04147465438</v>
      </c>
      <c r="D131" s="17">
        <f t="shared" si="2"/>
        <v>0.04147465438</v>
      </c>
      <c r="E131" s="15" t="s">
        <v>197</v>
      </c>
      <c r="F131" s="16">
        <v>19674.25</v>
      </c>
      <c r="G131" s="15">
        <v>-0.003449437</v>
      </c>
      <c r="H131" s="17">
        <v>-0.0034</v>
      </c>
      <c r="I131" s="19"/>
      <c r="J131" s="15"/>
      <c r="K131" s="15"/>
      <c r="L131" s="15"/>
    </row>
    <row r="132" ht="15.75" customHeight="1">
      <c r="A132" s="15" t="s">
        <v>198</v>
      </c>
      <c r="B132" s="42">
        <v>10.85</v>
      </c>
      <c r="C132" s="15">
        <f t="shared" si="1"/>
        <v>-0.01363636364</v>
      </c>
      <c r="D132" s="17">
        <f t="shared" si="2"/>
        <v>-0.01363636364</v>
      </c>
      <c r="E132" s="15" t="s">
        <v>198</v>
      </c>
      <c r="F132" s="16">
        <v>19742.35</v>
      </c>
      <c r="G132" s="15">
        <v>-0.0079919</v>
      </c>
      <c r="H132" s="17">
        <v>-0.008</v>
      </c>
      <c r="I132" s="19"/>
      <c r="J132" s="15"/>
      <c r="K132" s="15"/>
      <c r="L132" s="15"/>
    </row>
    <row r="133" ht="15.75" customHeight="1">
      <c r="A133" s="15" t="s">
        <v>199</v>
      </c>
      <c r="B133" s="42">
        <v>11.0</v>
      </c>
      <c r="C133" s="15">
        <f t="shared" si="1"/>
        <v>0.009174311927</v>
      </c>
      <c r="D133" s="17">
        <f t="shared" si="2"/>
        <v>0.009174311927</v>
      </c>
      <c r="E133" s="15" t="s">
        <v>199</v>
      </c>
      <c r="F133" s="16">
        <v>19901.4</v>
      </c>
      <c r="G133" s="15">
        <v>-0.011518231</v>
      </c>
      <c r="H133" s="17">
        <v>-0.0115</v>
      </c>
      <c r="I133" s="19"/>
      <c r="J133" s="15"/>
      <c r="K133" s="15"/>
      <c r="L133" s="15"/>
    </row>
    <row r="134" ht="15.75" customHeight="1">
      <c r="A134" s="15" t="s">
        <v>200</v>
      </c>
      <c r="B134" s="42">
        <v>10.9</v>
      </c>
      <c r="C134" s="15">
        <f t="shared" si="1"/>
        <v>-0.06837606838</v>
      </c>
      <c r="D134" s="17">
        <f t="shared" si="2"/>
        <v>-0.06837606838</v>
      </c>
      <c r="E134" s="15" t="s">
        <v>200</v>
      </c>
      <c r="F134" s="16">
        <v>20133.3</v>
      </c>
      <c r="G134" s="15">
        <v>-0.002924375</v>
      </c>
      <c r="H134" s="17">
        <v>-0.0029</v>
      </c>
      <c r="I134" s="19"/>
      <c r="J134" s="15"/>
      <c r="K134" s="15"/>
      <c r="L134" s="15"/>
    </row>
    <row r="135" ht="15.75" customHeight="1">
      <c r="A135" s="15" t="s">
        <v>201</v>
      </c>
      <c r="B135" s="42">
        <v>11.7</v>
      </c>
      <c r="C135" s="15">
        <f t="shared" si="1"/>
        <v>0.07339449541</v>
      </c>
      <c r="D135" s="17">
        <f t="shared" si="2"/>
        <v>0.07339449541</v>
      </c>
      <c r="E135" s="15" t="s">
        <v>201</v>
      </c>
      <c r="F135" s="16">
        <v>20192.35</v>
      </c>
      <c r="G135" s="15">
        <v>0.004439614</v>
      </c>
      <c r="H135" s="17">
        <v>0.0044</v>
      </c>
      <c r="I135" s="19"/>
      <c r="J135" s="15"/>
      <c r="K135" s="15"/>
      <c r="L135" s="15"/>
    </row>
    <row r="136" ht="15.75" customHeight="1">
      <c r="A136" s="15" t="s">
        <v>202</v>
      </c>
      <c r="B136" s="42">
        <v>10.9</v>
      </c>
      <c r="C136" s="15">
        <f t="shared" si="1"/>
        <v>-0.009090909091</v>
      </c>
      <c r="D136" s="17">
        <f t="shared" si="2"/>
        <v>-0.009090909091</v>
      </c>
      <c r="E136" s="15" t="s">
        <v>202</v>
      </c>
      <c r="F136" s="16">
        <v>20103.1</v>
      </c>
      <c r="G136" s="15">
        <v>0.001649228</v>
      </c>
      <c r="H136" s="17">
        <v>0.0016</v>
      </c>
      <c r="L136" s="15"/>
    </row>
    <row r="137" ht="15.75" customHeight="1">
      <c r="A137" s="15" t="s">
        <v>203</v>
      </c>
      <c r="B137" s="42">
        <v>11.0</v>
      </c>
      <c r="C137" s="15">
        <f t="shared" si="1"/>
        <v>0.04761904762</v>
      </c>
      <c r="D137" s="17">
        <f t="shared" si="2"/>
        <v>0.04761904762</v>
      </c>
      <c r="E137" s="15" t="s">
        <v>203</v>
      </c>
      <c r="F137" s="16">
        <v>20070.0</v>
      </c>
      <c r="G137" s="15">
        <v>0.003841306</v>
      </c>
      <c r="H137" s="17">
        <v>0.0038</v>
      </c>
      <c r="L137" s="15"/>
    </row>
    <row r="138" ht="15.75" customHeight="1">
      <c r="A138" s="39">
        <v>45269.0</v>
      </c>
      <c r="B138" s="42">
        <v>10.5</v>
      </c>
      <c r="C138" s="15">
        <f t="shared" si="1"/>
        <v>-0.07079646018</v>
      </c>
      <c r="D138" s="17">
        <f t="shared" si="2"/>
        <v>-0.07079646018</v>
      </c>
      <c r="E138" s="39">
        <v>45269.0</v>
      </c>
      <c r="F138" s="16">
        <v>19993.2</v>
      </c>
      <c r="G138" s="15">
        <v>-1.57529E-4</v>
      </c>
      <c r="H138" s="17">
        <v>-2.0E-4</v>
      </c>
      <c r="L138" s="15"/>
    </row>
    <row r="139" ht="15.75" customHeight="1">
      <c r="A139" s="39">
        <v>45239.0</v>
      </c>
      <c r="B139" s="42">
        <v>11.3</v>
      </c>
      <c r="C139" s="15">
        <f t="shared" si="1"/>
        <v>0.07619047619</v>
      </c>
      <c r="D139" s="17">
        <f t="shared" si="2"/>
        <v>0.07619047619</v>
      </c>
      <c r="E139" s="39">
        <v>45239.0</v>
      </c>
      <c r="F139" s="16">
        <v>19996.35</v>
      </c>
      <c r="G139" s="15">
        <v>0.008900123</v>
      </c>
      <c r="H139" s="17">
        <v>0.0089</v>
      </c>
      <c r="L139" s="15"/>
    </row>
    <row r="140" ht="15.75" customHeight="1">
      <c r="A140" s="39">
        <v>45147.0</v>
      </c>
      <c r="B140" s="42">
        <v>10.5</v>
      </c>
      <c r="C140" s="15">
        <f t="shared" si="1"/>
        <v>0</v>
      </c>
      <c r="D140" s="17">
        <f t="shared" si="2"/>
        <v>0</v>
      </c>
      <c r="E140" s="39">
        <v>45147.0</v>
      </c>
      <c r="F140" s="16">
        <v>19819.95</v>
      </c>
      <c r="G140" s="15">
        <v>0.00470927</v>
      </c>
      <c r="H140" s="17">
        <v>0.0047</v>
      </c>
      <c r="L140" s="15"/>
    </row>
    <row r="141" ht="15.75" customHeight="1">
      <c r="A141" s="39">
        <v>45116.0</v>
      </c>
      <c r="B141" s="42">
        <v>10.5</v>
      </c>
      <c r="C141" s="15">
        <f t="shared" si="1"/>
        <v>-0.01408450704</v>
      </c>
      <c r="D141" s="17">
        <f t="shared" si="2"/>
        <v>-0.01408450704</v>
      </c>
      <c r="E141" s="39">
        <v>45116.0</v>
      </c>
      <c r="F141" s="16">
        <v>19727.05</v>
      </c>
      <c r="G141" s="15">
        <v>0.005915033</v>
      </c>
      <c r="H141" s="17">
        <v>0.0059</v>
      </c>
      <c r="L141" s="15"/>
    </row>
    <row r="142" ht="15.75" customHeight="1">
      <c r="A142" s="39">
        <v>45086.0</v>
      </c>
      <c r="B142" s="42">
        <v>10.65</v>
      </c>
      <c r="C142" s="15">
        <f t="shared" si="1"/>
        <v>0.07575757576</v>
      </c>
      <c r="D142" s="17">
        <f t="shared" si="2"/>
        <v>0.07575757576</v>
      </c>
      <c r="E142" s="39">
        <v>45086.0</v>
      </c>
      <c r="F142" s="16">
        <v>19611.05</v>
      </c>
      <c r="G142" s="15">
        <v>0.001846753</v>
      </c>
      <c r="H142" s="17">
        <v>0.0018</v>
      </c>
      <c r="I142" s="19"/>
      <c r="J142" s="15"/>
      <c r="K142" s="15"/>
      <c r="L142" s="15"/>
    </row>
    <row r="143" ht="15.75" customHeight="1">
      <c r="A143" s="39">
        <v>45055.0</v>
      </c>
      <c r="B143" s="42">
        <v>9.9</v>
      </c>
      <c r="C143" s="15">
        <f t="shared" si="1"/>
        <v>-0.01</v>
      </c>
      <c r="D143" s="17">
        <f t="shared" si="2"/>
        <v>-0.01</v>
      </c>
      <c r="E143" s="39">
        <v>45055.0</v>
      </c>
      <c r="F143" s="16">
        <v>19574.9</v>
      </c>
      <c r="G143" s="15">
        <v>0.002360616</v>
      </c>
      <c r="H143" s="17">
        <v>0.0024</v>
      </c>
      <c r="I143" s="19"/>
      <c r="J143" s="15"/>
      <c r="K143" s="15"/>
      <c r="L143" s="15"/>
    </row>
    <row r="144" ht="15.75" customHeight="1">
      <c r="A144" s="39">
        <v>45025.0</v>
      </c>
      <c r="B144" s="42">
        <v>10.0</v>
      </c>
      <c r="C144" s="15">
        <f t="shared" si="1"/>
        <v>0</v>
      </c>
      <c r="D144" s="17">
        <f t="shared" si="2"/>
        <v>0</v>
      </c>
      <c r="E144" s="39">
        <v>45025.0</v>
      </c>
      <c r="F144" s="16">
        <v>19528.8</v>
      </c>
      <c r="G144" s="15">
        <v>0.004810834</v>
      </c>
      <c r="H144" s="17">
        <v>0.0048</v>
      </c>
      <c r="I144" s="19"/>
      <c r="J144" s="15"/>
      <c r="K144" s="15"/>
      <c r="L144" s="15"/>
    </row>
    <row r="145" ht="15.75" customHeight="1">
      <c r="A145" s="39">
        <v>44935.0</v>
      </c>
      <c r="B145" s="42">
        <v>10.0</v>
      </c>
      <c r="C145" s="15">
        <f t="shared" si="1"/>
        <v>0.1049723757</v>
      </c>
      <c r="D145" s="17">
        <f t="shared" si="2"/>
        <v>0.1049723757</v>
      </c>
      <c r="E145" s="39">
        <v>44935.0</v>
      </c>
      <c r="F145" s="16">
        <v>19435.3</v>
      </c>
      <c r="G145" s="15">
        <v>0.009426711</v>
      </c>
      <c r="H145" s="17">
        <v>0.0094</v>
      </c>
      <c r="I145" s="19"/>
      <c r="J145" s="15"/>
      <c r="K145" s="15"/>
      <c r="L145" s="15"/>
    </row>
    <row r="146" ht="15.75" customHeight="1">
      <c r="A146" s="15" t="s">
        <v>204</v>
      </c>
      <c r="B146" s="42">
        <v>9.05</v>
      </c>
      <c r="C146" s="15">
        <f t="shared" si="1"/>
        <v>0</v>
      </c>
      <c r="D146" s="17">
        <f t="shared" si="2"/>
        <v>0</v>
      </c>
      <c r="E146" s="15" t="s">
        <v>204</v>
      </c>
      <c r="F146" s="16">
        <v>19253.8</v>
      </c>
      <c r="G146" s="15">
        <v>-0.004840431</v>
      </c>
      <c r="H146" s="17">
        <v>-0.0048</v>
      </c>
      <c r="I146" s="19"/>
      <c r="J146" s="15"/>
      <c r="K146" s="15"/>
      <c r="L146" s="15"/>
    </row>
    <row r="147" ht="15.75" customHeight="1">
      <c r="A147" s="15" t="s">
        <v>205</v>
      </c>
      <c r="B147" s="42">
        <v>9.05</v>
      </c>
      <c r="C147" s="15">
        <f t="shared" si="1"/>
        <v>0.01685393258</v>
      </c>
      <c r="D147" s="17">
        <f t="shared" si="2"/>
        <v>0.01685393258</v>
      </c>
      <c r="E147" s="15" t="s">
        <v>205</v>
      </c>
      <c r="F147" s="16">
        <v>19347.45</v>
      </c>
      <c r="G147" s="15">
        <v>2.48156E-4</v>
      </c>
      <c r="H147" s="17">
        <v>2.0E-4</v>
      </c>
      <c r="I147" s="19"/>
      <c r="J147" s="15"/>
      <c r="K147" s="15"/>
      <c r="L147" s="15"/>
    </row>
    <row r="148" ht="15.75" customHeight="1">
      <c r="A148" s="15" t="s">
        <v>206</v>
      </c>
      <c r="B148" s="42">
        <v>8.9</v>
      </c>
      <c r="C148" s="15">
        <f t="shared" si="1"/>
        <v>-0.01111111111</v>
      </c>
      <c r="D148" s="17">
        <f t="shared" si="2"/>
        <v>-0.01111111111</v>
      </c>
      <c r="E148" s="15" t="s">
        <v>206</v>
      </c>
      <c r="F148" s="16">
        <v>19342.65</v>
      </c>
      <c r="G148" s="15">
        <v>0.001895779</v>
      </c>
      <c r="H148" s="17">
        <v>0.0019</v>
      </c>
      <c r="I148" s="19"/>
      <c r="J148" s="15"/>
      <c r="K148" s="15"/>
      <c r="L148" s="15"/>
    </row>
    <row r="149" ht="15.75" customHeight="1">
      <c r="A149" s="15" t="s">
        <v>207</v>
      </c>
      <c r="B149" s="42">
        <v>9.0</v>
      </c>
      <c r="C149" s="15">
        <f t="shared" si="1"/>
        <v>0.03448275862</v>
      </c>
      <c r="D149" s="17">
        <f t="shared" si="2"/>
        <v>0.03448275862</v>
      </c>
      <c r="E149" s="15" t="s">
        <v>207</v>
      </c>
      <c r="F149" s="16">
        <v>19306.05</v>
      </c>
      <c r="G149" s="15">
        <v>0.002089194</v>
      </c>
      <c r="H149" s="17">
        <v>0.0021</v>
      </c>
      <c r="I149" s="19"/>
      <c r="J149" s="15"/>
      <c r="K149" s="15"/>
      <c r="L149" s="15"/>
    </row>
    <row r="150" ht="15.75" customHeight="1">
      <c r="A150" s="15" t="s">
        <v>208</v>
      </c>
      <c r="B150" s="42">
        <v>8.7</v>
      </c>
      <c r="C150" s="15">
        <f t="shared" si="1"/>
        <v>0.09433962264</v>
      </c>
      <c r="D150" s="17">
        <f t="shared" si="2"/>
        <v>0.09433962264</v>
      </c>
      <c r="E150" s="15" t="s">
        <v>208</v>
      </c>
      <c r="F150" s="16">
        <v>19265.8</v>
      </c>
      <c r="G150" s="15">
        <v>-0.006236234</v>
      </c>
      <c r="H150" s="17">
        <v>-0.0062</v>
      </c>
      <c r="I150" s="19"/>
      <c r="J150" s="15"/>
      <c r="K150" s="15"/>
      <c r="L150" s="15"/>
    </row>
    <row r="151" ht="15.75" customHeight="1">
      <c r="A151" s="15" t="s">
        <v>209</v>
      </c>
      <c r="B151" s="42">
        <v>7.95</v>
      </c>
      <c r="C151" s="15">
        <f t="shared" si="1"/>
        <v>0.01923076923</v>
      </c>
      <c r="D151" s="17">
        <f t="shared" si="2"/>
        <v>0.01923076923</v>
      </c>
      <c r="E151" s="15" t="s">
        <v>209</v>
      </c>
      <c r="F151" s="16">
        <v>19386.7</v>
      </c>
      <c r="G151" s="15">
        <v>-0.002946925</v>
      </c>
      <c r="H151" s="17">
        <v>-0.0029</v>
      </c>
      <c r="I151" s="19"/>
      <c r="J151" s="15"/>
      <c r="K151" s="15"/>
      <c r="L151" s="15"/>
    </row>
    <row r="152" ht="15.75" customHeight="1">
      <c r="A152" s="15" t="s">
        <v>210</v>
      </c>
      <c r="B152" s="42">
        <v>7.8</v>
      </c>
      <c r="C152" s="15">
        <f t="shared" si="1"/>
        <v>0.01298701299</v>
      </c>
      <c r="D152" s="17">
        <f t="shared" si="2"/>
        <v>0.01298701299</v>
      </c>
      <c r="E152" s="15" t="s">
        <v>210</v>
      </c>
      <c r="F152" s="16">
        <v>19444.0</v>
      </c>
      <c r="G152" s="15">
        <v>0.00245148</v>
      </c>
      <c r="H152" s="17">
        <v>0.0025</v>
      </c>
      <c r="I152" s="19"/>
      <c r="J152" s="15"/>
      <c r="K152" s="15"/>
      <c r="L152" s="15"/>
    </row>
    <row r="153" ht="15.75" customHeight="1">
      <c r="A153" s="15" t="s">
        <v>211</v>
      </c>
      <c r="B153" s="42">
        <v>7.7</v>
      </c>
      <c r="C153" s="15">
        <f t="shared" si="1"/>
        <v>0.01986754967</v>
      </c>
      <c r="D153" s="17">
        <f t="shared" si="2"/>
        <v>0.01986754967</v>
      </c>
      <c r="E153" s="15" t="s">
        <v>211</v>
      </c>
      <c r="F153" s="16">
        <v>19396.45</v>
      </c>
      <c r="G153" s="15">
        <v>1.46956E-4</v>
      </c>
      <c r="H153" s="17">
        <v>1.0E-4</v>
      </c>
      <c r="I153" s="19"/>
      <c r="J153" s="15"/>
      <c r="K153" s="15"/>
      <c r="L153" s="15"/>
    </row>
    <row r="154" ht="15.75" customHeight="1">
      <c r="A154" s="15" t="s">
        <v>212</v>
      </c>
      <c r="B154" s="42">
        <v>7.55</v>
      </c>
      <c r="C154" s="15">
        <f t="shared" si="1"/>
        <v>-0.006578947368</v>
      </c>
      <c r="D154" s="17">
        <f t="shared" si="2"/>
        <v>-0.006578947368</v>
      </c>
      <c r="E154" s="15" t="s">
        <v>212</v>
      </c>
      <c r="F154" s="16">
        <v>19393.6</v>
      </c>
      <c r="G154" s="15">
        <v>0.004321561</v>
      </c>
      <c r="H154" s="17">
        <v>0.0043</v>
      </c>
      <c r="I154" s="19"/>
      <c r="J154" s="15"/>
      <c r="K154" s="15"/>
      <c r="L154" s="15"/>
    </row>
    <row r="155" ht="15.75" customHeight="1">
      <c r="A155" s="15" t="s">
        <v>213</v>
      </c>
      <c r="B155" s="42">
        <v>7.6</v>
      </c>
      <c r="C155" s="15">
        <f t="shared" si="1"/>
        <v>-0.01935483871</v>
      </c>
      <c r="D155" s="17">
        <f t="shared" si="2"/>
        <v>-0.01935483871</v>
      </c>
      <c r="E155" s="15" t="s">
        <v>213</v>
      </c>
      <c r="F155" s="16">
        <v>19310.15</v>
      </c>
      <c r="G155" s="15">
        <v>-0.002845303</v>
      </c>
      <c r="H155" s="17">
        <v>-0.0028</v>
      </c>
      <c r="I155" s="19"/>
      <c r="J155" s="15"/>
      <c r="K155" s="15"/>
      <c r="L155" s="15"/>
    </row>
    <row r="156" ht="15.75" customHeight="1">
      <c r="A156" s="15" t="s">
        <v>214</v>
      </c>
      <c r="B156" s="42">
        <v>7.75</v>
      </c>
      <c r="C156" s="15">
        <f t="shared" si="1"/>
        <v>-0.00641025641</v>
      </c>
      <c r="D156" s="17">
        <f t="shared" si="2"/>
        <v>-0.00641025641</v>
      </c>
      <c r="E156" s="15" t="s">
        <v>214</v>
      </c>
      <c r="F156" s="16">
        <v>19365.25</v>
      </c>
      <c r="G156" s="15">
        <v>-0.005124583</v>
      </c>
      <c r="H156" s="17">
        <v>-0.0051</v>
      </c>
      <c r="I156" s="19"/>
      <c r="J156" s="15"/>
      <c r="K156" s="15"/>
      <c r="L156" s="15"/>
    </row>
    <row r="157" ht="15.75" customHeight="1">
      <c r="A157" s="15" t="s">
        <v>215</v>
      </c>
      <c r="B157" s="42">
        <v>7.8</v>
      </c>
      <c r="C157" s="15">
        <f t="shared" si="1"/>
        <v>-0.03105590062</v>
      </c>
      <c r="D157" s="17">
        <f t="shared" si="2"/>
        <v>-0.03105590062</v>
      </c>
      <c r="E157" s="15" t="s">
        <v>215</v>
      </c>
      <c r="F157" s="16">
        <v>19465.0</v>
      </c>
      <c r="G157" s="15">
        <v>0.001566797</v>
      </c>
      <c r="H157" s="17">
        <v>0.0016</v>
      </c>
      <c r="I157" s="19"/>
      <c r="J157" s="15"/>
      <c r="K157" s="15"/>
      <c r="L157" s="15"/>
    </row>
    <row r="158" ht="15.75" customHeight="1">
      <c r="A158" s="15" t="s">
        <v>216</v>
      </c>
      <c r="B158" s="42">
        <v>8.05</v>
      </c>
      <c r="C158" s="15">
        <f t="shared" si="1"/>
        <v>-0.006172839506</v>
      </c>
      <c r="D158" s="17">
        <f t="shared" si="2"/>
        <v>-0.006172839506</v>
      </c>
      <c r="E158" s="15" t="s">
        <v>216</v>
      </c>
      <c r="F158" s="16">
        <v>19434.55</v>
      </c>
      <c r="G158" s="15">
        <v>3.21696E-4</v>
      </c>
      <c r="H158" s="17">
        <v>3.0E-4</v>
      </c>
      <c r="I158" s="19"/>
      <c r="J158" s="15"/>
      <c r="K158" s="15"/>
      <c r="L158" s="15"/>
    </row>
    <row r="159" ht="15.75" customHeight="1">
      <c r="A159" s="39">
        <v>45238.0</v>
      </c>
      <c r="B159" s="42">
        <v>8.1</v>
      </c>
      <c r="C159" s="15">
        <f t="shared" si="1"/>
        <v>0.006211180124</v>
      </c>
      <c r="D159" s="17">
        <f t="shared" si="2"/>
        <v>0.006211180124</v>
      </c>
      <c r="E159" s="39">
        <v>45238.0</v>
      </c>
      <c r="F159" s="16">
        <v>19428.3</v>
      </c>
      <c r="G159" s="15">
        <v>-0.005874196</v>
      </c>
      <c r="H159" s="17">
        <v>-0.0059</v>
      </c>
      <c r="I159" s="19"/>
      <c r="J159" s="15"/>
      <c r="K159" s="15"/>
      <c r="L159" s="15"/>
    </row>
    <row r="160" ht="15.75" customHeight="1">
      <c r="A160" s="39">
        <v>45207.0</v>
      </c>
      <c r="B160" s="42">
        <v>8.05</v>
      </c>
      <c r="C160" s="15">
        <f t="shared" si="1"/>
        <v>-0.01829268293</v>
      </c>
      <c r="D160" s="17">
        <f t="shared" si="2"/>
        <v>-0.01829268293</v>
      </c>
      <c r="E160" s="39">
        <v>45207.0</v>
      </c>
      <c r="F160" s="16">
        <v>19543.1</v>
      </c>
      <c r="G160" s="15">
        <v>-0.004556209</v>
      </c>
      <c r="H160" s="17">
        <v>-0.0046</v>
      </c>
      <c r="I160" s="19"/>
      <c r="J160" s="15"/>
      <c r="K160" s="15"/>
      <c r="L160" s="15"/>
    </row>
    <row r="161" ht="15.75" customHeight="1">
      <c r="A161" s="39">
        <v>45177.0</v>
      </c>
      <c r="B161" s="42">
        <v>8.2</v>
      </c>
      <c r="C161" s="15">
        <f t="shared" si="1"/>
        <v>-0.01204819277</v>
      </c>
      <c r="D161" s="17">
        <f t="shared" si="2"/>
        <v>-0.01204819277</v>
      </c>
      <c r="E161" s="39">
        <v>45177.0</v>
      </c>
      <c r="F161" s="16">
        <v>19632.55</v>
      </c>
      <c r="G161" s="15">
        <v>0.003152648</v>
      </c>
      <c r="H161" s="17">
        <v>0.0032</v>
      </c>
      <c r="I161" s="19"/>
      <c r="J161" s="15"/>
      <c r="K161" s="15"/>
      <c r="L161" s="15"/>
    </row>
    <row r="162" ht="15.75" customHeight="1">
      <c r="A162" s="39">
        <v>45146.0</v>
      </c>
      <c r="B162" s="42">
        <v>8.3</v>
      </c>
      <c r="C162" s="15">
        <f t="shared" si="1"/>
        <v>-0.005988023952</v>
      </c>
      <c r="D162" s="17">
        <f t="shared" si="2"/>
        <v>-0.005988023952</v>
      </c>
      <c r="E162" s="39">
        <v>45146.0</v>
      </c>
      <c r="F162" s="16">
        <v>19570.85</v>
      </c>
      <c r="G162" s="15">
        <v>-0.001349676</v>
      </c>
      <c r="H162" s="17">
        <v>-0.0013</v>
      </c>
      <c r="I162" s="19"/>
      <c r="J162" s="15"/>
      <c r="K162" s="15"/>
      <c r="L162" s="15"/>
    </row>
    <row r="163" ht="15.75" customHeight="1">
      <c r="A163" s="39">
        <v>45115.0</v>
      </c>
      <c r="B163" s="42">
        <v>8.35</v>
      </c>
      <c r="C163" s="15">
        <f t="shared" si="1"/>
        <v>0.01212121212</v>
      </c>
      <c r="D163" s="17">
        <f t="shared" si="2"/>
        <v>0.01212121212</v>
      </c>
      <c r="E163" s="39">
        <v>45115.0</v>
      </c>
      <c r="F163" s="16">
        <v>19597.3</v>
      </c>
      <c r="G163" s="15">
        <v>0.004114362</v>
      </c>
      <c r="H163" s="17">
        <v>0.0041</v>
      </c>
      <c r="I163" s="19"/>
      <c r="J163" s="15"/>
      <c r="K163" s="15"/>
      <c r="L163" s="15"/>
    </row>
    <row r="164" ht="15.75" customHeight="1">
      <c r="A164" s="39">
        <v>45024.0</v>
      </c>
      <c r="B164" s="42">
        <v>8.25</v>
      </c>
      <c r="C164" s="15">
        <f t="shared" si="1"/>
        <v>0.05095541401</v>
      </c>
      <c r="D164" s="17">
        <f t="shared" si="2"/>
        <v>0.05095541401</v>
      </c>
      <c r="E164" s="39">
        <v>45024.0</v>
      </c>
      <c r="F164" s="16">
        <v>19517.0</v>
      </c>
      <c r="G164" s="15">
        <v>0.00698341</v>
      </c>
      <c r="H164" s="17">
        <v>0.007</v>
      </c>
      <c r="I164" s="19"/>
      <c r="J164" s="15"/>
      <c r="K164" s="15"/>
      <c r="L164" s="15"/>
    </row>
    <row r="165" ht="15.75" customHeight="1">
      <c r="A165" s="39">
        <v>44993.0</v>
      </c>
      <c r="B165" s="42">
        <v>7.85</v>
      </c>
      <c r="C165" s="15">
        <f t="shared" si="1"/>
        <v>-0.006329113924</v>
      </c>
      <c r="D165" s="17">
        <f t="shared" si="2"/>
        <v>-0.006329113924</v>
      </c>
      <c r="E165" s="39">
        <v>44993.0</v>
      </c>
      <c r="F165" s="16">
        <v>19381.65</v>
      </c>
      <c r="G165" s="15">
        <v>-0.007420666</v>
      </c>
      <c r="H165" s="17">
        <v>-0.0074</v>
      </c>
      <c r="I165" s="19"/>
      <c r="J165" s="15"/>
      <c r="K165" s="15"/>
      <c r="L165" s="15"/>
    </row>
    <row r="166" ht="15.75" customHeight="1">
      <c r="A166" s="39">
        <v>44965.0</v>
      </c>
      <c r="B166" s="42">
        <v>7.9</v>
      </c>
      <c r="C166" s="15">
        <f t="shared" si="1"/>
        <v>-0.04242424242</v>
      </c>
      <c r="D166" s="17">
        <f t="shared" si="2"/>
        <v>-0.04242424242</v>
      </c>
      <c r="E166" s="39">
        <v>44965.0</v>
      </c>
      <c r="F166" s="16">
        <v>19526.55</v>
      </c>
      <c r="G166" s="15">
        <v>-0.01048975</v>
      </c>
      <c r="H166" s="17">
        <v>-0.0105</v>
      </c>
      <c r="I166" s="19"/>
      <c r="J166" s="15"/>
      <c r="K166" s="15"/>
      <c r="L166" s="15"/>
    </row>
    <row r="167" ht="15.75" customHeight="1">
      <c r="A167" s="39">
        <v>44934.0</v>
      </c>
      <c r="B167" s="42">
        <v>8.25</v>
      </c>
      <c r="C167" s="15">
        <f t="shared" si="1"/>
        <v>-0.006024096386</v>
      </c>
      <c r="D167" s="17">
        <f t="shared" si="2"/>
        <v>-0.006024096386</v>
      </c>
      <c r="E167" s="39">
        <v>44934.0</v>
      </c>
      <c r="F167" s="16">
        <v>19733.55</v>
      </c>
      <c r="G167" s="15">
        <v>-0.001025119</v>
      </c>
      <c r="H167" s="17">
        <v>-0.001</v>
      </c>
      <c r="I167" s="19"/>
      <c r="J167" s="15"/>
      <c r="K167" s="15"/>
      <c r="L167" s="15"/>
    </row>
    <row r="168" ht="15.75" customHeight="1">
      <c r="A168" s="15" t="s">
        <v>217</v>
      </c>
      <c r="B168" s="42">
        <v>8.3</v>
      </c>
      <c r="C168" s="15">
        <f t="shared" si="1"/>
        <v>-0.005988023952</v>
      </c>
      <c r="D168" s="17">
        <f t="shared" si="2"/>
        <v>-0.005988023952</v>
      </c>
      <c r="E168" s="15" t="s">
        <v>217</v>
      </c>
      <c r="F168" s="16">
        <v>19753.8</v>
      </c>
      <c r="G168" s="15">
        <v>0.005484563</v>
      </c>
      <c r="H168" s="17">
        <v>0.0055</v>
      </c>
      <c r="I168" s="19"/>
      <c r="J168" s="15"/>
      <c r="K168" s="15"/>
      <c r="L168" s="15"/>
    </row>
    <row r="169" ht="15.75" customHeight="1">
      <c r="A169" s="15" t="s">
        <v>218</v>
      </c>
      <c r="B169" s="42">
        <v>8.35</v>
      </c>
      <c r="C169" s="15">
        <f t="shared" si="1"/>
        <v>-0.01764705882</v>
      </c>
      <c r="D169" s="17">
        <f t="shared" si="2"/>
        <v>-0.01764705882</v>
      </c>
      <c r="E169" s="15" t="s">
        <v>218</v>
      </c>
      <c r="F169" s="16">
        <v>19646.05</v>
      </c>
      <c r="G169" s="15">
        <v>-7.0448E-4</v>
      </c>
      <c r="H169" s="17">
        <v>-7.0E-4</v>
      </c>
      <c r="I169" s="19"/>
      <c r="J169" s="15"/>
      <c r="K169" s="15"/>
      <c r="L169" s="15"/>
    </row>
    <row r="170" ht="15.75" customHeight="1">
      <c r="A170" s="15" t="s">
        <v>219</v>
      </c>
      <c r="B170" s="42">
        <v>8.5</v>
      </c>
      <c r="C170" s="15">
        <f t="shared" si="1"/>
        <v>-0.02857142857</v>
      </c>
      <c r="D170" s="17">
        <f t="shared" si="2"/>
        <v>-0.02857142857</v>
      </c>
      <c r="E170" s="15" t="s">
        <v>219</v>
      </c>
      <c r="F170" s="16">
        <v>19659.9</v>
      </c>
      <c r="G170" s="15">
        <v>-0.005986359</v>
      </c>
      <c r="H170" s="17">
        <v>-0.006</v>
      </c>
      <c r="I170" s="19"/>
      <c r="J170" s="15"/>
      <c r="K170" s="15"/>
      <c r="L170" s="15"/>
    </row>
    <row r="171" ht="15.75" customHeight="1">
      <c r="A171" s="15" t="s">
        <v>220</v>
      </c>
      <c r="B171" s="42">
        <v>8.75</v>
      </c>
      <c r="C171" s="15">
        <f t="shared" si="1"/>
        <v>0.1075949367</v>
      </c>
      <c r="D171" s="17">
        <f t="shared" si="2"/>
        <v>0.1075949367</v>
      </c>
      <c r="E171" s="15" t="s">
        <v>220</v>
      </c>
      <c r="F171" s="16">
        <v>19778.3</v>
      </c>
      <c r="G171" s="15">
        <v>0.00496428</v>
      </c>
      <c r="H171" s="17">
        <v>0.005</v>
      </c>
      <c r="I171" s="19"/>
      <c r="J171" s="15"/>
      <c r="K171" s="15"/>
      <c r="L171" s="15"/>
    </row>
    <row r="172" ht="15.75" customHeight="1">
      <c r="A172" s="15" t="s">
        <v>221</v>
      </c>
      <c r="B172" s="42">
        <v>7.9</v>
      </c>
      <c r="C172" s="15">
        <f t="shared" si="1"/>
        <v>0</v>
      </c>
      <c r="D172" s="17">
        <f t="shared" si="2"/>
        <v>0</v>
      </c>
      <c r="E172" s="15" t="s">
        <v>221</v>
      </c>
      <c r="F172" s="16">
        <v>19680.6</v>
      </c>
      <c r="G172" s="15">
        <v>4.1937E-4</v>
      </c>
      <c r="H172" s="17">
        <v>4.0E-4</v>
      </c>
      <c r="I172" s="19"/>
      <c r="J172" s="15"/>
      <c r="K172" s="15"/>
      <c r="L172" s="15"/>
    </row>
    <row r="173" ht="15.75" customHeight="1">
      <c r="A173" s="15" t="s">
        <v>222</v>
      </c>
      <c r="B173" s="42">
        <v>7.9</v>
      </c>
      <c r="C173" s="15">
        <f t="shared" si="1"/>
        <v>0.006369426752</v>
      </c>
      <c r="D173" s="17">
        <f t="shared" si="2"/>
        <v>0.006369426752</v>
      </c>
      <c r="E173" s="15" t="s">
        <v>222</v>
      </c>
      <c r="F173" s="16">
        <v>19672.35</v>
      </c>
      <c r="G173" s="15">
        <v>-0.003679413</v>
      </c>
      <c r="H173" s="17">
        <v>-0.0037</v>
      </c>
      <c r="I173" s="19"/>
      <c r="J173" s="15"/>
      <c r="K173" s="15"/>
      <c r="L173" s="15"/>
    </row>
    <row r="174" ht="15.75" customHeight="1">
      <c r="A174" s="15" t="s">
        <v>223</v>
      </c>
      <c r="B174" s="42">
        <v>7.85</v>
      </c>
      <c r="C174" s="15">
        <f t="shared" si="1"/>
        <v>0.03973509934</v>
      </c>
      <c r="D174" s="17">
        <f t="shared" si="2"/>
        <v>0.03973509934</v>
      </c>
      <c r="E174" s="15" t="s">
        <v>223</v>
      </c>
      <c r="F174" s="16">
        <v>19745.0</v>
      </c>
      <c r="G174" s="15">
        <v>-0.011719718</v>
      </c>
      <c r="H174" s="17">
        <v>-0.0117</v>
      </c>
      <c r="I174" s="19"/>
      <c r="J174" s="15"/>
      <c r="K174" s="15"/>
      <c r="L174" s="15"/>
    </row>
    <row r="175" ht="15.75" customHeight="1">
      <c r="A175" s="15" t="s">
        <v>224</v>
      </c>
      <c r="B175" s="42">
        <v>7.55</v>
      </c>
      <c r="C175" s="15">
        <f t="shared" si="1"/>
        <v>-0.01948051948</v>
      </c>
      <c r="D175" s="17">
        <f t="shared" si="2"/>
        <v>-0.01948051948</v>
      </c>
      <c r="E175" s="15" t="s">
        <v>224</v>
      </c>
      <c r="F175" s="16">
        <v>19979.15</v>
      </c>
      <c r="G175" s="15">
        <v>0.007361413</v>
      </c>
      <c r="H175" s="17">
        <v>0.0074</v>
      </c>
      <c r="I175" s="19"/>
      <c r="J175" s="15"/>
      <c r="K175" s="15"/>
      <c r="L175" s="15"/>
    </row>
    <row r="176" ht="15.75" customHeight="1">
      <c r="A176" s="15" t="s">
        <v>225</v>
      </c>
      <c r="B176" s="42">
        <v>7.7</v>
      </c>
      <c r="C176" s="15">
        <f t="shared" si="1"/>
        <v>0.006535947712</v>
      </c>
      <c r="D176" s="17">
        <f t="shared" si="2"/>
        <v>0.006535947712</v>
      </c>
      <c r="E176" s="15" t="s">
        <v>225</v>
      </c>
      <c r="F176" s="16">
        <v>19833.15</v>
      </c>
      <c r="G176" s="15">
        <v>0.004248263</v>
      </c>
      <c r="H176" s="17">
        <v>0.0042</v>
      </c>
      <c r="I176" s="19"/>
      <c r="J176" s="15"/>
      <c r="K176" s="15"/>
      <c r="L176" s="15"/>
    </row>
    <row r="177" ht="15.75" customHeight="1">
      <c r="A177" s="15" t="s">
        <v>226</v>
      </c>
      <c r="B177" s="42">
        <v>7.65</v>
      </c>
      <c r="C177" s="15">
        <f t="shared" si="1"/>
        <v>0.006578947368</v>
      </c>
      <c r="D177" s="17">
        <f t="shared" si="2"/>
        <v>0.006578947368</v>
      </c>
      <c r="E177" s="15" t="s">
        <v>226</v>
      </c>
      <c r="F177" s="16">
        <v>19749.25</v>
      </c>
      <c r="G177" s="15">
        <v>0.001917667</v>
      </c>
      <c r="H177" s="17">
        <v>0.0019</v>
      </c>
      <c r="I177" s="19"/>
      <c r="J177" s="15"/>
      <c r="K177" s="15"/>
      <c r="L177" s="15"/>
    </row>
    <row r="178" ht="15.75" customHeight="1">
      <c r="A178" s="15" t="s">
        <v>227</v>
      </c>
      <c r="B178" s="42">
        <v>7.6</v>
      </c>
      <c r="C178" s="15">
        <f t="shared" si="1"/>
        <v>0.03401360544</v>
      </c>
      <c r="D178" s="17">
        <f t="shared" si="2"/>
        <v>0.03401360544</v>
      </c>
      <c r="E178" s="15" t="s">
        <v>227</v>
      </c>
      <c r="F178" s="16">
        <v>19711.45</v>
      </c>
      <c r="G178" s="15">
        <v>0.007511053</v>
      </c>
      <c r="H178" s="17">
        <v>0.0075</v>
      </c>
      <c r="I178" s="19"/>
      <c r="J178" s="15"/>
      <c r="K178" s="15"/>
      <c r="L178" s="15"/>
    </row>
    <row r="179" ht="15.75" customHeight="1">
      <c r="A179" s="15" t="s">
        <v>228</v>
      </c>
      <c r="B179" s="42">
        <v>7.35</v>
      </c>
      <c r="C179" s="15">
        <f t="shared" si="1"/>
        <v>0.01379310345</v>
      </c>
      <c r="D179" s="17">
        <f t="shared" si="2"/>
        <v>0.01379310345</v>
      </c>
      <c r="E179" s="15" t="s">
        <v>228</v>
      </c>
      <c r="F179" s="16">
        <v>19564.5</v>
      </c>
      <c r="G179" s="15">
        <v>0.007765115</v>
      </c>
      <c r="H179" s="17">
        <v>0.0078</v>
      </c>
      <c r="I179" s="19"/>
      <c r="J179" s="15"/>
      <c r="K179" s="15"/>
      <c r="L179" s="15"/>
    </row>
    <row r="180" ht="15.75" customHeight="1">
      <c r="A180" s="15" t="s">
        <v>229</v>
      </c>
      <c r="B180" s="42">
        <v>7.25</v>
      </c>
      <c r="C180" s="15">
        <f t="shared" si="1"/>
        <v>-0.01360544218</v>
      </c>
      <c r="D180" s="17">
        <f t="shared" si="2"/>
        <v>-0.01360544218</v>
      </c>
      <c r="E180" s="15" t="s">
        <v>229</v>
      </c>
      <c r="F180" s="16">
        <v>19413.75</v>
      </c>
      <c r="G180" s="15">
        <v>0.001519271</v>
      </c>
      <c r="H180" s="17">
        <v>0.0015</v>
      </c>
      <c r="I180" s="19"/>
      <c r="J180" s="15"/>
      <c r="K180" s="15"/>
      <c r="L180" s="15"/>
    </row>
    <row r="181" ht="15.75" customHeight="1">
      <c r="A181" s="39">
        <v>45267.0</v>
      </c>
      <c r="B181" s="42">
        <v>7.35</v>
      </c>
      <c r="C181" s="15">
        <f t="shared" si="1"/>
        <v>0</v>
      </c>
      <c r="D181" s="17">
        <f t="shared" si="2"/>
        <v>0</v>
      </c>
      <c r="E181" s="39">
        <v>45267.0</v>
      </c>
      <c r="F181" s="16">
        <v>19384.3</v>
      </c>
      <c r="G181" s="15">
        <v>-0.00283445</v>
      </c>
      <c r="H181" s="17">
        <v>-0.0028</v>
      </c>
      <c r="I181" s="19"/>
      <c r="J181" s="15"/>
      <c r="K181" s="15"/>
      <c r="L181" s="15"/>
    </row>
    <row r="182" ht="15.75" customHeight="1">
      <c r="A182" s="39">
        <v>45237.0</v>
      </c>
      <c r="B182" s="42">
        <v>7.35</v>
      </c>
      <c r="C182" s="15">
        <f t="shared" si="1"/>
        <v>-0.006756756757</v>
      </c>
      <c r="D182" s="17">
        <f t="shared" si="2"/>
        <v>-0.006756756757</v>
      </c>
      <c r="E182" s="39">
        <v>45237.0</v>
      </c>
      <c r="F182" s="16">
        <v>19439.4</v>
      </c>
      <c r="G182" s="15">
        <v>0.00431393</v>
      </c>
      <c r="H182" s="17">
        <v>0.0043</v>
      </c>
      <c r="I182" s="19"/>
      <c r="J182" s="15"/>
      <c r="K182" s="15"/>
      <c r="L182" s="15"/>
    </row>
    <row r="183" ht="15.75" customHeight="1">
      <c r="A183" s="39">
        <v>45206.0</v>
      </c>
      <c r="B183" s="42">
        <v>7.4</v>
      </c>
      <c r="C183" s="15">
        <f t="shared" si="1"/>
        <v>-0.006711409396</v>
      </c>
      <c r="D183" s="17">
        <f t="shared" si="2"/>
        <v>-0.006711409396</v>
      </c>
      <c r="E183" s="39">
        <v>45206.0</v>
      </c>
      <c r="F183" s="16">
        <v>19355.9</v>
      </c>
      <c r="G183" s="15">
        <v>0.001246651</v>
      </c>
      <c r="H183" s="17">
        <v>0.0012</v>
      </c>
      <c r="I183" s="19"/>
      <c r="J183" s="15"/>
      <c r="K183" s="15"/>
      <c r="L183" s="15"/>
    </row>
    <row r="184" ht="15.75" customHeight="1">
      <c r="A184" s="39">
        <v>45114.0</v>
      </c>
      <c r="B184" s="42">
        <v>7.45</v>
      </c>
      <c r="C184" s="15">
        <f t="shared" si="1"/>
        <v>-0.006666666667</v>
      </c>
      <c r="D184" s="17">
        <f t="shared" si="2"/>
        <v>-0.006666666667</v>
      </c>
      <c r="E184" s="39">
        <v>45114.0</v>
      </c>
      <c r="F184" s="16">
        <v>19331.8</v>
      </c>
      <c r="G184" s="15">
        <v>-0.008488355</v>
      </c>
      <c r="H184" s="17">
        <v>-0.0085</v>
      </c>
      <c r="I184" s="19"/>
      <c r="J184" s="15"/>
      <c r="K184" s="15"/>
      <c r="L184" s="15"/>
    </row>
    <row r="185" ht="15.75" customHeight="1">
      <c r="A185" s="39">
        <v>45084.0</v>
      </c>
      <c r="B185" s="42">
        <v>7.5</v>
      </c>
      <c r="C185" s="15">
        <f t="shared" si="1"/>
        <v>0.01351351351</v>
      </c>
      <c r="D185" s="17">
        <f t="shared" si="2"/>
        <v>0.01351351351</v>
      </c>
      <c r="E185" s="39">
        <v>45084.0</v>
      </c>
      <c r="F185" s="16">
        <v>19497.3</v>
      </c>
      <c r="G185" s="15">
        <v>0.005093177</v>
      </c>
      <c r="H185" s="17">
        <v>0.0051</v>
      </c>
      <c r="I185" s="19"/>
      <c r="J185" s="15"/>
      <c r="K185" s="15"/>
      <c r="L185" s="15"/>
    </row>
    <row r="186" ht="15.75" customHeight="1">
      <c r="A186" s="39">
        <v>45053.0</v>
      </c>
      <c r="B186" s="42">
        <v>7.4</v>
      </c>
      <c r="C186" s="15">
        <f t="shared" si="1"/>
        <v>-0.006711409396</v>
      </c>
      <c r="D186" s="17">
        <f t="shared" si="2"/>
        <v>-0.006711409396</v>
      </c>
      <c r="E186" s="39">
        <v>45053.0</v>
      </c>
      <c r="F186" s="16">
        <v>19398.5</v>
      </c>
      <c r="G186" s="15">
        <v>4.89969E-4</v>
      </c>
      <c r="H186" s="17">
        <v>5.0E-4</v>
      </c>
      <c r="I186" s="19"/>
      <c r="J186" s="15"/>
      <c r="K186" s="15"/>
      <c r="L186" s="15"/>
    </row>
    <row r="187" ht="15.75" customHeight="1">
      <c r="A187" s="39">
        <v>45023.0</v>
      </c>
      <c r="B187" s="42">
        <v>7.45</v>
      </c>
      <c r="C187" s="15">
        <f t="shared" si="1"/>
        <v>-0.01324503311</v>
      </c>
      <c r="D187" s="17">
        <f t="shared" si="2"/>
        <v>-0.01324503311</v>
      </c>
      <c r="E187" s="39">
        <v>45023.0</v>
      </c>
      <c r="F187" s="16">
        <v>19389.0</v>
      </c>
      <c r="G187" s="15">
        <v>0.003438987</v>
      </c>
      <c r="H187" s="17">
        <v>0.0034</v>
      </c>
      <c r="I187" s="19"/>
      <c r="J187" s="15"/>
      <c r="K187" s="15"/>
      <c r="L187" s="15"/>
    </row>
    <row r="188" ht="15.75" customHeight="1">
      <c r="A188" s="39">
        <v>44992.0</v>
      </c>
      <c r="B188" s="42">
        <v>7.55</v>
      </c>
      <c r="C188" s="15">
        <f t="shared" si="1"/>
        <v>0.01342281879</v>
      </c>
      <c r="D188" s="17">
        <f t="shared" si="2"/>
        <v>0.01342281879</v>
      </c>
      <c r="E188" s="39">
        <v>44992.0</v>
      </c>
      <c r="F188" s="16">
        <v>19322.55</v>
      </c>
      <c r="G188" s="15">
        <v>0.006957093</v>
      </c>
      <c r="H188" s="17">
        <v>0.007</v>
      </c>
      <c r="I188" s="19"/>
      <c r="J188" s="15"/>
      <c r="K188" s="15"/>
      <c r="L188" s="15"/>
    </row>
    <row r="189" ht="15.75" customHeight="1">
      <c r="A189" s="15" t="s">
        <v>230</v>
      </c>
      <c r="B189" s="42">
        <v>7.45</v>
      </c>
      <c r="C189" s="15">
        <f t="shared" si="1"/>
        <v>0</v>
      </c>
      <c r="D189" s="17">
        <f t="shared" si="2"/>
        <v>0</v>
      </c>
      <c r="E189" s="15" t="s">
        <v>230</v>
      </c>
      <c r="F189" s="16">
        <v>19189.05</v>
      </c>
      <c r="G189" s="15">
        <v>0.011435213</v>
      </c>
      <c r="H189" s="17">
        <v>0.0114</v>
      </c>
      <c r="I189" s="19"/>
      <c r="J189" s="15"/>
      <c r="K189" s="15"/>
      <c r="L189" s="15"/>
    </row>
    <row r="190" ht="15.75" customHeight="1">
      <c r="A190" s="15" t="s">
        <v>231</v>
      </c>
      <c r="B190" s="42">
        <v>7.45</v>
      </c>
      <c r="C190" s="15">
        <f t="shared" si="1"/>
        <v>-0.006666666667</v>
      </c>
      <c r="D190" s="17">
        <f t="shared" si="2"/>
        <v>-0.006666666667</v>
      </c>
      <c r="E190" s="15" t="s">
        <v>231</v>
      </c>
      <c r="F190" s="16">
        <v>18972.1</v>
      </c>
      <c r="G190" s="15">
        <v>0.008221115</v>
      </c>
      <c r="H190" s="17">
        <v>0.0082</v>
      </c>
      <c r="I190" s="19"/>
      <c r="J190" s="15"/>
      <c r="K190" s="15"/>
      <c r="L190" s="15"/>
    </row>
    <row r="191" ht="15.75" customHeight="1">
      <c r="A191" s="15" t="s">
        <v>232</v>
      </c>
      <c r="B191" s="42">
        <v>7.5</v>
      </c>
      <c r="C191" s="15">
        <f t="shared" si="1"/>
        <v>-0.01960784314</v>
      </c>
      <c r="D191" s="17">
        <f t="shared" si="2"/>
        <v>-0.01960784314</v>
      </c>
      <c r="E191" s="15" t="s">
        <v>232</v>
      </c>
      <c r="F191" s="16">
        <v>18817.4</v>
      </c>
      <c r="G191" s="15">
        <v>0.00675184</v>
      </c>
      <c r="H191" s="17">
        <v>0.0068</v>
      </c>
      <c r="I191" s="19"/>
      <c r="J191" s="15"/>
      <c r="K191" s="15"/>
      <c r="L191" s="15"/>
    </row>
    <row r="192" ht="15.75" customHeight="1">
      <c r="A192" s="15" t="s">
        <v>233</v>
      </c>
      <c r="B192" s="42">
        <v>7.65</v>
      </c>
      <c r="C192" s="15">
        <f t="shared" si="1"/>
        <v>0.02684563758</v>
      </c>
      <c r="D192" s="17">
        <f t="shared" si="2"/>
        <v>0.02684563758</v>
      </c>
      <c r="E192" s="15" t="s">
        <v>233</v>
      </c>
      <c r="F192" s="16">
        <v>18691.2</v>
      </c>
      <c r="G192" s="15">
        <v>0.001376872</v>
      </c>
      <c r="H192" s="17">
        <v>0.0014</v>
      </c>
      <c r="I192" s="19"/>
      <c r="J192" s="15"/>
      <c r="K192" s="15"/>
      <c r="L192" s="15"/>
    </row>
    <row r="193" ht="15.75" customHeight="1">
      <c r="A193" s="15" t="s">
        <v>234</v>
      </c>
      <c r="B193" s="42">
        <v>7.45</v>
      </c>
      <c r="C193" s="15">
        <f t="shared" si="1"/>
        <v>0</v>
      </c>
      <c r="D193" s="17">
        <f t="shared" si="2"/>
        <v>0</v>
      </c>
      <c r="E193" s="15" t="s">
        <v>234</v>
      </c>
      <c r="F193" s="16">
        <v>18665.5</v>
      </c>
      <c r="G193" s="15">
        <v>-0.005633615</v>
      </c>
      <c r="H193" s="17">
        <v>-0.0056</v>
      </c>
      <c r="I193" s="19"/>
      <c r="J193" s="15"/>
      <c r="K193" s="15"/>
      <c r="L193" s="15"/>
    </row>
    <row r="194" ht="15.75" customHeight="1">
      <c r="A194" s="15" t="s">
        <v>235</v>
      </c>
      <c r="B194" s="42">
        <v>7.45</v>
      </c>
      <c r="C194" s="15">
        <f t="shared" si="1"/>
        <v>-0.03870967742</v>
      </c>
      <c r="D194" s="17">
        <f t="shared" si="2"/>
        <v>-0.03870967742</v>
      </c>
      <c r="E194" s="15" t="s">
        <v>235</v>
      </c>
      <c r="F194" s="16">
        <v>18771.25</v>
      </c>
      <c r="G194" s="15">
        <v>-0.004539464</v>
      </c>
      <c r="H194" s="17">
        <v>-0.0045</v>
      </c>
      <c r="I194" s="19"/>
      <c r="J194" s="15"/>
      <c r="K194" s="15"/>
      <c r="L194" s="15"/>
    </row>
    <row r="195" ht="15.75" customHeight="1">
      <c r="A195" s="15" t="s">
        <v>236</v>
      </c>
      <c r="B195" s="42">
        <v>7.75</v>
      </c>
      <c r="C195" s="15">
        <f t="shared" si="1"/>
        <v>0.0472972973</v>
      </c>
      <c r="D195" s="17">
        <f t="shared" si="2"/>
        <v>0.0472972973</v>
      </c>
      <c r="E195" s="15" t="s">
        <v>236</v>
      </c>
      <c r="F195" s="16">
        <v>18856.85</v>
      </c>
      <c r="G195" s="15">
        <v>0.002133743</v>
      </c>
      <c r="H195" s="17">
        <v>0.0021</v>
      </c>
      <c r="I195" s="19"/>
      <c r="J195" s="15"/>
      <c r="K195" s="15"/>
      <c r="L195" s="15"/>
    </row>
    <row r="196" ht="15.75" customHeight="1">
      <c r="A196" s="15" t="s">
        <v>237</v>
      </c>
      <c r="B196" s="42">
        <v>7.4</v>
      </c>
      <c r="C196" s="15">
        <f t="shared" si="1"/>
        <v>-0.02631578947</v>
      </c>
      <c r="D196" s="17">
        <f t="shared" si="2"/>
        <v>-0.02631578947</v>
      </c>
      <c r="E196" s="15" t="s">
        <v>237</v>
      </c>
      <c r="F196" s="16">
        <v>18816.7</v>
      </c>
      <c r="G196" s="15">
        <v>0.003265717</v>
      </c>
      <c r="H196" s="17">
        <v>0.0033</v>
      </c>
      <c r="I196" s="19"/>
      <c r="J196" s="15"/>
      <c r="K196" s="15"/>
      <c r="L196" s="15"/>
    </row>
    <row r="197" ht="15.75" customHeight="1">
      <c r="A197" s="15" t="s">
        <v>238</v>
      </c>
      <c r="B197" s="42">
        <v>7.6</v>
      </c>
      <c r="C197" s="15">
        <f t="shared" si="1"/>
        <v>-0.02564102564</v>
      </c>
      <c r="D197" s="17">
        <f t="shared" si="2"/>
        <v>-0.02564102564</v>
      </c>
      <c r="E197" s="15" t="s">
        <v>238</v>
      </c>
      <c r="F197" s="16">
        <v>18755.45</v>
      </c>
      <c r="G197" s="15">
        <v>-0.003747477</v>
      </c>
      <c r="H197" s="17">
        <v>-0.0037</v>
      </c>
      <c r="I197" s="19"/>
      <c r="J197" s="15"/>
      <c r="K197" s="15"/>
      <c r="L197" s="15"/>
    </row>
    <row r="198" ht="15.75" customHeight="1">
      <c r="A198" s="15" t="s">
        <v>239</v>
      </c>
      <c r="B198" s="42">
        <v>7.8</v>
      </c>
      <c r="C198" s="15">
        <f t="shared" si="1"/>
        <v>0</v>
      </c>
      <c r="D198" s="17">
        <f t="shared" si="2"/>
        <v>0</v>
      </c>
      <c r="E198" s="15" t="s">
        <v>239</v>
      </c>
      <c r="F198" s="16">
        <v>18826.0</v>
      </c>
      <c r="G198" s="15">
        <v>0.007379027</v>
      </c>
      <c r="H198" s="17">
        <v>0.0074</v>
      </c>
      <c r="I198" s="19"/>
      <c r="J198" s="15"/>
      <c r="K198" s="15"/>
      <c r="L198" s="15"/>
    </row>
    <row r="199" ht="15.75" customHeight="1">
      <c r="A199" s="15" t="s">
        <v>240</v>
      </c>
      <c r="B199" s="42">
        <v>7.8</v>
      </c>
      <c r="C199" s="15">
        <f t="shared" si="1"/>
        <v>-0.01265822785</v>
      </c>
      <c r="D199" s="17">
        <f t="shared" si="2"/>
        <v>-0.01265822785</v>
      </c>
      <c r="E199" s="15" t="s">
        <v>240</v>
      </c>
      <c r="F199" s="16">
        <v>18688.1</v>
      </c>
      <c r="G199" s="15">
        <v>-0.003614863</v>
      </c>
      <c r="H199" s="17">
        <v>-0.0036</v>
      </c>
      <c r="I199" s="19"/>
      <c r="J199" s="15"/>
      <c r="K199" s="15"/>
      <c r="L199" s="15"/>
    </row>
    <row r="200" ht="15.75" customHeight="1">
      <c r="A200" s="15" t="s">
        <v>241</v>
      </c>
      <c r="B200" s="42">
        <v>7.9</v>
      </c>
      <c r="C200" s="15">
        <f t="shared" si="1"/>
        <v>0.02597402597</v>
      </c>
      <c r="D200" s="17">
        <f t="shared" si="2"/>
        <v>0.02597402597</v>
      </c>
      <c r="E200" s="15" t="s">
        <v>241</v>
      </c>
      <c r="F200" s="16">
        <v>18755.9</v>
      </c>
      <c r="G200" s="15">
        <v>0.002123834</v>
      </c>
      <c r="H200" s="17">
        <v>0.0021</v>
      </c>
      <c r="I200" s="19"/>
      <c r="J200" s="15"/>
      <c r="K200" s="15"/>
      <c r="L200" s="15"/>
    </row>
    <row r="201" ht="15.75" customHeight="1">
      <c r="A201" s="15" t="s">
        <v>242</v>
      </c>
      <c r="B201" s="42">
        <v>7.7</v>
      </c>
      <c r="C201" s="15">
        <f t="shared" si="1"/>
        <v>0.02666666667</v>
      </c>
      <c r="D201" s="17">
        <f t="shared" si="2"/>
        <v>0.02666666667</v>
      </c>
      <c r="E201" s="15" t="s">
        <v>242</v>
      </c>
      <c r="F201" s="16">
        <v>18716.15</v>
      </c>
      <c r="G201" s="15">
        <v>0.006163481</v>
      </c>
      <c r="H201" s="17">
        <v>0.0062</v>
      </c>
      <c r="I201" s="19"/>
      <c r="J201" s="15"/>
      <c r="K201" s="15"/>
      <c r="L201" s="15"/>
    </row>
    <row r="202" ht="15.75" customHeight="1">
      <c r="A202" s="39">
        <v>45266.0</v>
      </c>
      <c r="B202" s="42">
        <v>7.5</v>
      </c>
      <c r="C202" s="15">
        <f t="shared" si="1"/>
        <v>0.02739726027</v>
      </c>
      <c r="D202" s="17">
        <f t="shared" si="2"/>
        <v>0.02739726027</v>
      </c>
      <c r="E202" s="39">
        <v>45266.0</v>
      </c>
      <c r="F202" s="16">
        <v>18601.5</v>
      </c>
      <c r="G202" s="15">
        <v>0.002052426</v>
      </c>
      <c r="H202" s="17">
        <v>0.0021</v>
      </c>
      <c r="I202" s="19"/>
      <c r="J202" s="15"/>
      <c r="K202" s="15"/>
      <c r="L202" s="15"/>
    </row>
    <row r="203" ht="15.75" customHeight="1">
      <c r="A203" s="39">
        <v>45175.0</v>
      </c>
      <c r="B203" s="42">
        <v>7.3</v>
      </c>
      <c r="C203" s="15">
        <f t="shared" si="1"/>
        <v>-0.006802721088</v>
      </c>
      <c r="D203" s="17">
        <f t="shared" si="2"/>
        <v>-0.006802721088</v>
      </c>
      <c r="E203" s="39">
        <v>45175.0</v>
      </c>
      <c r="F203" s="16">
        <v>18563.4</v>
      </c>
      <c r="G203" s="15">
        <v>-0.003818176</v>
      </c>
      <c r="H203" s="17">
        <v>-0.0038</v>
      </c>
      <c r="I203" s="19"/>
      <c r="J203" s="15"/>
      <c r="K203" s="15"/>
      <c r="L203" s="15"/>
    </row>
    <row r="204" ht="15.75" customHeight="1">
      <c r="A204" s="39">
        <v>45144.0</v>
      </c>
      <c r="B204" s="42">
        <v>7.35</v>
      </c>
      <c r="C204" s="15">
        <f t="shared" si="1"/>
        <v>-0.03921568627</v>
      </c>
      <c r="D204" s="17">
        <f t="shared" si="2"/>
        <v>-0.03921568627</v>
      </c>
      <c r="E204" s="39">
        <v>45144.0</v>
      </c>
      <c r="F204" s="16">
        <v>18634.55</v>
      </c>
      <c r="G204" s="15">
        <v>-0.00490484</v>
      </c>
      <c r="H204" s="17">
        <v>-0.0049</v>
      </c>
      <c r="I204" s="19"/>
      <c r="J204" s="15"/>
      <c r="K204" s="15"/>
      <c r="L204" s="15"/>
    </row>
    <row r="205" ht="15.75" customHeight="1">
      <c r="A205" s="39">
        <v>45113.0</v>
      </c>
      <c r="B205" s="42">
        <v>7.65</v>
      </c>
      <c r="C205" s="15">
        <f t="shared" si="1"/>
        <v>0.08510638298</v>
      </c>
      <c r="D205" s="17">
        <f t="shared" si="2"/>
        <v>0.08510638298</v>
      </c>
      <c r="E205" s="39">
        <v>45113.0</v>
      </c>
      <c r="F205" s="16">
        <v>18726.4</v>
      </c>
      <c r="G205" s="15">
        <v>0.006849831</v>
      </c>
      <c r="H205" s="17">
        <v>0.0068</v>
      </c>
      <c r="I205" s="19"/>
      <c r="J205" s="15"/>
      <c r="K205" s="15"/>
      <c r="L205" s="15"/>
    </row>
    <row r="206" ht="15.75" customHeight="1">
      <c r="A206" s="39">
        <v>45083.0</v>
      </c>
      <c r="B206" s="42">
        <v>7.05</v>
      </c>
      <c r="C206" s="15">
        <f t="shared" si="1"/>
        <v>-0.01398601399</v>
      </c>
      <c r="D206" s="17">
        <f t="shared" si="2"/>
        <v>-0.01398601399</v>
      </c>
      <c r="E206" s="39">
        <v>45083.0</v>
      </c>
      <c r="F206" s="16">
        <v>18599.0</v>
      </c>
      <c r="G206" s="15">
        <v>2.76973E-4</v>
      </c>
      <c r="H206" s="17">
        <v>3.0E-4</v>
      </c>
      <c r="I206" s="19"/>
      <c r="J206" s="15"/>
      <c r="K206" s="15"/>
      <c r="L206" s="15"/>
    </row>
    <row r="207" ht="15.75" customHeight="1">
      <c r="A207" s="39">
        <v>45052.0</v>
      </c>
      <c r="B207" s="42">
        <v>7.15</v>
      </c>
      <c r="C207" s="15">
        <f t="shared" si="1"/>
        <v>0</v>
      </c>
      <c r="D207" s="17">
        <f t="shared" si="2"/>
        <v>0</v>
      </c>
      <c r="E207" s="39">
        <v>45052.0</v>
      </c>
      <c r="F207" s="16">
        <v>18593.85</v>
      </c>
      <c r="G207" s="15">
        <v>0.003223788</v>
      </c>
      <c r="H207" s="17">
        <v>0.0032</v>
      </c>
      <c r="I207" s="19"/>
      <c r="J207" s="15"/>
      <c r="K207" s="15"/>
      <c r="L207" s="15"/>
    </row>
    <row r="208" ht="15.75" customHeight="1">
      <c r="A208" s="39">
        <v>44963.0</v>
      </c>
      <c r="B208" s="42">
        <v>7.15</v>
      </c>
      <c r="C208" s="15">
        <f t="shared" si="1"/>
        <v>0</v>
      </c>
      <c r="D208" s="17">
        <f t="shared" si="2"/>
        <v>0</v>
      </c>
      <c r="E208" s="39">
        <v>44963.0</v>
      </c>
      <c r="F208" s="16">
        <v>18534.1</v>
      </c>
      <c r="G208" s="15">
        <v>0.002507065</v>
      </c>
      <c r="H208" s="17">
        <v>0.0025</v>
      </c>
      <c r="I208" s="19"/>
      <c r="J208" s="15"/>
      <c r="K208" s="15"/>
      <c r="L208" s="15"/>
    </row>
    <row r="209" ht="15.75" customHeight="1">
      <c r="A209" s="39">
        <v>44932.0</v>
      </c>
      <c r="B209" s="42">
        <v>7.15</v>
      </c>
      <c r="C209" s="15">
        <f t="shared" si="1"/>
        <v>-0.006944444444</v>
      </c>
      <c r="D209" s="17">
        <f t="shared" si="2"/>
        <v>-0.006944444444</v>
      </c>
      <c r="E209" s="39">
        <v>44932.0</v>
      </c>
      <c r="F209" s="16">
        <v>18487.75</v>
      </c>
      <c r="G209" s="15">
        <v>-0.002516941</v>
      </c>
      <c r="H209" s="17">
        <v>-0.0025</v>
      </c>
      <c r="I209" s="19"/>
      <c r="J209" s="15"/>
      <c r="K209" s="15"/>
      <c r="L209" s="15"/>
    </row>
    <row r="210" ht="15.75" customHeight="1">
      <c r="A210" s="15" t="s">
        <v>243</v>
      </c>
      <c r="B210" s="42">
        <v>7.2</v>
      </c>
      <c r="C210" s="15">
        <f t="shared" si="1"/>
        <v>0.01408450704</v>
      </c>
      <c r="D210" s="17">
        <f t="shared" si="2"/>
        <v>0.01408450704</v>
      </c>
      <c r="E210" s="15" t="s">
        <v>243</v>
      </c>
      <c r="F210" s="16">
        <v>18534.4</v>
      </c>
      <c r="G210" s="15">
        <v>-0.005337061</v>
      </c>
      <c r="H210" s="17">
        <v>-0.0053</v>
      </c>
      <c r="I210" s="19"/>
      <c r="J210" s="15"/>
      <c r="K210" s="15"/>
      <c r="L210" s="15"/>
    </row>
    <row r="211" ht="15.75" customHeight="1">
      <c r="A211" s="15" t="s">
        <v>244</v>
      </c>
      <c r="B211" s="42">
        <v>7.1</v>
      </c>
      <c r="C211" s="15">
        <f t="shared" si="1"/>
        <v>0</v>
      </c>
      <c r="D211" s="17">
        <f t="shared" si="2"/>
        <v>0</v>
      </c>
      <c r="E211" s="15" t="s">
        <v>244</v>
      </c>
      <c r="F211" s="16">
        <v>18633.85</v>
      </c>
      <c r="G211" s="15">
        <v>0.00189261</v>
      </c>
      <c r="H211" s="17">
        <v>0.0019</v>
      </c>
      <c r="I211" s="19"/>
      <c r="J211" s="15"/>
      <c r="K211" s="15"/>
      <c r="L211" s="15"/>
    </row>
    <row r="212" ht="15.75" customHeight="1">
      <c r="A212" s="15" t="s">
        <v>245</v>
      </c>
      <c r="B212" s="42">
        <v>7.1</v>
      </c>
      <c r="C212" s="15">
        <f t="shared" si="1"/>
        <v>0.007092198582</v>
      </c>
      <c r="D212" s="17">
        <f t="shared" si="2"/>
        <v>0.007092198582</v>
      </c>
      <c r="E212" s="15" t="s">
        <v>245</v>
      </c>
      <c r="F212" s="16">
        <v>18598.65</v>
      </c>
      <c r="G212" s="15">
        <v>0.005367756</v>
      </c>
      <c r="H212" s="17">
        <v>0.0054</v>
      </c>
      <c r="I212" s="19"/>
      <c r="J212" s="15"/>
      <c r="K212" s="15"/>
      <c r="L212" s="15"/>
    </row>
    <row r="213" ht="15.75" customHeight="1">
      <c r="A213" s="15" t="s">
        <v>246</v>
      </c>
      <c r="B213" s="42">
        <v>7.05</v>
      </c>
      <c r="C213" s="15">
        <f t="shared" si="1"/>
        <v>0.007142857143</v>
      </c>
      <c r="D213" s="17">
        <f t="shared" si="2"/>
        <v>0.007142857143</v>
      </c>
      <c r="E213" s="15" t="s">
        <v>246</v>
      </c>
      <c r="F213" s="16">
        <v>18499.35</v>
      </c>
      <c r="G213" s="15">
        <v>0.009726464</v>
      </c>
      <c r="H213" s="17">
        <v>0.0097</v>
      </c>
      <c r="I213" s="19"/>
      <c r="J213" s="15"/>
      <c r="K213" s="15"/>
      <c r="L213" s="15"/>
    </row>
    <row r="214" ht="15.75" customHeight="1">
      <c r="A214" s="15" t="s">
        <v>247</v>
      </c>
      <c r="B214" s="42">
        <v>7.0</v>
      </c>
      <c r="C214" s="15">
        <f t="shared" si="1"/>
        <v>0.007194244604</v>
      </c>
      <c r="D214" s="17">
        <f t="shared" si="2"/>
        <v>0.007194244604</v>
      </c>
      <c r="E214" s="15" t="s">
        <v>247</v>
      </c>
      <c r="F214" s="16">
        <v>18321.15</v>
      </c>
      <c r="G214" s="15">
        <v>0.001955112</v>
      </c>
      <c r="H214" s="17">
        <v>0.002</v>
      </c>
      <c r="I214" s="19"/>
      <c r="J214" s="15"/>
      <c r="K214" s="15"/>
      <c r="L214" s="15"/>
    </row>
    <row r="215" ht="15.75" customHeight="1">
      <c r="A215" s="15" t="s">
        <v>248</v>
      </c>
      <c r="B215" s="42">
        <v>6.95</v>
      </c>
      <c r="C215" s="15">
        <f t="shared" si="1"/>
        <v>0</v>
      </c>
      <c r="D215" s="17">
        <f t="shared" si="2"/>
        <v>0</v>
      </c>
      <c r="E215" s="15" t="s">
        <v>248</v>
      </c>
      <c r="F215" s="16">
        <v>18285.4</v>
      </c>
      <c r="G215" s="15">
        <v>-0.003411816</v>
      </c>
      <c r="H215" s="17">
        <v>-0.0034</v>
      </c>
      <c r="I215" s="19"/>
      <c r="J215" s="15"/>
      <c r="K215" s="15"/>
      <c r="L215" s="15"/>
    </row>
    <row r="216" ht="15.75" customHeight="1">
      <c r="A216" s="15" t="s">
        <v>249</v>
      </c>
      <c r="B216" s="42">
        <v>6.95</v>
      </c>
      <c r="C216" s="15">
        <f t="shared" si="1"/>
        <v>-0.007142857143</v>
      </c>
      <c r="D216" s="17">
        <f t="shared" si="2"/>
        <v>-0.007142857143</v>
      </c>
      <c r="E216" s="15" t="s">
        <v>249</v>
      </c>
      <c r="F216" s="16">
        <v>18348.0</v>
      </c>
      <c r="G216" s="15">
        <v>0.001834622</v>
      </c>
      <c r="H216" s="17">
        <v>0.0018</v>
      </c>
      <c r="I216" s="19"/>
      <c r="J216" s="15"/>
      <c r="K216" s="15"/>
      <c r="L216" s="15"/>
    </row>
    <row r="217" ht="15.75" customHeight="1">
      <c r="A217" s="15" t="s">
        <v>250</v>
      </c>
      <c r="B217" s="42">
        <v>7.0</v>
      </c>
      <c r="C217" s="15">
        <f t="shared" si="1"/>
        <v>-0.007092198582</v>
      </c>
      <c r="D217" s="17">
        <f t="shared" si="2"/>
        <v>-0.007092198582</v>
      </c>
      <c r="E217" s="15" t="s">
        <v>250</v>
      </c>
      <c r="F217" s="16">
        <v>18314.4</v>
      </c>
      <c r="G217" s="15">
        <v>0.006097762</v>
      </c>
      <c r="H217" s="17">
        <v>0.0061</v>
      </c>
      <c r="I217" s="19"/>
      <c r="J217" s="15"/>
      <c r="K217" s="15"/>
      <c r="L217" s="15"/>
    </row>
    <row r="218" ht="15.75" customHeight="1">
      <c r="A218" s="15" t="s">
        <v>251</v>
      </c>
      <c r="B218" s="42">
        <v>7.05</v>
      </c>
      <c r="C218" s="15">
        <f t="shared" si="1"/>
        <v>0.007142857143</v>
      </c>
      <c r="D218" s="17">
        <f t="shared" si="2"/>
        <v>0.007142857143</v>
      </c>
      <c r="E218" s="15" t="s">
        <v>251</v>
      </c>
      <c r="F218" s="16">
        <v>18203.4</v>
      </c>
      <c r="G218" s="15">
        <v>0.004051307</v>
      </c>
      <c r="H218" s="17">
        <v>0.0041</v>
      </c>
      <c r="I218" s="19"/>
      <c r="J218" s="15"/>
      <c r="K218" s="15"/>
      <c r="L218" s="15"/>
    </row>
    <row r="219" ht="15.75" customHeight="1">
      <c r="A219" s="15" t="s">
        <v>252</v>
      </c>
      <c r="B219" s="42">
        <v>7.0</v>
      </c>
      <c r="C219" s="15">
        <f t="shared" si="1"/>
        <v>-0.007092198582</v>
      </c>
      <c r="D219" s="17">
        <f t="shared" si="2"/>
        <v>-0.007092198582</v>
      </c>
      <c r="E219" s="15" t="s">
        <v>252</v>
      </c>
      <c r="F219" s="16">
        <v>18129.95</v>
      </c>
      <c r="G219" s="15">
        <v>-0.002849011</v>
      </c>
      <c r="H219" s="17">
        <v>-0.0028</v>
      </c>
      <c r="I219" s="19"/>
      <c r="J219" s="15"/>
      <c r="K219" s="15"/>
      <c r="L219" s="15"/>
    </row>
    <row r="220" ht="15.75" customHeight="1">
      <c r="A220" s="15" t="s">
        <v>253</v>
      </c>
      <c r="B220" s="42">
        <v>7.05</v>
      </c>
      <c r="C220" s="15">
        <f t="shared" si="1"/>
        <v>-0.04081632653</v>
      </c>
      <c r="D220" s="17">
        <f t="shared" si="2"/>
        <v>-0.04081632653</v>
      </c>
      <c r="E220" s="15" t="s">
        <v>253</v>
      </c>
      <c r="F220" s="16">
        <v>18181.75</v>
      </c>
      <c r="G220" s="15">
        <v>-0.005728269</v>
      </c>
      <c r="H220" s="17">
        <v>-0.0057</v>
      </c>
      <c r="I220" s="19"/>
      <c r="J220" s="15"/>
      <c r="K220" s="15"/>
      <c r="L220" s="15"/>
    </row>
    <row r="221" ht="15.75" customHeight="1">
      <c r="A221" s="15" t="s">
        <v>254</v>
      </c>
      <c r="B221" s="42">
        <v>7.35</v>
      </c>
      <c r="C221" s="15">
        <f t="shared" si="1"/>
        <v>0.04255319149</v>
      </c>
      <c r="D221" s="17">
        <f t="shared" si="2"/>
        <v>0.04255319149</v>
      </c>
      <c r="E221" s="15" t="s">
        <v>254</v>
      </c>
      <c r="F221" s="16">
        <v>18286.5</v>
      </c>
      <c r="G221" s="15">
        <v>-0.00610636</v>
      </c>
      <c r="H221" s="17">
        <v>-0.0061</v>
      </c>
      <c r="I221" s="19"/>
      <c r="J221" s="15"/>
      <c r="K221" s="15"/>
      <c r="L221" s="15"/>
    </row>
    <row r="222" ht="15.75" customHeight="1">
      <c r="A222" s="15" t="s">
        <v>255</v>
      </c>
      <c r="B222" s="42">
        <v>7.05</v>
      </c>
      <c r="C222" s="15">
        <f t="shared" si="1"/>
        <v>0.007142857143</v>
      </c>
      <c r="D222" s="17">
        <f t="shared" si="2"/>
        <v>0.007142857143</v>
      </c>
      <c r="E222" s="15" t="s">
        <v>255</v>
      </c>
      <c r="F222" s="16">
        <v>18398.85</v>
      </c>
      <c r="G222" s="15">
        <v>0.004589185</v>
      </c>
      <c r="H222" s="17">
        <v>0.0046</v>
      </c>
      <c r="I222" s="19"/>
      <c r="J222" s="15"/>
      <c r="K222" s="15"/>
      <c r="L222" s="15"/>
    </row>
    <row r="223" ht="15.75" customHeight="1">
      <c r="A223" s="39">
        <v>45265.0</v>
      </c>
      <c r="B223" s="42">
        <v>7.0</v>
      </c>
      <c r="C223" s="15">
        <f t="shared" si="1"/>
        <v>-0.02097902098</v>
      </c>
      <c r="D223" s="17">
        <f t="shared" si="2"/>
        <v>-0.02097902098</v>
      </c>
      <c r="E223" s="39">
        <v>45265.0</v>
      </c>
      <c r="F223" s="16">
        <v>18314.8</v>
      </c>
      <c r="G223" s="15">
        <v>9.72837E-4</v>
      </c>
      <c r="H223" s="17">
        <v>0.001</v>
      </c>
      <c r="I223" s="19"/>
      <c r="J223" s="15"/>
      <c r="K223" s="15"/>
      <c r="L223" s="15"/>
    </row>
    <row r="224" ht="15.75" customHeight="1">
      <c r="A224" s="39">
        <v>45235.0</v>
      </c>
      <c r="B224" s="42">
        <v>7.15</v>
      </c>
      <c r="C224" s="15">
        <f t="shared" si="1"/>
        <v>0.05925925926</v>
      </c>
      <c r="D224" s="17">
        <f t="shared" si="2"/>
        <v>0.05925925926</v>
      </c>
      <c r="E224" s="39">
        <v>45235.0</v>
      </c>
      <c r="F224" s="16">
        <v>18297.0</v>
      </c>
      <c r="G224" s="15">
        <v>-9.88256E-4</v>
      </c>
      <c r="H224" s="17">
        <v>-0.001</v>
      </c>
      <c r="I224" s="19"/>
      <c r="J224" s="15"/>
      <c r="K224" s="15"/>
      <c r="L224" s="15"/>
    </row>
    <row r="225" ht="15.75" customHeight="1">
      <c r="A225" s="39">
        <v>45204.0</v>
      </c>
      <c r="B225" s="42">
        <v>6.75</v>
      </c>
      <c r="C225" s="15">
        <f t="shared" si="1"/>
        <v>-0.007352941176</v>
      </c>
      <c r="D225" s="17">
        <f t="shared" si="2"/>
        <v>-0.007352941176</v>
      </c>
      <c r="E225" s="39">
        <v>45204.0</v>
      </c>
      <c r="F225" s="16">
        <v>18315.1</v>
      </c>
      <c r="G225" s="15">
        <v>0.002690799</v>
      </c>
      <c r="H225" s="17">
        <v>0.0027</v>
      </c>
      <c r="I225" s="19"/>
      <c r="J225" s="15"/>
      <c r="K225" s="15"/>
      <c r="L225" s="15"/>
    </row>
    <row r="226" ht="15.75" customHeight="1">
      <c r="A226" s="39">
        <v>45174.0</v>
      </c>
      <c r="B226" s="42">
        <v>6.8</v>
      </c>
      <c r="C226" s="15">
        <f t="shared" si="1"/>
        <v>-0.01449275362</v>
      </c>
      <c r="D226" s="17">
        <f t="shared" si="2"/>
        <v>-0.01449275362</v>
      </c>
      <c r="E226" s="39">
        <v>45174.0</v>
      </c>
      <c r="F226" s="16">
        <v>18265.95</v>
      </c>
      <c r="G226" s="48">
        <v>8.48645E-5</v>
      </c>
      <c r="H226" s="17">
        <v>1.0E-4</v>
      </c>
      <c r="I226" s="19"/>
      <c r="J226" s="15"/>
      <c r="K226" s="15"/>
      <c r="L226" s="15"/>
    </row>
    <row r="227" ht="15.75" customHeight="1">
      <c r="A227" s="39">
        <v>45143.0</v>
      </c>
      <c r="B227" s="42">
        <v>6.9</v>
      </c>
      <c r="C227" s="15">
        <f t="shared" si="1"/>
        <v>0</v>
      </c>
      <c r="D227" s="17">
        <f t="shared" si="2"/>
        <v>0</v>
      </c>
      <c r="E227" s="39">
        <v>45143.0</v>
      </c>
      <c r="F227" s="16">
        <v>18264.4</v>
      </c>
      <c r="G227" s="15">
        <v>0.010814101</v>
      </c>
      <c r="H227" s="17">
        <v>0.0108</v>
      </c>
      <c r="I227" s="19"/>
      <c r="J227" s="15"/>
      <c r="K227" s="15"/>
      <c r="L227" s="15"/>
    </row>
    <row r="228" ht="15.75" customHeight="1">
      <c r="A228" s="39">
        <v>45051.0</v>
      </c>
      <c r="B228" s="42">
        <v>6.9</v>
      </c>
      <c r="C228" s="15">
        <f t="shared" si="1"/>
        <v>-0.01428571429</v>
      </c>
      <c r="D228" s="17">
        <f t="shared" si="2"/>
        <v>-0.01428571429</v>
      </c>
      <c r="E228" s="39">
        <v>45051.0</v>
      </c>
      <c r="F228" s="16">
        <v>18069.0</v>
      </c>
      <c r="G228" s="15">
        <v>-0.010232365</v>
      </c>
      <c r="H228" s="17">
        <v>-0.0102</v>
      </c>
      <c r="I228" s="19"/>
      <c r="J228" s="15"/>
      <c r="K228" s="15"/>
      <c r="L228" s="15"/>
    </row>
    <row r="229" ht="15.75" customHeight="1">
      <c r="A229" s="39">
        <v>45021.0</v>
      </c>
      <c r="B229" s="42">
        <v>7.0</v>
      </c>
      <c r="C229" s="15">
        <f t="shared" si="1"/>
        <v>0.01449275362</v>
      </c>
      <c r="D229" s="17">
        <f t="shared" si="2"/>
        <v>0.01449275362</v>
      </c>
      <c r="E229" s="39">
        <v>45021.0</v>
      </c>
      <c r="F229" s="16">
        <v>18255.8</v>
      </c>
      <c r="G229" s="15">
        <v>0.009173653</v>
      </c>
      <c r="H229" s="17">
        <v>0.0092</v>
      </c>
      <c r="I229" s="19"/>
      <c r="J229" s="15"/>
      <c r="K229" s="15"/>
      <c r="L229" s="15"/>
    </row>
    <row r="230" ht="15.75" customHeight="1">
      <c r="A230" s="39">
        <v>44990.0</v>
      </c>
      <c r="B230" s="42">
        <v>6.9</v>
      </c>
      <c r="C230" s="15">
        <f t="shared" si="1"/>
        <v>0</v>
      </c>
      <c r="D230" s="17">
        <f t="shared" si="2"/>
        <v>0</v>
      </c>
      <c r="E230" s="39">
        <v>44990.0</v>
      </c>
      <c r="F230" s="16">
        <v>18089.85</v>
      </c>
      <c r="G230" s="15">
        <v>-0.003184985</v>
      </c>
      <c r="H230" s="17">
        <v>-0.0032</v>
      </c>
      <c r="I230" s="19"/>
      <c r="J230" s="15"/>
      <c r="K230" s="15"/>
      <c r="L230" s="15"/>
    </row>
    <row r="231" ht="15.75" customHeight="1">
      <c r="A231" s="39">
        <v>44962.0</v>
      </c>
      <c r="B231" s="42">
        <v>6.9</v>
      </c>
      <c r="C231" s="15">
        <f t="shared" si="1"/>
        <v>-0.007194244604</v>
      </c>
      <c r="D231" s="17">
        <f t="shared" si="2"/>
        <v>-0.007194244604</v>
      </c>
      <c r="E231" s="39">
        <v>44962.0</v>
      </c>
      <c r="F231" s="16">
        <v>18147.65</v>
      </c>
      <c r="G231" s="15">
        <v>0.004575145</v>
      </c>
      <c r="H231" s="17">
        <v>0.0046</v>
      </c>
      <c r="I231" s="19"/>
      <c r="J231" s="15"/>
      <c r="K231" s="15"/>
      <c r="L231" s="15"/>
    </row>
    <row r="232" ht="15.75" customHeight="1">
      <c r="A232" s="15" t="s">
        <v>256</v>
      </c>
      <c r="B232" s="42">
        <v>6.95</v>
      </c>
      <c r="C232" s="15">
        <f t="shared" si="1"/>
        <v>0.007246376812</v>
      </c>
      <c r="D232" s="17">
        <f t="shared" si="2"/>
        <v>0.007246376812</v>
      </c>
      <c r="E232" s="15" t="s">
        <v>256</v>
      </c>
      <c r="F232" s="16">
        <v>18065.0</v>
      </c>
      <c r="G232" s="15">
        <v>0.008370058</v>
      </c>
      <c r="H232" s="17">
        <v>0.0084</v>
      </c>
      <c r="I232" s="19"/>
      <c r="J232" s="15"/>
      <c r="K232" s="15"/>
      <c r="L232" s="15"/>
    </row>
    <row r="233" ht="15.75" customHeight="1">
      <c r="A233" s="15" t="s">
        <v>257</v>
      </c>
      <c r="B233" s="42">
        <v>6.9</v>
      </c>
      <c r="C233" s="15">
        <f t="shared" si="1"/>
        <v>0.0534351145</v>
      </c>
      <c r="D233" s="17">
        <f t="shared" si="2"/>
        <v>0.0534351145</v>
      </c>
      <c r="E233" s="15" t="s">
        <v>257</v>
      </c>
      <c r="F233" s="16">
        <v>17915.05</v>
      </c>
      <c r="G233" s="15">
        <v>0.005695087</v>
      </c>
      <c r="H233" s="17">
        <v>0.0057</v>
      </c>
      <c r="I233" s="19"/>
      <c r="J233" s="15"/>
      <c r="K233" s="15"/>
      <c r="L233" s="15"/>
    </row>
    <row r="234" ht="15.75" customHeight="1">
      <c r="A234" s="15" t="s">
        <v>258</v>
      </c>
      <c r="B234" s="42">
        <v>6.55</v>
      </c>
      <c r="C234" s="15">
        <f t="shared" si="1"/>
        <v>0.03968253968</v>
      </c>
      <c r="D234" s="17">
        <f t="shared" si="2"/>
        <v>0.03968253968</v>
      </c>
      <c r="E234" s="15" t="s">
        <v>258</v>
      </c>
      <c r="F234" s="16">
        <v>17813.6</v>
      </c>
      <c r="G234" s="15">
        <v>0.002495885</v>
      </c>
      <c r="H234" s="17">
        <v>0.0025</v>
      </c>
      <c r="I234" s="19"/>
      <c r="J234" s="15"/>
      <c r="K234" s="15"/>
      <c r="L234" s="15"/>
    </row>
    <row r="235" ht="15.75" customHeight="1">
      <c r="A235" s="15" t="s">
        <v>259</v>
      </c>
      <c r="B235" s="42">
        <v>6.3</v>
      </c>
      <c r="C235" s="15">
        <f t="shared" si="1"/>
        <v>-0.007874015748</v>
      </c>
      <c r="D235" s="17">
        <f t="shared" si="2"/>
        <v>-0.007874015748</v>
      </c>
      <c r="E235" s="15" t="s">
        <v>259</v>
      </c>
      <c r="F235" s="16">
        <v>17769.25</v>
      </c>
      <c r="G235" s="15">
        <v>0.00145688</v>
      </c>
      <c r="H235" s="17">
        <v>0.0015</v>
      </c>
      <c r="I235" s="19"/>
      <c r="J235" s="15"/>
      <c r="K235" s="15"/>
      <c r="L235" s="15"/>
    </row>
    <row r="236" ht="15.75" customHeight="1">
      <c r="A236" s="15" t="s">
        <v>260</v>
      </c>
      <c r="B236" s="42">
        <v>6.35</v>
      </c>
      <c r="C236" s="15">
        <f t="shared" si="1"/>
        <v>-0.01550387597</v>
      </c>
      <c r="D236" s="17">
        <f t="shared" si="2"/>
        <v>-0.01550387597</v>
      </c>
      <c r="E236" s="15" t="s">
        <v>260</v>
      </c>
      <c r="F236" s="16">
        <v>17743.4</v>
      </c>
      <c r="G236" s="15">
        <v>0.006771996</v>
      </c>
      <c r="H236" s="17">
        <v>0.0068</v>
      </c>
      <c r="I236" s="19"/>
      <c r="J236" s="15"/>
      <c r="K236" s="15"/>
      <c r="L236" s="15"/>
    </row>
    <row r="237" ht="15.75" customHeight="1">
      <c r="A237" s="15" t="s">
        <v>261</v>
      </c>
      <c r="B237" s="42">
        <v>6.45</v>
      </c>
      <c r="C237" s="15">
        <f t="shared" si="1"/>
        <v>0.06611570248</v>
      </c>
      <c r="D237" s="17">
        <f t="shared" si="2"/>
        <v>0.06611570248</v>
      </c>
      <c r="E237" s="15" t="s">
        <v>261</v>
      </c>
      <c r="F237" s="16">
        <v>17624.05</v>
      </c>
      <c r="G237" s="48">
        <v>-2.26957E-5</v>
      </c>
      <c r="H237" s="17">
        <v>0.0</v>
      </c>
      <c r="I237" s="19"/>
      <c r="J237" s="15"/>
      <c r="K237" s="15"/>
      <c r="L237" s="15"/>
    </row>
    <row r="238" ht="15.75" customHeight="1">
      <c r="A238" s="15" t="s">
        <v>262</v>
      </c>
      <c r="B238" s="42">
        <v>6.05</v>
      </c>
      <c r="C238" s="15">
        <f t="shared" si="1"/>
        <v>0</v>
      </c>
      <c r="D238" s="17">
        <f t="shared" si="2"/>
        <v>0</v>
      </c>
      <c r="E238" s="15" t="s">
        <v>262</v>
      </c>
      <c r="F238" s="16">
        <v>17624.45</v>
      </c>
      <c r="G238" s="15">
        <v>3.23519E-4</v>
      </c>
      <c r="H238" s="17">
        <v>3.0E-4</v>
      </c>
      <c r="I238" s="19"/>
      <c r="J238" s="15"/>
      <c r="K238" s="15"/>
      <c r="L238" s="15"/>
    </row>
    <row r="239" ht="15.75" customHeight="1">
      <c r="A239" s="15" t="s">
        <v>263</v>
      </c>
      <c r="B239" s="42">
        <v>6.05</v>
      </c>
      <c r="C239" s="15">
        <f t="shared" si="1"/>
        <v>0</v>
      </c>
      <c r="D239" s="17">
        <f t="shared" si="2"/>
        <v>0</v>
      </c>
      <c r="E239" s="15" t="s">
        <v>263</v>
      </c>
      <c r="F239" s="16">
        <v>17618.75</v>
      </c>
      <c r="G239" s="15">
        <v>-0.002344261</v>
      </c>
      <c r="H239" s="17">
        <v>-0.0023</v>
      </c>
      <c r="I239" s="19"/>
      <c r="J239" s="15"/>
      <c r="K239" s="15"/>
      <c r="L239" s="15"/>
    </row>
    <row r="240" ht="15.75" customHeight="1">
      <c r="A240" s="15" t="s">
        <v>264</v>
      </c>
      <c r="B240" s="42">
        <v>6.05</v>
      </c>
      <c r="C240" s="15">
        <f t="shared" si="1"/>
        <v>0</v>
      </c>
      <c r="D240" s="17">
        <f t="shared" si="2"/>
        <v>0</v>
      </c>
      <c r="E240" s="15" t="s">
        <v>264</v>
      </c>
      <c r="F240" s="16">
        <v>17660.15</v>
      </c>
      <c r="G240" s="15">
        <v>-0.002637397</v>
      </c>
      <c r="H240" s="17">
        <v>-0.0026</v>
      </c>
      <c r="I240" s="19"/>
      <c r="J240" s="15"/>
      <c r="K240" s="15"/>
      <c r="L240" s="15"/>
    </row>
    <row r="241" ht="15.75" customHeight="1">
      <c r="A241" s="15" t="s">
        <v>265</v>
      </c>
      <c r="B241" s="42">
        <v>6.05</v>
      </c>
      <c r="C241" s="15">
        <f t="shared" si="1"/>
        <v>0</v>
      </c>
      <c r="D241" s="17">
        <f t="shared" si="2"/>
        <v>0</v>
      </c>
      <c r="E241" s="15" t="s">
        <v>265</v>
      </c>
      <c r="F241" s="16">
        <v>17706.85</v>
      </c>
      <c r="G241" s="15">
        <v>-0.00679549</v>
      </c>
      <c r="H241" s="17">
        <v>-0.0068</v>
      </c>
      <c r="I241" s="19"/>
      <c r="J241" s="15"/>
      <c r="K241" s="15"/>
      <c r="L241" s="15"/>
    </row>
    <row r="242" ht="15.75" customHeight="1">
      <c r="A242" s="15" t="s">
        <v>266</v>
      </c>
      <c r="B242" s="42">
        <v>6.05</v>
      </c>
      <c r="C242" s="15">
        <f t="shared" si="1"/>
        <v>-0.02419354839</v>
      </c>
      <c r="D242" s="17">
        <f t="shared" si="2"/>
        <v>-0.02419354839</v>
      </c>
      <c r="E242" s="15" t="s">
        <v>266</v>
      </c>
      <c r="F242" s="16">
        <v>17828.0</v>
      </c>
      <c r="G242" s="15">
        <v>8.75794E-4</v>
      </c>
      <c r="H242" s="17">
        <v>9.0E-4</v>
      </c>
      <c r="I242" s="19"/>
      <c r="J242" s="15"/>
      <c r="K242" s="15"/>
      <c r="L242" s="15"/>
    </row>
    <row r="243" ht="15.75" customHeight="1">
      <c r="A243" s="39">
        <v>45264.0</v>
      </c>
      <c r="B243" s="42">
        <v>6.2</v>
      </c>
      <c r="C243" s="15">
        <f t="shared" si="1"/>
        <v>0.01639344262</v>
      </c>
      <c r="D243" s="17">
        <f t="shared" si="2"/>
        <v>0.01639344262</v>
      </c>
      <c r="E243" s="39">
        <v>45264.0</v>
      </c>
      <c r="F243" s="16">
        <v>17812.4</v>
      </c>
      <c r="G243" s="15">
        <v>0.00508399</v>
      </c>
      <c r="H243" s="17">
        <v>0.0051</v>
      </c>
      <c r="I243" s="19"/>
      <c r="J243" s="15"/>
      <c r="K243" s="15"/>
      <c r="L243" s="15"/>
    </row>
    <row r="244" ht="15.75" customHeight="1">
      <c r="A244" s="39">
        <v>45234.0</v>
      </c>
      <c r="B244" s="42">
        <v>6.1</v>
      </c>
      <c r="C244" s="15">
        <f t="shared" si="1"/>
        <v>-0.008130081301</v>
      </c>
      <c r="D244" s="17">
        <f t="shared" si="2"/>
        <v>-0.008130081301</v>
      </c>
      <c r="E244" s="39">
        <v>45234.0</v>
      </c>
      <c r="F244" s="16">
        <v>17722.3</v>
      </c>
      <c r="G244" s="15">
        <v>0.005574769</v>
      </c>
      <c r="H244" s="17">
        <v>0.0056</v>
      </c>
      <c r="I244" s="19"/>
      <c r="J244" s="15"/>
      <c r="K244" s="15"/>
      <c r="L244" s="15"/>
    </row>
    <row r="245" ht="15.75" customHeight="1">
      <c r="A245" s="39">
        <v>45203.0</v>
      </c>
      <c r="B245" s="42">
        <v>6.15</v>
      </c>
      <c r="C245" s="15">
        <f t="shared" si="1"/>
        <v>-0.016</v>
      </c>
      <c r="D245" s="17">
        <f t="shared" si="2"/>
        <v>-0.016</v>
      </c>
      <c r="E245" s="39">
        <v>45203.0</v>
      </c>
      <c r="F245" s="16">
        <v>17624.05</v>
      </c>
      <c r="G245" s="15">
        <v>0.001414841</v>
      </c>
      <c r="H245" s="17">
        <v>0.0014</v>
      </c>
      <c r="I245" s="19"/>
      <c r="J245" s="15"/>
      <c r="K245" s="15"/>
      <c r="L245" s="15"/>
    </row>
    <row r="246" ht="15.75" customHeight="1">
      <c r="A246" s="39">
        <v>45081.0</v>
      </c>
      <c r="B246" s="42">
        <v>6.25</v>
      </c>
      <c r="C246" s="15">
        <f t="shared" si="1"/>
        <v>0</v>
      </c>
      <c r="D246" s="17">
        <f t="shared" si="2"/>
        <v>0</v>
      </c>
      <c r="E246" s="39">
        <v>45081.0</v>
      </c>
      <c r="F246" s="16">
        <v>17599.15</v>
      </c>
      <c r="G246" s="15">
        <v>0.002397897</v>
      </c>
      <c r="H246" s="17">
        <v>0.0024</v>
      </c>
      <c r="I246" s="19"/>
      <c r="J246" s="15"/>
      <c r="K246" s="15"/>
      <c r="L246" s="15"/>
    </row>
    <row r="247" ht="15.75" customHeight="1">
      <c r="A247" s="39">
        <v>45050.0</v>
      </c>
      <c r="B247" s="42">
        <v>6.25</v>
      </c>
      <c r="C247" s="15">
        <f t="shared" si="1"/>
        <v>0.0162601626</v>
      </c>
      <c r="D247" s="17">
        <f t="shared" si="2"/>
        <v>0.0162601626</v>
      </c>
      <c r="E247" s="39">
        <v>45050.0</v>
      </c>
      <c r="F247" s="16">
        <v>17557.05</v>
      </c>
      <c r="G247" s="15">
        <v>0.009138955</v>
      </c>
      <c r="H247" s="17">
        <v>0.0091</v>
      </c>
      <c r="I247" s="19"/>
      <c r="J247" s="15"/>
      <c r="K247" s="15"/>
      <c r="L247" s="15"/>
    </row>
    <row r="248" ht="15.75" customHeight="1">
      <c r="A248" s="39">
        <v>44989.0</v>
      </c>
      <c r="B248" s="42">
        <v>6.15</v>
      </c>
      <c r="C248" s="15">
        <f t="shared" si="1"/>
        <v>0.06034482759</v>
      </c>
      <c r="D248" s="17">
        <f t="shared" si="2"/>
        <v>0.06034482759</v>
      </c>
      <c r="E248" s="39">
        <v>44989.0</v>
      </c>
      <c r="F248" s="16">
        <v>17398.05</v>
      </c>
      <c r="G248" s="15">
        <v>0.002206253</v>
      </c>
      <c r="H248" s="17">
        <v>0.0022</v>
      </c>
      <c r="I248" s="19"/>
      <c r="J248" s="15"/>
      <c r="K248" s="15"/>
      <c r="L248" s="15"/>
    </row>
    <row r="249" ht="15.75" customHeight="1">
      <c r="A249" s="15" t="s">
        <v>267</v>
      </c>
      <c r="B249" s="42">
        <v>5.8</v>
      </c>
      <c r="C249" s="15">
        <f t="shared" si="1"/>
        <v>-0.01694915254</v>
      </c>
      <c r="D249" s="17">
        <f t="shared" si="2"/>
        <v>-0.01694915254</v>
      </c>
      <c r="E249" s="15" t="s">
        <v>267</v>
      </c>
      <c r="F249" s="16">
        <v>17359.75</v>
      </c>
      <c r="G249" s="15">
        <v>0.016337152</v>
      </c>
      <c r="H249" s="17">
        <v>0.0163</v>
      </c>
      <c r="I249" s="19"/>
      <c r="J249" s="15"/>
      <c r="K249" s="15"/>
      <c r="L249" s="15"/>
    </row>
    <row r="250" ht="15.75" customHeight="1">
      <c r="A250" s="15" t="s">
        <v>268</v>
      </c>
      <c r="B250" s="42">
        <v>5.9</v>
      </c>
      <c r="C250" s="15">
        <f t="shared" si="1"/>
        <v>0</v>
      </c>
      <c r="D250" s="17">
        <f t="shared" si="2"/>
        <v>0</v>
      </c>
      <c r="E250" s="15" t="s">
        <v>268</v>
      </c>
      <c r="F250" s="16">
        <v>17080.7</v>
      </c>
      <c r="G250" s="15">
        <v>0.007609856</v>
      </c>
      <c r="H250" s="17">
        <v>0.0076</v>
      </c>
      <c r="I250" s="19"/>
      <c r="J250" s="15"/>
      <c r="K250" s="15"/>
      <c r="L250" s="15"/>
    </row>
    <row r="251" ht="15.75" customHeight="1">
      <c r="A251" s="15" t="s">
        <v>269</v>
      </c>
      <c r="B251" s="42">
        <v>5.9</v>
      </c>
      <c r="C251" s="15">
        <f t="shared" si="1"/>
        <v>-0.02479338843</v>
      </c>
      <c r="D251" s="17">
        <f t="shared" si="2"/>
        <v>-0.02479338843</v>
      </c>
      <c r="E251" s="15" t="s">
        <v>269</v>
      </c>
      <c r="F251" s="16">
        <v>16951.7</v>
      </c>
      <c r="G251" s="15">
        <v>-0.002001684</v>
      </c>
      <c r="H251" s="17">
        <v>-0.002</v>
      </c>
      <c r="I251" s="19"/>
      <c r="J251" s="15"/>
      <c r="K251" s="15"/>
      <c r="L251" s="15"/>
    </row>
    <row r="252" ht="15.75" customHeight="1">
      <c r="A252" s="15" t="s">
        <v>270</v>
      </c>
      <c r="B252" s="42">
        <v>6.05</v>
      </c>
      <c r="C252" s="15">
        <f t="shared" si="1"/>
        <v>-0.032</v>
      </c>
      <c r="D252" s="17">
        <f t="shared" si="2"/>
        <v>-0.032</v>
      </c>
      <c r="E252" s="15" t="s">
        <v>270</v>
      </c>
      <c r="F252" s="16">
        <v>16985.7</v>
      </c>
      <c r="G252" s="15">
        <v>0.002398931</v>
      </c>
      <c r="H252" s="17">
        <v>0.0024</v>
      </c>
      <c r="I252" s="19"/>
      <c r="J252" s="15"/>
      <c r="K252" s="15"/>
      <c r="L252" s="15"/>
    </row>
    <row r="253" ht="15.75" customHeight="1">
      <c r="A253" s="15" t="s">
        <v>271</v>
      </c>
      <c r="B253" s="42">
        <v>6.25</v>
      </c>
      <c r="C253" s="15">
        <f t="shared" si="1"/>
        <v>-0.03100775194</v>
      </c>
      <c r="D253" s="17">
        <f t="shared" si="2"/>
        <v>-0.03100775194</v>
      </c>
      <c r="E253" s="15" t="s">
        <v>271</v>
      </c>
      <c r="F253" s="16">
        <v>16945.05</v>
      </c>
      <c r="G253" s="15">
        <v>-0.007720956</v>
      </c>
      <c r="H253" s="17">
        <v>-0.0077</v>
      </c>
      <c r="I253" s="19"/>
      <c r="J253" s="15"/>
      <c r="K253" s="15"/>
      <c r="L253" s="15"/>
    </row>
    <row r="254" ht="15.75" customHeight="1">
      <c r="A254" s="15" t="s">
        <v>272</v>
      </c>
      <c r="B254" s="42">
        <v>6.45</v>
      </c>
      <c r="C254" s="15">
        <f t="shared" si="1"/>
        <v>-0.01526717557</v>
      </c>
      <c r="D254" s="17">
        <f t="shared" si="2"/>
        <v>-0.01526717557</v>
      </c>
      <c r="E254" s="15" t="s">
        <v>272</v>
      </c>
      <c r="F254" s="16">
        <v>17076.9</v>
      </c>
      <c r="G254" s="15">
        <v>-0.004372693</v>
      </c>
      <c r="H254" s="17">
        <v>-0.0044</v>
      </c>
      <c r="I254" s="19"/>
      <c r="J254" s="15"/>
      <c r="K254" s="15"/>
      <c r="L254" s="15"/>
    </row>
    <row r="255" ht="15.75" customHeight="1">
      <c r="A255" s="15" t="s">
        <v>273</v>
      </c>
      <c r="B255" s="42">
        <v>6.55</v>
      </c>
      <c r="C255" s="15">
        <f t="shared" si="1"/>
        <v>0.03968253968</v>
      </c>
      <c r="D255" s="17">
        <f t="shared" si="2"/>
        <v>0.03968253968</v>
      </c>
      <c r="E255" s="15" t="s">
        <v>273</v>
      </c>
      <c r="F255" s="16">
        <v>17151.9</v>
      </c>
      <c r="G255" s="15">
        <v>0.002595353</v>
      </c>
      <c r="H255" s="17">
        <v>0.0026</v>
      </c>
      <c r="I255" s="19"/>
      <c r="J255" s="15"/>
      <c r="K255" s="15"/>
      <c r="L255" s="15"/>
    </row>
    <row r="256" ht="15.75" customHeight="1">
      <c r="A256" s="15" t="s">
        <v>274</v>
      </c>
      <c r="B256" s="42">
        <v>6.3</v>
      </c>
      <c r="C256" s="15">
        <f t="shared" si="1"/>
        <v>-0.007874015748</v>
      </c>
      <c r="D256" s="17">
        <f t="shared" si="2"/>
        <v>-0.007874015748</v>
      </c>
      <c r="E256" s="15" t="s">
        <v>274</v>
      </c>
      <c r="F256" s="16">
        <v>17107.5</v>
      </c>
      <c r="G256" s="15">
        <v>0.007010666</v>
      </c>
      <c r="H256" s="17">
        <v>0.007</v>
      </c>
      <c r="I256" s="19"/>
      <c r="J256" s="15"/>
      <c r="K256" s="15"/>
      <c r="L256" s="15"/>
    </row>
    <row r="257" ht="15.75" customHeight="1">
      <c r="A257" s="15" t="s">
        <v>275</v>
      </c>
      <c r="B257" s="42">
        <v>6.35</v>
      </c>
      <c r="C257" s="15">
        <f t="shared" si="1"/>
        <v>-0.0078125</v>
      </c>
      <c r="D257" s="17">
        <f t="shared" si="2"/>
        <v>-0.0078125</v>
      </c>
      <c r="E257" s="15" t="s">
        <v>275</v>
      </c>
      <c r="F257" s="16">
        <v>16988.4</v>
      </c>
      <c r="G257" s="15">
        <v>-0.006529221</v>
      </c>
      <c r="H257" s="17">
        <v>-0.0065</v>
      </c>
      <c r="I257" s="19"/>
      <c r="J257" s="15"/>
      <c r="K257" s="15"/>
      <c r="L257" s="15"/>
    </row>
    <row r="258" ht="15.75" customHeight="1">
      <c r="A258" s="15" t="s">
        <v>276</v>
      </c>
      <c r="B258" s="42">
        <v>6.4</v>
      </c>
      <c r="C258" s="15">
        <f t="shared" si="1"/>
        <v>-0.007751937984</v>
      </c>
      <c r="D258" s="17">
        <f t="shared" si="2"/>
        <v>-0.007751937984</v>
      </c>
      <c r="E258" s="15" t="s">
        <v>276</v>
      </c>
      <c r="F258" s="16">
        <v>17100.05</v>
      </c>
      <c r="G258" s="15">
        <v>0.00673806</v>
      </c>
      <c r="H258" s="17">
        <v>0.0067</v>
      </c>
      <c r="I258" s="19"/>
      <c r="J258" s="15"/>
      <c r="K258" s="15"/>
      <c r="L258" s="15"/>
    </row>
    <row r="259" ht="15.75" customHeight="1">
      <c r="A259" s="15" t="s">
        <v>277</v>
      </c>
      <c r="B259" s="42">
        <v>6.45</v>
      </c>
      <c r="C259" s="15">
        <f t="shared" si="1"/>
        <v>0.0078125</v>
      </c>
      <c r="D259" s="17">
        <f t="shared" si="2"/>
        <v>0.0078125</v>
      </c>
      <c r="E259" s="15" t="s">
        <v>277</v>
      </c>
      <c r="F259" s="16">
        <v>16985.6</v>
      </c>
      <c r="G259" s="15">
        <v>7.92475E-4</v>
      </c>
      <c r="H259" s="17">
        <v>8.0E-4</v>
      </c>
      <c r="I259" s="19"/>
      <c r="J259" s="15"/>
      <c r="K259" s="15"/>
      <c r="L259" s="15"/>
    </row>
    <row r="260" ht="15.75" customHeight="1">
      <c r="A260" s="15" t="s">
        <v>278</v>
      </c>
      <c r="B260" s="42">
        <v>6.4</v>
      </c>
      <c r="C260" s="15">
        <f t="shared" si="1"/>
        <v>-0.02290076336</v>
      </c>
      <c r="D260" s="17">
        <f t="shared" si="2"/>
        <v>-0.02290076336</v>
      </c>
      <c r="E260" s="15" t="s">
        <v>278</v>
      </c>
      <c r="F260" s="16">
        <v>16972.15</v>
      </c>
      <c r="G260" s="15">
        <v>-0.004174661</v>
      </c>
      <c r="H260" s="17">
        <v>-0.0042</v>
      </c>
      <c r="I260" s="19"/>
      <c r="J260" s="15"/>
      <c r="K260" s="15"/>
      <c r="L260" s="15"/>
    </row>
    <row r="261" ht="15.75" customHeight="1">
      <c r="A261" s="15" t="s">
        <v>279</v>
      </c>
      <c r="B261" s="42">
        <v>6.55</v>
      </c>
      <c r="C261" s="15">
        <f t="shared" si="1"/>
        <v>-0.007575757576</v>
      </c>
      <c r="D261" s="17">
        <f t="shared" si="2"/>
        <v>-0.007575757576</v>
      </c>
      <c r="E261" s="15" t="s">
        <v>279</v>
      </c>
      <c r="F261" s="16">
        <v>17043.3</v>
      </c>
      <c r="G261" s="15">
        <v>-0.006470681</v>
      </c>
      <c r="H261" s="17">
        <v>-0.0065</v>
      </c>
      <c r="I261" s="19"/>
      <c r="J261" s="15"/>
      <c r="K261" s="15"/>
      <c r="L261" s="15"/>
    </row>
    <row r="262" ht="15.75" customHeight="1">
      <c r="A262" s="15" t="s">
        <v>280</v>
      </c>
      <c r="B262" s="42">
        <v>6.6</v>
      </c>
      <c r="C262" s="15">
        <f t="shared" si="1"/>
        <v>-0.02222222222</v>
      </c>
      <c r="D262" s="17">
        <f t="shared" si="2"/>
        <v>-0.02222222222</v>
      </c>
      <c r="E262" s="15" t="s">
        <v>280</v>
      </c>
      <c r="F262" s="16">
        <v>17154.3</v>
      </c>
      <c r="G262" s="15">
        <v>-0.014851059</v>
      </c>
      <c r="H262" s="17">
        <v>-0.0149</v>
      </c>
      <c r="I262" s="19"/>
      <c r="J262" s="15"/>
      <c r="K262" s="15"/>
      <c r="L262" s="15"/>
    </row>
    <row r="263" ht="15.75" customHeight="1">
      <c r="A263" s="39">
        <v>45202.0</v>
      </c>
      <c r="B263" s="42">
        <v>6.75</v>
      </c>
      <c r="C263" s="15">
        <f t="shared" si="1"/>
        <v>-0.01459854015</v>
      </c>
      <c r="D263" s="17">
        <f t="shared" si="2"/>
        <v>-0.01459854015</v>
      </c>
      <c r="E263" s="39">
        <v>45202.0</v>
      </c>
      <c r="F263" s="16">
        <v>17412.9</v>
      </c>
      <c r="G263" s="15">
        <v>-0.010045709</v>
      </c>
      <c r="H263" s="17">
        <v>-0.01</v>
      </c>
      <c r="I263" s="19"/>
      <c r="J263" s="15"/>
      <c r="K263" s="15"/>
      <c r="L263" s="15"/>
    </row>
    <row r="264" ht="15.75" customHeight="1">
      <c r="A264" s="39">
        <v>45172.0</v>
      </c>
      <c r="B264" s="42">
        <v>6.85</v>
      </c>
      <c r="C264" s="15">
        <f t="shared" si="1"/>
        <v>-0.01438848921</v>
      </c>
      <c r="D264" s="17">
        <f t="shared" si="2"/>
        <v>-0.01438848921</v>
      </c>
      <c r="E264" s="39">
        <v>45172.0</v>
      </c>
      <c r="F264" s="16">
        <v>17589.6</v>
      </c>
      <c r="G264" s="15">
        <v>-0.009282206</v>
      </c>
      <c r="H264" s="17">
        <v>-0.0093</v>
      </c>
      <c r="I264" s="19"/>
      <c r="J264" s="15"/>
      <c r="K264" s="15"/>
      <c r="L264" s="15"/>
    </row>
    <row r="265" ht="15.75" customHeight="1">
      <c r="A265" s="39">
        <v>45141.0</v>
      </c>
      <c r="B265" s="42">
        <v>6.95</v>
      </c>
      <c r="C265" s="15">
        <f t="shared" si="1"/>
        <v>0</v>
      </c>
      <c r="D265" s="17">
        <f t="shared" si="2"/>
        <v>0</v>
      </c>
      <c r="E265" s="39">
        <v>45141.0</v>
      </c>
      <c r="F265" s="16">
        <v>17754.4</v>
      </c>
      <c r="G265" s="15">
        <v>0.002424985</v>
      </c>
      <c r="H265" s="17">
        <v>0.0024</v>
      </c>
      <c r="I265" s="19"/>
      <c r="J265" s="15"/>
      <c r="K265" s="15"/>
      <c r="L265" s="15"/>
    </row>
    <row r="266" ht="15.75" customHeight="1">
      <c r="A266" s="39">
        <v>45080.0</v>
      </c>
      <c r="B266" s="42">
        <v>6.95</v>
      </c>
      <c r="C266" s="15">
        <f t="shared" si="1"/>
        <v>0.007246376812</v>
      </c>
      <c r="D266" s="17">
        <f t="shared" si="2"/>
        <v>0.007246376812</v>
      </c>
      <c r="E266" s="39">
        <v>45080.0</v>
      </c>
      <c r="F266" s="16">
        <v>17711.45</v>
      </c>
      <c r="G266" s="15">
        <v>0.006655546</v>
      </c>
      <c r="H266" s="17">
        <v>0.0067</v>
      </c>
      <c r="I266" s="19"/>
      <c r="J266" s="15"/>
      <c r="K266" s="15"/>
      <c r="L266" s="15"/>
    </row>
    <row r="267" ht="15.75" customHeight="1">
      <c r="A267" s="39">
        <v>44988.0</v>
      </c>
      <c r="B267" s="42">
        <v>6.9</v>
      </c>
      <c r="C267" s="15">
        <f t="shared" si="1"/>
        <v>-0.007194244604</v>
      </c>
      <c r="D267" s="17">
        <f t="shared" si="2"/>
        <v>-0.007194244604</v>
      </c>
      <c r="E267" s="39">
        <v>44988.0</v>
      </c>
      <c r="F267" s="16">
        <v>17594.35</v>
      </c>
      <c r="G267" s="15">
        <v>0.015728644</v>
      </c>
      <c r="H267" s="17">
        <v>0.0157</v>
      </c>
      <c r="I267" s="19"/>
      <c r="J267" s="15"/>
      <c r="K267" s="15"/>
      <c r="L267" s="15"/>
    </row>
    <row r="268" ht="15.75" customHeight="1">
      <c r="A268" s="39">
        <v>44960.0</v>
      </c>
      <c r="B268" s="42">
        <v>6.95</v>
      </c>
      <c r="C268" s="15">
        <f t="shared" si="1"/>
        <v>0.007246376812</v>
      </c>
      <c r="D268" s="17">
        <f t="shared" si="2"/>
        <v>0.007246376812</v>
      </c>
      <c r="E268" s="39">
        <v>44960.0</v>
      </c>
      <c r="F268" s="16">
        <v>17321.9</v>
      </c>
      <c r="G268" s="15">
        <v>-0.007392169</v>
      </c>
      <c r="H268" s="17">
        <v>-0.0074</v>
      </c>
      <c r="I268" s="19"/>
      <c r="J268" s="15"/>
      <c r="K268" s="15"/>
      <c r="L268" s="15"/>
    </row>
    <row r="269" ht="15.75" customHeight="1">
      <c r="A269" s="39">
        <v>44929.0</v>
      </c>
      <c r="B269" s="42">
        <v>6.9</v>
      </c>
      <c r="C269" s="15">
        <f t="shared" si="1"/>
        <v>0.01470588235</v>
      </c>
      <c r="D269" s="17">
        <f t="shared" si="2"/>
        <v>0.01470588235</v>
      </c>
      <c r="E269" s="39">
        <v>44929.0</v>
      </c>
      <c r="F269" s="16">
        <v>17450.9</v>
      </c>
      <c r="G269" s="15">
        <v>0.008492281</v>
      </c>
      <c r="H269" s="17">
        <v>0.0085</v>
      </c>
      <c r="I269" s="19"/>
      <c r="J269" s="15"/>
      <c r="K269" s="15"/>
      <c r="L269" s="15"/>
    </row>
    <row r="270" ht="15.75" customHeight="1">
      <c r="A270" s="15" t="s">
        <v>281</v>
      </c>
      <c r="B270" s="42">
        <v>6.8</v>
      </c>
      <c r="C270" s="15">
        <f t="shared" si="1"/>
        <v>0.01492537313</v>
      </c>
      <c r="D270" s="17">
        <f t="shared" si="2"/>
        <v>0.01492537313</v>
      </c>
      <c r="E270" s="15" t="s">
        <v>281</v>
      </c>
      <c r="F270" s="16">
        <v>17303.95</v>
      </c>
      <c r="G270" s="15">
        <v>-0.005102716</v>
      </c>
      <c r="H270" s="17">
        <v>-0.0051</v>
      </c>
      <c r="I270" s="19"/>
      <c r="J270" s="15"/>
      <c r="K270" s="15"/>
      <c r="L270" s="15"/>
    </row>
    <row r="271" ht="15.75" customHeight="1">
      <c r="A271" s="15" t="s">
        <v>282</v>
      </c>
      <c r="B271" s="42">
        <v>6.7</v>
      </c>
      <c r="C271" s="15">
        <f t="shared" si="1"/>
        <v>-0.007407407407</v>
      </c>
      <c r="D271" s="17">
        <f t="shared" si="2"/>
        <v>-0.007407407407</v>
      </c>
      <c r="E271" s="15" t="s">
        <v>282</v>
      </c>
      <c r="F271" s="16">
        <v>17392.7</v>
      </c>
      <c r="G271" s="15">
        <v>-0.004185322</v>
      </c>
      <c r="H271" s="17">
        <v>-0.0042</v>
      </c>
      <c r="I271" s="19"/>
      <c r="J271" s="15"/>
      <c r="K271" s="15"/>
      <c r="L271" s="15"/>
    </row>
    <row r="272" ht="15.75" customHeight="1">
      <c r="A272" s="15" t="s">
        <v>283</v>
      </c>
      <c r="B272" s="42">
        <v>6.75</v>
      </c>
      <c r="C272" s="15">
        <f t="shared" si="1"/>
        <v>0.007462686567</v>
      </c>
      <c r="D272" s="17">
        <f t="shared" si="2"/>
        <v>0.007462686567</v>
      </c>
      <c r="E272" s="15" t="s">
        <v>283</v>
      </c>
      <c r="F272" s="16">
        <v>17465.8</v>
      </c>
      <c r="G272" s="15">
        <v>-0.002595474</v>
      </c>
      <c r="H272" s="17">
        <v>-0.0026</v>
      </c>
      <c r="I272" s="19"/>
      <c r="J272" s="15"/>
      <c r="K272" s="15"/>
      <c r="L272" s="15"/>
    </row>
    <row r="273" ht="15.75" customHeight="1">
      <c r="A273" s="15" t="s">
        <v>284</v>
      </c>
      <c r="B273" s="42">
        <v>6.7</v>
      </c>
      <c r="C273" s="15">
        <f t="shared" si="1"/>
        <v>-0.04285714286</v>
      </c>
      <c r="D273" s="17">
        <f t="shared" si="2"/>
        <v>-0.04285714286</v>
      </c>
      <c r="E273" s="15" t="s">
        <v>284</v>
      </c>
      <c r="F273" s="16">
        <v>17511.25</v>
      </c>
      <c r="G273" s="15">
        <v>-0.002452391</v>
      </c>
      <c r="H273" s="17">
        <v>-0.0025</v>
      </c>
      <c r="I273" s="19"/>
      <c r="J273" s="15"/>
      <c r="K273" s="15"/>
      <c r="L273" s="15"/>
    </row>
    <row r="274" ht="15.75" customHeight="1">
      <c r="A274" s="15" t="s">
        <v>285</v>
      </c>
      <c r="B274" s="42">
        <v>7.0</v>
      </c>
      <c r="C274" s="15">
        <f t="shared" si="1"/>
        <v>0</v>
      </c>
      <c r="D274" s="17">
        <f t="shared" si="2"/>
        <v>0</v>
      </c>
      <c r="E274" s="15" t="s">
        <v>285</v>
      </c>
      <c r="F274" s="16">
        <v>17554.3</v>
      </c>
      <c r="G274" s="15">
        <v>-0.01528045</v>
      </c>
      <c r="H274" s="17">
        <v>-0.0153</v>
      </c>
      <c r="I274" s="19"/>
      <c r="J274" s="15"/>
      <c r="K274" s="15"/>
      <c r="L274" s="15"/>
    </row>
    <row r="275" ht="15.75" customHeight="1">
      <c r="A275" s="15" t="s">
        <v>286</v>
      </c>
      <c r="B275" s="42">
        <v>7.0</v>
      </c>
      <c r="C275" s="15">
        <f t="shared" si="1"/>
        <v>-0.007092198582</v>
      </c>
      <c r="D275" s="17">
        <f t="shared" si="2"/>
        <v>-0.007092198582</v>
      </c>
      <c r="E275" s="15" t="s">
        <v>286</v>
      </c>
      <c r="F275" s="16">
        <v>17826.7</v>
      </c>
      <c r="G275" s="15">
        <v>-0.001003105</v>
      </c>
      <c r="H275" s="17">
        <v>-0.001</v>
      </c>
      <c r="I275" s="19"/>
      <c r="J275" s="15"/>
      <c r="K275" s="15"/>
      <c r="L275" s="15"/>
    </row>
    <row r="276" ht="15.75" customHeight="1">
      <c r="A276" s="15" t="s">
        <v>287</v>
      </c>
      <c r="B276" s="42">
        <v>7.05</v>
      </c>
      <c r="C276" s="15">
        <f t="shared" si="1"/>
        <v>-0.0275862069</v>
      </c>
      <c r="D276" s="17">
        <f t="shared" si="2"/>
        <v>-0.0275862069</v>
      </c>
      <c r="E276" s="15" t="s">
        <v>287</v>
      </c>
      <c r="F276" s="16">
        <v>17844.6</v>
      </c>
      <c r="G276" s="15">
        <v>-0.00555054</v>
      </c>
      <c r="H276" s="17">
        <v>-0.0056</v>
      </c>
      <c r="I276" s="19"/>
      <c r="J276" s="15"/>
      <c r="K276" s="15"/>
      <c r="L276" s="15"/>
    </row>
    <row r="277" ht="15.75" customHeight="1">
      <c r="A277" s="15" t="s">
        <v>288</v>
      </c>
      <c r="B277" s="42">
        <v>7.25</v>
      </c>
      <c r="C277" s="15">
        <f t="shared" si="1"/>
        <v>-0.03333333333</v>
      </c>
      <c r="D277" s="17">
        <f t="shared" si="2"/>
        <v>-0.03333333333</v>
      </c>
      <c r="E277" s="15" t="s">
        <v>288</v>
      </c>
      <c r="F277" s="16">
        <v>17944.2</v>
      </c>
      <c r="G277" s="15">
        <v>-0.005081546</v>
      </c>
      <c r="H277" s="17">
        <v>-0.0051</v>
      </c>
      <c r="I277" s="19"/>
      <c r="J277" s="15"/>
      <c r="K277" s="15"/>
      <c r="L277" s="15"/>
    </row>
    <row r="278" ht="15.75" customHeight="1">
      <c r="A278" s="15" t="s">
        <v>289</v>
      </c>
      <c r="B278" s="42">
        <v>7.5</v>
      </c>
      <c r="C278" s="15">
        <f t="shared" si="1"/>
        <v>-0.03225806452</v>
      </c>
      <c r="D278" s="17">
        <f t="shared" si="2"/>
        <v>-0.03225806452</v>
      </c>
      <c r="E278" s="15" t="s">
        <v>289</v>
      </c>
      <c r="F278" s="16">
        <v>18035.85</v>
      </c>
      <c r="G278" s="15">
        <v>0.001110134</v>
      </c>
      <c r="H278" s="17">
        <v>0.0011</v>
      </c>
      <c r="I278" s="19"/>
      <c r="J278" s="15"/>
      <c r="K278" s="15"/>
      <c r="L278" s="15"/>
    </row>
    <row r="279" ht="15.75" customHeight="1">
      <c r="A279" s="15" t="s">
        <v>290</v>
      </c>
      <c r="B279" s="42">
        <v>7.75</v>
      </c>
      <c r="C279" s="15">
        <f t="shared" si="1"/>
        <v>0.006493506494</v>
      </c>
      <c r="D279" s="17">
        <f t="shared" si="2"/>
        <v>0.006493506494</v>
      </c>
      <c r="E279" s="15" t="s">
        <v>290</v>
      </c>
      <c r="F279" s="16">
        <v>18015.85</v>
      </c>
      <c r="G279" s="15">
        <v>0.004796471</v>
      </c>
      <c r="H279" s="17">
        <v>0.0048</v>
      </c>
      <c r="I279" s="19"/>
      <c r="J279" s="15"/>
      <c r="K279" s="15"/>
      <c r="L279" s="15"/>
    </row>
    <row r="280" ht="15.75" customHeight="1">
      <c r="A280" s="15" t="s">
        <v>291</v>
      </c>
      <c r="B280" s="42">
        <v>7.7</v>
      </c>
      <c r="C280" s="15">
        <f t="shared" si="1"/>
        <v>-0.01910828025</v>
      </c>
      <c r="D280" s="17">
        <f t="shared" si="2"/>
        <v>-0.01910828025</v>
      </c>
      <c r="E280" s="15" t="s">
        <v>291</v>
      </c>
      <c r="F280" s="16">
        <v>17929.85</v>
      </c>
      <c r="G280" s="15">
        <v>0.008944398</v>
      </c>
      <c r="H280" s="17">
        <v>0.0089</v>
      </c>
      <c r="I280" s="19"/>
      <c r="J280" s="15"/>
      <c r="K280" s="15"/>
      <c r="L280" s="15"/>
    </row>
    <row r="281" ht="15.75" customHeight="1">
      <c r="A281" s="15" t="s">
        <v>292</v>
      </c>
      <c r="B281" s="42">
        <v>7.85</v>
      </c>
      <c r="C281" s="15">
        <f t="shared" si="1"/>
        <v>0</v>
      </c>
      <c r="D281" s="17">
        <f t="shared" si="2"/>
        <v>0</v>
      </c>
      <c r="E281" s="15" t="s">
        <v>292</v>
      </c>
      <c r="F281" s="16">
        <v>17770.9</v>
      </c>
      <c r="G281" s="15">
        <v>-0.004793773</v>
      </c>
      <c r="H281" s="17">
        <v>-0.0048</v>
      </c>
      <c r="I281" s="19"/>
      <c r="J281" s="15"/>
      <c r="K281" s="15"/>
      <c r="L281" s="15"/>
    </row>
    <row r="282" ht="15.75" customHeight="1">
      <c r="A282" s="39">
        <v>45201.0</v>
      </c>
      <c r="B282" s="42">
        <v>7.85</v>
      </c>
      <c r="C282" s="15">
        <f t="shared" si="1"/>
        <v>0</v>
      </c>
      <c r="D282" s="17">
        <f t="shared" si="2"/>
        <v>0</v>
      </c>
      <c r="E282" s="39">
        <v>45201.0</v>
      </c>
      <c r="F282" s="16">
        <v>17856.5</v>
      </c>
      <c r="G282" s="15">
        <v>-0.002065001</v>
      </c>
      <c r="H282" s="17">
        <v>-0.0021</v>
      </c>
      <c r="I282" s="19"/>
      <c r="J282" s="15"/>
      <c r="K282" s="15"/>
      <c r="L282" s="15"/>
    </row>
    <row r="283" ht="15.75" customHeight="1">
      <c r="A283" s="39">
        <v>45171.0</v>
      </c>
      <c r="B283" s="42">
        <v>7.85</v>
      </c>
      <c r="C283" s="15">
        <f t="shared" si="1"/>
        <v>-0.006329113924</v>
      </c>
      <c r="D283" s="17">
        <f t="shared" si="2"/>
        <v>-0.006329113924</v>
      </c>
      <c r="E283" s="39">
        <v>45171.0</v>
      </c>
      <c r="F283" s="16">
        <v>17893.45</v>
      </c>
      <c r="G283" s="15">
        <v>0.001217008</v>
      </c>
      <c r="H283" s="17">
        <v>0.0012</v>
      </c>
      <c r="I283" s="19"/>
      <c r="J283" s="15"/>
      <c r="K283" s="15"/>
      <c r="L283" s="15"/>
    </row>
    <row r="284" ht="15.75" customHeight="1">
      <c r="A284" s="39">
        <v>45140.0</v>
      </c>
      <c r="B284" s="42">
        <v>7.9</v>
      </c>
      <c r="C284" s="15">
        <f t="shared" si="1"/>
        <v>-0.006289308176</v>
      </c>
      <c r="D284" s="17">
        <f t="shared" si="2"/>
        <v>-0.006289308176</v>
      </c>
      <c r="E284" s="39">
        <v>45140.0</v>
      </c>
      <c r="F284" s="16">
        <v>17871.7</v>
      </c>
      <c r="G284" s="15">
        <v>0.008475581</v>
      </c>
      <c r="H284" s="17">
        <v>0.0085</v>
      </c>
      <c r="I284" s="19"/>
      <c r="J284" s="15"/>
      <c r="K284" s="15"/>
      <c r="L284" s="15"/>
    </row>
    <row r="285" ht="15.75" customHeight="1">
      <c r="A285" s="39">
        <v>45109.0</v>
      </c>
      <c r="B285" s="42">
        <v>7.95</v>
      </c>
      <c r="C285" s="15">
        <f t="shared" si="1"/>
        <v>-0.03636363636</v>
      </c>
      <c r="D285" s="17">
        <f t="shared" si="2"/>
        <v>-0.03636363636</v>
      </c>
      <c r="E285" s="39">
        <v>45109.0</v>
      </c>
      <c r="F285" s="16">
        <v>17721.5</v>
      </c>
      <c r="G285" s="15">
        <v>-0.002426173</v>
      </c>
      <c r="H285" s="17">
        <v>-0.0024</v>
      </c>
      <c r="I285" s="19"/>
      <c r="J285" s="15"/>
      <c r="K285" s="15"/>
      <c r="L285" s="15"/>
    </row>
    <row r="286" ht="15.75" customHeight="1">
      <c r="A286" s="39">
        <v>45079.0</v>
      </c>
      <c r="B286" s="42">
        <v>8.25</v>
      </c>
      <c r="C286" s="15">
        <f t="shared" si="1"/>
        <v>0.204379562</v>
      </c>
      <c r="D286" s="17">
        <f t="shared" si="2"/>
        <v>0.204379562</v>
      </c>
      <c r="E286" s="39">
        <v>45079.0</v>
      </c>
      <c r="F286" s="16">
        <v>17764.6</v>
      </c>
      <c r="G286" s="15">
        <v>-0.005010068</v>
      </c>
      <c r="H286" s="17">
        <v>-0.005</v>
      </c>
      <c r="I286" s="19"/>
      <c r="J286" s="15"/>
      <c r="K286" s="15"/>
      <c r="L286" s="15"/>
    </row>
    <row r="287" ht="15.75" customHeight="1">
      <c r="A287" s="39">
        <v>44987.0</v>
      </c>
      <c r="B287" s="42">
        <v>6.85</v>
      </c>
      <c r="C287" s="15">
        <f t="shared" si="1"/>
        <v>0.007352941176</v>
      </c>
      <c r="D287" s="17">
        <f t="shared" si="2"/>
        <v>0.007352941176</v>
      </c>
      <c r="E287" s="39">
        <v>44987.0</v>
      </c>
      <c r="F287" s="16">
        <v>17854.05</v>
      </c>
      <c r="G287" s="15">
        <v>0.013835574</v>
      </c>
      <c r="H287" s="17">
        <v>0.0138</v>
      </c>
      <c r="I287" s="19"/>
      <c r="J287" s="15"/>
      <c r="K287" s="15"/>
      <c r="L287" s="15"/>
    </row>
    <row r="288" ht="15.75" customHeight="1">
      <c r="A288" s="39">
        <v>44959.0</v>
      </c>
      <c r="B288" s="42">
        <v>6.8</v>
      </c>
      <c r="C288" s="15">
        <f t="shared" si="1"/>
        <v>0.01492537313</v>
      </c>
      <c r="D288" s="17">
        <f t="shared" si="2"/>
        <v>0.01492537313</v>
      </c>
      <c r="E288" s="39">
        <v>44959.0</v>
      </c>
      <c r="F288" s="16">
        <v>17610.4</v>
      </c>
      <c r="G288" s="15">
        <v>-3.34917E-4</v>
      </c>
      <c r="H288" s="17">
        <v>-3.0E-4</v>
      </c>
      <c r="I288" s="19"/>
      <c r="J288" s="15"/>
      <c r="K288" s="15"/>
      <c r="L288" s="15"/>
    </row>
    <row r="289" ht="15.75" customHeight="1">
      <c r="A289" s="39">
        <v>44928.0</v>
      </c>
      <c r="B289" s="42">
        <v>6.7</v>
      </c>
      <c r="C289" s="15">
        <f t="shared" si="1"/>
        <v>-0.04964539007</v>
      </c>
      <c r="D289" s="17">
        <f t="shared" si="2"/>
        <v>-0.04964539007</v>
      </c>
      <c r="E289" s="39">
        <v>44928.0</v>
      </c>
      <c r="F289" s="16">
        <v>17616.3</v>
      </c>
      <c r="G289" s="15">
        <v>-0.002595947</v>
      </c>
      <c r="H289" s="17">
        <v>-0.0026</v>
      </c>
      <c r="I289" s="19"/>
      <c r="J289" s="15"/>
      <c r="K289" s="15"/>
      <c r="L289" s="15"/>
    </row>
    <row r="290" ht="15.75" customHeight="1">
      <c r="A290" s="15" t="s">
        <v>293</v>
      </c>
      <c r="B290" s="42">
        <v>7.05</v>
      </c>
      <c r="C290" s="15">
        <f t="shared" si="1"/>
        <v>0.03676470588</v>
      </c>
      <c r="D290" s="17">
        <f t="shared" si="2"/>
        <v>0.03676470588</v>
      </c>
      <c r="E290" s="15" t="s">
        <v>293</v>
      </c>
      <c r="F290" s="16">
        <v>17662.15</v>
      </c>
      <c r="G290" s="15">
        <v>7.4792E-4</v>
      </c>
      <c r="H290" s="17">
        <v>7.0E-4</v>
      </c>
      <c r="I290" s="19"/>
      <c r="J290" s="15"/>
      <c r="K290" s="15"/>
      <c r="L290" s="15"/>
    </row>
    <row r="291" ht="15.75" customHeight="1">
      <c r="A291" s="15" t="s">
        <v>294</v>
      </c>
      <c r="B291" s="42">
        <v>6.8</v>
      </c>
      <c r="C291" s="15">
        <f t="shared" si="1"/>
        <v>0.0625</v>
      </c>
      <c r="D291" s="17">
        <f t="shared" si="2"/>
        <v>0.0625</v>
      </c>
      <c r="E291" s="15" t="s">
        <v>294</v>
      </c>
      <c r="F291" s="16">
        <v>17648.95</v>
      </c>
      <c r="G291" s="15">
        <v>0.002533465</v>
      </c>
      <c r="H291" s="17">
        <v>0.0025</v>
      </c>
      <c r="I291" s="19"/>
      <c r="J291" s="15"/>
      <c r="K291" s="15"/>
      <c r="L291" s="15"/>
    </row>
    <row r="292" ht="15.75" customHeight="1">
      <c r="A292" s="15" t="s">
        <v>295</v>
      </c>
      <c r="B292" s="42">
        <v>6.4</v>
      </c>
      <c r="C292" s="15">
        <f t="shared" si="1"/>
        <v>-0.05185185185</v>
      </c>
      <c r="D292" s="17">
        <f t="shared" si="2"/>
        <v>-0.05185185185</v>
      </c>
      <c r="E292" s="15" t="s">
        <v>295</v>
      </c>
      <c r="F292" s="16">
        <v>17604.35</v>
      </c>
      <c r="G292" s="15">
        <v>-0.016074268</v>
      </c>
      <c r="H292" s="17">
        <v>-0.0161</v>
      </c>
      <c r="I292" s="19"/>
      <c r="J292" s="15"/>
      <c r="K292" s="15"/>
      <c r="L292" s="15"/>
    </row>
    <row r="293" ht="15.75" customHeight="1">
      <c r="A293" s="15" t="s">
        <v>296</v>
      </c>
      <c r="B293" s="42">
        <v>6.75</v>
      </c>
      <c r="C293" s="15">
        <f t="shared" si="1"/>
        <v>-0.04255319149</v>
      </c>
      <c r="D293" s="17">
        <f t="shared" si="2"/>
        <v>-0.04255319149</v>
      </c>
      <c r="E293" s="15" t="s">
        <v>296</v>
      </c>
      <c r="F293" s="16">
        <v>17891.95</v>
      </c>
      <c r="G293" s="15">
        <v>-0.012492894</v>
      </c>
      <c r="H293" s="17">
        <v>-0.0125</v>
      </c>
      <c r="I293" s="19"/>
      <c r="J293" s="15"/>
      <c r="K293" s="15"/>
      <c r="L293" s="15"/>
    </row>
    <row r="294" ht="15.75" customHeight="1">
      <c r="A294" s="15" t="s">
        <v>297</v>
      </c>
      <c r="B294" s="42">
        <v>7.05</v>
      </c>
      <c r="C294" s="15">
        <f t="shared" si="1"/>
        <v>0</v>
      </c>
      <c r="D294" s="17">
        <f t="shared" si="2"/>
        <v>0</v>
      </c>
      <c r="E294" s="15" t="s">
        <v>297</v>
      </c>
      <c r="F294" s="16">
        <v>18118.3</v>
      </c>
      <c r="G294" s="48">
        <v>-1.3798E-5</v>
      </c>
      <c r="H294" s="17">
        <v>0.0</v>
      </c>
      <c r="I294" s="19"/>
      <c r="J294" s="15"/>
      <c r="K294" s="15"/>
      <c r="L294" s="15"/>
    </row>
    <row r="295" ht="15.75" customHeight="1">
      <c r="A295" s="15" t="s">
        <v>298</v>
      </c>
      <c r="B295" s="42">
        <v>7.05</v>
      </c>
      <c r="C295" s="15">
        <f t="shared" si="1"/>
        <v>-0.0275862069</v>
      </c>
      <c r="D295" s="17">
        <f t="shared" si="2"/>
        <v>-0.0275862069</v>
      </c>
      <c r="E295" s="15" t="s">
        <v>298</v>
      </c>
      <c r="F295" s="16">
        <v>18118.55</v>
      </c>
      <c r="G295" s="15">
        <v>0.005042255</v>
      </c>
      <c r="H295" s="17">
        <v>0.005</v>
      </c>
      <c r="I295" s="19"/>
      <c r="J295" s="15"/>
      <c r="K295" s="15"/>
      <c r="L295" s="15"/>
    </row>
    <row r="296" ht="15.75" customHeight="1">
      <c r="A296" s="15" t="s">
        <v>299</v>
      </c>
      <c r="B296" s="42">
        <v>7.25</v>
      </c>
      <c r="C296" s="15">
        <f t="shared" si="1"/>
        <v>-0.02027027027</v>
      </c>
      <c r="D296" s="17">
        <f t="shared" si="2"/>
        <v>-0.02027027027</v>
      </c>
      <c r="E296" s="15" t="s">
        <v>299</v>
      </c>
      <c r="F296" s="16">
        <v>18027.65</v>
      </c>
      <c r="G296" s="15">
        <v>-0.004429018</v>
      </c>
      <c r="H296" s="17">
        <v>-0.0044</v>
      </c>
      <c r="I296" s="19"/>
      <c r="J296" s="15"/>
      <c r="K296" s="15"/>
      <c r="L296" s="15"/>
    </row>
    <row r="297" ht="15.75" customHeight="1">
      <c r="A297" s="15" t="s">
        <v>300</v>
      </c>
      <c r="B297" s="42">
        <v>7.4</v>
      </c>
      <c r="C297" s="15">
        <f t="shared" si="1"/>
        <v>0.01369863014</v>
      </c>
      <c r="D297" s="17">
        <f t="shared" si="2"/>
        <v>0.01369863014</v>
      </c>
      <c r="E297" s="15" t="s">
        <v>300</v>
      </c>
      <c r="F297" s="16">
        <v>18107.85</v>
      </c>
      <c r="G297" s="15">
        <v>-0.003165367</v>
      </c>
      <c r="H297" s="17">
        <v>-0.0032</v>
      </c>
      <c r="I297" s="19"/>
      <c r="J297" s="15"/>
      <c r="K297" s="15"/>
      <c r="L297" s="15"/>
    </row>
    <row r="298" ht="15.75" customHeight="1">
      <c r="A298" s="15" t="s">
        <v>301</v>
      </c>
      <c r="B298" s="42">
        <v>7.3</v>
      </c>
      <c r="C298" s="15">
        <f t="shared" si="1"/>
        <v>0.006896551724</v>
      </c>
      <c r="D298" s="17">
        <f t="shared" si="2"/>
        <v>0.006896551724</v>
      </c>
      <c r="E298" s="15" t="s">
        <v>301</v>
      </c>
      <c r="F298" s="16">
        <v>18165.35</v>
      </c>
      <c r="G298" s="15">
        <v>0.006206622</v>
      </c>
      <c r="H298" s="17">
        <v>0.0062</v>
      </c>
      <c r="I298" s="19"/>
      <c r="J298" s="15"/>
      <c r="K298" s="15"/>
      <c r="L298" s="15"/>
    </row>
    <row r="299" ht="15.75" customHeight="1">
      <c r="A299" s="15" t="s">
        <v>302</v>
      </c>
      <c r="B299" s="42">
        <v>7.25</v>
      </c>
      <c r="C299" s="15">
        <f t="shared" si="1"/>
        <v>0.006944444444</v>
      </c>
      <c r="D299" s="17">
        <f t="shared" si="2"/>
        <v>0.006944444444</v>
      </c>
      <c r="E299" s="15" t="s">
        <v>302</v>
      </c>
      <c r="F299" s="16">
        <v>18053.3</v>
      </c>
      <c r="G299" s="15">
        <v>0.008854503</v>
      </c>
      <c r="H299" s="17">
        <v>0.0089</v>
      </c>
      <c r="I299" s="19"/>
      <c r="J299" s="15"/>
      <c r="K299" s="15"/>
      <c r="L299" s="15"/>
    </row>
    <row r="300" ht="15.75" customHeight="1">
      <c r="A300" s="15" t="s">
        <v>303</v>
      </c>
      <c r="B300" s="42">
        <v>7.2</v>
      </c>
      <c r="C300" s="15">
        <f t="shared" si="1"/>
        <v>-0.01369863014</v>
      </c>
      <c r="D300" s="17">
        <f t="shared" si="2"/>
        <v>-0.01369863014</v>
      </c>
      <c r="E300" s="15" t="s">
        <v>303</v>
      </c>
      <c r="F300" s="16">
        <v>17894.85</v>
      </c>
      <c r="G300" s="15">
        <v>-0.003438847</v>
      </c>
      <c r="H300" s="17">
        <v>-0.0034</v>
      </c>
      <c r="I300" s="19"/>
      <c r="J300" s="15"/>
      <c r="K300" s="15"/>
      <c r="L300" s="15"/>
    </row>
    <row r="301" ht="15.75" customHeight="1">
      <c r="A301" s="15" t="s">
        <v>304</v>
      </c>
      <c r="B301" s="42">
        <v>7.3</v>
      </c>
      <c r="C301" s="15">
        <f t="shared" si="1"/>
        <v>-0.006802721088</v>
      </c>
      <c r="D301" s="17">
        <f t="shared" si="2"/>
        <v>-0.006802721088</v>
      </c>
      <c r="E301" s="15" t="s">
        <v>304</v>
      </c>
      <c r="F301" s="16">
        <v>17956.6</v>
      </c>
      <c r="G301" s="15">
        <v>0.005510074</v>
      </c>
      <c r="H301" s="17">
        <v>0.0055</v>
      </c>
      <c r="I301" s="19"/>
      <c r="J301" s="15"/>
      <c r="K301" s="15"/>
      <c r="L301" s="15"/>
    </row>
    <row r="302" ht="15.75" customHeight="1">
      <c r="A302" s="39">
        <v>45261.0</v>
      </c>
      <c r="B302" s="42">
        <v>7.35</v>
      </c>
      <c r="C302" s="15">
        <f t="shared" si="1"/>
        <v>-0.01342281879</v>
      </c>
      <c r="D302" s="17">
        <f t="shared" si="2"/>
        <v>-0.01342281879</v>
      </c>
      <c r="E302" s="39">
        <v>45261.0</v>
      </c>
      <c r="F302" s="16">
        <v>17858.2</v>
      </c>
      <c r="G302" s="15">
        <v>-0.002095475</v>
      </c>
      <c r="H302" s="17">
        <v>-0.0021</v>
      </c>
      <c r="I302" s="19"/>
      <c r="J302" s="15"/>
      <c r="K302" s="15"/>
      <c r="L302" s="15"/>
    </row>
    <row r="303" ht="15.75" customHeight="1">
      <c r="A303" s="39">
        <v>45231.0</v>
      </c>
      <c r="B303" s="42">
        <v>7.45</v>
      </c>
      <c r="C303" s="15">
        <f t="shared" si="1"/>
        <v>0.0275862069</v>
      </c>
      <c r="D303" s="17">
        <f t="shared" si="2"/>
        <v>0.0275862069</v>
      </c>
      <c r="E303" s="39">
        <v>45231.0</v>
      </c>
      <c r="F303" s="16">
        <v>17895.7</v>
      </c>
      <c r="G303" s="15">
        <v>-0.001029912</v>
      </c>
      <c r="H303" s="17">
        <v>-0.001</v>
      </c>
      <c r="I303" s="19"/>
      <c r="J303" s="15"/>
      <c r="K303" s="15"/>
      <c r="L303" s="15"/>
    </row>
    <row r="304" ht="15.75" customHeight="1">
      <c r="A304" s="39">
        <v>45200.0</v>
      </c>
      <c r="B304" s="42">
        <v>7.25</v>
      </c>
      <c r="C304" s="15">
        <f t="shared" si="1"/>
        <v>-0.02684563758</v>
      </c>
      <c r="D304" s="17">
        <f t="shared" si="2"/>
        <v>-0.02684563758</v>
      </c>
      <c r="E304" s="39">
        <v>45200.0</v>
      </c>
      <c r="F304" s="16">
        <v>17914.15</v>
      </c>
      <c r="G304" s="15">
        <v>-0.010333569</v>
      </c>
      <c r="H304" s="17">
        <v>-0.0103</v>
      </c>
      <c r="I304" s="19"/>
      <c r="J304" s="15"/>
      <c r="K304" s="15"/>
      <c r="L304" s="15"/>
    </row>
    <row r="305" ht="15.75" customHeight="1">
      <c r="A305" s="39">
        <v>45170.0</v>
      </c>
      <c r="B305" s="42">
        <v>7.45</v>
      </c>
      <c r="C305" s="15">
        <f t="shared" si="1"/>
        <v>-0.04487179487</v>
      </c>
      <c r="D305" s="17">
        <f t="shared" si="2"/>
        <v>-0.04487179487</v>
      </c>
      <c r="E305" s="39">
        <v>45170.0</v>
      </c>
      <c r="F305" s="16">
        <v>18101.2</v>
      </c>
      <c r="G305" s="15">
        <v>0.013536251</v>
      </c>
      <c r="H305" s="17">
        <v>0.0135</v>
      </c>
      <c r="I305" s="19"/>
      <c r="J305" s="15"/>
      <c r="K305" s="15"/>
      <c r="L305" s="15"/>
    </row>
    <row r="306" ht="15.75" customHeight="1">
      <c r="A306" s="39">
        <v>45078.0</v>
      </c>
      <c r="B306" s="42">
        <v>7.8</v>
      </c>
      <c r="C306" s="15">
        <f t="shared" si="1"/>
        <v>-0.01265822785</v>
      </c>
      <c r="D306" s="17">
        <f t="shared" si="2"/>
        <v>-0.01265822785</v>
      </c>
      <c r="E306" s="39">
        <v>45078.0</v>
      </c>
      <c r="F306" s="16">
        <v>17859.45</v>
      </c>
      <c r="G306" s="15">
        <v>-0.007375439</v>
      </c>
      <c r="H306" s="17">
        <v>-0.0074</v>
      </c>
      <c r="I306" s="19"/>
      <c r="J306" s="15"/>
      <c r="K306" s="15"/>
      <c r="L306" s="15"/>
    </row>
    <row r="307" ht="15.75" customHeight="1">
      <c r="A307" s="39">
        <v>45047.0</v>
      </c>
      <c r="B307" s="42">
        <v>7.9</v>
      </c>
      <c r="C307" s="15">
        <f t="shared" si="1"/>
        <v>0.01282051282</v>
      </c>
      <c r="D307" s="17">
        <f t="shared" si="2"/>
        <v>0.01282051282</v>
      </c>
      <c r="E307" s="39">
        <v>45047.0</v>
      </c>
      <c r="F307" s="16">
        <v>17992.15</v>
      </c>
      <c r="G307" s="15">
        <v>-0.002815504</v>
      </c>
      <c r="H307" s="17">
        <v>-0.0028</v>
      </c>
      <c r="I307" s="19"/>
      <c r="J307" s="15"/>
      <c r="K307" s="15"/>
      <c r="L307" s="15"/>
    </row>
    <row r="308" ht="15.75" customHeight="1">
      <c r="A308" s="39">
        <v>45017.0</v>
      </c>
      <c r="B308" s="42">
        <v>7.8</v>
      </c>
      <c r="C308" s="15">
        <f t="shared" si="1"/>
        <v>-0.01886792453</v>
      </c>
      <c r="D308" s="17">
        <f t="shared" si="2"/>
        <v>-0.01886792453</v>
      </c>
      <c r="E308" s="39">
        <v>45017.0</v>
      </c>
      <c r="F308" s="16">
        <v>18042.95</v>
      </c>
      <c r="G308" s="15">
        <v>-0.010398984</v>
      </c>
      <c r="H308" s="17">
        <v>-0.0104</v>
      </c>
      <c r="I308" s="19"/>
      <c r="J308" s="15"/>
      <c r="K308" s="15"/>
      <c r="L308" s="15"/>
    </row>
    <row r="309" ht="15.75" customHeight="1">
      <c r="A309" s="39">
        <v>44986.0</v>
      </c>
      <c r="B309" s="42">
        <v>7.95</v>
      </c>
      <c r="C309" s="15">
        <f t="shared" si="1"/>
        <v>-0.00625</v>
      </c>
      <c r="D309" s="17">
        <f t="shared" si="2"/>
        <v>-0.00625</v>
      </c>
      <c r="E309" s="39">
        <v>44986.0</v>
      </c>
      <c r="F309" s="16">
        <v>18232.55</v>
      </c>
      <c r="G309" s="15">
        <v>0.001928842</v>
      </c>
      <c r="H309" s="17">
        <v>0.0019</v>
      </c>
      <c r="I309" s="19"/>
      <c r="J309" s="15"/>
      <c r="K309" s="15"/>
      <c r="L309" s="15"/>
    </row>
    <row r="310" ht="15.75" customHeight="1">
      <c r="A310" s="39">
        <v>44958.0</v>
      </c>
      <c r="B310" s="42">
        <v>8.0</v>
      </c>
      <c r="C310" s="15">
        <f t="shared" si="1"/>
        <v>0.01265822785</v>
      </c>
      <c r="D310" s="17">
        <f t="shared" si="2"/>
        <v>0.01265822785</v>
      </c>
      <c r="E310" s="39">
        <v>44958.0</v>
      </c>
      <c r="F310" s="16">
        <v>18197.45</v>
      </c>
      <c r="G310" s="15">
        <v>0.00508967</v>
      </c>
      <c r="H310" s="17">
        <v>0.0051</v>
      </c>
      <c r="I310" s="19"/>
      <c r="J310" s="15"/>
      <c r="K310" s="15"/>
      <c r="L310" s="15"/>
    </row>
    <row r="311" ht="15.75" customHeight="1">
      <c r="A311" s="15" t="s">
        <v>305</v>
      </c>
      <c r="B311" s="42">
        <v>7.9</v>
      </c>
      <c r="C311" s="15">
        <f t="shared" si="1"/>
        <v>0</v>
      </c>
      <c r="D311" s="17">
        <f t="shared" si="2"/>
        <v>0</v>
      </c>
      <c r="E311" s="15" t="s">
        <v>305</v>
      </c>
      <c r="F311" s="16">
        <v>18105.3</v>
      </c>
      <c r="G311" s="15">
        <v>-0.004711121</v>
      </c>
      <c r="H311" s="17">
        <v>-0.0047</v>
      </c>
      <c r="I311" s="19"/>
      <c r="J311" s="15"/>
      <c r="K311" s="15"/>
      <c r="L311" s="15"/>
    </row>
    <row r="312" ht="15.75" customHeight="1">
      <c r="A312" s="15" t="s">
        <v>306</v>
      </c>
      <c r="B312" s="42">
        <v>7.9</v>
      </c>
      <c r="C312" s="15">
        <f t="shared" si="1"/>
        <v>-0.006289308176</v>
      </c>
      <c r="D312" s="17">
        <f t="shared" si="2"/>
        <v>-0.006289308176</v>
      </c>
      <c r="E312" s="15" t="s">
        <v>306</v>
      </c>
      <c r="F312" s="16">
        <v>18191.0</v>
      </c>
      <c r="G312" s="15">
        <v>0.003779832</v>
      </c>
      <c r="H312" s="17">
        <v>0.0038</v>
      </c>
      <c r="I312" s="19"/>
      <c r="J312" s="15"/>
      <c r="K312" s="15"/>
      <c r="L312" s="15"/>
    </row>
    <row r="313" ht="15.75" customHeight="1">
      <c r="A313" s="15" t="s">
        <v>307</v>
      </c>
      <c r="B313" s="42">
        <v>7.95</v>
      </c>
      <c r="C313" s="15">
        <f t="shared" si="1"/>
        <v>0.006329113924</v>
      </c>
      <c r="D313" s="17">
        <f t="shared" si="2"/>
        <v>0.006329113924</v>
      </c>
      <c r="E313" s="15" t="s">
        <v>307</v>
      </c>
      <c r="F313" s="16">
        <v>18122.5</v>
      </c>
      <c r="G313" s="15">
        <v>-5.40472E-4</v>
      </c>
      <c r="H313" s="17">
        <v>-5.0E-4</v>
      </c>
      <c r="I313" s="19"/>
      <c r="J313" s="15"/>
      <c r="K313" s="15"/>
      <c r="L313" s="15"/>
    </row>
    <row r="314" ht="15.75" customHeight="1">
      <c r="A314" s="15" t="s">
        <v>308</v>
      </c>
      <c r="B314" s="42">
        <v>7.9</v>
      </c>
      <c r="C314" s="15">
        <f t="shared" si="1"/>
        <v>0.006369426752</v>
      </c>
      <c r="D314" s="17">
        <f t="shared" si="2"/>
        <v>0.006369426752</v>
      </c>
      <c r="E314" s="15" t="s">
        <v>308</v>
      </c>
      <c r="F314" s="16">
        <v>18132.3</v>
      </c>
      <c r="G314" s="15">
        <v>0.006533589</v>
      </c>
      <c r="H314" s="17">
        <v>0.0065</v>
      </c>
      <c r="I314" s="19"/>
      <c r="J314" s="15"/>
      <c r="K314" s="15"/>
      <c r="L314" s="15"/>
    </row>
    <row r="315" ht="15.75" customHeight="1">
      <c r="A315" s="15" t="s">
        <v>309</v>
      </c>
      <c r="B315" s="42">
        <v>7.85</v>
      </c>
      <c r="C315" s="15">
        <f t="shared" si="1"/>
        <v>0.02614379085</v>
      </c>
      <c r="D315" s="17">
        <f t="shared" si="2"/>
        <v>0.02614379085</v>
      </c>
      <c r="E315" s="15" t="s">
        <v>309</v>
      </c>
      <c r="F315" s="16">
        <v>18014.6</v>
      </c>
      <c r="G315" s="15">
        <v>0.011669699</v>
      </c>
      <c r="H315" s="17">
        <v>0.0117</v>
      </c>
      <c r="I315" s="19"/>
      <c r="J315" s="15"/>
      <c r="K315" s="15"/>
      <c r="L315" s="15"/>
    </row>
    <row r="316" ht="15.75" customHeight="1">
      <c r="A316" s="15" t="s">
        <v>310</v>
      </c>
      <c r="B316" s="42">
        <v>7.65</v>
      </c>
      <c r="C316" s="15">
        <f t="shared" si="1"/>
        <v>-0.04375</v>
      </c>
      <c r="D316" s="17">
        <f t="shared" si="2"/>
        <v>-0.04375</v>
      </c>
      <c r="E316" s="15" t="s">
        <v>310</v>
      </c>
      <c r="F316" s="16">
        <v>17806.8</v>
      </c>
      <c r="G316" s="15">
        <v>-0.017683225</v>
      </c>
      <c r="H316" s="17">
        <v>-0.0177</v>
      </c>
      <c r="I316" s="19"/>
      <c r="J316" s="15"/>
      <c r="K316" s="15"/>
      <c r="L316" s="15"/>
    </row>
    <row r="317" ht="15.75" customHeight="1">
      <c r="A317" s="15" t="s">
        <v>311</v>
      </c>
      <c r="B317" s="42">
        <v>8.0</v>
      </c>
      <c r="C317" s="15">
        <f t="shared" si="1"/>
        <v>0</v>
      </c>
      <c r="D317" s="17">
        <f t="shared" si="2"/>
        <v>0</v>
      </c>
      <c r="E317" s="15" t="s">
        <v>311</v>
      </c>
      <c r="F317" s="16">
        <v>18127.35</v>
      </c>
      <c r="G317" s="15">
        <v>-0.003942503</v>
      </c>
      <c r="H317" s="17">
        <v>-0.0039</v>
      </c>
      <c r="I317" s="19"/>
      <c r="J317" s="15"/>
      <c r="K317" s="15"/>
      <c r="L317" s="15"/>
    </row>
    <row r="318" ht="15.75" customHeight="1">
      <c r="A318" s="15" t="s">
        <v>312</v>
      </c>
      <c r="B318" s="42">
        <v>8.0</v>
      </c>
      <c r="C318" s="15">
        <f t="shared" si="1"/>
        <v>-0.0303030303</v>
      </c>
      <c r="D318" s="17">
        <f t="shared" si="2"/>
        <v>-0.0303030303</v>
      </c>
      <c r="E318" s="15" t="s">
        <v>312</v>
      </c>
      <c r="F318" s="16">
        <v>18199.1</v>
      </c>
      <c r="G318" s="15">
        <v>-0.010127656</v>
      </c>
      <c r="H318" s="17">
        <v>-0.0101</v>
      </c>
      <c r="I318" s="19"/>
      <c r="J318" s="15"/>
      <c r="K318" s="15"/>
      <c r="L318" s="15"/>
    </row>
    <row r="319" ht="15.75" customHeight="1">
      <c r="A319" s="15" t="s">
        <v>313</v>
      </c>
      <c r="B319" s="42">
        <v>8.25</v>
      </c>
      <c r="C319" s="15">
        <f t="shared" si="1"/>
        <v>-0.0119760479</v>
      </c>
      <c r="D319" s="17">
        <f t="shared" si="2"/>
        <v>-0.0119760479</v>
      </c>
      <c r="E319" s="15" t="s">
        <v>313</v>
      </c>
      <c r="F319" s="16">
        <v>18385.3</v>
      </c>
      <c r="G319" s="15">
        <v>-0.001908205</v>
      </c>
      <c r="H319" s="17">
        <v>-0.0019</v>
      </c>
      <c r="I319" s="19"/>
      <c r="J319" s="15"/>
      <c r="K319" s="15"/>
      <c r="L319" s="15"/>
    </row>
    <row r="320" ht="15.75" customHeight="1">
      <c r="A320" s="15" t="s">
        <v>314</v>
      </c>
      <c r="B320" s="42">
        <v>8.35</v>
      </c>
      <c r="C320" s="15">
        <f t="shared" si="1"/>
        <v>0.006024096386</v>
      </c>
      <c r="D320" s="17">
        <f t="shared" si="2"/>
        <v>0.006024096386</v>
      </c>
      <c r="E320" s="15" t="s">
        <v>314</v>
      </c>
      <c r="F320" s="16">
        <v>18420.45</v>
      </c>
      <c r="G320" s="15">
        <v>0.008289999</v>
      </c>
      <c r="H320" s="17">
        <v>0.0083</v>
      </c>
      <c r="I320" s="19"/>
      <c r="J320" s="15"/>
      <c r="K320" s="15"/>
      <c r="L320" s="15"/>
    </row>
    <row r="321" ht="15.75" customHeight="1">
      <c r="A321" s="15" t="s">
        <v>315</v>
      </c>
      <c r="B321" s="42">
        <v>8.3</v>
      </c>
      <c r="C321" s="15">
        <f t="shared" si="1"/>
        <v>-0.0119047619</v>
      </c>
      <c r="D321" s="17">
        <f t="shared" si="2"/>
        <v>-0.0119047619</v>
      </c>
      <c r="E321" s="15" t="s">
        <v>315</v>
      </c>
      <c r="F321" s="16">
        <v>18269.0</v>
      </c>
      <c r="G321" s="15">
        <v>-0.007922932</v>
      </c>
      <c r="H321" s="17">
        <v>-0.0079</v>
      </c>
      <c r="I321" s="19"/>
      <c r="J321" s="15"/>
      <c r="K321" s="15"/>
      <c r="L321" s="15"/>
    </row>
    <row r="322" ht="15.75" customHeight="1">
      <c r="A322" s="15" t="s">
        <v>316</v>
      </c>
      <c r="B322" s="42">
        <v>8.4</v>
      </c>
      <c r="C322" s="15">
        <f t="shared" si="1"/>
        <v>-0.0289017341</v>
      </c>
      <c r="D322" s="17">
        <f t="shared" si="2"/>
        <v>-0.0289017341</v>
      </c>
      <c r="E322" s="15" t="s">
        <v>316</v>
      </c>
      <c r="F322" s="16">
        <v>18414.9</v>
      </c>
      <c r="G322" s="15">
        <v>-0.013150914</v>
      </c>
      <c r="H322" s="17">
        <v>-0.0132</v>
      </c>
      <c r="I322" s="19"/>
      <c r="J322" s="15"/>
      <c r="K322" s="15"/>
      <c r="L322" s="15"/>
    </row>
    <row r="323" ht="15.75" customHeight="1">
      <c r="A323" s="15" t="s">
        <v>317</v>
      </c>
      <c r="B323" s="42">
        <v>8.65</v>
      </c>
      <c r="C323" s="15">
        <f t="shared" si="1"/>
        <v>0.09493670886</v>
      </c>
      <c r="D323" s="17">
        <f t="shared" si="2"/>
        <v>0.09493670886</v>
      </c>
      <c r="E323" s="15" t="s">
        <v>317</v>
      </c>
      <c r="F323" s="16">
        <v>18660.3</v>
      </c>
      <c r="G323" s="15">
        <v>0.002810619</v>
      </c>
      <c r="H323" s="17">
        <v>0.0028</v>
      </c>
      <c r="I323" s="19"/>
      <c r="J323" s="15"/>
      <c r="K323" s="15"/>
      <c r="L323" s="15"/>
    </row>
    <row r="324" ht="15.75" customHeight="1">
      <c r="A324" s="15" t="s">
        <v>318</v>
      </c>
      <c r="B324" s="42">
        <v>7.9</v>
      </c>
      <c r="C324" s="15">
        <f t="shared" si="1"/>
        <v>-0.006289308176</v>
      </c>
      <c r="D324" s="17">
        <f t="shared" si="2"/>
        <v>-0.006289308176</v>
      </c>
      <c r="E324" s="15" t="s">
        <v>318</v>
      </c>
      <c r="F324" s="16">
        <v>18608.0</v>
      </c>
      <c r="G324" s="15">
        <v>0.005992815</v>
      </c>
      <c r="H324" s="17">
        <v>0.006</v>
      </c>
      <c r="I324" s="19"/>
      <c r="J324" s="15"/>
      <c r="K324" s="15"/>
      <c r="L324" s="15"/>
    </row>
    <row r="325" ht="15.75" customHeight="1">
      <c r="A325" s="58">
        <v>44907.0</v>
      </c>
      <c r="B325" s="42">
        <v>7.95</v>
      </c>
      <c r="C325" s="15">
        <f t="shared" si="1"/>
        <v>0</v>
      </c>
      <c r="D325" s="17">
        <f t="shared" si="2"/>
        <v>0</v>
      </c>
      <c r="E325" s="58">
        <v>44907.0</v>
      </c>
      <c r="F325" s="16">
        <v>18497.15</v>
      </c>
      <c r="G325" s="48">
        <v>2.97352E-5</v>
      </c>
      <c r="H325" s="17">
        <v>0.0</v>
      </c>
      <c r="I325" s="19"/>
      <c r="J325" s="15"/>
      <c r="K325" s="15"/>
      <c r="L325" s="15"/>
    </row>
    <row r="326" ht="15.75" customHeight="1">
      <c r="A326" s="39">
        <v>44816.0</v>
      </c>
      <c r="B326" s="42">
        <v>7.95</v>
      </c>
      <c r="C326" s="15">
        <f t="shared" si="1"/>
        <v>-0.00625</v>
      </c>
      <c r="D326" s="17">
        <f t="shared" si="2"/>
        <v>-0.00625</v>
      </c>
      <c r="E326" s="39">
        <v>44816.0</v>
      </c>
      <c r="F326" s="16">
        <v>18496.6</v>
      </c>
      <c r="G326" s="15">
        <v>-0.006058782</v>
      </c>
      <c r="H326" s="17">
        <v>-0.0061</v>
      </c>
      <c r="I326" s="19"/>
      <c r="J326" s="15"/>
      <c r="K326" s="15"/>
      <c r="L326" s="15"/>
    </row>
    <row r="327" ht="15.75" customHeight="1">
      <c r="A327" s="39">
        <v>44785.0</v>
      </c>
      <c r="B327" s="42">
        <v>8.0</v>
      </c>
      <c r="C327" s="15">
        <f t="shared" si="1"/>
        <v>0</v>
      </c>
      <c r="D327" s="17">
        <f t="shared" si="2"/>
        <v>0</v>
      </c>
      <c r="E327" s="39">
        <v>44785.0</v>
      </c>
      <c r="F327" s="16">
        <v>18609.35</v>
      </c>
      <c r="G327" s="15">
        <v>0.002631933</v>
      </c>
      <c r="H327" s="17">
        <v>0.0026</v>
      </c>
      <c r="I327" s="19"/>
      <c r="J327" s="15"/>
      <c r="K327" s="15"/>
      <c r="L327" s="15"/>
    </row>
    <row r="328" ht="15.75" customHeight="1">
      <c r="A328" s="39">
        <v>44754.0</v>
      </c>
      <c r="B328" s="42">
        <v>8.0</v>
      </c>
      <c r="C328" s="15">
        <f t="shared" si="1"/>
        <v>-0.006211180124</v>
      </c>
      <c r="D328" s="17">
        <f t="shared" si="2"/>
        <v>-0.006211180124</v>
      </c>
      <c r="E328" s="39">
        <v>44754.0</v>
      </c>
      <c r="F328" s="16">
        <v>18560.5</v>
      </c>
      <c r="G328" s="15">
        <v>-0.004411903</v>
      </c>
      <c r="H328" s="17">
        <v>-0.0044</v>
      </c>
      <c r="I328" s="19"/>
      <c r="J328" s="15"/>
      <c r="K328" s="15"/>
      <c r="L328" s="15"/>
    </row>
    <row r="329" ht="15.75" customHeight="1">
      <c r="A329" s="39">
        <v>44724.0</v>
      </c>
      <c r="B329" s="42">
        <v>8.05</v>
      </c>
      <c r="C329" s="15">
        <f t="shared" si="1"/>
        <v>-0.01226993865</v>
      </c>
      <c r="D329" s="17">
        <f t="shared" si="2"/>
        <v>-0.01226993865</v>
      </c>
      <c r="E329" s="39">
        <v>44724.0</v>
      </c>
      <c r="F329" s="16">
        <v>18642.75</v>
      </c>
      <c r="G329" s="15">
        <v>-0.003117472</v>
      </c>
      <c r="H329" s="17">
        <v>-0.0031</v>
      </c>
      <c r="I329" s="19"/>
      <c r="J329" s="15"/>
      <c r="K329" s="15"/>
      <c r="L329" s="15"/>
    </row>
    <row r="330" ht="15.75" customHeight="1">
      <c r="A330" s="39">
        <v>44693.0</v>
      </c>
      <c r="B330" s="42">
        <v>8.15</v>
      </c>
      <c r="C330" s="15">
        <f t="shared" si="1"/>
        <v>-0.01807228916</v>
      </c>
      <c r="D330" s="17">
        <f t="shared" si="2"/>
        <v>-0.01807228916</v>
      </c>
      <c r="E330" s="39">
        <v>44693.0</v>
      </c>
      <c r="F330" s="16">
        <v>18701.05</v>
      </c>
      <c r="G330" s="15">
        <v>2.64761E-4</v>
      </c>
      <c r="H330" s="17">
        <v>3.0E-4</v>
      </c>
      <c r="I330" s="19"/>
      <c r="J330" s="15"/>
      <c r="K330" s="15"/>
      <c r="L330" s="15"/>
    </row>
    <row r="331" ht="15.75" customHeight="1">
      <c r="A331" s="39">
        <v>44604.0</v>
      </c>
      <c r="B331" s="42">
        <v>8.3</v>
      </c>
      <c r="C331" s="15">
        <f t="shared" si="1"/>
        <v>0.01840490798</v>
      </c>
      <c r="D331" s="17">
        <f t="shared" si="2"/>
        <v>0.01840490798</v>
      </c>
      <c r="E331" s="39">
        <v>44604.0</v>
      </c>
      <c r="F331" s="16">
        <v>18696.1</v>
      </c>
      <c r="G331" s="15">
        <v>-0.006187375</v>
      </c>
      <c r="H331" s="17">
        <v>-0.0062</v>
      </c>
      <c r="I331" s="19"/>
      <c r="J331" s="15"/>
      <c r="K331" s="15"/>
      <c r="L331" s="15"/>
    </row>
    <row r="332" ht="15.75" customHeight="1">
      <c r="A332" s="39">
        <v>44573.0</v>
      </c>
      <c r="B332" s="42">
        <v>8.15</v>
      </c>
      <c r="C332" s="15">
        <f t="shared" si="1"/>
        <v>-0.01212121212</v>
      </c>
      <c r="D332" s="17">
        <f t="shared" si="2"/>
        <v>-0.01212121212</v>
      </c>
      <c r="E332" s="39">
        <v>44573.0</v>
      </c>
      <c r="F332" s="16">
        <v>18812.5</v>
      </c>
      <c r="G332" s="15">
        <v>0.002886714</v>
      </c>
      <c r="H332" s="17">
        <v>0.0029</v>
      </c>
      <c r="I332" s="19"/>
      <c r="J332" s="15"/>
      <c r="K332" s="15"/>
      <c r="L332" s="15"/>
    </row>
    <row r="333" ht="15.75" customHeight="1">
      <c r="A333" s="15" t="s">
        <v>319</v>
      </c>
      <c r="B333" s="42">
        <v>8.25</v>
      </c>
      <c r="C333" s="15">
        <f t="shared" si="1"/>
        <v>0.0248447205</v>
      </c>
      <c r="D333" s="17">
        <f t="shared" si="2"/>
        <v>0.0248447205</v>
      </c>
      <c r="E333" s="15" t="s">
        <v>319</v>
      </c>
      <c r="F333" s="16">
        <v>18758.35</v>
      </c>
      <c r="G333" s="15">
        <v>0.007535698</v>
      </c>
      <c r="H333" s="17">
        <v>0.0075</v>
      </c>
      <c r="I333" s="19"/>
      <c r="J333" s="15"/>
      <c r="K333" s="15"/>
      <c r="L333" s="15"/>
    </row>
    <row r="334" ht="15.75" customHeight="1">
      <c r="A334" s="15" t="s">
        <v>320</v>
      </c>
      <c r="B334" s="42">
        <v>8.05</v>
      </c>
      <c r="C334" s="15">
        <f t="shared" si="1"/>
        <v>0</v>
      </c>
      <c r="D334" s="17">
        <f t="shared" si="2"/>
        <v>0</v>
      </c>
      <c r="E334" s="15" t="s">
        <v>320</v>
      </c>
      <c r="F334" s="16">
        <v>18618.05</v>
      </c>
      <c r="G334" s="15">
        <v>0.002979084</v>
      </c>
      <c r="H334" s="17">
        <v>0.003</v>
      </c>
      <c r="I334" s="19"/>
      <c r="J334" s="15"/>
      <c r="K334" s="15"/>
      <c r="L334" s="15"/>
    </row>
    <row r="335" ht="15.75" customHeight="1">
      <c r="A335" s="15" t="s">
        <v>321</v>
      </c>
      <c r="B335" s="42">
        <v>8.05</v>
      </c>
      <c r="C335" s="15">
        <f t="shared" si="1"/>
        <v>0</v>
      </c>
      <c r="D335" s="17">
        <f t="shared" si="2"/>
        <v>0</v>
      </c>
      <c r="E335" s="15" t="s">
        <v>321</v>
      </c>
      <c r="F335" s="16">
        <v>18562.75</v>
      </c>
      <c r="G335" s="15">
        <v>0.002700841</v>
      </c>
      <c r="H335" s="17">
        <v>0.0027</v>
      </c>
      <c r="I335" s="19"/>
      <c r="J335" s="15"/>
      <c r="K335" s="15"/>
      <c r="L335" s="15"/>
    </row>
    <row r="336" ht="15.75" customHeight="1">
      <c r="A336" s="15" t="s">
        <v>322</v>
      </c>
      <c r="B336" s="42">
        <v>8.05</v>
      </c>
      <c r="C336" s="15">
        <f t="shared" si="1"/>
        <v>0</v>
      </c>
      <c r="D336" s="17">
        <f t="shared" si="2"/>
        <v>0</v>
      </c>
      <c r="E336" s="15" t="s">
        <v>322</v>
      </c>
      <c r="F336" s="16">
        <v>18512.75</v>
      </c>
      <c r="G336" s="15">
        <v>0.001549981</v>
      </c>
      <c r="H336" s="17">
        <v>0.0016</v>
      </c>
      <c r="I336" s="19"/>
      <c r="J336" s="15"/>
      <c r="K336" s="15"/>
      <c r="L336" s="15"/>
    </row>
    <row r="337" ht="15.75" customHeight="1">
      <c r="A337" s="15" t="s">
        <v>323</v>
      </c>
      <c r="B337" s="42">
        <v>8.05</v>
      </c>
      <c r="C337" s="15">
        <f t="shared" si="1"/>
        <v>-0.02424242424</v>
      </c>
      <c r="D337" s="17">
        <f t="shared" si="2"/>
        <v>-0.02424242424</v>
      </c>
      <c r="E337" s="15" t="s">
        <v>323</v>
      </c>
      <c r="F337" s="16">
        <v>18484.1</v>
      </c>
      <c r="G337" s="15">
        <v>0.011870971</v>
      </c>
      <c r="H337" s="17">
        <v>0.0119</v>
      </c>
      <c r="I337" s="19"/>
      <c r="J337" s="15"/>
      <c r="K337" s="15"/>
      <c r="L337" s="15"/>
    </row>
    <row r="338" ht="15.75" customHeight="1">
      <c r="A338" s="15" t="s">
        <v>324</v>
      </c>
      <c r="B338" s="42">
        <v>8.25</v>
      </c>
      <c r="C338" s="15">
        <f t="shared" si="1"/>
        <v>-0.0119760479</v>
      </c>
      <c r="D338" s="17">
        <f t="shared" si="2"/>
        <v>-0.0119760479</v>
      </c>
      <c r="E338" s="15" t="s">
        <v>324</v>
      </c>
      <c r="F338" s="16">
        <v>18267.25</v>
      </c>
      <c r="G338" s="15">
        <v>0.001263415</v>
      </c>
      <c r="H338" s="17">
        <v>0.0013</v>
      </c>
      <c r="I338" s="19"/>
      <c r="J338" s="15"/>
      <c r="K338" s="15"/>
      <c r="L338" s="15"/>
    </row>
    <row r="339" ht="15.75" customHeight="1">
      <c r="A339" s="15" t="s">
        <v>325</v>
      </c>
      <c r="B339" s="42">
        <v>8.35</v>
      </c>
      <c r="C339" s="15">
        <f t="shared" si="1"/>
        <v>-0.005952380952</v>
      </c>
      <c r="D339" s="17">
        <f t="shared" si="2"/>
        <v>-0.005952380952</v>
      </c>
      <c r="E339" s="15" t="s">
        <v>325</v>
      </c>
      <c r="F339" s="16">
        <v>18244.2</v>
      </c>
      <c r="G339" s="15">
        <v>0.00463933</v>
      </c>
      <c r="H339" s="17">
        <v>0.0046</v>
      </c>
      <c r="I339" s="19"/>
      <c r="J339" s="15"/>
      <c r="K339" s="15"/>
      <c r="L339" s="15"/>
    </row>
    <row r="340" ht="15.75" customHeight="1">
      <c r="A340" s="15" t="s">
        <v>326</v>
      </c>
      <c r="B340" s="42">
        <v>8.4</v>
      </c>
      <c r="C340" s="15">
        <f t="shared" si="1"/>
        <v>0.005988023952</v>
      </c>
      <c r="D340" s="17">
        <f t="shared" si="2"/>
        <v>0.005988023952</v>
      </c>
      <c r="E340" s="15" t="s">
        <v>326</v>
      </c>
      <c r="F340" s="16">
        <v>18159.95</v>
      </c>
      <c r="G340" s="15">
        <v>-0.008067666</v>
      </c>
      <c r="H340" s="17">
        <v>-0.0081</v>
      </c>
      <c r="I340" s="19"/>
      <c r="J340" s="15"/>
      <c r="K340" s="15"/>
      <c r="L340" s="15"/>
    </row>
    <row r="341" ht="15.75" customHeight="1">
      <c r="A341" s="15" t="s">
        <v>327</v>
      </c>
      <c r="B341" s="42">
        <v>8.35</v>
      </c>
      <c r="C341" s="15">
        <f t="shared" si="1"/>
        <v>0</v>
      </c>
      <c r="D341" s="17">
        <f t="shared" si="2"/>
        <v>0</v>
      </c>
      <c r="E341" s="15" t="s">
        <v>327</v>
      </c>
      <c r="F341" s="16">
        <v>18307.65</v>
      </c>
      <c r="G341" s="15">
        <v>-0.001976134</v>
      </c>
      <c r="H341" s="17">
        <v>-0.002</v>
      </c>
      <c r="I341" s="19"/>
      <c r="J341" s="15"/>
      <c r="K341" s="15"/>
      <c r="L341" s="15"/>
    </row>
    <row r="342" ht="15.75" customHeight="1">
      <c r="A342" s="15" t="s">
        <v>328</v>
      </c>
      <c r="B342" s="42">
        <v>8.35</v>
      </c>
      <c r="C342" s="15">
        <f t="shared" si="1"/>
        <v>-0.005952380952</v>
      </c>
      <c r="D342" s="17">
        <f t="shared" si="2"/>
        <v>-0.005952380952</v>
      </c>
      <c r="E342" s="15" t="s">
        <v>328</v>
      </c>
      <c r="F342" s="16">
        <v>18343.9</v>
      </c>
      <c r="G342" s="15">
        <v>-0.003571496</v>
      </c>
      <c r="H342" s="17">
        <v>-0.0036</v>
      </c>
      <c r="I342" s="19"/>
      <c r="J342" s="15"/>
      <c r="K342" s="15"/>
      <c r="L342" s="15"/>
    </row>
    <row r="343" ht="15.75" customHeight="1">
      <c r="A343" s="15" t="s">
        <v>329</v>
      </c>
      <c r="B343" s="42">
        <v>8.4</v>
      </c>
      <c r="C343" s="15">
        <f t="shared" si="1"/>
        <v>-0.005917159763</v>
      </c>
      <c r="D343" s="17">
        <f t="shared" si="2"/>
        <v>-0.005917159763</v>
      </c>
      <c r="E343" s="15" t="s">
        <v>329</v>
      </c>
      <c r="F343" s="16">
        <v>18409.65</v>
      </c>
      <c r="G343" s="15">
        <v>3.39611E-4</v>
      </c>
      <c r="H343" s="17">
        <v>3.0E-4</v>
      </c>
      <c r="I343" s="19"/>
      <c r="J343" s="15"/>
      <c r="K343" s="15"/>
      <c r="L343" s="15"/>
    </row>
    <row r="344" ht="15.75" customHeight="1">
      <c r="A344" s="15" t="s">
        <v>330</v>
      </c>
      <c r="B344" s="42">
        <v>8.45</v>
      </c>
      <c r="C344" s="15">
        <f t="shared" si="1"/>
        <v>-0.005882352941</v>
      </c>
      <c r="D344" s="17">
        <f t="shared" si="2"/>
        <v>-0.005882352941</v>
      </c>
      <c r="E344" s="15" t="s">
        <v>330</v>
      </c>
      <c r="F344" s="16">
        <v>18403.4</v>
      </c>
      <c r="G344" s="15">
        <v>0.004050924</v>
      </c>
      <c r="H344" s="17">
        <v>0.0041</v>
      </c>
      <c r="I344" s="19"/>
      <c r="J344" s="15"/>
      <c r="K344" s="15"/>
      <c r="L344" s="15"/>
    </row>
    <row r="345" ht="15.75" customHeight="1">
      <c r="A345" s="15" t="s">
        <v>331</v>
      </c>
      <c r="B345" s="42">
        <v>8.5</v>
      </c>
      <c r="C345" s="15">
        <f t="shared" si="1"/>
        <v>0</v>
      </c>
      <c r="D345" s="17">
        <f t="shared" si="2"/>
        <v>0</v>
      </c>
      <c r="E345" s="15" t="s">
        <v>331</v>
      </c>
      <c r="F345" s="16">
        <v>18329.15</v>
      </c>
      <c r="G345" s="15">
        <v>-0.001119909</v>
      </c>
      <c r="H345" s="17">
        <v>-0.0011</v>
      </c>
      <c r="I345" s="19"/>
      <c r="J345" s="15"/>
      <c r="K345" s="15"/>
      <c r="L345" s="15"/>
    </row>
    <row r="346" ht="15.75" customHeight="1">
      <c r="A346" s="58">
        <v>44876.0</v>
      </c>
      <c r="B346" s="42">
        <v>8.5</v>
      </c>
      <c r="C346" s="15">
        <f t="shared" si="1"/>
        <v>-0.01734104046</v>
      </c>
      <c r="D346" s="17">
        <f t="shared" si="2"/>
        <v>-0.01734104046</v>
      </c>
      <c r="E346" s="58">
        <v>44876.0</v>
      </c>
      <c r="F346" s="16">
        <v>18349.7</v>
      </c>
      <c r="G346" s="15">
        <v>0.017833172</v>
      </c>
      <c r="H346" s="17">
        <v>0.0178</v>
      </c>
      <c r="I346" s="19"/>
      <c r="J346" s="15"/>
      <c r="K346" s="15"/>
      <c r="L346" s="15"/>
    </row>
    <row r="347" ht="15.75" customHeight="1">
      <c r="A347" s="58">
        <v>44845.0</v>
      </c>
      <c r="B347" s="42">
        <v>8.65</v>
      </c>
      <c r="C347" s="15">
        <f t="shared" si="1"/>
        <v>0.01764705882</v>
      </c>
      <c r="D347" s="17">
        <f t="shared" si="2"/>
        <v>0.01764705882</v>
      </c>
      <c r="E347" s="58">
        <v>44845.0</v>
      </c>
      <c r="F347" s="16">
        <v>18028.2</v>
      </c>
      <c r="G347" s="15">
        <v>-0.007093683</v>
      </c>
      <c r="H347" s="17">
        <v>-0.0071</v>
      </c>
      <c r="I347" s="19"/>
      <c r="J347" s="15"/>
      <c r="K347" s="15"/>
      <c r="L347" s="15"/>
    </row>
    <row r="348" ht="15.75" customHeight="1">
      <c r="A348" s="39">
        <v>44815.0</v>
      </c>
      <c r="B348" s="42">
        <v>8.5</v>
      </c>
      <c r="C348" s="15">
        <f t="shared" si="1"/>
        <v>0.01796407186</v>
      </c>
      <c r="D348" s="17">
        <f t="shared" si="2"/>
        <v>0.01796407186</v>
      </c>
      <c r="E348" s="39">
        <v>44815.0</v>
      </c>
      <c r="F348" s="16">
        <v>18157.0</v>
      </c>
      <c r="G348" s="15">
        <v>-0.002516096</v>
      </c>
      <c r="H348" s="17">
        <v>-0.0025</v>
      </c>
      <c r="I348" s="19"/>
      <c r="J348" s="15"/>
      <c r="K348" s="15"/>
      <c r="L348" s="15"/>
    </row>
    <row r="349" ht="15.75" customHeight="1">
      <c r="A349" s="39">
        <v>44753.0</v>
      </c>
      <c r="B349" s="42">
        <v>8.35</v>
      </c>
      <c r="C349" s="15">
        <f t="shared" si="1"/>
        <v>-0.005952380952</v>
      </c>
      <c r="D349" s="17">
        <f t="shared" si="2"/>
        <v>-0.005952380952</v>
      </c>
      <c r="E349" s="39">
        <v>44753.0</v>
      </c>
      <c r="F349" s="16">
        <v>18202.8</v>
      </c>
      <c r="G349" s="15">
        <v>0.004727565</v>
      </c>
      <c r="H349" s="17">
        <v>0.0047</v>
      </c>
      <c r="I349" s="19"/>
      <c r="J349" s="15"/>
      <c r="K349" s="15"/>
      <c r="L349" s="15"/>
    </row>
    <row r="350" ht="15.75" customHeight="1">
      <c r="A350" s="39">
        <v>44662.0</v>
      </c>
      <c r="B350" s="42">
        <v>8.4</v>
      </c>
      <c r="C350" s="15">
        <f t="shared" si="1"/>
        <v>-0.01754385965</v>
      </c>
      <c r="D350" s="17">
        <f t="shared" si="2"/>
        <v>-0.01754385965</v>
      </c>
      <c r="E350" s="39">
        <v>44662.0</v>
      </c>
      <c r="F350" s="16">
        <v>18117.15</v>
      </c>
      <c r="G350" s="15">
        <v>0.003570103</v>
      </c>
      <c r="H350" s="17">
        <v>0.0036</v>
      </c>
      <c r="I350" s="19"/>
      <c r="J350" s="15"/>
      <c r="K350" s="15"/>
      <c r="L350" s="15"/>
    </row>
    <row r="351" ht="15.75" customHeight="1">
      <c r="A351" s="39">
        <v>44631.0</v>
      </c>
      <c r="B351" s="42">
        <v>8.55</v>
      </c>
      <c r="C351" s="15">
        <f t="shared" si="1"/>
        <v>0</v>
      </c>
      <c r="D351" s="17">
        <f t="shared" si="2"/>
        <v>0</v>
      </c>
      <c r="E351" s="39">
        <v>44631.0</v>
      </c>
      <c r="F351" s="16">
        <v>18052.7</v>
      </c>
      <c r="G351" s="15">
        <v>-0.001667326</v>
      </c>
      <c r="H351" s="17">
        <v>-0.0017</v>
      </c>
      <c r="I351" s="19"/>
      <c r="J351" s="15"/>
      <c r="K351" s="15"/>
      <c r="L351" s="15"/>
    </row>
    <row r="352" ht="15.75" customHeight="1">
      <c r="A352" s="39">
        <v>44603.0</v>
      </c>
      <c r="B352" s="42">
        <v>8.55</v>
      </c>
      <c r="C352" s="15">
        <f t="shared" si="1"/>
        <v>-0.01156069364</v>
      </c>
      <c r="D352" s="17">
        <f t="shared" si="2"/>
        <v>-0.01156069364</v>
      </c>
      <c r="E352" s="39">
        <v>44603.0</v>
      </c>
      <c r="F352" s="16">
        <v>18082.85</v>
      </c>
      <c r="G352" s="15">
        <v>-0.003447155</v>
      </c>
      <c r="H352" s="17">
        <v>-0.0034</v>
      </c>
      <c r="I352" s="19"/>
      <c r="J352" s="15"/>
      <c r="K352" s="15"/>
      <c r="L352" s="15"/>
    </row>
    <row r="353" ht="15.75" customHeight="1">
      <c r="A353" s="39">
        <v>44572.0</v>
      </c>
      <c r="B353" s="42">
        <v>8.65</v>
      </c>
      <c r="C353" s="15">
        <f t="shared" si="1"/>
        <v>0.01169590643</v>
      </c>
      <c r="D353" s="17">
        <f t="shared" si="2"/>
        <v>0.01169590643</v>
      </c>
      <c r="E353" s="39">
        <v>44572.0</v>
      </c>
      <c r="F353" s="16">
        <v>18145.4</v>
      </c>
      <c r="G353" s="15">
        <v>0.007394988</v>
      </c>
      <c r="H353" s="17">
        <v>0.0074</v>
      </c>
      <c r="I353" s="19"/>
      <c r="J353" s="15"/>
      <c r="K353" s="15"/>
      <c r="L353" s="15"/>
    </row>
    <row r="354" ht="15.75" customHeight="1">
      <c r="A354" s="15" t="s">
        <v>332</v>
      </c>
      <c r="B354" s="42">
        <v>8.55</v>
      </c>
      <c r="C354" s="15">
        <f t="shared" si="1"/>
        <v>0</v>
      </c>
      <c r="D354" s="17">
        <f t="shared" si="2"/>
        <v>0</v>
      </c>
      <c r="E354" s="15" t="s">
        <v>332</v>
      </c>
      <c r="F354" s="16">
        <v>18012.2</v>
      </c>
      <c r="G354" s="15">
        <v>0.012672319</v>
      </c>
      <c r="H354" s="17">
        <v>0.0127</v>
      </c>
      <c r="I354" s="19"/>
      <c r="J354" s="15"/>
      <c r="K354" s="15"/>
      <c r="L354" s="15"/>
    </row>
    <row r="355" ht="15.75" customHeight="1">
      <c r="A355" s="15" t="s">
        <v>333</v>
      </c>
      <c r="B355" s="42">
        <v>8.55</v>
      </c>
      <c r="C355" s="15">
        <f t="shared" si="1"/>
        <v>-0.005813953488</v>
      </c>
      <c r="D355" s="17">
        <f t="shared" si="2"/>
        <v>-0.005813953488</v>
      </c>
      <c r="E355" s="15" t="s">
        <v>333</v>
      </c>
      <c r="F355" s="16">
        <v>17786.8</v>
      </c>
      <c r="G355" s="15">
        <v>0.002810517</v>
      </c>
      <c r="H355" s="17">
        <v>0.0028</v>
      </c>
      <c r="I355" s="19"/>
      <c r="J355" s="15"/>
      <c r="K355" s="15"/>
      <c r="L355" s="15"/>
    </row>
    <row r="356" ht="15.75" customHeight="1">
      <c r="A356" s="15" t="s">
        <v>334</v>
      </c>
      <c r="B356" s="42">
        <v>8.6</v>
      </c>
      <c r="C356" s="15">
        <f t="shared" si="1"/>
        <v>0</v>
      </c>
      <c r="D356" s="17">
        <f t="shared" si="2"/>
        <v>0</v>
      </c>
      <c r="E356" s="15" t="s">
        <v>334</v>
      </c>
      <c r="F356" s="16">
        <v>17736.95</v>
      </c>
      <c r="G356" s="15">
        <v>0.00456493</v>
      </c>
      <c r="H356" s="17">
        <v>0.0046</v>
      </c>
      <c r="I356" s="19"/>
      <c r="J356" s="15"/>
      <c r="K356" s="15"/>
      <c r="L356" s="15"/>
    </row>
    <row r="357" ht="15.75" customHeight="1">
      <c r="A357" s="15" t="s">
        <v>335</v>
      </c>
      <c r="B357" s="42">
        <v>8.6</v>
      </c>
      <c r="C357" s="15">
        <f t="shared" si="1"/>
        <v>-0.01149425287</v>
      </c>
      <c r="D357" s="17">
        <f t="shared" si="2"/>
        <v>-0.01149425287</v>
      </c>
      <c r="E357" s="15" t="s">
        <v>335</v>
      </c>
      <c r="F357" s="16">
        <v>17656.35</v>
      </c>
      <c r="G357" s="15">
        <v>-0.0041961</v>
      </c>
      <c r="H357" s="17">
        <v>-0.0042</v>
      </c>
      <c r="I357" s="19"/>
      <c r="J357" s="15"/>
      <c r="K357" s="15"/>
      <c r="L357" s="15"/>
    </row>
    <row r="358" ht="15.75" customHeight="1">
      <c r="A358" s="15" t="s">
        <v>336</v>
      </c>
      <c r="B358" s="42">
        <v>8.7</v>
      </c>
      <c r="C358" s="15">
        <f t="shared" si="1"/>
        <v>0</v>
      </c>
      <c r="D358" s="17">
        <f t="shared" si="2"/>
        <v>0</v>
      </c>
      <c r="E358" s="15" t="s">
        <v>336</v>
      </c>
      <c r="F358" s="16">
        <v>17730.75</v>
      </c>
      <c r="G358" s="15">
        <v>0.008787401</v>
      </c>
      <c r="H358" s="17">
        <v>0.0088</v>
      </c>
      <c r="I358" s="19"/>
      <c r="J358" s="15"/>
      <c r="K358" s="15"/>
      <c r="L358" s="15"/>
    </row>
    <row r="359" ht="15.75" customHeight="1">
      <c r="A359" s="15" t="s">
        <v>337</v>
      </c>
      <c r="B359" s="42">
        <v>8.7</v>
      </c>
      <c r="C359" s="15">
        <f t="shared" si="1"/>
        <v>0.01754385965</v>
      </c>
      <c r="D359" s="17">
        <f t="shared" si="2"/>
        <v>0.01754385965</v>
      </c>
      <c r="E359" s="15" t="s">
        <v>337</v>
      </c>
      <c r="F359" s="16">
        <v>17576.3</v>
      </c>
      <c r="G359" s="15">
        <v>7.03145E-4</v>
      </c>
      <c r="H359" s="17">
        <v>7.0E-4</v>
      </c>
      <c r="I359" s="19"/>
      <c r="J359" s="15"/>
      <c r="K359" s="15"/>
      <c r="L359" s="15"/>
    </row>
    <row r="360" ht="15.75" customHeight="1">
      <c r="A360" s="15" t="s">
        <v>338</v>
      </c>
      <c r="B360" s="42">
        <v>8.55</v>
      </c>
      <c r="C360" s="15">
        <f t="shared" si="1"/>
        <v>0.005882352941</v>
      </c>
      <c r="D360" s="17">
        <f t="shared" si="2"/>
        <v>0.005882352941</v>
      </c>
      <c r="E360" s="15" t="s">
        <v>338</v>
      </c>
      <c r="F360" s="16">
        <v>17563.95</v>
      </c>
      <c r="G360" s="15">
        <v>0.002952219</v>
      </c>
      <c r="H360" s="17">
        <v>0.003</v>
      </c>
      <c r="I360" s="19"/>
      <c r="J360" s="15"/>
      <c r="K360" s="15"/>
      <c r="L360" s="15"/>
    </row>
    <row r="361" ht="15.75" customHeight="1">
      <c r="A361" s="15" t="s">
        <v>339</v>
      </c>
      <c r="B361" s="42">
        <v>8.5</v>
      </c>
      <c r="C361" s="15">
        <f t="shared" si="1"/>
        <v>0.005917159763</v>
      </c>
      <c r="D361" s="17">
        <f t="shared" si="2"/>
        <v>0.005917159763</v>
      </c>
      <c r="E361" s="15" t="s">
        <v>339</v>
      </c>
      <c r="F361" s="16">
        <v>17512.25</v>
      </c>
      <c r="G361" s="15">
        <v>0.001446793</v>
      </c>
      <c r="H361" s="17">
        <v>0.0014</v>
      </c>
      <c r="I361" s="19"/>
      <c r="J361" s="15"/>
      <c r="K361" s="15"/>
      <c r="L361" s="15"/>
    </row>
    <row r="362" ht="15.75" customHeight="1">
      <c r="A362" s="15" t="s">
        <v>340</v>
      </c>
      <c r="B362" s="42">
        <v>8.45</v>
      </c>
      <c r="C362" s="15">
        <f t="shared" si="1"/>
        <v>0.005952380952</v>
      </c>
      <c r="D362" s="17">
        <f t="shared" si="2"/>
        <v>0.005952380952</v>
      </c>
      <c r="E362" s="15" t="s">
        <v>340</v>
      </c>
      <c r="F362" s="16">
        <v>17486.95</v>
      </c>
      <c r="G362" s="15">
        <v>0.010117377</v>
      </c>
      <c r="H362" s="17">
        <v>0.0101</v>
      </c>
      <c r="I362" s="19"/>
      <c r="J362" s="15"/>
      <c r="K362" s="15"/>
      <c r="L362" s="15"/>
    </row>
    <row r="363" ht="15.75" customHeight="1">
      <c r="A363" s="15" t="s">
        <v>341</v>
      </c>
      <c r="B363" s="42">
        <v>8.4</v>
      </c>
      <c r="C363" s="15">
        <f t="shared" si="1"/>
        <v>-0.01176470588</v>
      </c>
      <c r="D363" s="17">
        <f t="shared" si="2"/>
        <v>-0.01176470588</v>
      </c>
      <c r="E363" s="15" t="s">
        <v>341</v>
      </c>
      <c r="F363" s="16">
        <v>17311.8</v>
      </c>
      <c r="G363" s="15">
        <v>0.007337496</v>
      </c>
      <c r="H363" s="17">
        <v>0.0073</v>
      </c>
      <c r="I363" s="19"/>
      <c r="J363" s="15"/>
      <c r="K363" s="15"/>
      <c r="L363" s="15"/>
    </row>
    <row r="364" ht="15.75" customHeight="1">
      <c r="A364" s="15" t="s">
        <v>342</v>
      </c>
      <c r="B364" s="42">
        <v>8.5</v>
      </c>
      <c r="C364" s="15">
        <f t="shared" si="1"/>
        <v>-0.01162790698</v>
      </c>
      <c r="D364" s="17">
        <f t="shared" si="2"/>
        <v>-0.01162790698</v>
      </c>
      <c r="E364" s="15" t="s">
        <v>342</v>
      </c>
      <c r="F364" s="16">
        <v>17185.7</v>
      </c>
      <c r="G364" s="15">
        <v>0.010070911</v>
      </c>
      <c r="H364" s="17">
        <v>0.0101</v>
      </c>
      <c r="I364" s="19"/>
      <c r="J364" s="15"/>
      <c r="K364" s="15"/>
      <c r="L364" s="15"/>
    </row>
    <row r="365" ht="15.75" customHeight="1">
      <c r="A365" s="15" t="s">
        <v>343</v>
      </c>
      <c r="B365" s="42">
        <v>8.6</v>
      </c>
      <c r="C365" s="15">
        <f t="shared" si="1"/>
        <v>-0.005780346821</v>
      </c>
      <c r="D365" s="17">
        <f t="shared" si="2"/>
        <v>-0.005780346821</v>
      </c>
      <c r="E365" s="15" t="s">
        <v>343</v>
      </c>
      <c r="F365" s="16">
        <v>17014.35</v>
      </c>
      <c r="G365" s="15">
        <v>-0.006380084</v>
      </c>
      <c r="H365" s="17">
        <v>-0.0064</v>
      </c>
      <c r="I365" s="19"/>
      <c r="J365" s="15"/>
      <c r="K365" s="15"/>
      <c r="L365" s="15"/>
    </row>
    <row r="366" ht="15.75" customHeight="1">
      <c r="A366" s="58">
        <v>44905.0</v>
      </c>
      <c r="B366" s="42">
        <v>8.65</v>
      </c>
      <c r="C366" s="15">
        <f t="shared" si="1"/>
        <v>0</v>
      </c>
      <c r="D366" s="17">
        <f t="shared" si="2"/>
        <v>0</v>
      </c>
      <c r="E366" s="58">
        <v>44905.0</v>
      </c>
      <c r="F366" s="16">
        <v>17123.6</v>
      </c>
      <c r="G366" s="15">
        <v>0.008246215</v>
      </c>
      <c r="H366" s="17">
        <v>0.0082</v>
      </c>
      <c r="I366" s="19"/>
      <c r="J366" s="15"/>
      <c r="K366" s="15"/>
      <c r="L366" s="15"/>
    </row>
    <row r="367" ht="15.75" customHeight="1">
      <c r="A367" s="58">
        <v>44875.0</v>
      </c>
      <c r="B367" s="42">
        <v>8.65</v>
      </c>
      <c r="C367" s="15">
        <f t="shared" si="1"/>
        <v>-0.02259887006</v>
      </c>
      <c r="D367" s="17">
        <f t="shared" si="2"/>
        <v>-0.02259887006</v>
      </c>
      <c r="E367" s="58">
        <v>44875.0</v>
      </c>
      <c r="F367" s="16">
        <v>16983.55</v>
      </c>
      <c r="G367" s="15">
        <v>-0.014932429</v>
      </c>
      <c r="H367" s="17">
        <v>-0.0149</v>
      </c>
      <c r="I367" s="19"/>
      <c r="J367" s="15"/>
      <c r="K367" s="15"/>
      <c r="L367" s="15"/>
    </row>
    <row r="368" ht="15.75" customHeight="1">
      <c r="A368" s="58">
        <v>44844.0</v>
      </c>
      <c r="B368" s="42">
        <v>8.85</v>
      </c>
      <c r="C368" s="15">
        <f t="shared" si="1"/>
        <v>-0.02747252747</v>
      </c>
      <c r="D368" s="17">
        <f t="shared" si="2"/>
        <v>-0.02747252747</v>
      </c>
      <c r="E368" s="58">
        <v>44844.0</v>
      </c>
      <c r="F368" s="16">
        <v>17241.0</v>
      </c>
      <c r="G368" s="15">
        <v>-0.004253623</v>
      </c>
      <c r="H368" s="17">
        <v>-0.0043</v>
      </c>
      <c r="I368" s="19"/>
      <c r="J368" s="15"/>
      <c r="K368" s="15"/>
      <c r="L368" s="15"/>
    </row>
    <row r="369" ht="15.75" customHeight="1">
      <c r="A369" s="39">
        <v>44752.0</v>
      </c>
      <c r="B369" s="42">
        <v>9.1</v>
      </c>
      <c r="C369" s="15">
        <f t="shared" si="1"/>
        <v>0.01111111111</v>
      </c>
      <c r="D369" s="17">
        <f t="shared" si="2"/>
        <v>0.01111111111</v>
      </c>
      <c r="E369" s="39">
        <v>44752.0</v>
      </c>
      <c r="F369" s="16">
        <v>17314.65</v>
      </c>
      <c r="G369" s="15">
        <v>-9.89511E-4</v>
      </c>
      <c r="H369" s="17">
        <v>-0.001</v>
      </c>
      <c r="I369" s="19"/>
      <c r="J369" s="15"/>
      <c r="K369" s="15"/>
      <c r="L369" s="15"/>
    </row>
    <row r="370" ht="15.75" customHeight="1">
      <c r="A370" s="39">
        <v>44722.0</v>
      </c>
      <c r="B370" s="42">
        <v>9.0</v>
      </c>
      <c r="C370" s="15">
        <f t="shared" si="1"/>
        <v>0</v>
      </c>
      <c r="D370" s="17">
        <f t="shared" si="2"/>
        <v>0</v>
      </c>
      <c r="E370" s="39">
        <v>44722.0</v>
      </c>
      <c r="F370" s="16">
        <v>17331.8</v>
      </c>
      <c r="G370" s="15">
        <v>0.003328644</v>
      </c>
      <c r="H370" s="17">
        <v>0.0033</v>
      </c>
      <c r="I370" s="19"/>
      <c r="J370" s="15"/>
      <c r="K370" s="15"/>
      <c r="L370" s="15"/>
    </row>
    <row r="371" ht="15.75" customHeight="1">
      <c r="A371" s="39">
        <v>44661.0</v>
      </c>
      <c r="B371" s="42">
        <v>9.0</v>
      </c>
      <c r="C371" s="15">
        <f t="shared" si="1"/>
        <v>0.01694915254</v>
      </c>
      <c r="D371" s="17">
        <f t="shared" si="2"/>
        <v>0.01694915254</v>
      </c>
      <c r="E371" s="39">
        <v>44661.0</v>
      </c>
      <c r="F371" s="16">
        <v>17274.3</v>
      </c>
      <c r="G371" s="15">
        <v>0.022913601</v>
      </c>
      <c r="H371" s="17">
        <v>0.0229</v>
      </c>
      <c r="I371" s="19"/>
      <c r="J371" s="15"/>
      <c r="K371" s="15"/>
      <c r="L371" s="15"/>
    </row>
    <row r="372" ht="15.75" customHeight="1">
      <c r="A372" s="39">
        <v>44630.0</v>
      </c>
      <c r="B372" s="42">
        <v>8.85</v>
      </c>
      <c r="C372" s="15">
        <f t="shared" si="1"/>
        <v>0.005681818182</v>
      </c>
      <c r="D372" s="17">
        <f t="shared" si="2"/>
        <v>0.005681818182</v>
      </c>
      <c r="E372" s="39">
        <v>44630.0</v>
      </c>
      <c r="F372" s="16">
        <v>16887.35</v>
      </c>
      <c r="G372" s="15">
        <v>-0.012109264</v>
      </c>
      <c r="H372" s="17">
        <v>-0.0121</v>
      </c>
      <c r="I372" s="19"/>
      <c r="J372" s="15"/>
      <c r="K372" s="15"/>
      <c r="L372" s="15"/>
    </row>
    <row r="373" ht="15.75" customHeight="1">
      <c r="A373" s="15" t="s">
        <v>344</v>
      </c>
      <c r="B373" s="42">
        <v>8.8</v>
      </c>
      <c r="C373" s="15">
        <f t="shared" si="1"/>
        <v>0.03529411765</v>
      </c>
      <c r="D373" s="17">
        <f t="shared" si="2"/>
        <v>0.03529411765</v>
      </c>
      <c r="E373" s="15" t="s">
        <v>344</v>
      </c>
      <c r="F373" s="16">
        <v>17094.35</v>
      </c>
      <c r="G373" s="15">
        <v>0.016425756</v>
      </c>
      <c r="H373" s="17">
        <v>0.0164</v>
      </c>
      <c r="I373" s="19"/>
      <c r="J373" s="15"/>
      <c r="K373" s="15"/>
      <c r="L373" s="15"/>
    </row>
    <row r="374" ht="15.75" customHeight="1">
      <c r="A374" s="15" t="s">
        <v>345</v>
      </c>
      <c r="B374" s="42">
        <v>8.5</v>
      </c>
      <c r="C374" s="15">
        <f t="shared" si="1"/>
        <v>-0.05555555556</v>
      </c>
      <c r="D374" s="17">
        <f t="shared" si="2"/>
        <v>-0.05555555556</v>
      </c>
      <c r="E374" s="15" t="s">
        <v>345</v>
      </c>
      <c r="F374" s="16">
        <v>16818.1</v>
      </c>
      <c r="G374" s="15">
        <v>-0.002402335</v>
      </c>
      <c r="H374" s="17">
        <v>-0.0024</v>
      </c>
      <c r="I374" s="19"/>
      <c r="J374" s="15"/>
      <c r="K374" s="15"/>
      <c r="L374" s="15"/>
    </row>
    <row r="375" ht="15.75" customHeight="1">
      <c r="A375" s="15" t="s">
        <v>346</v>
      </c>
      <c r="B375" s="42">
        <v>9.0</v>
      </c>
      <c r="C375" s="15">
        <f t="shared" si="1"/>
        <v>-0.01639344262</v>
      </c>
      <c r="D375" s="17">
        <f t="shared" si="2"/>
        <v>-0.01639344262</v>
      </c>
      <c r="E375" s="15" t="s">
        <v>346</v>
      </c>
      <c r="F375" s="16">
        <v>16858.6</v>
      </c>
      <c r="G375" s="15">
        <v>-0.008749133</v>
      </c>
      <c r="H375" s="17">
        <v>-0.0087</v>
      </c>
      <c r="I375" s="19"/>
      <c r="J375" s="15"/>
      <c r="K375" s="15"/>
      <c r="L375" s="15"/>
    </row>
    <row r="376" ht="15.75" customHeight="1">
      <c r="A376" s="15" t="s">
        <v>347</v>
      </c>
      <c r="B376" s="42">
        <v>9.15</v>
      </c>
      <c r="C376" s="15">
        <f t="shared" si="1"/>
        <v>0.01666666667</v>
      </c>
      <c r="D376" s="17">
        <f t="shared" si="2"/>
        <v>0.01666666667</v>
      </c>
      <c r="E376" s="15" t="s">
        <v>347</v>
      </c>
      <c r="F376" s="16">
        <v>17007.4</v>
      </c>
      <c r="G376" s="15">
        <v>-5.23028E-4</v>
      </c>
      <c r="H376" s="17">
        <v>-5.0E-4</v>
      </c>
      <c r="I376" s="19"/>
      <c r="J376" s="15"/>
      <c r="K376" s="15"/>
      <c r="L376" s="15"/>
    </row>
    <row r="377" ht="15.75" customHeight="1">
      <c r="A377" s="15" t="s">
        <v>348</v>
      </c>
      <c r="B377" s="42">
        <v>9.0</v>
      </c>
      <c r="C377" s="15">
        <f t="shared" si="1"/>
        <v>0.005586592179</v>
      </c>
      <c r="D377" s="17">
        <f t="shared" si="2"/>
        <v>0.005586592179</v>
      </c>
      <c r="E377" s="15" t="s">
        <v>348</v>
      </c>
      <c r="F377" s="16">
        <v>17016.3</v>
      </c>
      <c r="G377" s="15">
        <v>-0.017951389</v>
      </c>
      <c r="H377" s="17">
        <v>-0.018</v>
      </c>
      <c r="I377" s="19"/>
      <c r="J377" s="15"/>
      <c r="K377" s="15"/>
      <c r="L377" s="15"/>
    </row>
    <row r="378" ht="15.75" customHeight="1">
      <c r="A378" s="15" t="s">
        <v>349</v>
      </c>
      <c r="B378" s="42">
        <v>8.95</v>
      </c>
      <c r="C378" s="15">
        <f t="shared" si="1"/>
        <v>-0.01648351648</v>
      </c>
      <c r="D378" s="17">
        <f t="shared" si="2"/>
        <v>-0.01648351648</v>
      </c>
      <c r="E378" s="15" t="s">
        <v>349</v>
      </c>
      <c r="F378" s="16">
        <v>17327.35</v>
      </c>
      <c r="G378" s="15">
        <v>-0.017155612</v>
      </c>
      <c r="H378" s="17">
        <v>-0.0172</v>
      </c>
      <c r="I378" s="19"/>
      <c r="J378" s="15"/>
      <c r="K378" s="15"/>
      <c r="L378" s="15"/>
    </row>
    <row r="379" ht="15.75" customHeight="1">
      <c r="A379" s="15" t="s">
        <v>350</v>
      </c>
      <c r="B379" s="42">
        <v>9.1</v>
      </c>
      <c r="C379" s="15">
        <f t="shared" si="1"/>
        <v>-0.01086956522</v>
      </c>
      <c r="D379" s="17">
        <f t="shared" si="2"/>
        <v>-0.01086956522</v>
      </c>
      <c r="E379" s="15" t="s">
        <v>350</v>
      </c>
      <c r="F379" s="16">
        <v>17629.8</v>
      </c>
      <c r="G379" s="15">
        <v>-0.004997644</v>
      </c>
      <c r="H379" s="17">
        <v>-0.005</v>
      </c>
      <c r="I379" s="19"/>
      <c r="J379" s="15"/>
      <c r="K379" s="15"/>
      <c r="L379" s="15"/>
    </row>
    <row r="380" ht="15.75" customHeight="1">
      <c r="A380" s="15" t="s">
        <v>351</v>
      </c>
      <c r="B380" s="42">
        <v>9.2</v>
      </c>
      <c r="C380" s="15">
        <f t="shared" si="1"/>
        <v>0.005464480874</v>
      </c>
      <c r="D380" s="17">
        <f t="shared" si="2"/>
        <v>0.005464480874</v>
      </c>
      <c r="E380" s="15" t="s">
        <v>351</v>
      </c>
      <c r="F380" s="16">
        <v>17718.35</v>
      </c>
      <c r="G380" s="15">
        <v>-0.005494984</v>
      </c>
      <c r="H380" s="17">
        <v>-0.0055</v>
      </c>
      <c r="I380" s="19"/>
      <c r="J380" s="15"/>
      <c r="K380" s="15"/>
      <c r="L380" s="15"/>
    </row>
    <row r="381" ht="15.75" customHeight="1">
      <c r="A381" s="15" t="s">
        <v>352</v>
      </c>
      <c r="B381" s="42">
        <v>9.15</v>
      </c>
      <c r="C381" s="15">
        <f t="shared" si="1"/>
        <v>0.005494505495</v>
      </c>
      <c r="D381" s="17">
        <f t="shared" si="2"/>
        <v>0.005494505495</v>
      </c>
      <c r="E381" s="15" t="s">
        <v>352</v>
      </c>
      <c r="F381" s="16">
        <v>17816.25</v>
      </c>
      <c r="G381" s="15">
        <v>0.01100881</v>
      </c>
      <c r="H381" s="17">
        <v>0.011</v>
      </c>
      <c r="I381" s="19"/>
      <c r="J381" s="15"/>
      <c r="K381" s="15"/>
      <c r="L381" s="15"/>
    </row>
    <row r="382" ht="15.75" customHeight="1">
      <c r="A382" s="15" t="s">
        <v>353</v>
      </c>
      <c r="B382" s="42">
        <v>9.1</v>
      </c>
      <c r="C382" s="15">
        <f t="shared" si="1"/>
        <v>-0.01086956522</v>
      </c>
      <c r="D382" s="17">
        <f t="shared" si="2"/>
        <v>-0.01086956522</v>
      </c>
      <c r="E382" s="15" t="s">
        <v>353</v>
      </c>
      <c r="F382" s="16">
        <v>17622.25</v>
      </c>
      <c r="G382" s="15">
        <v>0.005213666</v>
      </c>
      <c r="H382" s="17">
        <v>0.0052</v>
      </c>
      <c r="I382" s="19"/>
      <c r="J382" s="15"/>
      <c r="K382" s="15"/>
      <c r="L382" s="15"/>
    </row>
    <row r="383" ht="15.75" customHeight="1">
      <c r="A383" s="15" t="s">
        <v>354</v>
      </c>
      <c r="B383" s="42">
        <v>9.2</v>
      </c>
      <c r="C383" s="15">
        <f t="shared" si="1"/>
        <v>-0.04663212435</v>
      </c>
      <c r="D383" s="17">
        <f t="shared" si="2"/>
        <v>-0.04663212435</v>
      </c>
      <c r="E383" s="15" t="s">
        <v>354</v>
      </c>
      <c r="F383" s="16">
        <v>17530.85</v>
      </c>
      <c r="G383" s="15">
        <v>-0.01938481</v>
      </c>
      <c r="H383" s="17">
        <v>-0.0194</v>
      </c>
      <c r="I383" s="19"/>
      <c r="J383" s="15"/>
      <c r="K383" s="15"/>
      <c r="L383" s="15"/>
    </row>
    <row r="384" ht="15.75" customHeight="1">
      <c r="A384" s="15" t="s">
        <v>355</v>
      </c>
      <c r="B384" s="42">
        <v>9.65</v>
      </c>
      <c r="C384" s="15">
        <f t="shared" si="1"/>
        <v>-0.01025641026</v>
      </c>
      <c r="D384" s="17">
        <f t="shared" si="2"/>
        <v>-0.01025641026</v>
      </c>
      <c r="E384" s="15" t="s">
        <v>355</v>
      </c>
      <c r="F384" s="16">
        <v>17877.4</v>
      </c>
      <c r="G384" s="15">
        <v>-0.007017982</v>
      </c>
      <c r="H384" s="17">
        <v>-0.007</v>
      </c>
      <c r="I384" s="19"/>
      <c r="J384" s="15"/>
      <c r="K384" s="15"/>
      <c r="L384" s="15"/>
    </row>
    <row r="385" ht="15.75" customHeight="1">
      <c r="A385" s="15" t="s">
        <v>356</v>
      </c>
      <c r="B385" s="42">
        <v>9.75</v>
      </c>
      <c r="C385" s="15">
        <f t="shared" si="1"/>
        <v>-0.01515151515</v>
      </c>
      <c r="D385" s="17">
        <f t="shared" si="2"/>
        <v>-0.01515151515</v>
      </c>
      <c r="E385" s="15" t="s">
        <v>356</v>
      </c>
      <c r="F385" s="16">
        <v>18003.75</v>
      </c>
      <c r="G385" s="15">
        <v>-0.003669055</v>
      </c>
      <c r="H385" s="17">
        <v>-0.0037</v>
      </c>
      <c r="I385" s="19"/>
      <c r="J385" s="15"/>
      <c r="K385" s="15"/>
      <c r="L385" s="15"/>
    </row>
    <row r="386" ht="15.75" customHeight="1">
      <c r="A386" s="15" t="s">
        <v>357</v>
      </c>
      <c r="B386" s="42">
        <v>9.9</v>
      </c>
      <c r="C386" s="15">
        <f t="shared" si="1"/>
        <v>0.02590673575</v>
      </c>
      <c r="D386" s="17">
        <f t="shared" si="2"/>
        <v>0.02590673575</v>
      </c>
      <c r="E386" s="15" t="s">
        <v>357</v>
      </c>
      <c r="F386" s="16">
        <v>18070.05</v>
      </c>
      <c r="G386" s="15">
        <v>0.007454136</v>
      </c>
      <c r="H386" s="17">
        <v>0.0075</v>
      </c>
      <c r="I386" s="19"/>
      <c r="J386" s="15"/>
      <c r="K386" s="15"/>
      <c r="L386" s="15"/>
    </row>
    <row r="387" ht="15.75" customHeight="1">
      <c r="A387" s="39">
        <v>44904.0</v>
      </c>
      <c r="B387" s="42">
        <v>9.65</v>
      </c>
      <c r="C387" s="15">
        <f t="shared" si="1"/>
        <v>0.01047120419</v>
      </c>
      <c r="D387" s="17">
        <f t="shared" si="2"/>
        <v>0.01047120419</v>
      </c>
      <c r="E387" s="39">
        <v>44904.0</v>
      </c>
      <c r="F387" s="16">
        <v>17936.35</v>
      </c>
      <c r="G387" s="15">
        <v>0.005775696</v>
      </c>
      <c r="H387" s="17">
        <v>0.0058</v>
      </c>
      <c r="I387" s="19"/>
      <c r="J387" s="15"/>
      <c r="K387" s="15"/>
      <c r="L387" s="15"/>
    </row>
    <row r="388" ht="15.75" customHeight="1">
      <c r="A388" s="39">
        <v>44813.0</v>
      </c>
      <c r="B388" s="42">
        <v>9.55</v>
      </c>
      <c r="C388" s="15">
        <f t="shared" si="1"/>
        <v>-0.01546391753</v>
      </c>
      <c r="D388" s="17">
        <f t="shared" si="2"/>
        <v>-0.01546391753</v>
      </c>
      <c r="E388" s="39">
        <v>44813.0</v>
      </c>
      <c r="F388" s="16">
        <v>17833.35</v>
      </c>
      <c r="G388" s="15">
        <v>0.001943957</v>
      </c>
      <c r="H388" s="17">
        <v>0.0019</v>
      </c>
      <c r="I388" s="19"/>
      <c r="J388" s="15"/>
      <c r="K388" s="15"/>
      <c r="L388" s="15"/>
    </row>
    <row r="389" ht="15.75" customHeight="1">
      <c r="A389" s="39">
        <v>44782.0</v>
      </c>
      <c r="B389" s="42">
        <v>9.7</v>
      </c>
      <c r="C389" s="15">
        <f t="shared" si="1"/>
        <v>-0.005128205128</v>
      </c>
      <c r="D389" s="17">
        <f t="shared" si="2"/>
        <v>-0.005128205128</v>
      </c>
      <c r="E389" s="39">
        <v>44782.0</v>
      </c>
      <c r="F389" s="16">
        <v>17798.75</v>
      </c>
      <c r="G389" s="15">
        <v>0.009892535</v>
      </c>
      <c r="H389" s="17">
        <v>0.0099</v>
      </c>
      <c r="I389" s="19"/>
      <c r="J389" s="15"/>
      <c r="K389" s="15"/>
      <c r="L389" s="15"/>
    </row>
    <row r="390" ht="15.75" customHeight="1">
      <c r="A390" s="39">
        <v>44751.0</v>
      </c>
      <c r="B390" s="42">
        <v>9.75</v>
      </c>
      <c r="C390" s="15">
        <f t="shared" si="1"/>
        <v>0.06557377049</v>
      </c>
      <c r="D390" s="17">
        <f t="shared" si="2"/>
        <v>0.06557377049</v>
      </c>
      <c r="E390" s="39">
        <v>44751.0</v>
      </c>
      <c r="F390" s="16">
        <v>17624.4</v>
      </c>
      <c r="G390" s="15">
        <v>-0.001767145</v>
      </c>
      <c r="H390" s="17">
        <v>-0.0018</v>
      </c>
      <c r="I390" s="19"/>
      <c r="J390" s="15"/>
      <c r="K390" s="15"/>
      <c r="L390" s="15"/>
    </row>
    <row r="391" ht="15.75" customHeight="1">
      <c r="A391" s="39">
        <v>44721.0</v>
      </c>
      <c r="B391" s="42">
        <v>9.15</v>
      </c>
      <c r="C391" s="15">
        <f t="shared" si="1"/>
        <v>-0.01612903226</v>
      </c>
      <c r="D391" s="17">
        <f t="shared" si="2"/>
        <v>-0.01612903226</v>
      </c>
      <c r="E391" s="39">
        <v>44721.0</v>
      </c>
      <c r="F391" s="16">
        <v>17655.6</v>
      </c>
      <c r="G391" s="15">
        <v>-5.77387E-4</v>
      </c>
      <c r="H391" s="17">
        <v>-6.0E-4</v>
      </c>
      <c r="I391" s="19"/>
      <c r="J391" s="15"/>
      <c r="K391" s="15"/>
      <c r="L391" s="15"/>
    </row>
    <row r="392" ht="15.75" customHeight="1">
      <c r="A392" s="39">
        <v>44690.0</v>
      </c>
      <c r="B392" s="42">
        <v>9.3</v>
      </c>
      <c r="C392" s="15">
        <f t="shared" si="1"/>
        <v>0.03910614525</v>
      </c>
      <c r="D392" s="17">
        <f t="shared" si="2"/>
        <v>0.03910614525</v>
      </c>
      <c r="E392" s="39">
        <v>44690.0</v>
      </c>
      <c r="F392" s="16">
        <v>17665.8</v>
      </c>
      <c r="G392" s="15">
        <v>0.007203761</v>
      </c>
      <c r="H392" s="17">
        <v>0.0072</v>
      </c>
      <c r="I392" s="19"/>
      <c r="J392" s="15"/>
      <c r="K392" s="15"/>
      <c r="L392" s="15"/>
    </row>
    <row r="393" ht="15.75" customHeight="1">
      <c r="A393" s="39">
        <v>44601.0</v>
      </c>
      <c r="B393" s="42">
        <v>8.95</v>
      </c>
      <c r="C393" s="15">
        <f t="shared" si="1"/>
        <v>-0.01648351648</v>
      </c>
      <c r="D393" s="17">
        <f t="shared" si="2"/>
        <v>-0.01648351648</v>
      </c>
      <c r="E393" s="39">
        <v>44601.0</v>
      </c>
      <c r="F393" s="16">
        <v>17539.45</v>
      </c>
      <c r="G393" s="15">
        <v>-1.90962E-4</v>
      </c>
      <c r="H393" s="17">
        <v>-2.0E-4</v>
      </c>
      <c r="I393" s="19"/>
      <c r="J393" s="15"/>
      <c r="K393" s="15"/>
      <c r="L393" s="15"/>
    </row>
    <row r="394" ht="15.75" customHeight="1">
      <c r="A394" s="39">
        <v>44570.0</v>
      </c>
      <c r="B394" s="42">
        <v>9.1</v>
      </c>
      <c r="C394" s="15">
        <f t="shared" si="1"/>
        <v>0.005524861878</v>
      </c>
      <c r="D394" s="17">
        <f t="shared" si="2"/>
        <v>0.005524861878</v>
      </c>
      <c r="E394" s="39">
        <v>44570.0</v>
      </c>
      <c r="F394" s="16">
        <v>17542.8</v>
      </c>
      <c r="G394" s="15">
        <v>-0.012190796</v>
      </c>
      <c r="H394" s="17">
        <v>-0.0122</v>
      </c>
      <c r="I394" s="19"/>
      <c r="J394" s="15"/>
      <c r="K394" s="15"/>
      <c r="L394" s="15"/>
    </row>
    <row r="395" ht="15.75" customHeight="1">
      <c r="A395" s="15" t="s">
        <v>358</v>
      </c>
      <c r="B395" s="42">
        <v>9.05</v>
      </c>
      <c r="C395" s="15">
        <f t="shared" si="1"/>
        <v>0.02259887006</v>
      </c>
      <c r="D395" s="17">
        <f t="shared" si="2"/>
        <v>0.02259887006</v>
      </c>
      <c r="E395" s="15" t="s">
        <v>358</v>
      </c>
      <c r="F395" s="16">
        <v>17759.3</v>
      </c>
      <c r="G395" s="15">
        <v>0.025784242</v>
      </c>
      <c r="H395" s="17">
        <v>0.0258</v>
      </c>
      <c r="I395" s="19"/>
      <c r="J395" s="15"/>
      <c r="K395" s="15"/>
      <c r="L395" s="15"/>
    </row>
    <row r="396" ht="15.75" customHeight="1">
      <c r="A396" s="15" t="s">
        <v>359</v>
      </c>
      <c r="B396" s="42">
        <v>8.85</v>
      </c>
      <c r="C396" s="15">
        <f t="shared" si="1"/>
        <v>-0.03278688525</v>
      </c>
      <c r="D396" s="17">
        <f t="shared" si="2"/>
        <v>-0.03278688525</v>
      </c>
      <c r="E396" s="15" t="s">
        <v>359</v>
      </c>
      <c r="F396" s="16">
        <v>17312.9</v>
      </c>
      <c r="G396" s="15">
        <v>-0.014009989</v>
      </c>
      <c r="H396" s="17">
        <v>-0.014</v>
      </c>
      <c r="I396" s="19"/>
      <c r="J396" s="15"/>
      <c r="K396" s="15"/>
      <c r="L396" s="15"/>
    </row>
    <row r="397" ht="15.75" customHeight="1">
      <c r="A397" s="15" t="s">
        <v>360</v>
      </c>
      <c r="B397" s="42">
        <v>9.15</v>
      </c>
      <c r="C397" s="15">
        <f t="shared" si="1"/>
        <v>0.005494505495</v>
      </c>
      <c r="D397" s="17">
        <f t="shared" si="2"/>
        <v>0.005494505495</v>
      </c>
      <c r="E397" s="15" t="s">
        <v>360</v>
      </c>
      <c r="F397" s="16">
        <v>17558.9</v>
      </c>
      <c r="G397" s="15">
        <v>0.002080189</v>
      </c>
      <c r="H397" s="17">
        <v>0.0021</v>
      </c>
      <c r="I397" s="19"/>
      <c r="J397" s="15"/>
      <c r="K397" s="15"/>
      <c r="L397" s="15"/>
    </row>
    <row r="398" ht="15.75" customHeight="1">
      <c r="A398" s="15" t="s">
        <v>361</v>
      </c>
      <c r="B398" s="42">
        <v>9.1</v>
      </c>
      <c r="C398" s="15">
        <f t="shared" si="1"/>
        <v>-0.01086956522</v>
      </c>
      <c r="D398" s="17">
        <f t="shared" si="2"/>
        <v>-0.01086956522</v>
      </c>
      <c r="E398" s="15" t="s">
        <v>361</v>
      </c>
      <c r="F398" s="16">
        <v>17522.45</v>
      </c>
      <c r="G398" s="15">
        <v>-0.004686182</v>
      </c>
      <c r="H398" s="17">
        <v>-0.0047</v>
      </c>
      <c r="I398" s="19"/>
      <c r="J398" s="15"/>
      <c r="K398" s="15"/>
      <c r="L398" s="15"/>
    </row>
    <row r="399" ht="15.75" customHeight="1">
      <c r="A399" s="15" t="s">
        <v>362</v>
      </c>
      <c r="B399" s="42">
        <v>9.2</v>
      </c>
      <c r="C399" s="15">
        <f t="shared" si="1"/>
        <v>0.0395480226</v>
      </c>
      <c r="D399" s="17">
        <f t="shared" si="2"/>
        <v>0.0395480226</v>
      </c>
      <c r="E399" s="15" t="s">
        <v>362</v>
      </c>
      <c r="F399" s="16">
        <v>17604.95</v>
      </c>
      <c r="G399" s="15">
        <v>0.001561656</v>
      </c>
      <c r="H399" s="17">
        <v>0.0016</v>
      </c>
      <c r="I399" s="19"/>
      <c r="J399" s="15"/>
      <c r="K399" s="15"/>
      <c r="L399" s="15"/>
    </row>
    <row r="400" ht="15.75" customHeight="1">
      <c r="A400" s="15" t="s">
        <v>363</v>
      </c>
      <c r="B400" s="42">
        <v>8.85</v>
      </c>
      <c r="C400" s="15">
        <f t="shared" si="1"/>
        <v>0.02312138728</v>
      </c>
      <c r="D400" s="17">
        <f t="shared" si="2"/>
        <v>0.02312138728</v>
      </c>
      <c r="E400" s="15" t="s">
        <v>363</v>
      </c>
      <c r="F400" s="16">
        <v>17577.5</v>
      </c>
      <c r="G400" s="15">
        <v>0.004962637</v>
      </c>
      <c r="H400" s="17">
        <v>0.005</v>
      </c>
      <c r="I400" s="19"/>
      <c r="J400" s="15"/>
      <c r="K400" s="15"/>
      <c r="L400" s="15"/>
    </row>
    <row r="401" ht="15.75" customHeight="1">
      <c r="A401" s="15" t="s">
        <v>364</v>
      </c>
      <c r="B401" s="42">
        <v>8.65</v>
      </c>
      <c r="C401" s="15">
        <f t="shared" si="1"/>
        <v>-0.01704545455</v>
      </c>
      <c r="D401" s="17">
        <f t="shared" si="2"/>
        <v>-0.01704545455</v>
      </c>
      <c r="E401" s="15" t="s">
        <v>364</v>
      </c>
      <c r="F401" s="16">
        <v>17490.7</v>
      </c>
      <c r="G401" s="15">
        <v>-0.015077329</v>
      </c>
      <c r="H401" s="17">
        <v>-0.0151</v>
      </c>
      <c r="I401" s="19"/>
      <c r="J401" s="15"/>
      <c r="K401" s="15"/>
      <c r="L401" s="15"/>
    </row>
    <row r="402" ht="15.75" customHeight="1">
      <c r="A402" s="15" t="s">
        <v>365</v>
      </c>
      <c r="B402" s="42">
        <v>8.8</v>
      </c>
      <c r="C402" s="15">
        <f t="shared" si="1"/>
        <v>-0.01123595506</v>
      </c>
      <c r="D402" s="17">
        <f t="shared" si="2"/>
        <v>-0.01123595506</v>
      </c>
      <c r="E402" s="15" t="s">
        <v>365</v>
      </c>
      <c r="F402" s="16">
        <v>17758.45</v>
      </c>
      <c r="G402" s="15">
        <v>-0.011029432</v>
      </c>
      <c r="H402" s="17">
        <v>-0.011</v>
      </c>
      <c r="I402" s="19"/>
      <c r="J402" s="15"/>
      <c r="K402" s="15"/>
      <c r="L402" s="15"/>
    </row>
    <row r="403" ht="15.75" customHeight="1">
      <c r="A403" s="15" t="s">
        <v>366</v>
      </c>
      <c r="B403" s="42">
        <v>8.9</v>
      </c>
      <c r="C403" s="15">
        <f t="shared" si="1"/>
        <v>-0.01111111111</v>
      </c>
      <c r="D403" s="17">
        <f t="shared" si="2"/>
        <v>-0.01111111111</v>
      </c>
      <c r="E403" s="15" t="s">
        <v>366</v>
      </c>
      <c r="F403" s="16">
        <v>17956.5</v>
      </c>
      <c r="G403" s="15">
        <v>6.8267E-4</v>
      </c>
      <c r="H403" s="17">
        <v>7.0E-4</v>
      </c>
      <c r="I403" s="19"/>
      <c r="J403" s="15"/>
      <c r="K403" s="15"/>
      <c r="L403" s="15"/>
    </row>
    <row r="404" ht="15.75" customHeight="1">
      <c r="A404" s="15" t="s">
        <v>367</v>
      </c>
      <c r="B404" s="42">
        <v>9.0</v>
      </c>
      <c r="C404" s="15">
        <f t="shared" si="1"/>
        <v>0.01694915254</v>
      </c>
      <c r="D404" s="17">
        <f t="shared" si="2"/>
        <v>0.01694915254</v>
      </c>
      <c r="E404" s="15" t="s">
        <v>367</v>
      </c>
      <c r="F404" s="16">
        <v>17944.25</v>
      </c>
      <c r="G404" s="15">
        <v>0.006675923</v>
      </c>
      <c r="H404" s="17">
        <v>0.0067</v>
      </c>
      <c r="I404" s="19"/>
      <c r="J404" s="15"/>
      <c r="K404" s="15"/>
      <c r="L404" s="15"/>
    </row>
    <row r="405" ht="15.75" customHeight="1">
      <c r="A405" s="15" t="s">
        <v>368</v>
      </c>
      <c r="B405" s="42">
        <v>8.85</v>
      </c>
      <c r="C405" s="15">
        <f t="shared" si="1"/>
        <v>0.01724137931</v>
      </c>
      <c r="D405" s="17">
        <f t="shared" si="2"/>
        <v>0.01724137931</v>
      </c>
      <c r="E405" s="15" t="s">
        <v>368</v>
      </c>
      <c r="F405" s="16">
        <v>17825.25</v>
      </c>
      <c r="G405" s="15">
        <v>0.007181542</v>
      </c>
      <c r="H405" s="17">
        <v>0.0072</v>
      </c>
      <c r="I405" s="19"/>
      <c r="J405" s="15"/>
      <c r="K405" s="15"/>
      <c r="L405" s="15"/>
    </row>
    <row r="406" ht="15.75" customHeight="1">
      <c r="A406" s="39">
        <v>44903.0</v>
      </c>
      <c r="B406" s="42">
        <v>8.7</v>
      </c>
      <c r="C406" s="15">
        <f t="shared" si="1"/>
        <v>0.005780346821</v>
      </c>
      <c r="D406" s="17">
        <f t="shared" si="2"/>
        <v>0.005780346821</v>
      </c>
      <c r="E406" s="39">
        <v>44903.0</v>
      </c>
      <c r="F406" s="16">
        <v>17698.15</v>
      </c>
      <c r="G406" s="15">
        <v>0.002217</v>
      </c>
      <c r="H406" s="17">
        <v>0.0022</v>
      </c>
      <c r="I406" s="19"/>
      <c r="J406" s="15"/>
      <c r="K406" s="15"/>
      <c r="L406" s="15"/>
    </row>
    <row r="407" ht="15.75" customHeight="1">
      <c r="A407" s="39">
        <v>44873.0</v>
      </c>
      <c r="B407" s="42">
        <v>8.65</v>
      </c>
      <c r="C407" s="15">
        <f t="shared" si="1"/>
        <v>0.005813953488</v>
      </c>
      <c r="D407" s="17">
        <f t="shared" si="2"/>
        <v>0.005813953488</v>
      </c>
      <c r="E407" s="39">
        <v>44873.0</v>
      </c>
      <c r="F407" s="16">
        <v>17659.0</v>
      </c>
      <c r="G407" s="15">
        <v>0.007085929</v>
      </c>
      <c r="H407" s="17">
        <v>0.0071</v>
      </c>
      <c r="I407" s="19"/>
      <c r="J407" s="15"/>
      <c r="K407" s="15"/>
      <c r="L407" s="15"/>
    </row>
    <row r="408" ht="15.75" customHeight="1">
      <c r="A408" s="39">
        <v>44842.0</v>
      </c>
      <c r="B408" s="42">
        <v>8.6</v>
      </c>
      <c r="C408" s="15">
        <f t="shared" si="1"/>
        <v>-0.005780346821</v>
      </c>
      <c r="D408" s="17">
        <f t="shared" si="2"/>
        <v>-0.005780346821</v>
      </c>
      <c r="E408" s="39">
        <v>44842.0</v>
      </c>
      <c r="F408" s="16">
        <v>17534.75</v>
      </c>
      <c r="G408" s="15">
        <v>5.50639E-4</v>
      </c>
      <c r="H408" s="17">
        <v>6.0E-4</v>
      </c>
      <c r="I408" s="19"/>
      <c r="J408" s="15"/>
      <c r="K408" s="15"/>
      <c r="L408" s="15"/>
    </row>
    <row r="409" ht="15.75" customHeight="1">
      <c r="A409" s="39">
        <v>44781.0</v>
      </c>
      <c r="B409" s="42">
        <v>8.65</v>
      </c>
      <c r="C409" s="15">
        <f t="shared" si="1"/>
        <v>-0.01142857143</v>
      </c>
      <c r="D409" s="17">
        <f t="shared" si="2"/>
        <v>-0.01142857143</v>
      </c>
      <c r="E409" s="39">
        <v>44781.0</v>
      </c>
      <c r="F409" s="16">
        <v>17525.1</v>
      </c>
      <c r="G409" s="15">
        <v>0.007334387</v>
      </c>
      <c r="H409" s="17">
        <v>0.0073</v>
      </c>
      <c r="I409" s="19"/>
      <c r="J409" s="15"/>
      <c r="K409" s="15"/>
      <c r="L409" s="15"/>
    </row>
    <row r="410" ht="15.75" customHeight="1">
      <c r="A410" s="39">
        <v>44689.0</v>
      </c>
      <c r="B410" s="42">
        <v>8.75</v>
      </c>
      <c r="C410" s="15">
        <f t="shared" si="1"/>
        <v>0</v>
      </c>
      <c r="D410" s="17">
        <f t="shared" si="2"/>
        <v>0</v>
      </c>
      <c r="E410" s="39">
        <v>44689.0</v>
      </c>
      <c r="F410" s="16">
        <v>17397.5</v>
      </c>
      <c r="G410" s="15">
        <v>8.91727E-4</v>
      </c>
      <c r="H410" s="17">
        <v>9.0E-4</v>
      </c>
      <c r="I410" s="19"/>
      <c r="J410" s="15"/>
      <c r="K410" s="15"/>
      <c r="L410" s="15"/>
    </row>
    <row r="411" ht="15.75" customHeight="1">
      <c r="A411" s="39">
        <v>44659.0</v>
      </c>
      <c r="B411" s="42">
        <v>8.75</v>
      </c>
      <c r="C411" s="15">
        <f t="shared" si="1"/>
        <v>-0.03846153846</v>
      </c>
      <c r="D411" s="17">
        <f t="shared" si="2"/>
        <v>-0.03846153846</v>
      </c>
      <c r="E411" s="39">
        <v>44659.0</v>
      </c>
      <c r="F411" s="16">
        <v>17382.0</v>
      </c>
      <c r="G411" s="15">
        <v>-3.53689E-4</v>
      </c>
      <c r="H411" s="17">
        <v>-4.0E-4</v>
      </c>
      <c r="I411" s="19"/>
      <c r="J411" s="15"/>
      <c r="K411" s="15"/>
      <c r="L411" s="15"/>
    </row>
    <row r="412" ht="15.75" customHeight="1">
      <c r="A412" s="39">
        <v>44628.0</v>
      </c>
      <c r="B412" s="42">
        <v>9.1</v>
      </c>
      <c r="C412" s="15">
        <f t="shared" si="1"/>
        <v>-0.03191489362</v>
      </c>
      <c r="D412" s="17">
        <f t="shared" si="2"/>
        <v>-0.03191489362</v>
      </c>
      <c r="E412" s="39">
        <v>44628.0</v>
      </c>
      <c r="F412" s="16">
        <v>17388.15</v>
      </c>
      <c r="G412" s="15">
        <v>0.002461741</v>
      </c>
      <c r="H412" s="17">
        <v>0.0025</v>
      </c>
      <c r="I412" s="19"/>
      <c r="J412" s="15"/>
      <c r="K412" s="15"/>
      <c r="L412" s="15"/>
    </row>
    <row r="413" ht="15.75" customHeight="1">
      <c r="A413" s="39">
        <v>44600.0</v>
      </c>
      <c r="B413" s="42">
        <v>9.4</v>
      </c>
      <c r="C413" s="15">
        <f t="shared" si="1"/>
        <v>0.03296703297</v>
      </c>
      <c r="D413" s="17">
        <f t="shared" si="2"/>
        <v>0.03296703297</v>
      </c>
      <c r="E413" s="39">
        <v>44600.0</v>
      </c>
      <c r="F413" s="16">
        <v>17345.45</v>
      </c>
      <c r="G413" s="15">
        <v>3.11418E-4</v>
      </c>
      <c r="H413" s="17">
        <v>3.0E-4</v>
      </c>
      <c r="I413" s="19"/>
      <c r="J413" s="15"/>
      <c r="K413" s="15"/>
      <c r="L413" s="15"/>
    </row>
    <row r="414" ht="15.75" customHeight="1">
      <c r="A414" s="39">
        <v>44569.0</v>
      </c>
      <c r="B414" s="42">
        <v>9.1</v>
      </c>
      <c r="C414" s="15">
        <f t="shared" si="1"/>
        <v>0.04</v>
      </c>
      <c r="D414" s="17">
        <f t="shared" si="2"/>
        <v>0.04</v>
      </c>
      <c r="E414" s="39">
        <v>44569.0</v>
      </c>
      <c r="F414" s="16">
        <v>17340.05</v>
      </c>
      <c r="G414" s="15">
        <v>0.010595486</v>
      </c>
      <c r="H414" s="17">
        <v>0.0106</v>
      </c>
      <c r="I414" s="19"/>
      <c r="J414" s="15"/>
      <c r="K414" s="15"/>
      <c r="L414" s="15"/>
    </row>
    <row r="415" ht="15.75" customHeight="1">
      <c r="A415" s="15" t="s">
        <v>369</v>
      </c>
      <c r="B415" s="42">
        <v>8.75</v>
      </c>
      <c r="C415" s="15">
        <f t="shared" si="1"/>
        <v>0.01156069364</v>
      </c>
      <c r="D415" s="17">
        <f t="shared" si="2"/>
        <v>0.01156069364</v>
      </c>
      <c r="E415" s="15" t="s">
        <v>369</v>
      </c>
      <c r="F415" s="16">
        <v>17158.25</v>
      </c>
      <c r="G415" s="15">
        <v>0.01350593</v>
      </c>
      <c r="H415" s="17">
        <v>0.0135</v>
      </c>
      <c r="I415" s="19"/>
      <c r="J415" s="15"/>
      <c r="K415" s="15"/>
      <c r="L415" s="15"/>
    </row>
    <row r="416" ht="15.75" customHeight="1">
      <c r="A416" s="15" t="s">
        <v>370</v>
      </c>
      <c r="B416" s="42">
        <v>8.65</v>
      </c>
      <c r="C416" s="15">
        <f t="shared" si="1"/>
        <v>-0.01142857143</v>
      </c>
      <c r="D416" s="17">
        <f t="shared" si="2"/>
        <v>-0.01142857143</v>
      </c>
      <c r="E416" s="15" t="s">
        <v>370</v>
      </c>
      <c r="F416" s="16">
        <v>16929.6</v>
      </c>
      <c r="G416" s="15">
        <v>0.017293802</v>
      </c>
      <c r="H416" s="17">
        <v>0.0173</v>
      </c>
      <c r="I416" s="19"/>
      <c r="J416" s="15"/>
      <c r="K416" s="15"/>
      <c r="L416" s="15"/>
    </row>
    <row r="417" ht="15.75" customHeight="1">
      <c r="A417" s="15" t="s">
        <v>371</v>
      </c>
      <c r="B417" s="42">
        <v>8.75</v>
      </c>
      <c r="C417" s="15">
        <f t="shared" si="1"/>
        <v>-0.01129943503</v>
      </c>
      <c r="D417" s="17">
        <f t="shared" si="2"/>
        <v>-0.01129943503</v>
      </c>
      <c r="E417" s="15" t="s">
        <v>371</v>
      </c>
      <c r="F417" s="16">
        <v>16641.8</v>
      </c>
      <c r="G417" s="15">
        <v>0.009582106</v>
      </c>
      <c r="H417" s="17">
        <v>0.0096</v>
      </c>
      <c r="I417" s="19"/>
      <c r="J417" s="15"/>
      <c r="K417" s="15"/>
      <c r="L417" s="15"/>
    </row>
    <row r="418" ht="15.75" customHeight="1">
      <c r="A418" s="15" t="s">
        <v>372</v>
      </c>
      <c r="B418" s="42">
        <v>8.85</v>
      </c>
      <c r="C418" s="15">
        <f t="shared" si="1"/>
        <v>-0.005617977528</v>
      </c>
      <c r="D418" s="17">
        <f t="shared" si="2"/>
        <v>-0.005617977528</v>
      </c>
      <c r="E418" s="15" t="s">
        <v>372</v>
      </c>
      <c r="F418" s="16">
        <v>16483.85</v>
      </c>
      <c r="G418" s="15">
        <v>-0.008847935</v>
      </c>
      <c r="H418" s="17">
        <v>-0.0088</v>
      </c>
      <c r="I418" s="19"/>
      <c r="J418" s="15"/>
      <c r="K418" s="15"/>
      <c r="L418" s="15"/>
    </row>
    <row r="419" ht="15.75" customHeight="1">
      <c r="A419" s="15" t="s">
        <v>373</v>
      </c>
      <c r="B419" s="42">
        <v>8.9</v>
      </c>
      <c r="C419" s="15">
        <f t="shared" si="1"/>
        <v>-0.005586592179</v>
      </c>
      <c r="D419" s="17">
        <f t="shared" si="2"/>
        <v>-0.005586592179</v>
      </c>
      <c r="E419" s="15" t="s">
        <v>373</v>
      </c>
      <c r="F419" s="16">
        <v>16631.0</v>
      </c>
      <c r="G419" s="15">
        <v>-0.005290246</v>
      </c>
      <c r="H419" s="17">
        <v>-0.0053</v>
      </c>
      <c r="I419" s="19"/>
      <c r="J419" s="15"/>
      <c r="K419" s="15"/>
      <c r="L419" s="15"/>
    </row>
    <row r="420" ht="15.75" customHeight="1">
      <c r="A420" s="15" t="s">
        <v>374</v>
      </c>
      <c r="B420" s="42">
        <v>8.95</v>
      </c>
      <c r="C420" s="15">
        <f t="shared" si="1"/>
        <v>-0.005555555556</v>
      </c>
      <c r="D420" s="17">
        <f t="shared" si="2"/>
        <v>-0.005555555556</v>
      </c>
      <c r="E420" s="15" t="s">
        <v>374</v>
      </c>
      <c r="F420" s="16">
        <v>16719.45</v>
      </c>
      <c r="G420" s="15">
        <v>0.006877343</v>
      </c>
      <c r="H420" s="17">
        <v>0.0069</v>
      </c>
      <c r="I420" s="19"/>
      <c r="J420" s="15"/>
      <c r="K420" s="15"/>
      <c r="L420" s="15"/>
    </row>
    <row r="421" ht="15.75" customHeight="1">
      <c r="A421" s="15" t="s">
        <v>375</v>
      </c>
      <c r="B421" s="42">
        <v>9.0</v>
      </c>
      <c r="C421" s="15">
        <f t="shared" si="1"/>
        <v>0.02272727273</v>
      </c>
      <c r="D421" s="17">
        <f t="shared" si="2"/>
        <v>0.02272727273</v>
      </c>
      <c r="E421" s="15" t="s">
        <v>375</v>
      </c>
      <c r="F421" s="16">
        <v>16605.25</v>
      </c>
      <c r="G421" s="15">
        <v>0.005108696</v>
      </c>
      <c r="H421" s="17">
        <v>0.0051</v>
      </c>
      <c r="I421" s="19"/>
      <c r="J421" s="15"/>
      <c r="K421" s="15"/>
      <c r="L421" s="15"/>
    </row>
    <row r="422" ht="15.75" customHeight="1">
      <c r="A422" s="15" t="s">
        <v>376</v>
      </c>
      <c r="B422" s="42">
        <v>8.8</v>
      </c>
      <c r="C422" s="15">
        <f t="shared" si="1"/>
        <v>-0.01675977654</v>
      </c>
      <c r="D422" s="17">
        <f t="shared" si="2"/>
        <v>-0.01675977654</v>
      </c>
      <c r="E422" s="15" t="s">
        <v>376</v>
      </c>
      <c r="F422" s="16">
        <v>16520.85</v>
      </c>
      <c r="G422" s="15">
        <v>0.0110339</v>
      </c>
      <c r="H422" s="17">
        <v>0.011</v>
      </c>
      <c r="I422" s="19"/>
      <c r="J422" s="15"/>
      <c r="K422" s="15"/>
      <c r="L422" s="15"/>
    </row>
    <row r="423" ht="15.75" customHeight="1">
      <c r="A423" s="15" t="s">
        <v>377</v>
      </c>
      <c r="B423" s="42">
        <v>8.95</v>
      </c>
      <c r="C423" s="15">
        <f t="shared" si="1"/>
        <v>0.01129943503</v>
      </c>
      <c r="D423" s="17">
        <f t="shared" si="2"/>
        <v>0.01129943503</v>
      </c>
      <c r="E423" s="15" t="s">
        <v>377</v>
      </c>
      <c r="F423" s="16">
        <v>16340.55</v>
      </c>
      <c r="G423" s="15">
        <v>0.003811776</v>
      </c>
      <c r="H423" s="17">
        <v>0.0038</v>
      </c>
      <c r="I423" s="19"/>
      <c r="J423" s="15"/>
      <c r="K423" s="15"/>
      <c r="L423" s="15"/>
    </row>
    <row r="424" ht="15.75" customHeight="1">
      <c r="A424" s="15" t="s">
        <v>378</v>
      </c>
      <c r="B424" s="42">
        <v>8.85</v>
      </c>
      <c r="C424" s="15">
        <f t="shared" si="1"/>
        <v>0.01724137931</v>
      </c>
      <c r="D424" s="17">
        <f t="shared" si="2"/>
        <v>0.01724137931</v>
      </c>
      <c r="E424" s="15" t="s">
        <v>378</v>
      </c>
      <c r="F424" s="16">
        <v>16278.5</v>
      </c>
      <c r="G424" s="15">
        <v>0.014287317</v>
      </c>
      <c r="H424" s="17">
        <v>0.0143</v>
      </c>
      <c r="I424" s="19"/>
      <c r="J424" s="15"/>
      <c r="K424" s="15"/>
      <c r="L424" s="15"/>
    </row>
    <row r="425" ht="15.75" customHeight="1">
      <c r="A425" s="15" t="s">
        <v>379</v>
      </c>
      <c r="B425" s="42">
        <v>8.7</v>
      </c>
      <c r="C425" s="15">
        <f t="shared" si="1"/>
        <v>0.005780346821</v>
      </c>
      <c r="D425" s="17">
        <f t="shared" si="2"/>
        <v>0.005780346821</v>
      </c>
      <c r="E425" s="15" t="s">
        <v>379</v>
      </c>
      <c r="F425" s="16">
        <v>16049.2</v>
      </c>
      <c r="G425" s="15">
        <v>0.00693597</v>
      </c>
      <c r="H425" s="17">
        <v>0.0069</v>
      </c>
      <c r="I425" s="19"/>
      <c r="J425" s="15"/>
      <c r="K425" s="15"/>
      <c r="L425" s="15"/>
    </row>
    <row r="426" ht="15.75" customHeight="1">
      <c r="A426" s="15" t="s">
        <v>380</v>
      </c>
      <c r="B426" s="42">
        <v>8.65</v>
      </c>
      <c r="C426" s="15">
        <f t="shared" si="1"/>
        <v>-0.01142857143</v>
      </c>
      <c r="D426" s="17">
        <f t="shared" si="2"/>
        <v>-0.01142857143</v>
      </c>
      <c r="E426" s="15" t="s">
        <v>380</v>
      </c>
      <c r="F426" s="16">
        <v>15938.65</v>
      </c>
      <c r="G426" s="15">
        <v>-0.001753655</v>
      </c>
      <c r="H426" s="17">
        <v>-0.0018</v>
      </c>
      <c r="I426" s="19"/>
      <c r="J426" s="15"/>
      <c r="K426" s="15"/>
      <c r="L426" s="15"/>
    </row>
    <row r="427" ht="15.75" customHeight="1">
      <c r="A427" s="15" t="s">
        <v>381</v>
      </c>
      <c r="B427" s="42">
        <v>8.75</v>
      </c>
      <c r="C427" s="15">
        <f t="shared" si="1"/>
        <v>0.005747126437</v>
      </c>
      <c r="D427" s="17">
        <f t="shared" si="2"/>
        <v>0.005747126437</v>
      </c>
      <c r="E427" s="15" t="s">
        <v>381</v>
      </c>
      <c r="F427" s="16">
        <v>15966.65</v>
      </c>
      <c r="G427" s="15">
        <v>-0.005707329</v>
      </c>
      <c r="H427" s="17">
        <v>-0.0057</v>
      </c>
      <c r="I427" s="19"/>
      <c r="J427" s="15"/>
      <c r="K427" s="15"/>
      <c r="L427" s="15"/>
    </row>
    <row r="428" ht="15.75" customHeight="1">
      <c r="A428" s="39">
        <v>44902.0</v>
      </c>
      <c r="B428" s="42">
        <v>8.7</v>
      </c>
      <c r="C428" s="15">
        <f t="shared" si="1"/>
        <v>0</v>
      </c>
      <c r="D428" s="17">
        <f t="shared" si="2"/>
        <v>0</v>
      </c>
      <c r="E428" s="39">
        <v>44902.0</v>
      </c>
      <c r="F428" s="16">
        <v>16058.3</v>
      </c>
      <c r="G428" s="15">
        <v>-0.009724963</v>
      </c>
      <c r="H428" s="17">
        <v>-0.0097</v>
      </c>
      <c r="I428" s="19"/>
      <c r="J428" s="15"/>
      <c r="K428" s="15"/>
      <c r="L428" s="15"/>
    </row>
    <row r="429" ht="15.75" customHeight="1">
      <c r="A429" s="39">
        <v>44872.0</v>
      </c>
      <c r="B429" s="42">
        <v>8.7</v>
      </c>
      <c r="C429" s="15">
        <f t="shared" si="1"/>
        <v>0.03571428571</v>
      </c>
      <c r="D429" s="17">
        <f t="shared" si="2"/>
        <v>0.03571428571</v>
      </c>
      <c r="E429" s="39">
        <v>44872.0</v>
      </c>
      <c r="F429" s="16">
        <v>16216.0</v>
      </c>
      <c r="G429" s="15">
        <v>-2.8359E-4</v>
      </c>
      <c r="H429" s="17">
        <v>-3.0E-4</v>
      </c>
      <c r="I429" s="19"/>
      <c r="J429" s="15"/>
      <c r="K429" s="15"/>
      <c r="L429" s="15"/>
    </row>
    <row r="430" ht="15.75" customHeight="1">
      <c r="A430" s="39">
        <v>44780.0</v>
      </c>
      <c r="B430" s="42">
        <v>8.4</v>
      </c>
      <c r="C430" s="15">
        <f t="shared" si="1"/>
        <v>-0.005917159763</v>
      </c>
      <c r="D430" s="17">
        <f t="shared" si="2"/>
        <v>-0.005917159763</v>
      </c>
      <c r="E430" s="39">
        <v>44780.0</v>
      </c>
      <c r="F430" s="16">
        <v>16220.6</v>
      </c>
      <c r="G430" s="15">
        <v>0.005436096</v>
      </c>
      <c r="H430" s="17">
        <v>0.0054</v>
      </c>
      <c r="I430" s="19"/>
      <c r="J430" s="15"/>
      <c r="K430" s="15"/>
      <c r="L430" s="15"/>
    </row>
    <row r="431" ht="15.75" customHeight="1">
      <c r="A431" s="39">
        <v>44749.0</v>
      </c>
      <c r="B431" s="42">
        <v>8.45</v>
      </c>
      <c r="C431" s="15">
        <f t="shared" si="1"/>
        <v>-0.005882352941</v>
      </c>
      <c r="D431" s="17">
        <f t="shared" si="2"/>
        <v>-0.005882352941</v>
      </c>
      <c r="E431" s="39">
        <v>44749.0</v>
      </c>
      <c r="F431" s="16">
        <v>16132.9</v>
      </c>
      <c r="G431" s="15">
        <v>0.008949455</v>
      </c>
      <c r="H431" s="17">
        <v>0.0089</v>
      </c>
      <c r="I431" s="19"/>
      <c r="J431" s="15"/>
      <c r="K431" s="15"/>
      <c r="L431" s="15"/>
    </row>
    <row r="432" ht="15.75" customHeight="1">
      <c r="A432" s="39">
        <v>44719.0</v>
      </c>
      <c r="B432" s="42">
        <v>8.5</v>
      </c>
      <c r="C432" s="15">
        <f t="shared" si="1"/>
        <v>0.0303030303</v>
      </c>
      <c r="D432" s="17">
        <f t="shared" si="2"/>
        <v>0.0303030303</v>
      </c>
      <c r="E432" s="39">
        <v>44719.0</v>
      </c>
      <c r="F432" s="16">
        <v>15989.8</v>
      </c>
      <c r="G432" s="15">
        <v>0.011318177</v>
      </c>
      <c r="H432" s="17">
        <v>0.0113</v>
      </c>
      <c r="I432" s="19"/>
      <c r="J432" s="15"/>
      <c r="K432" s="15"/>
      <c r="L432" s="15"/>
    </row>
    <row r="433" ht="15.75" customHeight="1">
      <c r="A433" s="39">
        <v>44688.0</v>
      </c>
      <c r="B433" s="42">
        <v>8.25</v>
      </c>
      <c r="C433" s="15">
        <f t="shared" si="1"/>
        <v>-0.0119760479</v>
      </c>
      <c r="D433" s="17">
        <f t="shared" si="2"/>
        <v>-0.0119760479</v>
      </c>
      <c r="E433" s="39">
        <v>44688.0</v>
      </c>
      <c r="F433" s="16">
        <v>15810.85</v>
      </c>
      <c r="G433" s="15">
        <v>-0.001547171</v>
      </c>
      <c r="H433" s="17">
        <v>-0.0015</v>
      </c>
      <c r="I433" s="19"/>
      <c r="J433" s="15"/>
      <c r="K433" s="15"/>
      <c r="L433" s="15"/>
    </row>
    <row r="434" ht="15.75" customHeight="1">
      <c r="A434" s="39">
        <v>44658.0</v>
      </c>
      <c r="B434" s="42">
        <v>8.35</v>
      </c>
      <c r="C434" s="15">
        <f t="shared" si="1"/>
        <v>-0.01764705882</v>
      </c>
      <c r="D434" s="17">
        <f t="shared" si="2"/>
        <v>-0.01764705882</v>
      </c>
      <c r="E434" s="39">
        <v>44658.0</v>
      </c>
      <c r="F434" s="16">
        <v>15835.35</v>
      </c>
      <c r="G434" s="15">
        <v>0.005288201</v>
      </c>
      <c r="H434" s="17">
        <v>0.0053</v>
      </c>
      <c r="I434" s="19"/>
      <c r="J434" s="15"/>
      <c r="K434" s="15"/>
      <c r="L434" s="15"/>
    </row>
    <row r="435" ht="15.75" customHeight="1">
      <c r="A435" s="39">
        <v>44568.0</v>
      </c>
      <c r="B435" s="42">
        <v>8.5</v>
      </c>
      <c r="C435" s="15">
        <f t="shared" si="1"/>
        <v>0.0119047619</v>
      </c>
      <c r="D435" s="17">
        <f t="shared" si="2"/>
        <v>0.0119047619</v>
      </c>
      <c r="E435" s="39">
        <v>44568.0</v>
      </c>
      <c r="F435" s="16">
        <v>15752.05</v>
      </c>
      <c r="G435" s="15">
        <v>-0.001787044</v>
      </c>
      <c r="H435" s="17">
        <v>-0.0018</v>
      </c>
      <c r="I435" s="19"/>
      <c r="J435" s="15"/>
      <c r="K435" s="15"/>
      <c r="L435" s="15"/>
    </row>
    <row r="436" ht="15.75" customHeight="1">
      <c r="A436" s="15" t="s">
        <v>382</v>
      </c>
      <c r="B436" s="42">
        <v>8.4</v>
      </c>
      <c r="C436" s="15">
        <f t="shared" si="1"/>
        <v>-0.0289017341</v>
      </c>
      <c r="D436" s="17">
        <f t="shared" si="2"/>
        <v>-0.0289017341</v>
      </c>
      <c r="E436" s="15" t="s">
        <v>382</v>
      </c>
      <c r="F436" s="16">
        <v>15780.25</v>
      </c>
      <c r="G436" s="15">
        <v>-0.001193106</v>
      </c>
      <c r="H436" s="17">
        <v>-0.0012</v>
      </c>
      <c r="I436" s="19"/>
      <c r="J436" s="15"/>
      <c r="K436" s="15"/>
      <c r="L436" s="15"/>
    </row>
    <row r="437" ht="15.75" customHeight="1">
      <c r="A437" s="15" t="s">
        <v>383</v>
      </c>
      <c r="B437" s="42">
        <v>8.65</v>
      </c>
      <c r="C437" s="15">
        <f t="shared" si="1"/>
        <v>-0.02259887006</v>
      </c>
      <c r="D437" s="17">
        <f t="shared" si="2"/>
        <v>-0.02259887006</v>
      </c>
      <c r="E437" s="15" t="s">
        <v>383</v>
      </c>
      <c r="F437" s="16">
        <v>15799.1</v>
      </c>
      <c r="G437" s="15">
        <v>-0.003223934</v>
      </c>
      <c r="H437" s="17">
        <v>-0.0032</v>
      </c>
      <c r="I437" s="19"/>
      <c r="J437" s="15"/>
      <c r="K437" s="15"/>
      <c r="L437" s="15"/>
    </row>
    <row r="438" ht="15.75" customHeight="1">
      <c r="A438" s="15" t="s">
        <v>384</v>
      </c>
      <c r="B438" s="42">
        <v>8.85</v>
      </c>
      <c r="C438" s="15">
        <f t="shared" si="1"/>
        <v>0</v>
      </c>
      <c r="D438" s="17">
        <f t="shared" si="2"/>
        <v>0</v>
      </c>
      <c r="E438" s="15" t="s">
        <v>384</v>
      </c>
      <c r="F438" s="16">
        <v>15850.2</v>
      </c>
      <c r="G438" s="15">
        <v>0.001146409</v>
      </c>
      <c r="H438" s="17">
        <v>0.0011</v>
      </c>
      <c r="I438" s="19"/>
      <c r="J438" s="15"/>
      <c r="K438" s="15"/>
      <c r="L438" s="15"/>
    </row>
    <row r="439" ht="15.75" customHeight="1">
      <c r="A439" s="15" t="s">
        <v>385</v>
      </c>
      <c r="B439" s="42">
        <v>8.85</v>
      </c>
      <c r="C439" s="15">
        <f t="shared" si="1"/>
        <v>0.01142857143</v>
      </c>
      <c r="D439" s="17">
        <f t="shared" si="2"/>
        <v>0.01142857143</v>
      </c>
      <c r="E439" s="15" t="s">
        <v>385</v>
      </c>
      <c r="F439" s="16">
        <v>15832.05</v>
      </c>
      <c r="G439" s="15">
        <v>0.008459003</v>
      </c>
      <c r="H439" s="17">
        <v>0.0085</v>
      </c>
      <c r="I439" s="19"/>
      <c r="J439" s="15"/>
      <c r="K439" s="15"/>
      <c r="L439" s="15"/>
    </row>
    <row r="440" ht="15.75" customHeight="1">
      <c r="A440" s="15" t="s">
        <v>386</v>
      </c>
      <c r="B440" s="42">
        <v>8.75</v>
      </c>
      <c r="C440" s="15">
        <f t="shared" si="1"/>
        <v>0.02339181287</v>
      </c>
      <c r="D440" s="17">
        <f t="shared" si="2"/>
        <v>0.02339181287</v>
      </c>
      <c r="E440" s="15" t="s">
        <v>386</v>
      </c>
      <c r="F440" s="16">
        <v>15699.25</v>
      </c>
      <c r="G440" s="15">
        <v>0.009166498</v>
      </c>
      <c r="H440" s="17">
        <v>0.0092</v>
      </c>
      <c r="I440" s="19"/>
      <c r="J440" s="15"/>
      <c r="K440" s="15"/>
      <c r="L440" s="15"/>
    </row>
    <row r="441" ht="15.75" customHeight="1">
      <c r="A441" s="15" t="s">
        <v>387</v>
      </c>
      <c r="B441" s="42">
        <v>8.55</v>
      </c>
      <c r="C441" s="15">
        <f t="shared" si="1"/>
        <v>0</v>
      </c>
      <c r="D441" s="17">
        <f t="shared" si="2"/>
        <v>0</v>
      </c>
      <c r="E441" s="15" t="s">
        <v>387</v>
      </c>
      <c r="F441" s="16">
        <v>15556.65</v>
      </c>
      <c r="G441" s="15">
        <v>0.009300409</v>
      </c>
      <c r="H441" s="17">
        <v>0.0093</v>
      </c>
      <c r="I441" s="19"/>
      <c r="J441" s="15"/>
      <c r="K441" s="15"/>
      <c r="L441" s="15"/>
    </row>
    <row r="442" ht="15.75" customHeight="1">
      <c r="A442" s="15" t="s">
        <v>388</v>
      </c>
      <c r="B442" s="42">
        <v>8.55</v>
      </c>
      <c r="C442" s="15">
        <f t="shared" si="1"/>
        <v>0.01183431953</v>
      </c>
      <c r="D442" s="17">
        <f t="shared" si="2"/>
        <v>0.01183431953</v>
      </c>
      <c r="E442" s="15" t="s">
        <v>388</v>
      </c>
      <c r="F442" s="16">
        <v>15413.3</v>
      </c>
      <c r="G442" s="15">
        <v>-0.014419265</v>
      </c>
      <c r="H442" s="17">
        <v>-0.0144</v>
      </c>
      <c r="I442" s="19"/>
      <c r="J442" s="15"/>
      <c r="K442" s="15"/>
      <c r="L442" s="15"/>
    </row>
    <row r="443" ht="15.75" customHeight="1">
      <c r="A443" s="15" t="s">
        <v>389</v>
      </c>
      <c r="B443" s="42">
        <v>8.45</v>
      </c>
      <c r="C443" s="15">
        <f t="shared" si="1"/>
        <v>0.06289308176</v>
      </c>
      <c r="D443" s="17">
        <f t="shared" si="2"/>
        <v>0.06289308176</v>
      </c>
      <c r="E443" s="15" t="s">
        <v>389</v>
      </c>
      <c r="F443" s="16">
        <v>15638.8</v>
      </c>
      <c r="G443" s="15">
        <v>0.018804377</v>
      </c>
      <c r="H443" s="17">
        <v>0.0188</v>
      </c>
      <c r="I443" s="19"/>
      <c r="J443" s="15"/>
      <c r="K443" s="15"/>
      <c r="L443" s="15"/>
    </row>
    <row r="444" ht="15.75" customHeight="1">
      <c r="A444" s="15" t="s">
        <v>390</v>
      </c>
      <c r="B444" s="42">
        <v>7.95</v>
      </c>
      <c r="C444" s="15">
        <f t="shared" si="1"/>
        <v>-0.03048780488</v>
      </c>
      <c r="D444" s="17">
        <f t="shared" si="2"/>
        <v>-0.03048780488</v>
      </c>
      <c r="E444" s="15" t="s">
        <v>390</v>
      </c>
      <c r="F444" s="16">
        <v>15350.15</v>
      </c>
      <c r="G444" s="15">
        <v>0.003704188</v>
      </c>
      <c r="H444" s="17">
        <v>0.0037</v>
      </c>
      <c r="I444" s="19"/>
      <c r="J444" s="15"/>
      <c r="K444" s="15"/>
      <c r="L444" s="15"/>
    </row>
    <row r="445" ht="15.75" customHeight="1">
      <c r="A445" s="15" t="s">
        <v>391</v>
      </c>
      <c r="B445" s="42">
        <v>8.2</v>
      </c>
      <c r="C445" s="15">
        <f t="shared" si="1"/>
        <v>-0.03529411765</v>
      </c>
      <c r="D445" s="17">
        <f t="shared" si="2"/>
        <v>-0.03529411765</v>
      </c>
      <c r="E445" s="15" t="s">
        <v>391</v>
      </c>
      <c r="F445" s="16">
        <v>15293.5</v>
      </c>
      <c r="G445" s="15">
        <v>-0.004368319</v>
      </c>
      <c r="H445" s="17">
        <v>-0.0044</v>
      </c>
      <c r="I445" s="19"/>
      <c r="J445" s="15"/>
      <c r="K445" s="15"/>
      <c r="L445" s="15"/>
    </row>
    <row r="446" ht="15.75" customHeight="1">
      <c r="A446" s="15" t="s">
        <v>392</v>
      </c>
      <c r="B446" s="42">
        <v>8.5</v>
      </c>
      <c r="C446" s="15">
        <f t="shared" si="1"/>
        <v>-0.03409090909</v>
      </c>
      <c r="D446" s="17">
        <f t="shared" si="2"/>
        <v>-0.03409090909</v>
      </c>
      <c r="E446" s="15" t="s">
        <v>392</v>
      </c>
      <c r="F446" s="16">
        <v>15360.6</v>
      </c>
      <c r="G446" s="15">
        <v>-0.021128399</v>
      </c>
      <c r="H446" s="17">
        <v>-0.0211</v>
      </c>
      <c r="I446" s="19"/>
      <c r="J446" s="15"/>
      <c r="K446" s="15"/>
      <c r="L446" s="15"/>
    </row>
    <row r="447" ht="15.75" customHeight="1">
      <c r="A447" s="15" t="s">
        <v>393</v>
      </c>
      <c r="B447" s="42">
        <v>8.8</v>
      </c>
      <c r="C447" s="15">
        <f t="shared" si="1"/>
        <v>0</v>
      </c>
      <c r="D447" s="17">
        <f t="shared" si="2"/>
        <v>0</v>
      </c>
      <c r="E447" s="15" t="s">
        <v>393</v>
      </c>
      <c r="F447" s="16">
        <v>15692.15</v>
      </c>
      <c r="G447" s="15">
        <v>-0.002539394</v>
      </c>
      <c r="H447" s="17">
        <v>-0.0025</v>
      </c>
      <c r="I447" s="19"/>
      <c r="J447" s="15"/>
      <c r="K447" s="15"/>
      <c r="L447" s="15"/>
    </row>
    <row r="448" ht="15.75" customHeight="1">
      <c r="A448" s="15" t="s">
        <v>394</v>
      </c>
      <c r="B448" s="42">
        <v>8.8</v>
      </c>
      <c r="C448" s="15">
        <f t="shared" si="1"/>
        <v>0.01149425287</v>
      </c>
      <c r="D448" s="17">
        <f t="shared" si="2"/>
        <v>0.01149425287</v>
      </c>
      <c r="E448" s="15" t="s">
        <v>394</v>
      </c>
      <c r="F448" s="16">
        <v>15732.1</v>
      </c>
      <c r="G448" s="15">
        <v>-0.00268156</v>
      </c>
      <c r="H448" s="17">
        <v>-0.0027</v>
      </c>
      <c r="I448" s="19"/>
      <c r="J448" s="15"/>
      <c r="K448" s="15"/>
      <c r="L448" s="15"/>
    </row>
    <row r="449" ht="15.75" customHeight="1">
      <c r="A449" s="15" t="s">
        <v>395</v>
      </c>
      <c r="B449" s="42">
        <v>8.7</v>
      </c>
      <c r="C449" s="15">
        <f t="shared" si="1"/>
        <v>-0.04395604396</v>
      </c>
      <c r="D449" s="17">
        <f t="shared" si="2"/>
        <v>-0.04395604396</v>
      </c>
      <c r="E449" s="15" t="s">
        <v>395</v>
      </c>
      <c r="F449" s="16">
        <v>15774.4</v>
      </c>
      <c r="G449" s="15">
        <v>-0.026379785</v>
      </c>
      <c r="H449" s="17">
        <v>-0.0264</v>
      </c>
      <c r="I449" s="19"/>
      <c r="J449" s="15"/>
      <c r="K449" s="15"/>
      <c r="L449" s="15"/>
    </row>
    <row r="450" ht="15.75" customHeight="1">
      <c r="A450" s="39">
        <v>44840.0</v>
      </c>
      <c r="B450" s="42">
        <v>9.1</v>
      </c>
      <c r="C450" s="15">
        <f t="shared" si="1"/>
        <v>-0.01086956522</v>
      </c>
      <c r="D450" s="17">
        <f t="shared" si="2"/>
        <v>-0.01086956522</v>
      </c>
      <c r="E450" s="39">
        <v>44840.0</v>
      </c>
      <c r="F450" s="16">
        <v>16201.8</v>
      </c>
      <c r="G450" s="15">
        <v>-0.01676771</v>
      </c>
      <c r="H450" s="17">
        <v>-0.0168</v>
      </c>
      <c r="I450" s="19"/>
      <c r="J450" s="15"/>
      <c r="K450" s="15"/>
      <c r="L450" s="15"/>
    </row>
    <row r="451" ht="15.75" customHeight="1">
      <c r="A451" s="39">
        <v>44810.0</v>
      </c>
      <c r="B451" s="42">
        <v>9.2</v>
      </c>
      <c r="C451" s="15">
        <f t="shared" si="1"/>
        <v>0.005464480874</v>
      </c>
      <c r="D451" s="17">
        <f t="shared" si="2"/>
        <v>0.005464480874</v>
      </c>
      <c r="E451" s="39">
        <v>44810.0</v>
      </c>
      <c r="F451" s="16">
        <v>16478.1</v>
      </c>
      <c r="G451" s="15">
        <v>0.007449752</v>
      </c>
      <c r="H451" s="17">
        <v>0.0074</v>
      </c>
      <c r="I451" s="19"/>
      <c r="J451" s="15"/>
      <c r="K451" s="15"/>
      <c r="L451" s="15"/>
    </row>
    <row r="452" ht="15.75" customHeight="1">
      <c r="A452" s="39">
        <v>44779.0</v>
      </c>
      <c r="B452" s="42">
        <v>9.15</v>
      </c>
      <c r="C452" s="15">
        <f t="shared" si="1"/>
        <v>-0.005434782609</v>
      </c>
      <c r="D452" s="17">
        <f t="shared" si="2"/>
        <v>-0.005434782609</v>
      </c>
      <c r="E452" s="39">
        <v>44779.0</v>
      </c>
      <c r="F452" s="16">
        <v>16356.25</v>
      </c>
      <c r="G452" s="15">
        <v>-0.003660984</v>
      </c>
      <c r="H452" s="17">
        <v>-0.0037</v>
      </c>
      <c r="I452" s="19"/>
      <c r="J452" s="15"/>
      <c r="K452" s="15"/>
      <c r="L452" s="15"/>
    </row>
    <row r="453" ht="15.75" customHeight="1">
      <c r="A453" s="39">
        <v>44748.0</v>
      </c>
      <c r="B453" s="42">
        <v>9.2</v>
      </c>
      <c r="C453" s="15">
        <f t="shared" si="1"/>
        <v>-0.005405405405</v>
      </c>
      <c r="D453" s="17">
        <f t="shared" si="2"/>
        <v>-0.005405405405</v>
      </c>
      <c r="E453" s="39">
        <v>44748.0</v>
      </c>
      <c r="F453" s="16">
        <v>16416.35</v>
      </c>
      <c r="G453" s="15">
        <v>-0.009245876</v>
      </c>
      <c r="H453" s="17">
        <v>-0.0092</v>
      </c>
      <c r="I453" s="19"/>
      <c r="J453" s="15"/>
      <c r="K453" s="15"/>
      <c r="L453" s="15"/>
    </row>
    <row r="454" ht="15.75" customHeight="1">
      <c r="A454" s="39">
        <v>44718.0</v>
      </c>
      <c r="B454" s="42">
        <v>9.25</v>
      </c>
      <c r="C454" s="15">
        <f t="shared" si="1"/>
        <v>0.005434782609</v>
      </c>
      <c r="D454" s="17">
        <f t="shared" si="2"/>
        <v>0.005434782609</v>
      </c>
      <c r="E454" s="39">
        <v>44718.0</v>
      </c>
      <c r="F454" s="16">
        <v>16569.55</v>
      </c>
      <c r="G454" s="15">
        <v>-8.89395E-4</v>
      </c>
      <c r="H454" s="17">
        <v>-9.0E-4</v>
      </c>
      <c r="I454" s="19"/>
      <c r="J454" s="15"/>
      <c r="K454" s="15"/>
      <c r="L454" s="15"/>
    </row>
    <row r="455" ht="15.75" customHeight="1">
      <c r="A455" s="39">
        <v>44626.0</v>
      </c>
      <c r="B455" s="42">
        <v>9.2</v>
      </c>
      <c r="C455" s="15">
        <f t="shared" si="1"/>
        <v>-0.03664921466</v>
      </c>
      <c r="D455" s="17">
        <f t="shared" si="2"/>
        <v>-0.03664921466</v>
      </c>
      <c r="E455" s="39">
        <v>44626.0</v>
      </c>
      <c r="F455" s="16">
        <v>16584.3</v>
      </c>
      <c r="G455" s="15">
        <v>-0.002628097</v>
      </c>
      <c r="H455" s="17">
        <v>-0.0026</v>
      </c>
      <c r="I455" s="19"/>
      <c r="J455" s="15"/>
      <c r="K455" s="15"/>
      <c r="L455" s="15"/>
    </row>
    <row r="456" ht="15.75" customHeight="1">
      <c r="A456" s="39">
        <v>44598.0</v>
      </c>
      <c r="B456" s="42">
        <v>9.55</v>
      </c>
      <c r="C456" s="15">
        <f t="shared" si="1"/>
        <v>0.02139037433</v>
      </c>
      <c r="D456" s="17">
        <f t="shared" si="2"/>
        <v>0.02139037433</v>
      </c>
      <c r="E456" s="39">
        <v>44598.0</v>
      </c>
      <c r="F456" s="16">
        <v>16628.0</v>
      </c>
      <c r="G456" s="15">
        <v>0.006370005</v>
      </c>
      <c r="H456" s="17">
        <v>0.0064</v>
      </c>
      <c r="I456" s="19"/>
      <c r="J456" s="15"/>
      <c r="K456" s="15"/>
      <c r="L456" s="15"/>
    </row>
    <row r="457" ht="15.75" customHeight="1">
      <c r="A457" s="39">
        <v>44567.0</v>
      </c>
      <c r="B457" s="42">
        <v>9.35</v>
      </c>
      <c r="C457" s="15">
        <f t="shared" si="1"/>
        <v>-0.02604166667</v>
      </c>
      <c r="D457" s="17">
        <f t="shared" si="2"/>
        <v>-0.02604166667</v>
      </c>
      <c r="E457" s="39">
        <v>44567.0</v>
      </c>
      <c r="F457" s="16">
        <v>16522.75</v>
      </c>
      <c r="G457" s="15">
        <v>-0.00372636</v>
      </c>
      <c r="H457" s="17">
        <v>-0.0037</v>
      </c>
      <c r="I457" s="19"/>
      <c r="J457" s="15"/>
      <c r="K457" s="15"/>
      <c r="L457" s="15"/>
    </row>
    <row r="458" ht="15.75" customHeight="1">
      <c r="A458" s="15" t="s">
        <v>396</v>
      </c>
      <c r="B458" s="42">
        <v>9.6</v>
      </c>
      <c r="C458" s="15">
        <f t="shared" si="1"/>
        <v>0.03225806452</v>
      </c>
      <c r="D458" s="17">
        <f t="shared" si="2"/>
        <v>0.03225806452</v>
      </c>
      <c r="E458" s="15" t="s">
        <v>396</v>
      </c>
      <c r="F458" s="16">
        <v>16584.55</v>
      </c>
      <c r="G458" s="15">
        <v>-0.004612458</v>
      </c>
      <c r="H458" s="17">
        <v>-0.0046</v>
      </c>
      <c r="I458" s="19"/>
      <c r="J458" s="15"/>
      <c r="K458" s="15"/>
      <c r="L458" s="15"/>
    </row>
    <row r="459" ht="15.75" customHeight="1">
      <c r="A459" s="15" t="s">
        <v>397</v>
      </c>
      <c r="B459" s="42">
        <v>9.3</v>
      </c>
      <c r="C459" s="15">
        <f t="shared" si="1"/>
        <v>0.04494382022</v>
      </c>
      <c r="D459" s="17">
        <f t="shared" si="2"/>
        <v>0.04494382022</v>
      </c>
      <c r="E459" s="15" t="s">
        <v>397</v>
      </c>
      <c r="F459" s="16">
        <v>16661.4</v>
      </c>
      <c r="G459" s="15">
        <v>0.018893193</v>
      </c>
      <c r="H459" s="17">
        <v>0.0189</v>
      </c>
      <c r="I459" s="19"/>
      <c r="J459" s="15"/>
      <c r="K459" s="15"/>
      <c r="L459" s="15"/>
    </row>
    <row r="460" ht="15.75" customHeight="1">
      <c r="A460" s="15" t="s">
        <v>398</v>
      </c>
      <c r="B460" s="42">
        <v>8.9</v>
      </c>
      <c r="C460" s="15">
        <f t="shared" si="1"/>
        <v>0.03488372093</v>
      </c>
      <c r="D460" s="17">
        <f t="shared" si="2"/>
        <v>0.03488372093</v>
      </c>
      <c r="E460" s="15" t="s">
        <v>398</v>
      </c>
      <c r="F460" s="16">
        <v>16352.45</v>
      </c>
      <c r="G460" s="15">
        <v>0.01127386</v>
      </c>
      <c r="H460" s="17">
        <v>0.0113</v>
      </c>
      <c r="I460" s="19"/>
      <c r="J460" s="15"/>
      <c r="K460" s="15"/>
      <c r="L460" s="15"/>
    </row>
    <row r="461" ht="15.75" customHeight="1">
      <c r="A461" s="15" t="s">
        <v>399</v>
      </c>
      <c r="B461" s="42">
        <v>8.6</v>
      </c>
      <c r="C461" s="15">
        <f t="shared" si="1"/>
        <v>-0.01714285714</v>
      </c>
      <c r="D461" s="17">
        <f t="shared" si="2"/>
        <v>-0.01714285714</v>
      </c>
      <c r="E461" s="15" t="s">
        <v>399</v>
      </c>
      <c r="F461" s="16">
        <v>16170.15</v>
      </c>
      <c r="G461" s="15">
        <v>0.009007351</v>
      </c>
      <c r="H461" s="17">
        <v>0.009</v>
      </c>
      <c r="I461" s="19"/>
      <c r="J461" s="15"/>
      <c r="K461" s="15"/>
      <c r="L461" s="15"/>
    </row>
    <row r="462" ht="15.75" customHeight="1">
      <c r="A462" s="15" t="s">
        <v>400</v>
      </c>
      <c r="B462" s="42">
        <v>8.75</v>
      </c>
      <c r="C462" s="15">
        <f t="shared" si="1"/>
        <v>-0.02777777778</v>
      </c>
      <c r="D462" s="17">
        <f t="shared" si="2"/>
        <v>-0.02777777778</v>
      </c>
      <c r="E462" s="15" t="s">
        <v>400</v>
      </c>
      <c r="F462" s="16">
        <v>16025.8</v>
      </c>
      <c r="G462" s="15">
        <v>-0.006161183</v>
      </c>
      <c r="H462" s="17">
        <v>-0.0062</v>
      </c>
      <c r="I462" s="19"/>
      <c r="J462" s="15"/>
      <c r="K462" s="15"/>
      <c r="L462" s="15"/>
    </row>
    <row r="463" ht="15.75" customHeight="1">
      <c r="A463" s="15" t="s">
        <v>401</v>
      </c>
      <c r="B463" s="42">
        <v>9.0</v>
      </c>
      <c r="C463" s="15">
        <f t="shared" si="1"/>
        <v>-0.005524861878</v>
      </c>
      <c r="D463" s="17">
        <f t="shared" si="2"/>
        <v>-0.005524861878</v>
      </c>
      <c r="E463" s="15" t="s">
        <v>401</v>
      </c>
      <c r="F463" s="16">
        <v>16125.15</v>
      </c>
      <c r="G463" s="15">
        <v>-0.005522766</v>
      </c>
      <c r="H463" s="17">
        <v>-0.0055</v>
      </c>
      <c r="I463" s="19"/>
      <c r="J463" s="15"/>
      <c r="K463" s="15"/>
      <c r="L463" s="15"/>
    </row>
    <row r="464" ht="15.75" customHeight="1">
      <c r="A464" s="15" t="s">
        <v>402</v>
      </c>
      <c r="B464" s="42">
        <v>9.05</v>
      </c>
      <c r="C464" s="15">
        <f t="shared" si="1"/>
        <v>-0.005494505495</v>
      </c>
      <c r="D464" s="17">
        <f t="shared" si="2"/>
        <v>-0.005494505495</v>
      </c>
      <c r="E464" s="15" t="s">
        <v>402</v>
      </c>
      <c r="F464" s="16">
        <v>16214.7</v>
      </c>
      <c r="G464" s="15">
        <v>-0.00316301</v>
      </c>
      <c r="H464" s="17">
        <v>-0.0032</v>
      </c>
      <c r="I464" s="19"/>
      <c r="J464" s="15"/>
      <c r="K464" s="15"/>
      <c r="L464" s="15"/>
    </row>
    <row r="465" ht="15.75" customHeight="1">
      <c r="A465" s="15" t="s">
        <v>403</v>
      </c>
      <c r="B465" s="42">
        <v>9.1</v>
      </c>
      <c r="C465" s="15">
        <f t="shared" si="1"/>
        <v>0.02247191011</v>
      </c>
      <c r="D465" s="17">
        <f t="shared" si="2"/>
        <v>0.02247191011</v>
      </c>
      <c r="E465" s="15" t="s">
        <v>403</v>
      </c>
      <c r="F465" s="16">
        <v>16266.15</v>
      </c>
      <c r="G465" s="15">
        <v>0.02889104</v>
      </c>
      <c r="H465" s="17">
        <v>0.0289</v>
      </c>
      <c r="I465" s="19"/>
      <c r="J465" s="15"/>
      <c r="K465" s="15"/>
      <c r="L465" s="15"/>
    </row>
    <row r="466" ht="15.75" customHeight="1">
      <c r="A466" s="15" t="s">
        <v>404</v>
      </c>
      <c r="B466" s="42">
        <v>8.9</v>
      </c>
      <c r="C466" s="15">
        <f t="shared" si="1"/>
        <v>-0.03260869565</v>
      </c>
      <c r="D466" s="17">
        <f t="shared" si="2"/>
        <v>-0.03260869565</v>
      </c>
      <c r="E466" s="15" t="s">
        <v>404</v>
      </c>
      <c r="F466" s="16">
        <v>15809.4</v>
      </c>
      <c r="G466" s="15">
        <v>-0.026532761</v>
      </c>
      <c r="H466" s="17">
        <v>-0.0265</v>
      </c>
      <c r="I466" s="19"/>
      <c r="J466" s="15"/>
      <c r="K466" s="15"/>
      <c r="L466" s="15"/>
    </row>
    <row r="467" ht="15.75" customHeight="1">
      <c r="A467" s="15" t="s">
        <v>405</v>
      </c>
      <c r="B467" s="42">
        <v>9.2</v>
      </c>
      <c r="C467" s="15">
        <f t="shared" si="1"/>
        <v>-0.01604278075</v>
      </c>
      <c r="D467" s="17">
        <f t="shared" si="2"/>
        <v>-0.01604278075</v>
      </c>
      <c r="E467" s="15" t="s">
        <v>405</v>
      </c>
      <c r="F467" s="16">
        <v>16240.3</v>
      </c>
      <c r="G467" s="15">
        <v>-0.001168562</v>
      </c>
      <c r="H467" s="17">
        <v>-0.0012</v>
      </c>
      <c r="I467" s="19"/>
      <c r="J467" s="15"/>
      <c r="K467" s="15"/>
      <c r="L467" s="15"/>
    </row>
    <row r="468" ht="15.75" customHeight="1">
      <c r="A468" s="15" t="s">
        <v>406</v>
      </c>
      <c r="B468" s="42">
        <v>9.35</v>
      </c>
      <c r="C468" s="15">
        <f t="shared" si="1"/>
        <v>-0.005319148936</v>
      </c>
      <c r="D468" s="17">
        <f t="shared" si="2"/>
        <v>-0.005319148936</v>
      </c>
      <c r="E468" s="15" t="s">
        <v>406</v>
      </c>
      <c r="F468" s="16">
        <v>16259.3</v>
      </c>
      <c r="G468" s="15">
        <v>0.026321936</v>
      </c>
      <c r="H468" s="17">
        <v>0.0263</v>
      </c>
      <c r="I468" s="19"/>
      <c r="J468" s="15"/>
      <c r="K468" s="15"/>
      <c r="L468" s="15"/>
    </row>
    <row r="469" ht="15.75" customHeight="1">
      <c r="A469" s="15" t="s">
        <v>407</v>
      </c>
      <c r="B469" s="42">
        <v>9.4</v>
      </c>
      <c r="C469" s="15">
        <f t="shared" si="1"/>
        <v>0.125748503</v>
      </c>
      <c r="D469" s="17">
        <f t="shared" si="2"/>
        <v>0.125748503</v>
      </c>
      <c r="E469" s="15" t="s">
        <v>407</v>
      </c>
      <c r="F469" s="16">
        <v>15842.3</v>
      </c>
      <c r="G469" s="15">
        <v>0.003811268</v>
      </c>
      <c r="H469" s="17">
        <v>0.0038</v>
      </c>
      <c r="I469" s="19"/>
      <c r="J469" s="15"/>
      <c r="K469" s="15"/>
      <c r="L469" s="15"/>
    </row>
    <row r="470" ht="15.75" customHeight="1">
      <c r="A470" s="15" t="s">
        <v>408</v>
      </c>
      <c r="B470" s="42">
        <v>8.35</v>
      </c>
      <c r="C470" s="15">
        <f t="shared" si="1"/>
        <v>0.0245398773</v>
      </c>
      <c r="D470" s="17">
        <f t="shared" si="2"/>
        <v>0.0245398773</v>
      </c>
      <c r="E470" s="15" t="s">
        <v>408</v>
      </c>
      <c r="F470" s="16">
        <v>15782.15</v>
      </c>
      <c r="G470" s="15">
        <v>-0.001635248</v>
      </c>
      <c r="H470" s="17">
        <v>-0.0016</v>
      </c>
      <c r="I470" s="19"/>
      <c r="J470" s="15"/>
      <c r="K470" s="15"/>
      <c r="L470" s="15"/>
    </row>
    <row r="471" ht="15.75" customHeight="1">
      <c r="A471" s="39">
        <v>44900.0</v>
      </c>
      <c r="B471" s="42">
        <v>8.15</v>
      </c>
      <c r="C471" s="15">
        <f t="shared" si="1"/>
        <v>-0.05780346821</v>
      </c>
      <c r="D471" s="17">
        <f t="shared" si="2"/>
        <v>-0.05780346821</v>
      </c>
      <c r="E471" s="39">
        <v>44900.0</v>
      </c>
      <c r="F471" s="16">
        <v>15808.0</v>
      </c>
      <c r="G471" s="15">
        <v>-0.022211776</v>
      </c>
      <c r="H471" s="17">
        <v>-0.0222</v>
      </c>
      <c r="I471" s="19"/>
      <c r="J471" s="15"/>
      <c r="K471" s="15"/>
      <c r="L471" s="15"/>
    </row>
    <row r="472" ht="15.75" customHeight="1">
      <c r="A472" s="39">
        <v>44870.0</v>
      </c>
      <c r="B472" s="42">
        <v>8.65</v>
      </c>
      <c r="C472" s="15">
        <f t="shared" si="1"/>
        <v>-0.005747126437</v>
      </c>
      <c r="D472" s="17">
        <f t="shared" si="2"/>
        <v>-0.005747126437</v>
      </c>
      <c r="E472" s="39">
        <v>44870.0</v>
      </c>
      <c r="F472" s="16">
        <v>16167.1</v>
      </c>
      <c r="G472" s="15">
        <v>-0.004491981</v>
      </c>
      <c r="H472" s="17">
        <v>-0.0045</v>
      </c>
      <c r="I472" s="19"/>
      <c r="J472" s="15"/>
      <c r="K472" s="15"/>
      <c r="L472" s="15"/>
    </row>
    <row r="473" ht="15.75" customHeight="1">
      <c r="A473" s="39">
        <v>44839.0</v>
      </c>
      <c r="B473" s="42">
        <v>8.7</v>
      </c>
      <c r="C473" s="15">
        <f t="shared" si="1"/>
        <v>-0.02793296089</v>
      </c>
      <c r="D473" s="17">
        <f t="shared" si="2"/>
        <v>-0.02793296089</v>
      </c>
      <c r="E473" s="39">
        <v>44839.0</v>
      </c>
      <c r="F473" s="16">
        <v>16240.05</v>
      </c>
      <c r="G473" s="15">
        <v>-0.003790981</v>
      </c>
      <c r="H473" s="17">
        <v>-0.0038</v>
      </c>
      <c r="I473" s="19"/>
      <c r="J473" s="15"/>
      <c r="K473" s="15"/>
      <c r="L473" s="15"/>
    </row>
    <row r="474" ht="15.75" customHeight="1">
      <c r="A474" s="39">
        <v>44809.0</v>
      </c>
      <c r="B474" s="42">
        <v>8.95</v>
      </c>
      <c r="C474" s="15">
        <f t="shared" si="1"/>
        <v>-0.01104972376</v>
      </c>
      <c r="D474" s="17">
        <f t="shared" si="2"/>
        <v>-0.01104972376</v>
      </c>
      <c r="E474" s="39">
        <v>44809.0</v>
      </c>
      <c r="F474" s="16">
        <v>16301.85</v>
      </c>
      <c r="G474" s="15">
        <v>-0.006666159</v>
      </c>
      <c r="H474" s="17">
        <v>-0.0067</v>
      </c>
      <c r="I474" s="19"/>
      <c r="J474" s="15"/>
      <c r="K474" s="15"/>
      <c r="L474" s="15"/>
    </row>
    <row r="475" ht="15.75" customHeight="1">
      <c r="A475" s="39">
        <v>44717.0</v>
      </c>
      <c r="B475" s="42">
        <v>9.05</v>
      </c>
      <c r="C475" s="15">
        <f t="shared" si="1"/>
        <v>0</v>
      </c>
      <c r="D475" s="17">
        <f t="shared" si="2"/>
        <v>0</v>
      </c>
      <c r="E475" s="39">
        <v>44717.0</v>
      </c>
      <c r="F475" s="16">
        <v>16411.25</v>
      </c>
      <c r="G475" s="15">
        <v>-0.016268399</v>
      </c>
      <c r="H475" s="17">
        <v>-0.0163</v>
      </c>
      <c r="I475" s="19"/>
      <c r="J475" s="15"/>
      <c r="K475" s="15"/>
      <c r="L475" s="15"/>
    </row>
    <row r="476" ht="15.75" customHeight="1">
      <c r="A476" s="39">
        <v>44686.0</v>
      </c>
      <c r="B476" s="42">
        <v>9.05</v>
      </c>
      <c r="C476" s="15">
        <f t="shared" si="1"/>
        <v>-0.005494505495</v>
      </c>
      <c r="D476" s="17">
        <f t="shared" si="2"/>
        <v>-0.005494505495</v>
      </c>
      <c r="E476" s="39">
        <v>44686.0</v>
      </c>
      <c r="F476" s="16">
        <v>16682.65</v>
      </c>
      <c r="G476" s="15">
        <v>3.02801E-4</v>
      </c>
      <c r="H476" s="17">
        <v>3.0E-4</v>
      </c>
      <c r="I476" s="19"/>
      <c r="J476" s="15"/>
      <c r="K476" s="15"/>
      <c r="L476" s="15"/>
    </row>
    <row r="477" ht="15.75" customHeight="1">
      <c r="A477" s="39">
        <v>44656.0</v>
      </c>
      <c r="B477" s="42">
        <v>9.1</v>
      </c>
      <c r="C477" s="15">
        <f t="shared" si="1"/>
        <v>-0.02150537634</v>
      </c>
      <c r="D477" s="17">
        <f t="shared" si="2"/>
        <v>-0.02150537634</v>
      </c>
      <c r="E477" s="39">
        <v>44656.0</v>
      </c>
      <c r="F477" s="16">
        <v>16677.6</v>
      </c>
      <c r="G477" s="15">
        <v>-0.022936183</v>
      </c>
      <c r="H477" s="17">
        <v>-0.0229</v>
      </c>
      <c r="I477" s="19"/>
      <c r="J477" s="15"/>
      <c r="K477" s="15"/>
      <c r="L477" s="15"/>
    </row>
    <row r="478" ht="15.75" customHeight="1">
      <c r="A478" s="39">
        <v>44597.0</v>
      </c>
      <c r="B478" s="42">
        <v>9.3</v>
      </c>
      <c r="C478" s="15">
        <f t="shared" si="1"/>
        <v>-0.02105263158</v>
      </c>
      <c r="D478" s="17">
        <f t="shared" si="2"/>
        <v>-0.02105263158</v>
      </c>
      <c r="E478" s="39">
        <v>44597.0</v>
      </c>
      <c r="F478" s="16">
        <v>17069.1</v>
      </c>
      <c r="G478" s="15">
        <v>-0.001955849</v>
      </c>
      <c r="H478" s="17">
        <v>-0.002</v>
      </c>
      <c r="I478" s="19"/>
      <c r="J478" s="15"/>
      <c r="K478" s="15"/>
      <c r="L478" s="15"/>
    </row>
    <row r="479" ht="15.75" customHeight="1">
      <c r="A479" s="15" t="s">
        <v>409</v>
      </c>
      <c r="B479" s="42">
        <v>9.5</v>
      </c>
      <c r="C479" s="15">
        <f t="shared" si="1"/>
        <v>-0.005235602094</v>
      </c>
      <c r="D479" s="17">
        <f t="shared" si="2"/>
        <v>-0.005235602094</v>
      </c>
      <c r="E479" s="15" t="s">
        <v>409</v>
      </c>
      <c r="F479" s="16">
        <v>17102.55</v>
      </c>
      <c r="G479" s="15">
        <v>-0.008263241</v>
      </c>
      <c r="H479" s="17">
        <v>-0.0083</v>
      </c>
      <c r="I479" s="19"/>
      <c r="J479" s="15"/>
      <c r="K479" s="15"/>
      <c r="L479" s="15"/>
    </row>
    <row r="480" ht="15.75" customHeight="1">
      <c r="A480" s="15" t="s">
        <v>410</v>
      </c>
      <c r="B480" s="42">
        <v>9.55</v>
      </c>
      <c r="C480" s="15">
        <f t="shared" si="1"/>
        <v>-0.005208333333</v>
      </c>
      <c r="D480" s="17">
        <f t="shared" si="2"/>
        <v>-0.005208333333</v>
      </c>
      <c r="E480" s="15" t="s">
        <v>410</v>
      </c>
      <c r="F480" s="16">
        <v>17245.05</v>
      </c>
      <c r="G480" s="15">
        <v>0.012128486</v>
      </c>
      <c r="H480" s="17">
        <v>0.0121</v>
      </c>
      <c r="I480" s="19"/>
      <c r="J480" s="15"/>
      <c r="K480" s="15"/>
      <c r="L480" s="15"/>
    </row>
    <row r="481" ht="15.75" customHeight="1">
      <c r="A481" s="15" t="s">
        <v>411</v>
      </c>
      <c r="B481" s="42">
        <v>9.6</v>
      </c>
      <c r="C481" s="15">
        <f t="shared" si="1"/>
        <v>-0.04</v>
      </c>
      <c r="D481" s="17">
        <f t="shared" si="2"/>
        <v>-0.04</v>
      </c>
      <c r="E481" s="15" t="s">
        <v>411</v>
      </c>
      <c r="F481" s="16">
        <v>17038.4</v>
      </c>
      <c r="G481" s="15">
        <v>-0.009441421</v>
      </c>
      <c r="H481" s="17">
        <v>-0.0094</v>
      </c>
      <c r="I481" s="19"/>
      <c r="J481" s="15"/>
      <c r="K481" s="15"/>
      <c r="L481" s="15"/>
    </row>
    <row r="482" ht="15.75" customHeight="1">
      <c r="A482" s="15" t="s">
        <v>412</v>
      </c>
      <c r="B482" s="42">
        <v>10.0</v>
      </c>
      <c r="C482" s="15">
        <f t="shared" si="1"/>
        <v>0.02040816327</v>
      </c>
      <c r="D482" s="17">
        <f t="shared" si="2"/>
        <v>0.02040816327</v>
      </c>
      <c r="E482" s="15" t="s">
        <v>412</v>
      </c>
      <c r="F482" s="16">
        <v>17200.8</v>
      </c>
      <c r="G482" s="15">
        <v>0.014560029</v>
      </c>
      <c r="H482" s="17">
        <v>0.0146</v>
      </c>
      <c r="I482" s="19"/>
      <c r="J482" s="15"/>
      <c r="K482" s="15"/>
      <c r="L482" s="15"/>
    </row>
    <row r="483" ht="15.75" customHeight="1">
      <c r="A483" s="15" t="s">
        <v>413</v>
      </c>
      <c r="B483" s="42">
        <v>9.8</v>
      </c>
      <c r="C483" s="15">
        <f t="shared" si="1"/>
        <v>-0.01507537688</v>
      </c>
      <c r="D483" s="17">
        <f t="shared" si="2"/>
        <v>-0.01507537688</v>
      </c>
      <c r="E483" s="15" t="s">
        <v>413</v>
      </c>
      <c r="F483" s="16">
        <v>16953.95</v>
      </c>
      <c r="G483" s="15">
        <v>-0.012695122</v>
      </c>
      <c r="H483" s="17">
        <v>-0.0127</v>
      </c>
      <c r="I483" s="19"/>
      <c r="J483" s="15"/>
      <c r="K483" s="15"/>
      <c r="L483" s="15"/>
    </row>
    <row r="484" ht="15.75" customHeight="1">
      <c r="A484" s="15" t="s">
        <v>414</v>
      </c>
      <c r="B484" s="42">
        <v>9.95</v>
      </c>
      <c r="C484" s="15">
        <f t="shared" si="1"/>
        <v>-0.005</v>
      </c>
      <c r="D484" s="17">
        <f t="shared" si="2"/>
        <v>-0.005</v>
      </c>
      <c r="E484" s="15" t="s">
        <v>414</v>
      </c>
      <c r="F484" s="16">
        <v>17171.95</v>
      </c>
      <c r="G484" s="15">
        <v>-0.01268643</v>
      </c>
      <c r="H484" s="17">
        <v>-0.0127</v>
      </c>
      <c r="I484" s="19"/>
      <c r="J484" s="15"/>
      <c r="K484" s="15"/>
      <c r="L484" s="15"/>
    </row>
    <row r="485" ht="15.75" customHeight="1">
      <c r="A485" s="15" t="s">
        <v>415</v>
      </c>
      <c r="B485" s="42">
        <v>10.0</v>
      </c>
      <c r="C485" s="15">
        <f t="shared" si="1"/>
        <v>0</v>
      </c>
      <c r="D485" s="17">
        <f t="shared" si="2"/>
        <v>0</v>
      </c>
      <c r="E485" s="15" t="s">
        <v>415</v>
      </c>
      <c r="F485" s="16">
        <v>17392.6</v>
      </c>
      <c r="G485" s="15">
        <v>0.014941747</v>
      </c>
      <c r="H485" s="17">
        <v>0.0149</v>
      </c>
      <c r="I485" s="19"/>
      <c r="J485" s="15"/>
      <c r="K485" s="15"/>
      <c r="L485" s="15"/>
    </row>
    <row r="486" ht="15.75" customHeight="1">
      <c r="A486" s="15" t="s">
        <v>416</v>
      </c>
      <c r="B486" s="42">
        <v>10.0</v>
      </c>
      <c r="C486" s="15">
        <f t="shared" si="1"/>
        <v>0.0101010101</v>
      </c>
      <c r="D486" s="17">
        <f t="shared" si="2"/>
        <v>0.0101010101</v>
      </c>
      <c r="E486" s="15" t="s">
        <v>416</v>
      </c>
      <c r="F486" s="16">
        <v>17136.55</v>
      </c>
      <c r="G486" s="15">
        <v>0.010490222</v>
      </c>
      <c r="H486" s="17">
        <v>0.0105</v>
      </c>
      <c r="I486" s="19"/>
      <c r="J486" s="15"/>
      <c r="K486" s="15"/>
      <c r="L486" s="15"/>
    </row>
    <row r="487" ht="15.75" customHeight="1">
      <c r="A487" s="15" t="s">
        <v>417</v>
      </c>
      <c r="B487" s="42">
        <v>9.9</v>
      </c>
      <c r="C487" s="15">
        <f t="shared" si="1"/>
        <v>-0.0198019802</v>
      </c>
      <c r="D487" s="17">
        <f t="shared" si="2"/>
        <v>-0.0198019802</v>
      </c>
      <c r="E487" s="15" t="s">
        <v>417</v>
      </c>
      <c r="F487" s="16">
        <v>16958.65</v>
      </c>
      <c r="G487" s="15">
        <v>-0.012519179</v>
      </c>
      <c r="H487" s="17">
        <v>-0.0125</v>
      </c>
      <c r="I487" s="19"/>
      <c r="J487" s="15"/>
      <c r="K487" s="15"/>
      <c r="L487" s="15"/>
    </row>
    <row r="488" ht="15.75" customHeight="1">
      <c r="A488" s="15" t="s">
        <v>418</v>
      </c>
      <c r="B488" s="42">
        <v>10.1</v>
      </c>
      <c r="C488" s="15">
        <f t="shared" si="1"/>
        <v>-0.02884615385</v>
      </c>
      <c r="D488" s="17">
        <f t="shared" si="2"/>
        <v>-0.02884615385</v>
      </c>
      <c r="E488" s="15" t="s">
        <v>418</v>
      </c>
      <c r="F488" s="16">
        <v>17173.65</v>
      </c>
      <c r="G488" s="15">
        <v>-0.017281188</v>
      </c>
      <c r="H488" s="17">
        <v>-0.0173</v>
      </c>
      <c r="I488" s="19"/>
      <c r="J488" s="15"/>
      <c r="K488" s="15"/>
      <c r="L488" s="15"/>
    </row>
    <row r="489" ht="15.75" customHeight="1">
      <c r="A489" s="15" t="s">
        <v>419</v>
      </c>
      <c r="B489" s="42">
        <v>10.4</v>
      </c>
      <c r="C489" s="15">
        <f t="shared" si="1"/>
        <v>-0.01886792453</v>
      </c>
      <c r="D489" s="17">
        <f t="shared" si="2"/>
        <v>-0.01886792453</v>
      </c>
      <c r="E489" s="15" t="s">
        <v>419</v>
      </c>
      <c r="F489" s="16">
        <v>17475.65</v>
      </c>
      <c r="G489" s="15">
        <v>-0.003117459</v>
      </c>
      <c r="H489" s="17">
        <v>-0.0031</v>
      </c>
      <c r="I489" s="19"/>
      <c r="J489" s="15"/>
      <c r="K489" s="15"/>
      <c r="L489" s="15"/>
    </row>
    <row r="490" ht="15.75" customHeight="1">
      <c r="A490" s="39">
        <v>44899.0</v>
      </c>
      <c r="B490" s="42">
        <v>10.6</v>
      </c>
      <c r="C490" s="15">
        <f t="shared" si="1"/>
        <v>-0.02304147465</v>
      </c>
      <c r="D490" s="17">
        <f t="shared" si="2"/>
        <v>-0.02304147465</v>
      </c>
      <c r="E490" s="39">
        <v>44899.0</v>
      </c>
      <c r="F490" s="16">
        <v>17530.3</v>
      </c>
      <c r="G490" s="15">
        <v>-0.008183899</v>
      </c>
      <c r="H490" s="17">
        <v>-0.0082</v>
      </c>
      <c r="I490" s="19"/>
      <c r="J490" s="15"/>
      <c r="K490" s="15"/>
      <c r="L490" s="15"/>
    </row>
    <row r="491" ht="15.75" customHeight="1">
      <c r="A491" s="39">
        <v>44869.0</v>
      </c>
      <c r="B491" s="42">
        <v>10.85</v>
      </c>
      <c r="C491" s="15">
        <f t="shared" si="1"/>
        <v>-0.03125</v>
      </c>
      <c r="D491" s="17">
        <f t="shared" si="2"/>
        <v>-0.03125</v>
      </c>
      <c r="E491" s="39">
        <v>44869.0</v>
      </c>
      <c r="F491" s="16">
        <v>17674.95</v>
      </c>
      <c r="G491" s="15">
        <v>-0.006151476</v>
      </c>
      <c r="H491" s="17">
        <v>-0.0062</v>
      </c>
      <c r="I491" s="19"/>
      <c r="J491" s="15"/>
      <c r="K491" s="15"/>
      <c r="L491" s="15"/>
    </row>
    <row r="492" ht="15.75" customHeight="1">
      <c r="A492" s="39">
        <v>44777.0</v>
      </c>
      <c r="B492" s="42">
        <v>11.2</v>
      </c>
      <c r="C492" s="15">
        <f t="shared" si="1"/>
        <v>0.02752293578</v>
      </c>
      <c r="D492" s="17">
        <f t="shared" si="2"/>
        <v>0.02752293578</v>
      </c>
      <c r="E492" s="39">
        <v>44777.0</v>
      </c>
      <c r="F492" s="16">
        <v>17784.35</v>
      </c>
      <c r="G492" s="15">
        <v>0.008208826</v>
      </c>
      <c r="H492" s="17">
        <v>0.0082</v>
      </c>
      <c r="I492" s="19"/>
      <c r="J492" s="15"/>
      <c r="K492" s="15"/>
      <c r="L492" s="15"/>
    </row>
    <row r="493" ht="15.75" customHeight="1">
      <c r="A493" s="39">
        <v>44746.0</v>
      </c>
      <c r="B493" s="42">
        <v>10.9</v>
      </c>
      <c r="C493" s="15">
        <f t="shared" si="1"/>
        <v>0.009259259259</v>
      </c>
      <c r="D493" s="17">
        <f t="shared" si="2"/>
        <v>0.009259259259</v>
      </c>
      <c r="E493" s="39">
        <v>44746.0</v>
      </c>
      <c r="F493" s="16">
        <v>17639.55</v>
      </c>
      <c r="G493" s="15">
        <v>-0.009439763</v>
      </c>
      <c r="H493" s="17">
        <v>-0.0094</v>
      </c>
      <c r="I493" s="19"/>
      <c r="J493" s="15"/>
      <c r="K493" s="15"/>
      <c r="L493" s="15"/>
    </row>
    <row r="494" ht="15.75" customHeight="1">
      <c r="A494" s="39">
        <v>44716.0</v>
      </c>
      <c r="B494" s="42">
        <v>10.8</v>
      </c>
      <c r="C494" s="15">
        <f t="shared" si="1"/>
        <v>0.04347826087</v>
      </c>
      <c r="D494" s="17">
        <f t="shared" si="2"/>
        <v>0.04347826087</v>
      </c>
      <c r="E494" s="39">
        <v>44716.0</v>
      </c>
      <c r="F494" s="16">
        <v>17807.65</v>
      </c>
      <c r="G494" s="15">
        <v>-0.008339181</v>
      </c>
      <c r="H494" s="17">
        <v>-0.0083</v>
      </c>
      <c r="I494" s="19"/>
      <c r="J494" s="15"/>
      <c r="K494" s="15"/>
      <c r="L494" s="15"/>
    </row>
    <row r="495" ht="15.75" customHeight="1">
      <c r="A495" s="39">
        <v>44685.0</v>
      </c>
      <c r="B495" s="42">
        <v>10.35</v>
      </c>
      <c r="C495" s="15">
        <f t="shared" si="1"/>
        <v>0.009756097561</v>
      </c>
      <c r="D495" s="17">
        <f t="shared" si="2"/>
        <v>0.009756097561</v>
      </c>
      <c r="E495" s="39">
        <v>44685.0</v>
      </c>
      <c r="F495" s="16">
        <v>17957.4</v>
      </c>
      <c r="G495" s="15">
        <v>-0.005317558</v>
      </c>
      <c r="H495" s="17">
        <v>-0.0053</v>
      </c>
      <c r="I495" s="19"/>
      <c r="J495" s="15"/>
      <c r="K495" s="15"/>
      <c r="L495" s="15"/>
    </row>
    <row r="496" ht="15.75" customHeight="1">
      <c r="A496" s="39">
        <v>44655.0</v>
      </c>
      <c r="B496" s="42">
        <v>10.25</v>
      </c>
      <c r="C496" s="15">
        <f t="shared" si="1"/>
        <v>0.01485148515</v>
      </c>
      <c r="D496" s="17">
        <f t="shared" si="2"/>
        <v>0.01485148515</v>
      </c>
      <c r="E496" s="39">
        <v>44655.0</v>
      </c>
      <c r="F496" s="16">
        <v>18053.4</v>
      </c>
      <c r="G496" s="15">
        <v>0.021671774</v>
      </c>
      <c r="H496" s="17">
        <v>0.0217</v>
      </c>
      <c r="I496" s="19"/>
      <c r="J496" s="15"/>
      <c r="K496" s="15"/>
      <c r="L496" s="15"/>
    </row>
    <row r="497" ht="15.75" customHeight="1">
      <c r="A497" s="39">
        <v>44565.0</v>
      </c>
      <c r="B497" s="42">
        <v>10.1</v>
      </c>
      <c r="C497" s="15">
        <f t="shared" si="1"/>
        <v>0.04663212435</v>
      </c>
      <c r="D497" s="17">
        <f t="shared" si="2"/>
        <v>0.04663212435</v>
      </c>
      <c r="E497" s="39">
        <v>44565.0</v>
      </c>
      <c r="F497" s="16">
        <v>17670.45</v>
      </c>
      <c r="G497" s="15">
        <v>0.01177801</v>
      </c>
      <c r="H497" s="17">
        <v>0.0118</v>
      </c>
      <c r="I497" s="19"/>
      <c r="J497" s="15"/>
      <c r="K497" s="15"/>
      <c r="L497" s="15"/>
    </row>
    <row r="498" ht="15.75" customHeight="1">
      <c r="A498" s="15" t="s">
        <v>420</v>
      </c>
      <c r="B498" s="42">
        <v>9.65</v>
      </c>
      <c r="C498" s="15">
        <f t="shared" si="1"/>
        <v>-0.02030456853</v>
      </c>
      <c r="D498" s="17">
        <f t="shared" si="2"/>
        <v>-0.02030456853</v>
      </c>
      <c r="E498" s="15" t="s">
        <v>420</v>
      </c>
      <c r="F498" s="16">
        <v>17464.75</v>
      </c>
      <c r="G498" s="15">
        <v>-0.001914477</v>
      </c>
      <c r="H498" s="17">
        <v>-0.0019</v>
      </c>
      <c r="I498" s="19"/>
      <c r="J498" s="15"/>
      <c r="K498" s="15"/>
      <c r="L498" s="15"/>
    </row>
    <row r="499" ht="15.75" customHeight="1">
      <c r="A499" s="15" t="s">
        <v>421</v>
      </c>
      <c r="B499" s="42">
        <v>9.85</v>
      </c>
      <c r="C499" s="15">
        <f t="shared" si="1"/>
        <v>0</v>
      </c>
      <c r="D499" s="17">
        <f t="shared" si="2"/>
        <v>0</v>
      </c>
      <c r="E499" s="15" t="s">
        <v>421</v>
      </c>
      <c r="F499" s="16">
        <v>17498.25</v>
      </c>
      <c r="G499" s="15">
        <v>0.009982511</v>
      </c>
      <c r="H499" s="17">
        <v>0.01</v>
      </c>
      <c r="I499" s="19"/>
      <c r="J499" s="15"/>
      <c r="K499" s="15"/>
      <c r="L499" s="15"/>
    </row>
    <row r="500" ht="15.75" customHeight="1">
      <c r="A500" s="15" t="s">
        <v>422</v>
      </c>
      <c r="B500" s="42">
        <v>9.85</v>
      </c>
      <c r="C500" s="15">
        <f t="shared" si="1"/>
        <v>-0.01005025126</v>
      </c>
      <c r="D500" s="17">
        <f t="shared" si="2"/>
        <v>-0.01005025126</v>
      </c>
      <c r="E500" s="15" t="s">
        <v>422</v>
      </c>
      <c r="F500" s="16">
        <v>17325.3</v>
      </c>
      <c r="G500" s="15">
        <v>0.005998142</v>
      </c>
      <c r="H500" s="17">
        <v>0.006</v>
      </c>
      <c r="I500" s="19"/>
      <c r="J500" s="15"/>
      <c r="K500" s="15"/>
      <c r="L500" s="15"/>
    </row>
    <row r="501" ht="15.75" customHeight="1">
      <c r="A501" s="15" t="s">
        <v>423</v>
      </c>
      <c r="B501" s="42">
        <v>9.95</v>
      </c>
      <c r="C501" s="15">
        <f t="shared" si="1"/>
        <v>-0.01485148515</v>
      </c>
      <c r="D501" s="17">
        <f t="shared" si="2"/>
        <v>-0.01485148515</v>
      </c>
      <c r="E501" s="15" t="s">
        <v>423</v>
      </c>
      <c r="F501" s="16">
        <v>17222.0</v>
      </c>
      <c r="G501" s="15">
        <v>0.00402262</v>
      </c>
      <c r="H501" s="17">
        <v>0.004</v>
      </c>
      <c r="I501" s="19"/>
      <c r="J501" s="15"/>
      <c r="K501" s="15"/>
      <c r="L501" s="15"/>
    </row>
    <row r="502" ht="15.75" customHeight="1">
      <c r="A502" s="15" t="s">
        <v>424</v>
      </c>
      <c r="B502" s="42">
        <v>10.1</v>
      </c>
      <c r="C502" s="15">
        <f t="shared" si="1"/>
        <v>-0.004926108374</v>
      </c>
      <c r="D502" s="17">
        <f t="shared" si="2"/>
        <v>-0.004926108374</v>
      </c>
      <c r="E502" s="15" t="s">
        <v>424</v>
      </c>
      <c r="F502" s="16">
        <v>17153.0</v>
      </c>
      <c r="G502" s="15">
        <v>-0.004049876</v>
      </c>
      <c r="H502" s="17">
        <v>-0.004</v>
      </c>
      <c r="I502" s="19"/>
      <c r="J502" s="15"/>
      <c r="K502" s="15"/>
      <c r="L502" s="15"/>
    </row>
    <row r="503" ht="15.75" customHeight="1">
      <c r="A503" s="15" t="s">
        <v>425</v>
      </c>
      <c r="B503" s="42">
        <v>10.15</v>
      </c>
      <c r="C503" s="15">
        <f t="shared" si="1"/>
        <v>0.015</v>
      </c>
      <c r="D503" s="17">
        <f t="shared" si="2"/>
        <v>0.015</v>
      </c>
      <c r="E503" s="15" t="s">
        <v>425</v>
      </c>
      <c r="F503" s="16">
        <v>17222.75</v>
      </c>
      <c r="G503" s="15">
        <v>-0.001327871</v>
      </c>
      <c r="H503" s="17">
        <v>-0.0013</v>
      </c>
      <c r="I503" s="19"/>
      <c r="J503" s="15"/>
      <c r="K503" s="15"/>
      <c r="L503" s="15"/>
    </row>
    <row r="504" ht="15.75" customHeight="1">
      <c r="A504" s="15" t="s">
        <v>426</v>
      </c>
      <c r="B504" s="42">
        <v>10.0</v>
      </c>
      <c r="C504" s="15">
        <f t="shared" si="1"/>
        <v>-0.004975124378</v>
      </c>
      <c r="D504" s="17">
        <f t="shared" si="2"/>
        <v>-0.004975124378</v>
      </c>
      <c r="E504" s="15" t="s">
        <v>426</v>
      </c>
      <c r="F504" s="16">
        <v>17245.65</v>
      </c>
      <c r="G504" s="15">
        <v>-0.004033958</v>
      </c>
      <c r="H504" s="17">
        <v>-0.004</v>
      </c>
      <c r="I504" s="19"/>
      <c r="J504" s="15"/>
      <c r="K504" s="15"/>
      <c r="L504" s="15"/>
    </row>
    <row r="505" ht="15.75" customHeight="1">
      <c r="A505" s="15" t="s">
        <v>427</v>
      </c>
      <c r="B505" s="42">
        <v>10.05</v>
      </c>
      <c r="C505" s="15">
        <f t="shared" si="1"/>
        <v>0</v>
      </c>
      <c r="D505" s="17">
        <f t="shared" si="2"/>
        <v>0</v>
      </c>
      <c r="E505" s="15" t="s">
        <v>427</v>
      </c>
      <c r="F505" s="16">
        <v>17315.5</v>
      </c>
      <c r="G505" s="15">
        <v>0.0115612</v>
      </c>
      <c r="H505" s="17">
        <v>0.0116</v>
      </c>
      <c r="I505" s="19"/>
      <c r="J505" s="15"/>
      <c r="K505" s="15"/>
      <c r="L505" s="15"/>
    </row>
    <row r="506" ht="15.75" customHeight="1">
      <c r="A506" s="15" t="s">
        <v>428</v>
      </c>
      <c r="B506" s="42">
        <v>10.05</v>
      </c>
      <c r="C506" s="15">
        <f t="shared" si="1"/>
        <v>-0.01951219512</v>
      </c>
      <c r="D506" s="17">
        <f t="shared" si="2"/>
        <v>-0.01951219512</v>
      </c>
      <c r="E506" s="15" t="s">
        <v>428</v>
      </c>
      <c r="F506" s="16">
        <v>17117.6</v>
      </c>
      <c r="G506" s="15">
        <v>-0.009802135</v>
      </c>
      <c r="H506" s="17">
        <v>-0.0098</v>
      </c>
      <c r="I506" s="19"/>
      <c r="J506" s="15"/>
      <c r="K506" s="15"/>
      <c r="L506" s="15"/>
    </row>
    <row r="507" ht="15.75" customHeight="1">
      <c r="A507" s="15" t="s">
        <v>429</v>
      </c>
      <c r="B507" s="42">
        <v>10.25</v>
      </c>
      <c r="C507" s="15">
        <f t="shared" si="1"/>
        <v>-0.004854368932</v>
      </c>
      <c r="D507" s="17">
        <f t="shared" si="2"/>
        <v>-0.004854368932</v>
      </c>
      <c r="E507" s="15" t="s">
        <v>429</v>
      </c>
      <c r="F507" s="16">
        <v>17287.05</v>
      </c>
      <c r="G507" s="15">
        <v>0.018361919</v>
      </c>
      <c r="H507" s="17">
        <v>0.0184</v>
      </c>
      <c r="I507" s="19"/>
      <c r="J507" s="15"/>
      <c r="K507" s="15"/>
      <c r="L507" s="15"/>
    </row>
    <row r="508" ht="15.75" customHeight="1">
      <c r="A508" s="15" t="s">
        <v>430</v>
      </c>
      <c r="B508" s="42">
        <v>10.3</v>
      </c>
      <c r="C508" s="15">
        <f t="shared" si="1"/>
        <v>0.03</v>
      </c>
      <c r="D508" s="17">
        <f t="shared" si="2"/>
        <v>0.03</v>
      </c>
      <c r="E508" s="15" t="s">
        <v>430</v>
      </c>
      <c r="F508" s="16">
        <v>16975.35</v>
      </c>
      <c r="G508" s="15">
        <v>0.018745124</v>
      </c>
      <c r="H508" s="17">
        <v>0.0187</v>
      </c>
      <c r="I508" s="19"/>
      <c r="J508" s="15"/>
      <c r="K508" s="15"/>
      <c r="L508" s="15"/>
    </row>
    <row r="509" ht="15.75" customHeight="1">
      <c r="A509" s="15" t="s">
        <v>431</v>
      </c>
      <c r="B509" s="42">
        <v>10.0</v>
      </c>
      <c r="C509" s="15">
        <f t="shared" si="1"/>
        <v>-0.01960784314</v>
      </c>
      <c r="D509" s="17">
        <f t="shared" si="2"/>
        <v>-0.01960784314</v>
      </c>
      <c r="E509" s="15" t="s">
        <v>431</v>
      </c>
      <c r="F509" s="16">
        <v>16663.0</v>
      </c>
      <c r="G509" s="15">
        <v>-0.012346411</v>
      </c>
      <c r="H509" s="17">
        <v>-0.0123</v>
      </c>
      <c r="I509" s="19"/>
      <c r="J509" s="15"/>
      <c r="K509" s="15"/>
      <c r="L509" s="15"/>
    </row>
    <row r="510" ht="15.75" customHeight="1">
      <c r="A510" s="15" t="s">
        <v>432</v>
      </c>
      <c r="B510" s="42">
        <v>10.2</v>
      </c>
      <c r="C510" s="15">
        <f t="shared" si="1"/>
        <v>-0.01923076923</v>
      </c>
      <c r="D510" s="17">
        <f t="shared" si="2"/>
        <v>-0.01923076923</v>
      </c>
      <c r="E510" s="15" t="s">
        <v>432</v>
      </c>
      <c r="F510" s="16">
        <v>16871.3</v>
      </c>
      <c r="G510" s="15">
        <v>0.01448247</v>
      </c>
      <c r="H510" s="17">
        <v>0.0145</v>
      </c>
      <c r="I510" s="19"/>
      <c r="J510" s="15"/>
      <c r="K510" s="15"/>
      <c r="L510" s="15"/>
    </row>
    <row r="511" ht="15.75" customHeight="1">
      <c r="A511" s="39">
        <v>44868.0</v>
      </c>
      <c r="B511" s="42">
        <v>10.4</v>
      </c>
      <c r="C511" s="15">
        <f t="shared" si="1"/>
        <v>0.01463414634</v>
      </c>
      <c r="D511" s="17">
        <f t="shared" si="2"/>
        <v>0.01463414634</v>
      </c>
      <c r="E511" s="39">
        <v>44868.0</v>
      </c>
      <c r="F511" s="16">
        <v>16630.45</v>
      </c>
      <c r="G511" s="15">
        <v>0.002142224</v>
      </c>
      <c r="H511" s="17">
        <v>0.0021</v>
      </c>
      <c r="I511" s="19"/>
      <c r="J511" s="15"/>
      <c r="K511" s="15"/>
      <c r="L511" s="15"/>
    </row>
    <row r="512" ht="15.75" customHeight="1">
      <c r="A512" s="39">
        <v>44837.0</v>
      </c>
      <c r="B512" s="42">
        <v>10.25</v>
      </c>
      <c r="C512" s="15">
        <f t="shared" si="1"/>
        <v>-0.004854368932</v>
      </c>
      <c r="D512" s="17">
        <f t="shared" si="2"/>
        <v>-0.004854368932</v>
      </c>
      <c r="E512" s="39">
        <v>44837.0</v>
      </c>
      <c r="F512" s="16">
        <v>16594.9</v>
      </c>
      <c r="G512" s="15">
        <v>0.015267339</v>
      </c>
      <c r="H512" s="17">
        <v>0.0153</v>
      </c>
      <c r="I512" s="19"/>
      <c r="J512" s="15"/>
      <c r="K512" s="15"/>
      <c r="L512" s="15"/>
    </row>
    <row r="513" ht="15.75" customHeight="1">
      <c r="A513" s="39">
        <v>44807.0</v>
      </c>
      <c r="B513" s="42">
        <v>10.3</v>
      </c>
      <c r="C513" s="15">
        <f t="shared" si="1"/>
        <v>0.0404040404</v>
      </c>
      <c r="D513" s="17">
        <f t="shared" si="2"/>
        <v>0.0404040404</v>
      </c>
      <c r="E513" s="39">
        <v>44807.0</v>
      </c>
      <c r="F513" s="16">
        <v>16345.35</v>
      </c>
      <c r="G513" s="15">
        <v>0.020726327</v>
      </c>
      <c r="H513" s="17">
        <v>0.0207</v>
      </c>
      <c r="I513" s="19"/>
      <c r="J513" s="15"/>
      <c r="K513" s="15"/>
      <c r="L513" s="15"/>
    </row>
    <row r="514" ht="15.75" customHeight="1">
      <c r="A514" s="39">
        <v>44776.0</v>
      </c>
      <c r="B514" s="42">
        <v>9.9</v>
      </c>
      <c r="C514" s="15">
        <f t="shared" si="1"/>
        <v>0.03664921466</v>
      </c>
      <c r="D514" s="17">
        <f t="shared" si="2"/>
        <v>0.03664921466</v>
      </c>
      <c r="E514" s="39">
        <v>44776.0</v>
      </c>
      <c r="F514" s="16">
        <v>16013.45</v>
      </c>
      <c r="G514" s="15">
        <v>0.009474789</v>
      </c>
      <c r="H514" s="17">
        <v>0.0095</v>
      </c>
      <c r="I514" s="19"/>
      <c r="J514" s="15"/>
      <c r="K514" s="15"/>
      <c r="L514" s="15"/>
    </row>
    <row r="515" ht="15.75" customHeight="1">
      <c r="A515" s="39">
        <v>44745.0</v>
      </c>
      <c r="B515" s="42">
        <v>9.55</v>
      </c>
      <c r="C515" s="15">
        <f t="shared" si="1"/>
        <v>-0.07729468599</v>
      </c>
      <c r="D515" s="17">
        <f t="shared" si="2"/>
        <v>-0.07729468599</v>
      </c>
      <c r="E515" s="39">
        <v>44745.0</v>
      </c>
      <c r="F515" s="16">
        <v>15863.15</v>
      </c>
      <c r="G515" s="15">
        <v>-0.023526732</v>
      </c>
      <c r="H515" s="17">
        <v>-0.0235</v>
      </c>
      <c r="I515" s="19"/>
      <c r="J515" s="15"/>
      <c r="K515" s="15"/>
      <c r="L515" s="15"/>
    </row>
    <row r="516" ht="15.75" customHeight="1">
      <c r="A516" s="39">
        <v>44654.0</v>
      </c>
      <c r="B516" s="42">
        <v>10.35</v>
      </c>
      <c r="C516" s="15">
        <f t="shared" si="1"/>
        <v>-0.06756756757</v>
      </c>
      <c r="D516" s="17">
        <f t="shared" si="2"/>
        <v>-0.06756756757</v>
      </c>
      <c r="E516" s="39">
        <v>44654.0</v>
      </c>
      <c r="F516" s="16">
        <v>16245.35</v>
      </c>
      <c r="G516" s="15">
        <v>-0.015316962</v>
      </c>
      <c r="H516" s="17">
        <v>-0.0153</v>
      </c>
      <c r="I516" s="19"/>
      <c r="J516" s="15"/>
      <c r="K516" s="15"/>
      <c r="L516" s="15"/>
    </row>
    <row r="517" ht="15.75" customHeight="1">
      <c r="A517" s="39">
        <v>44623.0</v>
      </c>
      <c r="B517" s="42">
        <v>11.1</v>
      </c>
      <c r="C517" s="15">
        <f t="shared" si="1"/>
        <v>0.06220095694</v>
      </c>
      <c r="D517" s="17">
        <f t="shared" si="2"/>
        <v>0.06220095694</v>
      </c>
      <c r="E517" s="39">
        <v>44623.0</v>
      </c>
      <c r="F517" s="16">
        <v>16498.05</v>
      </c>
      <c r="G517" s="15">
        <v>-0.006497671</v>
      </c>
      <c r="H517" s="17">
        <v>-0.0065</v>
      </c>
      <c r="I517" s="19"/>
      <c r="J517" s="15"/>
      <c r="K517" s="15"/>
      <c r="L517" s="15"/>
    </row>
    <row r="518" ht="15.75" customHeight="1">
      <c r="A518" s="39">
        <v>44595.0</v>
      </c>
      <c r="B518" s="42">
        <v>10.45</v>
      </c>
      <c r="C518" s="15">
        <f t="shared" si="1"/>
        <v>0.0145631068</v>
      </c>
      <c r="D518" s="17">
        <f t="shared" si="2"/>
        <v>0.0145631068</v>
      </c>
      <c r="E518" s="39">
        <v>44595.0</v>
      </c>
      <c r="F518" s="16">
        <v>16605.95</v>
      </c>
      <c r="G518" s="15">
        <v>-0.011191564</v>
      </c>
      <c r="H518" s="17">
        <v>-0.0112</v>
      </c>
      <c r="I518" s="19"/>
      <c r="J518" s="15"/>
      <c r="K518" s="15"/>
      <c r="L518" s="15"/>
    </row>
    <row r="519" ht="15.75" customHeight="1">
      <c r="A519" s="15" t="s">
        <v>433</v>
      </c>
      <c r="B519" s="42">
        <v>10.3</v>
      </c>
      <c r="C519" s="15">
        <f t="shared" si="1"/>
        <v>0.00487804878</v>
      </c>
      <c r="D519" s="17">
        <f t="shared" si="2"/>
        <v>0.00487804878</v>
      </c>
      <c r="E519" s="15" t="s">
        <v>433</v>
      </c>
      <c r="F519" s="16">
        <v>16793.9</v>
      </c>
      <c r="G519" s="15">
        <v>0.008134034</v>
      </c>
      <c r="H519" s="17">
        <v>0.0081</v>
      </c>
      <c r="I519" s="19"/>
      <c r="J519" s="15"/>
      <c r="K519" s="15"/>
      <c r="L519" s="15"/>
    </row>
    <row r="520" ht="15.75" customHeight="1">
      <c r="A520" s="15" t="s">
        <v>434</v>
      </c>
      <c r="B520" s="42">
        <v>10.25</v>
      </c>
      <c r="C520" s="15">
        <f t="shared" si="1"/>
        <v>0.0621761658</v>
      </c>
      <c r="D520" s="17">
        <f t="shared" si="2"/>
        <v>0.0621761658</v>
      </c>
      <c r="E520" s="15" t="s">
        <v>434</v>
      </c>
      <c r="F520" s="16">
        <v>16658.4</v>
      </c>
      <c r="G520" s="15">
        <v>0.025261648</v>
      </c>
      <c r="H520" s="17">
        <v>0.0253</v>
      </c>
      <c r="I520" s="19"/>
      <c r="J520" s="15"/>
      <c r="K520" s="15"/>
      <c r="L520" s="15"/>
    </row>
    <row r="521" ht="15.75" customHeight="1">
      <c r="A521" s="15" t="s">
        <v>435</v>
      </c>
      <c r="B521" s="42">
        <v>9.65</v>
      </c>
      <c r="C521" s="15">
        <f t="shared" si="1"/>
        <v>-0.09813084112</v>
      </c>
      <c r="D521" s="17">
        <f t="shared" si="2"/>
        <v>-0.09813084112</v>
      </c>
      <c r="E521" s="15" t="s">
        <v>435</v>
      </c>
      <c r="F521" s="16">
        <v>16247.95</v>
      </c>
      <c r="G521" s="15">
        <v>-0.04778105</v>
      </c>
      <c r="H521" s="17">
        <v>-0.0478</v>
      </c>
      <c r="I521" s="19"/>
      <c r="J521" s="15"/>
      <c r="K521" s="15"/>
      <c r="L521" s="15"/>
    </row>
    <row r="522" ht="15.75" customHeight="1">
      <c r="A522" s="15" t="s">
        <v>436</v>
      </c>
      <c r="B522" s="42">
        <v>10.7</v>
      </c>
      <c r="C522" s="15">
        <f t="shared" si="1"/>
        <v>-0.01834862385</v>
      </c>
      <c r="D522" s="17">
        <f t="shared" si="2"/>
        <v>-0.01834862385</v>
      </c>
      <c r="E522" s="15" t="s">
        <v>436</v>
      </c>
      <c r="F522" s="16">
        <v>17063.25</v>
      </c>
      <c r="G522" s="15">
        <v>-0.001693755</v>
      </c>
      <c r="H522" s="17">
        <v>-0.0017</v>
      </c>
      <c r="I522" s="19"/>
      <c r="J522" s="15"/>
      <c r="K522" s="15"/>
      <c r="L522" s="15"/>
    </row>
    <row r="523" ht="15.75" customHeight="1">
      <c r="A523" s="15" t="s">
        <v>437</v>
      </c>
      <c r="B523" s="42">
        <v>10.9</v>
      </c>
      <c r="C523" s="15">
        <f t="shared" si="1"/>
        <v>-0.03111111111</v>
      </c>
      <c r="D523" s="17">
        <f t="shared" si="2"/>
        <v>-0.03111111111</v>
      </c>
      <c r="E523" s="15" t="s">
        <v>437</v>
      </c>
      <c r="F523" s="16">
        <v>17092.2</v>
      </c>
      <c r="G523" s="15">
        <v>-0.006651498</v>
      </c>
      <c r="H523" s="17">
        <v>-0.0067</v>
      </c>
      <c r="I523" s="19"/>
      <c r="J523" s="15"/>
      <c r="K523" s="15"/>
      <c r="L523" s="15"/>
    </row>
    <row r="524" ht="15.75" customHeight="1">
      <c r="A524" s="15" t="s">
        <v>438</v>
      </c>
      <c r="B524" s="42">
        <v>11.25</v>
      </c>
      <c r="C524" s="15">
        <f t="shared" si="1"/>
        <v>0.05633802817</v>
      </c>
      <c r="D524" s="17">
        <f t="shared" si="2"/>
        <v>0.05633802817</v>
      </c>
      <c r="E524" s="15" t="s">
        <v>438</v>
      </c>
      <c r="F524" s="16">
        <v>17206.65</v>
      </c>
      <c r="G524" s="15">
        <v>-0.004031535</v>
      </c>
      <c r="H524" s="17">
        <v>-0.004</v>
      </c>
      <c r="I524" s="19"/>
      <c r="J524" s="15"/>
      <c r="K524" s="15"/>
      <c r="L524" s="15"/>
    </row>
    <row r="525" ht="15.75" customHeight="1">
      <c r="A525" s="15" t="s">
        <v>439</v>
      </c>
      <c r="B525" s="42">
        <v>10.65</v>
      </c>
      <c r="C525" s="15">
        <f t="shared" si="1"/>
        <v>0.009478672986</v>
      </c>
      <c r="D525" s="17">
        <f t="shared" si="2"/>
        <v>0.009478672986</v>
      </c>
      <c r="E525" s="15" t="s">
        <v>439</v>
      </c>
      <c r="F525" s="16">
        <v>17276.3</v>
      </c>
      <c r="G525" s="15">
        <v>-0.001635403</v>
      </c>
      <c r="H525" s="17">
        <v>-0.0016</v>
      </c>
      <c r="I525" s="19"/>
      <c r="J525" s="15"/>
      <c r="K525" s="15"/>
      <c r="L525" s="15"/>
    </row>
    <row r="526" ht="15.75" customHeight="1">
      <c r="A526" s="15" t="s">
        <v>440</v>
      </c>
      <c r="B526" s="42">
        <v>10.55</v>
      </c>
      <c r="C526" s="15">
        <f t="shared" si="1"/>
        <v>-0.004716981132</v>
      </c>
      <c r="D526" s="17">
        <f t="shared" si="2"/>
        <v>-0.004716981132</v>
      </c>
      <c r="E526" s="15" t="s">
        <v>440</v>
      </c>
      <c r="F526" s="16">
        <v>17304.6</v>
      </c>
      <c r="G526" s="15">
        <v>-0.001016037</v>
      </c>
      <c r="H526" s="17">
        <v>-0.001</v>
      </c>
      <c r="I526" s="19"/>
      <c r="J526" s="15"/>
      <c r="K526" s="15"/>
      <c r="L526" s="15"/>
    </row>
    <row r="527" ht="15.75" customHeight="1">
      <c r="A527" s="15" t="s">
        <v>441</v>
      </c>
      <c r="B527" s="42">
        <v>10.6</v>
      </c>
      <c r="C527" s="15">
        <f t="shared" si="1"/>
        <v>-0.004694835681</v>
      </c>
      <c r="D527" s="17">
        <f t="shared" si="2"/>
        <v>-0.004694835681</v>
      </c>
      <c r="E527" s="15" t="s">
        <v>441</v>
      </c>
      <c r="F527" s="16">
        <v>17322.2</v>
      </c>
      <c r="G527" s="15">
        <v>-0.00174327</v>
      </c>
      <c r="H527" s="17">
        <v>-0.0017</v>
      </c>
      <c r="I527" s="19"/>
      <c r="J527" s="15"/>
      <c r="K527" s="15"/>
      <c r="L527" s="15"/>
    </row>
    <row r="528" ht="15.75" customHeight="1">
      <c r="A528" s="15" t="s">
        <v>442</v>
      </c>
      <c r="B528" s="42">
        <v>10.65</v>
      </c>
      <c r="C528" s="15">
        <f t="shared" si="1"/>
        <v>0.04926108374</v>
      </c>
      <c r="D528" s="17">
        <f t="shared" si="2"/>
        <v>0.04926108374</v>
      </c>
      <c r="E528" s="15" t="s">
        <v>442</v>
      </c>
      <c r="F528" s="16">
        <v>17352.45</v>
      </c>
      <c r="G528" s="15">
        <v>0.030259221</v>
      </c>
      <c r="H528" s="17">
        <v>0.0303</v>
      </c>
      <c r="I528" s="19"/>
      <c r="J528" s="15"/>
      <c r="K528" s="15"/>
      <c r="L528" s="15"/>
    </row>
    <row r="529" ht="15.75" customHeight="1">
      <c r="A529" s="15" t="s">
        <v>443</v>
      </c>
      <c r="B529" s="42">
        <v>10.15</v>
      </c>
      <c r="C529" s="15">
        <f t="shared" si="1"/>
        <v>-0.06018518519</v>
      </c>
      <c r="D529" s="17">
        <f t="shared" si="2"/>
        <v>-0.06018518519</v>
      </c>
      <c r="E529" s="15" t="s">
        <v>443</v>
      </c>
      <c r="F529" s="16">
        <v>16842.8</v>
      </c>
      <c r="G529" s="15">
        <v>-0.030616268</v>
      </c>
      <c r="H529" s="17">
        <v>-0.0306</v>
      </c>
      <c r="I529" s="19"/>
      <c r="J529" s="15"/>
      <c r="K529" s="15"/>
      <c r="L529" s="15"/>
    </row>
    <row r="530" ht="15.75" customHeight="1">
      <c r="A530" s="39">
        <v>44867.0</v>
      </c>
      <c r="B530" s="42">
        <v>10.8</v>
      </c>
      <c r="C530" s="15">
        <f t="shared" si="1"/>
        <v>-0.03139013453</v>
      </c>
      <c r="D530" s="17">
        <f t="shared" si="2"/>
        <v>-0.03139013453</v>
      </c>
      <c r="E530" s="39">
        <v>44867.0</v>
      </c>
      <c r="F530" s="16">
        <v>17374.75</v>
      </c>
      <c r="G530" s="15">
        <v>-0.013126319</v>
      </c>
      <c r="H530" s="17">
        <v>-0.0131</v>
      </c>
      <c r="I530" s="19"/>
      <c r="J530" s="15"/>
      <c r="K530" s="15"/>
      <c r="L530" s="15"/>
    </row>
    <row r="531" ht="15.75" customHeight="1">
      <c r="A531" s="39">
        <v>44836.0</v>
      </c>
      <c r="B531" s="42">
        <v>11.15</v>
      </c>
      <c r="C531" s="15">
        <f t="shared" si="1"/>
        <v>0.03240740741</v>
      </c>
      <c r="D531" s="17">
        <f t="shared" si="2"/>
        <v>0.03240740741</v>
      </c>
      <c r="E531" s="39">
        <v>44836.0</v>
      </c>
      <c r="F531" s="16">
        <v>17605.85</v>
      </c>
      <c r="G531" s="15">
        <v>0.008133969</v>
      </c>
      <c r="H531" s="17">
        <v>0.0081</v>
      </c>
      <c r="I531" s="19"/>
      <c r="J531" s="15"/>
      <c r="K531" s="15"/>
      <c r="L531" s="15"/>
    </row>
    <row r="532" ht="15.75" customHeight="1">
      <c r="A532" s="39">
        <v>44806.0</v>
      </c>
      <c r="B532" s="42">
        <v>10.8</v>
      </c>
      <c r="C532" s="15">
        <f t="shared" si="1"/>
        <v>-0.004608294931</v>
      </c>
      <c r="D532" s="17">
        <f t="shared" si="2"/>
        <v>-0.004608294931</v>
      </c>
      <c r="E532" s="39">
        <v>44806.0</v>
      </c>
      <c r="F532" s="16">
        <v>17463.8</v>
      </c>
      <c r="G532" s="15">
        <v>0.011412107</v>
      </c>
      <c r="H532" s="17">
        <v>0.0114</v>
      </c>
      <c r="I532" s="19"/>
      <c r="J532" s="15"/>
      <c r="K532" s="15"/>
      <c r="L532" s="15"/>
    </row>
    <row r="533" ht="15.75" customHeight="1">
      <c r="A533" s="39">
        <v>44775.0</v>
      </c>
      <c r="B533" s="42">
        <v>10.85</v>
      </c>
      <c r="C533" s="15">
        <f t="shared" si="1"/>
        <v>-0.009132420091</v>
      </c>
      <c r="D533" s="17">
        <f t="shared" si="2"/>
        <v>-0.009132420091</v>
      </c>
      <c r="E533" s="39">
        <v>44775.0</v>
      </c>
      <c r="F533" s="16">
        <v>17266.75</v>
      </c>
      <c r="G533" s="15">
        <v>0.003087675</v>
      </c>
      <c r="H533" s="17">
        <v>0.0031</v>
      </c>
      <c r="I533" s="19"/>
      <c r="J533" s="15"/>
      <c r="K533" s="15"/>
      <c r="L533" s="15"/>
    </row>
    <row r="534" ht="15.75" customHeight="1">
      <c r="A534" s="39">
        <v>44744.0</v>
      </c>
      <c r="B534" s="42">
        <v>10.95</v>
      </c>
      <c r="C534" s="15">
        <f t="shared" si="1"/>
        <v>-0.03097345133</v>
      </c>
      <c r="D534" s="17">
        <f t="shared" si="2"/>
        <v>-0.03097345133</v>
      </c>
      <c r="E534" s="39">
        <v>44744.0</v>
      </c>
      <c r="F534" s="16">
        <v>17213.6</v>
      </c>
      <c r="G534" s="15">
        <v>-0.017281047</v>
      </c>
      <c r="H534" s="17">
        <v>-0.0173</v>
      </c>
      <c r="I534" s="19"/>
      <c r="J534" s="15"/>
      <c r="K534" s="15"/>
      <c r="L534" s="15"/>
    </row>
    <row r="535" ht="15.75" customHeight="1">
      <c r="A535" s="39">
        <v>44653.0</v>
      </c>
      <c r="B535" s="42">
        <v>11.3</v>
      </c>
      <c r="C535" s="15">
        <f t="shared" si="1"/>
        <v>-0.004405286344</v>
      </c>
      <c r="D535" s="17">
        <f t="shared" si="2"/>
        <v>-0.004405286344</v>
      </c>
      <c r="E535" s="39">
        <v>44653.0</v>
      </c>
      <c r="F535" s="16">
        <v>17516.3</v>
      </c>
      <c r="G535" s="15">
        <v>-0.002499972</v>
      </c>
      <c r="H535" s="17">
        <v>-0.0025</v>
      </c>
      <c r="I535" s="19"/>
      <c r="J535" s="15"/>
      <c r="K535" s="15"/>
      <c r="L535" s="15"/>
    </row>
    <row r="536" ht="15.75" customHeight="1">
      <c r="A536" s="39">
        <v>44622.0</v>
      </c>
      <c r="B536" s="42">
        <v>11.35</v>
      </c>
      <c r="C536" s="15">
        <f t="shared" si="1"/>
        <v>-0.004385964912</v>
      </c>
      <c r="D536" s="17">
        <f t="shared" si="2"/>
        <v>-0.004385964912</v>
      </c>
      <c r="E536" s="39">
        <v>44622.0</v>
      </c>
      <c r="F536" s="16">
        <v>17560.2</v>
      </c>
      <c r="G536" s="15">
        <v>-0.012362205</v>
      </c>
      <c r="H536" s="17">
        <v>-0.0124</v>
      </c>
      <c r="I536" s="19"/>
      <c r="J536" s="15"/>
      <c r="K536" s="15"/>
      <c r="L536" s="15"/>
    </row>
    <row r="537" ht="15.75" customHeight="1">
      <c r="A537" s="39">
        <v>44594.0</v>
      </c>
      <c r="B537" s="42">
        <v>11.4</v>
      </c>
      <c r="C537" s="15">
        <f t="shared" si="1"/>
        <v>0.06542056075</v>
      </c>
      <c r="D537" s="17">
        <f t="shared" si="2"/>
        <v>0.06542056075</v>
      </c>
      <c r="E537" s="39">
        <v>44594.0</v>
      </c>
      <c r="F537" s="16">
        <v>17780.0</v>
      </c>
      <c r="G537" s="15">
        <v>0.011557816</v>
      </c>
      <c r="H537" s="17">
        <v>0.0116</v>
      </c>
      <c r="I537" s="19"/>
      <c r="J537" s="15"/>
      <c r="K537" s="15"/>
      <c r="L537" s="15"/>
    </row>
    <row r="538" ht="15.75" customHeight="1">
      <c r="A538" s="39">
        <v>44563.0</v>
      </c>
      <c r="B538" s="42">
        <v>10.7</v>
      </c>
      <c r="C538" s="15">
        <f t="shared" si="1"/>
        <v>0.004694835681</v>
      </c>
      <c r="D538" s="17">
        <f t="shared" si="2"/>
        <v>0.004694835681</v>
      </c>
      <c r="E538" s="39">
        <v>44563.0</v>
      </c>
      <c r="F538" s="16">
        <v>17576.85</v>
      </c>
      <c r="G538" s="15">
        <v>0.013667938</v>
      </c>
      <c r="H538" s="17">
        <v>0.0137</v>
      </c>
      <c r="I538" s="19"/>
      <c r="J538" s="15"/>
      <c r="K538" s="15"/>
      <c r="L538" s="15"/>
    </row>
    <row r="539" ht="15.75" customHeight="1">
      <c r="A539" s="15" t="s">
        <v>444</v>
      </c>
      <c r="B539" s="42">
        <v>10.65</v>
      </c>
      <c r="C539" s="15">
        <f t="shared" si="1"/>
        <v>-0.01388888889</v>
      </c>
      <c r="D539" s="17">
        <f t="shared" si="2"/>
        <v>-0.01388888889</v>
      </c>
      <c r="E539" s="15" t="s">
        <v>444</v>
      </c>
      <c r="F539" s="16">
        <v>17339.85</v>
      </c>
      <c r="G539" s="15">
        <v>0.013910694</v>
      </c>
      <c r="H539" s="17">
        <v>0.0139</v>
      </c>
      <c r="I539" s="19"/>
      <c r="J539" s="15"/>
      <c r="K539" s="15"/>
      <c r="L539" s="15"/>
    </row>
    <row r="540" ht="15.75" customHeight="1">
      <c r="A540" s="15" t="s">
        <v>445</v>
      </c>
      <c r="B540" s="42">
        <v>10.8</v>
      </c>
      <c r="C540" s="15">
        <f t="shared" si="1"/>
        <v>0.01408450704</v>
      </c>
      <c r="D540" s="17">
        <f t="shared" si="2"/>
        <v>0.01408450704</v>
      </c>
      <c r="E540" s="15" t="s">
        <v>445</v>
      </c>
      <c r="F540" s="16">
        <v>17101.95</v>
      </c>
      <c r="G540" s="15">
        <v>-4.79248E-4</v>
      </c>
      <c r="H540" s="17">
        <v>-5.0E-4</v>
      </c>
      <c r="I540" s="19"/>
      <c r="J540" s="15"/>
      <c r="K540" s="15"/>
      <c r="L540" s="15"/>
    </row>
    <row r="541" ht="15.75" customHeight="1">
      <c r="A541" s="15" t="s">
        <v>446</v>
      </c>
      <c r="B541" s="42">
        <v>10.65</v>
      </c>
      <c r="C541" s="15">
        <f t="shared" si="1"/>
        <v>-0.05752212389</v>
      </c>
      <c r="D541" s="17">
        <f t="shared" si="2"/>
        <v>-0.05752212389</v>
      </c>
      <c r="E541" s="15" t="s">
        <v>446</v>
      </c>
      <c r="F541" s="16">
        <v>17110.15</v>
      </c>
      <c r="G541" s="15">
        <v>-0.0097118</v>
      </c>
      <c r="H541" s="17">
        <v>-0.0097</v>
      </c>
      <c r="I541" s="19"/>
      <c r="J541" s="15"/>
      <c r="K541" s="15"/>
      <c r="L541" s="15"/>
    </row>
    <row r="542" ht="15.75" customHeight="1">
      <c r="A542" s="15" t="s">
        <v>447</v>
      </c>
      <c r="B542" s="42">
        <v>11.3</v>
      </c>
      <c r="C542" s="15">
        <f t="shared" si="1"/>
        <v>0.03196347032</v>
      </c>
      <c r="D542" s="17">
        <f t="shared" si="2"/>
        <v>0.03196347032</v>
      </c>
      <c r="E542" s="15" t="s">
        <v>447</v>
      </c>
      <c r="F542" s="16">
        <v>17277.95</v>
      </c>
      <c r="G542" s="15">
        <v>0.007513514</v>
      </c>
      <c r="H542" s="17">
        <v>0.0075</v>
      </c>
      <c r="I542" s="19"/>
      <c r="J542" s="15"/>
      <c r="K542" s="15"/>
      <c r="L542" s="15"/>
    </row>
    <row r="543" ht="15.75" customHeight="1">
      <c r="A543" s="15" t="s">
        <v>448</v>
      </c>
      <c r="B543" s="42">
        <v>10.95</v>
      </c>
      <c r="C543" s="15">
        <f t="shared" si="1"/>
        <v>-0.07594936709</v>
      </c>
      <c r="D543" s="17">
        <f t="shared" si="2"/>
        <v>-0.07594936709</v>
      </c>
      <c r="E543" s="15" t="s">
        <v>448</v>
      </c>
      <c r="F543" s="16">
        <v>17149.1</v>
      </c>
      <c r="G543" s="15">
        <v>-0.026567861</v>
      </c>
      <c r="H543" s="17">
        <v>-0.0266</v>
      </c>
      <c r="I543" s="19"/>
      <c r="J543" s="15"/>
      <c r="K543" s="15"/>
      <c r="L543" s="15"/>
    </row>
    <row r="544" ht="15.75" customHeight="1">
      <c r="A544" s="15" t="s">
        <v>449</v>
      </c>
      <c r="B544" s="42">
        <v>11.85</v>
      </c>
      <c r="C544" s="15">
        <f t="shared" si="1"/>
        <v>-0.01659751037</v>
      </c>
      <c r="D544" s="17">
        <f t="shared" si="2"/>
        <v>-0.01659751037</v>
      </c>
      <c r="E544" s="15" t="s">
        <v>449</v>
      </c>
      <c r="F544" s="16">
        <v>17617.15</v>
      </c>
      <c r="G544" s="15">
        <v>-0.007875767</v>
      </c>
      <c r="H544" s="17">
        <v>-0.0079</v>
      </c>
      <c r="I544" s="19"/>
      <c r="J544" s="15"/>
      <c r="K544" s="15"/>
      <c r="L544" s="15"/>
    </row>
    <row r="545" ht="15.75" customHeight="1">
      <c r="A545" s="15" t="s">
        <v>450</v>
      </c>
      <c r="B545" s="42">
        <v>12.05</v>
      </c>
      <c r="C545" s="15">
        <f t="shared" si="1"/>
        <v>0.008368200837</v>
      </c>
      <c r="D545" s="17">
        <f t="shared" si="2"/>
        <v>0.008368200837</v>
      </c>
      <c r="E545" s="15" t="s">
        <v>450</v>
      </c>
      <c r="F545" s="16">
        <v>17757.0</v>
      </c>
      <c r="G545" s="15">
        <v>-0.010112385</v>
      </c>
      <c r="H545" s="17">
        <v>-0.0101</v>
      </c>
      <c r="I545" s="19"/>
      <c r="J545" s="15"/>
      <c r="K545" s="15"/>
      <c r="L545" s="15"/>
    </row>
    <row r="546" ht="15.75" customHeight="1">
      <c r="A546" s="15" t="s">
        <v>451</v>
      </c>
      <c r="B546" s="42">
        <v>11.95</v>
      </c>
      <c r="C546" s="15">
        <f t="shared" si="1"/>
        <v>-0.008298755187</v>
      </c>
      <c r="D546" s="17">
        <f t="shared" si="2"/>
        <v>-0.008298755187</v>
      </c>
      <c r="E546" s="15" t="s">
        <v>451</v>
      </c>
      <c r="F546" s="16">
        <v>17938.4</v>
      </c>
      <c r="G546" s="15">
        <v>-0.009642219</v>
      </c>
      <c r="H546" s="17">
        <v>-0.0096</v>
      </c>
      <c r="I546" s="19"/>
      <c r="J546" s="15"/>
      <c r="K546" s="15"/>
      <c r="L546" s="15"/>
    </row>
    <row r="547" ht="15.75" customHeight="1">
      <c r="A547" s="15" t="s">
        <v>452</v>
      </c>
      <c r="B547" s="42">
        <v>12.05</v>
      </c>
      <c r="C547" s="15">
        <f t="shared" si="1"/>
        <v>-0.036</v>
      </c>
      <c r="D547" s="17">
        <f t="shared" si="2"/>
        <v>-0.036</v>
      </c>
      <c r="E547" s="15" t="s">
        <v>452</v>
      </c>
      <c r="F547" s="16">
        <v>18113.05</v>
      </c>
      <c r="G547" s="15">
        <v>-0.010653754</v>
      </c>
      <c r="H547" s="17">
        <v>-0.0107</v>
      </c>
      <c r="I547" s="19"/>
      <c r="J547" s="15"/>
      <c r="K547" s="15"/>
      <c r="L547" s="15"/>
    </row>
    <row r="548" ht="15.75" customHeight="1">
      <c r="A548" s="15" t="s">
        <v>453</v>
      </c>
      <c r="B548" s="42">
        <v>12.5</v>
      </c>
      <c r="C548" s="15">
        <f t="shared" si="1"/>
        <v>-0.01960784314</v>
      </c>
      <c r="D548" s="17">
        <f t="shared" si="2"/>
        <v>-0.01960784314</v>
      </c>
      <c r="E548" s="15" t="s">
        <v>453</v>
      </c>
      <c r="F548" s="16">
        <v>18308.1</v>
      </c>
      <c r="G548" s="15">
        <v>0.00286759</v>
      </c>
      <c r="H548" s="17">
        <v>0.0029</v>
      </c>
      <c r="I548" s="19"/>
      <c r="J548" s="15"/>
      <c r="K548" s="15"/>
      <c r="L548" s="15"/>
    </row>
    <row r="549" ht="15.75" customHeight="1">
      <c r="A549" s="15" t="s">
        <v>454</v>
      </c>
      <c r="B549" s="42">
        <v>12.75</v>
      </c>
      <c r="C549" s="15">
        <f t="shared" si="1"/>
        <v>-0.00390625</v>
      </c>
      <c r="D549" s="17">
        <f t="shared" si="2"/>
        <v>-0.00390625</v>
      </c>
      <c r="E549" s="15" t="s">
        <v>454</v>
      </c>
      <c r="F549" s="16">
        <v>18255.75</v>
      </c>
      <c r="G549" s="15">
        <v>-1.12281E-4</v>
      </c>
      <c r="H549" s="17">
        <v>-1.0E-4</v>
      </c>
      <c r="I549" s="19"/>
      <c r="J549" s="15"/>
      <c r="K549" s="15"/>
      <c r="L549" s="15"/>
    </row>
    <row r="550" ht="15.75" customHeight="1">
      <c r="A550" s="15" t="s">
        <v>455</v>
      </c>
      <c r="B550" s="42">
        <v>12.8</v>
      </c>
      <c r="C550" s="15">
        <f t="shared" si="1"/>
        <v>0</v>
      </c>
      <c r="D550" s="17">
        <f t="shared" si="2"/>
        <v>0</v>
      </c>
      <c r="E550" s="15" t="s">
        <v>455</v>
      </c>
      <c r="F550" s="16">
        <v>18257.8</v>
      </c>
      <c r="G550" s="15">
        <v>0.002495559</v>
      </c>
      <c r="H550" s="17">
        <v>0.0025</v>
      </c>
      <c r="I550" s="19"/>
      <c r="J550" s="15"/>
      <c r="K550" s="15"/>
      <c r="L550" s="15"/>
    </row>
    <row r="551" ht="15.75" customHeight="1">
      <c r="A551" s="39">
        <v>44896.0</v>
      </c>
      <c r="B551" s="42">
        <v>12.8</v>
      </c>
      <c r="C551" s="15">
        <f t="shared" si="1"/>
        <v>0.08474576271</v>
      </c>
      <c r="D551" s="17">
        <f t="shared" si="2"/>
        <v>0.08474576271</v>
      </c>
      <c r="E551" s="39">
        <v>44896.0</v>
      </c>
      <c r="F551" s="16">
        <v>18212.35</v>
      </c>
      <c r="G551" s="15">
        <v>0.008673137</v>
      </c>
      <c r="H551" s="17">
        <v>0.0087</v>
      </c>
      <c r="I551" s="19"/>
      <c r="J551" s="15"/>
      <c r="K551" s="15"/>
      <c r="L551" s="15"/>
    </row>
    <row r="552" ht="15.75" customHeight="1">
      <c r="A552" s="39">
        <v>44866.0</v>
      </c>
      <c r="B552" s="42">
        <v>11.8</v>
      </c>
      <c r="C552" s="15">
        <f t="shared" si="1"/>
        <v>-0.2053872054</v>
      </c>
      <c r="D552" s="17">
        <f t="shared" si="2"/>
        <v>-0.2053872054</v>
      </c>
      <c r="E552" s="39">
        <v>44866.0</v>
      </c>
      <c r="F552" s="16">
        <v>18055.75</v>
      </c>
      <c r="G552" s="15">
        <v>0.002913355</v>
      </c>
      <c r="H552" s="17">
        <v>0.0029</v>
      </c>
      <c r="I552" s="19"/>
      <c r="J552" s="15"/>
      <c r="K552" s="15"/>
      <c r="L552" s="15"/>
    </row>
    <row r="553" ht="15.75" customHeight="1">
      <c r="A553" s="39">
        <v>44835.0</v>
      </c>
      <c r="B553" s="42">
        <v>14.85</v>
      </c>
      <c r="C553" s="15">
        <f t="shared" si="1"/>
        <v>-0.01655629139</v>
      </c>
      <c r="D553" s="17">
        <f t="shared" si="2"/>
        <v>-0.01655629139</v>
      </c>
      <c r="E553" s="39">
        <v>44835.0</v>
      </c>
      <c r="F553" s="16">
        <v>18003.3</v>
      </c>
      <c r="G553" s="15">
        <v>0.010700231</v>
      </c>
      <c r="H553" s="17">
        <v>0.0107</v>
      </c>
      <c r="I553" s="19"/>
      <c r="J553" s="15"/>
      <c r="K553" s="15"/>
      <c r="L553" s="15"/>
    </row>
    <row r="554" ht="15.75" customHeight="1">
      <c r="A554" s="39">
        <v>44743.0</v>
      </c>
      <c r="B554" s="42">
        <v>15.1</v>
      </c>
      <c r="C554" s="15">
        <f t="shared" si="1"/>
        <v>-0.01307189542</v>
      </c>
      <c r="D554" s="17">
        <f t="shared" si="2"/>
        <v>-0.01307189542</v>
      </c>
      <c r="E554" s="39">
        <v>44743.0</v>
      </c>
      <c r="F554" s="16">
        <v>17812.7</v>
      </c>
      <c r="G554" s="15">
        <v>0.00376425</v>
      </c>
      <c r="H554" s="17">
        <v>0.0038</v>
      </c>
      <c r="I554" s="19"/>
      <c r="J554" s="15"/>
      <c r="K554" s="15"/>
      <c r="L554" s="15"/>
    </row>
    <row r="555" ht="15.75" customHeight="1">
      <c r="A555" s="39">
        <v>44713.0</v>
      </c>
      <c r="B555" s="42">
        <v>15.3</v>
      </c>
      <c r="C555" s="15">
        <f t="shared" si="1"/>
        <v>0.01324503311</v>
      </c>
      <c r="D555" s="17">
        <f t="shared" si="2"/>
        <v>0.01324503311</v>
      </c>
      <c r="E555" s="39">
        <v>44713.0</v>
      </c>
      <c r="F555" s="16">
        <v>17745.9</v>
      </c>
      <c r="G555" s="15">
        <v>-0.010005439</v>
      </c>
      <c r="H555" s="17">
        <v>-0.01</v>
      </c>
      <c r="I555" s="19"/>
      <c r="J555" s="15"/>
      <c r="K555" s="15"/>
      <c r="L555" s="15"/>
    </row>
    <row r="556" ht="15.75" customHeight="1">
      <c r="A556" s="39">
        <v>44682.0</v>
      </c>
      <c r="B556" s="42">
        <v>15.1</v>
      </c>
      <c r="C556" s="15">
        <f t="shared" si="1"/>
        <v>-0.009836065574</v>
      </c>
      <c r="D556" s="17">
        <f t="shared" si="2"/>
        <v>-0.009836065574</v>
      </c>
      <c r="E556" s="39">
        <v>44682.0</v>
      </c>
      <c r="F556" s="16">
        <v>17925.25</v>
      </c>
      <c r="G556" s="15">
        <v>0.006739585</v>
      </c>
      <c r="H556" s="17">
        <v>0.0067</v>
      </c>
      <c r="I556" s="19"/>
      <c r="J556" s="15"/>
      <c r="K556" s="15"/>
      <c r="L556" s="15"/>
    </row>
    <row r="557" ht="15.75" customHeight="1">
      <c r="A557" s="39">
        <v>44652.0</v>
      </c>
      <c r="B557" s="42">
        <v>15.25</v>
      </c>
      <c r="C557" s="15">
        <f t="shared" si="1"/>
        <v>-0.0192926045</v>
      </c>
      <c r="D557" s="17">
        <f t="shared" si="2"/>
        <v>-0.0192926045</v>
      </c>
      <c r="E557" s="39">
        <v>44652.0</v>
      </c>
      <c r="F557" s="16">
        <v>17805.25</v>
      </c>
      <c r="G557" s="15">
        <v>0.010186829</v>
      </c>
      <c r="H557" s="17">
        <v>0.0102</v>
      </c>
      <c r="I557" s="19"/>
      <c r="J557" s="15"/>
      <c r="K557" s="15"/>
      <c r="L557" s="15"/>
    </row>
    <row r="558" ht="15.75" customHeight="1">
      <c r="A558" s="39">
        <v>44621.0</v>
      </c>
      <c r="B558" s="42">
        <v>15.55</v>
      </c>
      <c r="C558" s="15">
        <f t="shared" si="1"/>
        <v>0.01302931596</v>
      </c>
      <c r="D558" s="17">
        <f t="shared" si="2"/>
        <v>0.01302931596</v>
      </c>
      <c r="E558" s="39">
        <v>44621.0</v>
      </c>
      <c r="F558" s="16">
        <v>17625.7</v>
      </c>
      <c r="G558" s="15">
        <v>0.015653407</v>
      </c>
      <c r="H558" s="17">
        <v>0.0157</v>
      </c>
      <c r="I558" s="19"/>
      <c r="J558" s="15"/>
      <c r="K558" s="15"/>
      <c r="L558" s="15"/>
    </row>
    <row r="559" ht="15.75" customHeight="1">
      <c r="A559" s="15" t="s">
        <v>456</v>
      </c>
      <c r="B559" s="42">
        <v>15.35</v>
      </c>
      <c r="C559" s="15">
        <f t="shared" si="1"/>
        <v>0.09642857143</v>
      </c>
      <c r="D559" s="17">
        <f t="shared" si="2"/>
        <v>0.09642857143</v>
      </c>
      <c r="E559" s="15" t="s">
        <v>456</v>
      </c>
      <c r="F559" s="16">
        <v>17354.05</v>
      </c>
      <c r="G559" s="15">
        <v>0.008724741</v>
      </c>
      <c r="H559" s="17">
        <v>0.0087</v>
      </c>
      <c r="I559" s="19"/>
      <c r="J559" s="15"/>
      <c r="K559" s="15"/>
      <c r="L559" s="15"/>
    </row>
    <row r="560" ht="15.75" customHeight="1">
      <c r="A560" s="15" t="s">
        <v>457</v>
      </c>
      <c r="B560" s="42">
        <v>14.0</v>
      </c>
      <c r="C560" s="15">
        <f t="shared" si="1"/>
        <v>-0.03114186851</v>
      </c>
      <c r="D560" s="17">
        <f t="shared" si="2"/>
        <v>-0.03114186851</v>
      </c>
      <c r="E560" s="15" t="s">
        <v>457</v>
      </c>
      <c r="F560" s="16">
        <v>17203.95</v>
      </c>
      <c r="G560" s="15">
        <v>-5.60603E-4</v>
      </c>
      <c r="H560" s="17">
        <v>-6.0E-4</v>
      </c>
      <c r="I560" s="19"/>
      <c r="J560" s="15"/>
      <c r="K560" s="15"/>
      <c r="L560" s="15"/>
    </row>
    <row r="561" ht="15.75" customHeight="1">
      <c r="A561" s="15" t="s">
        <v>458</v>
      </c>
      <c r="B561" s="42">
        <v>14.45</v>
      </c>
      <c r="C561" s="15">
        <f t="shared" si="1"/>
        <v>0.05090909091</v>
      </c>
      <c r="D561" s="17">
        <f t="shared" si="2"/>
        <v>0.05090909091</v>
      </c>
      <c r="E561" s="15" t="s">
        <v>458</v>
      </c>
      <c r="F561" s="16">
        <v>17213.6</v>
      </c>
      <c r="G561" s="15">
        <v>-0.001140238</v>
      </c>
      <c r="H561" s="17">
        <v>-0.0011</v>
      </c>
      <c r="I561" s="19"/>
      <c r="J561" s="15"/>
      <c r="K561" s="15"/>
      <c r="L561" s="15"/>
    </row>
    <row r="562" ht="15.75" customHeight="1">
      <c r="A562" s="15" t="s">
        <v>459</v>
      </c>
      <c r="B562" s="42">
        <v>13.75</v>
      </c>
      <c r="C562" s="15">
        <f t="shared" si="1"/>
        <v>0.02230483271</v>
      </c>
      <c r="D562" s="17">
        <f t="shared" si="2"/>
        <v>0.02230483271</v>
      </c>
      <c r="E562" s="15" t="s">
        <v>459</v>
      </c>
      <c r="F562" s="16">
        <v>17233.25</v>
      </c>
      <c r="G562" s="15">
        <v>0.008603409</v>
      </c>
      <c r="H562" s="17">
        <v>0.0086</v>
      </c>
      <c r="I562" s="19"/>
      <c r="J562" s="15"/>
      <c r="K562" s="15"/>
      <c r="L562" s="15"/>
    </row>
    <row r="563" ht="15.75" customHeight="1">
      <c r="A563" s="15" t="s">
        <v>460</v>
      </c>
      <c r="B563" s="42">
        <v>13.45</v>
      </c>
      <c r="C563" s="15">
        <f t="shared" si="1"/>
        <v>-0.01465201465</v>
      </c>
      <c r="D563" s="17">
        <f t="shared" si="2"/>
        <v>-0.01465201465</v>
      </c>
      <c r="E563" s="15" t="s">
        <v>460</v>
      </c>
      <c r="F563" s="16">
        <v>17086.25</v>
      </c>
      <c r="G563" s="15">
        <v>0.004851871</v>
      </c>
      <c r="H563" s="17">
        <v>0.0049</v>
      </c>
      <c r="I563" s="19"/>
      <c r="J563" s="15"/>
      <c r="K563" s="15"/>
      <c r="L563" s="15"/>
    </row>
    <row r="564" ht="15.75" customHeight="1">
      <c r="A564" s="15" t="s">
        <v>461</v>
      </c>
      <c r="B564" s="42">
        <v>13.65</v>
      </c>
      <c r="C564" s="15">
        <f t="shared" si="1"/>
        <v>-0.01086956522</v>
      </c>
      <c r="D564" s="17">
        <f t="shared" si="2"/>
        <v>-0.01086956522</v>
      </c>
      <c r="E564" s="15" t="s">
        <v>461</v>
      </c>
      <c r="F564" s="16">
        <v>17003.75</v>
      </c>
      <c r="G564" s="15">
        <v>-0.004032778</v>
      </c>
      <c r="H564" s="17">
        <v>-0.004</v>
      </c>
      <c r="I564" s="19"/>
      <c r="J564" s="15"/>
      <c r="K564" s="15"/>
      <c r="L564" s="15"/>
    </row>
    <row r="565" ht="15.75" customHeight="1">
      <c r="A565" s="15" t="s">
        <v>462</v>
      </c>
      <c r="B565" s="42">
        <v>13.8</v>
      </c>
      <c r="C565" s="15">
        <f t="shared" si="1"/>
        <v>-0.007194244604</v>
      </c>
      <c r="D565" s="17">
        <f t="shared" si="2"/>
        <v>-0.007194244604</v>
      </c>
      <c r="E565" s="15" t="s">
        <v>462</v>
      </c>
      <c r="F565" s="16">
        <v>17072.6</v>
      </c>
      <c r="G565" s="15">
        <v>0.006909283</v>
      </c>
      <c r="H565" s="17">
        <v>0.0069</v>
      </c>
      <c r="I565" s="19"/>
      <c r="J565" s="15"/>
      <c r="K565" s="15"/>
      <c r="L565" s="15"/>
    </row>
    <row r="566" ht="15.75" customHeight="1">
      <c r="A566" s="15" t="s">
        <v>463</v>
      </c>
      <c r="B566" s="42">
        <v>13.9</v>
      </c>
      <c r="C566" s="15">
        <f t="shared" si="1"/>
        <v>-0.003584229391</v>
      </c>
      <c r="D566" s="17">
        <f t="shared" si="2"/>
        <v>-0.003584229391</v>
      </c>
      <c r="E566" s="15" t="s">
        <v>463</v>
      </c>
      <c r="F566" s="16">
        <v>16955.45</v>
      </c>
      <c r="G566" s="15">
        <v>0.011007194</v>
      </c>
      <c r="H566" s="17">
        <v>0.011</v>
      </c>
      <c r="I566" s="19"/>
      <c r="J566" s="15"/>
      <c r="K566" s="15"/>
      <c r="L566" s="15"/>
    </row>
    <row r="567" ht="15.75" customHeight="1">
      <c r="A567" s="15" t="s">
        <v>464</v>
      </c>
      <c r="B567" s="42">
        <v>13.95</v>
      </c>
      <c r="C567" s="15">
        <f t="shared" si="1"/>
        <v>0.02197802198</v>
      </c>
      <c r="D567" s="17">
        <f t="shared" si="2"/>
        <v>0.02197802198</v>
      </c>
      <c r="E567" s="15" t="s">
        <v>464</v>
      </c>
      <c r="F567" s="16">
        <v>16770.85</v>
      </c>
      <c r="G567" s="15">
        <v>0.009428681</v>
      </c>
      <c r="H567" s="17">
        <v>0.0094</v>
      </c>
      <c r="I567" s="19"/>
      <c r="J567" s="15"/>
      <c r="K567" s="15"/>
      <c r="L567" s="15"/>
    </row>
    <row r="568" ht="15.75" customHeight="1">
      <c r="A568" s="15" t="s">
        <v>465</v>
      </c>
      <c r="B568" s="42">
        <v>13.65</v>
      </c>
      <c r="C568" s="15">
        <f t="shared" si="1"/>
        <v>-0.02846975089</v>
      </c>
      <c r="D568" s="17">
        <f t="shared" si="2"/>
        <v>-0.02846975089</v>
      </c>
      <c r="E568" s="15" t="s">
        <v>465</v>
      </c>
      <c r="F568" s="16">
        <v>16614.2</v>
      </c>
      <c r="G568" s="15">
        <v>-0.021842545</v>
      </c>
      <c r="H568" s="17">
        <v>-0.0218</v>
      </c>
      <c r="I568" s="19"/>
      <c r="J568" s="15"/>
      <c r="K568" s="15"/>
      <c r="L568" s="15"/>
    </row>
    <row r="569" ht="15.75" customHeight="1">
      <c r="A569" s="15" t="s">
        <v>466</v>
      </c>
      <c r="B569" s="42">
        <v>14.05</v>
      </c>
      <c r="C569" s="15">
        <f t="shared" si="1"/>
        <v>-0.04421768707</v>
      </c>
      <c r="D569" s="17">
        <f t="shared" si="2"/>
        <v>-0.04421768707</v>
      </c>
      <c r="E569" s="15" t="s">
        <v>466</v>
      </c>
      <c r="F569" s="16">
        <v>16985.2</v>
      </c>
      <c r="G569" s="15">
        <v>-0.015259386</v>
      </c>
      <c r="H569" s="17">
        <v>-0.0153</v>
      </c>
      <c r="I569" s="19"/>
      <c r="J569" s="15"/>
      <c r="K569" s="15"/>
      <c r="L569" s="15"/>
    </row>
    <row r="570" ht="15.75" customHeight="1">
      <c r="A570" s="15" t="s">
        <v>467</v>
      </c>
      <c r="B570" s="42">
        <v>14.7</v>
      </c>
      <c r="C570" s="15">
        <f t="shared" si="1"/>
        <v>-0.01672240803</v>
      </c>
      <c r="D570" s="17">
        <f t="shared" si="2"/>
        <v>-0.01672240803</v>
      </c>
      <c r="E570" s="15" t="s">
        <v>467</v>
      </c>
      <c r="F570" s="16">
        <v>17248.4</v>
      </c>
      <c r="G570" s="15">
        <v>0.001567817</v>
      </c>
      <c r="H570" s="17">
        <v>0.0016</v>
      </c>
      <c r="I570" s="19"/>
      <c r="J570" s="15"/>
      <c r="K570" s="15"/>
      <c r="L570" s="15"/>
    </row>
    <row r="571" ht="15.75" customHeight="1">
      <c r="A571" s="15" t="s">
        <v>468</v>
      </c>
      <c r="B571" s="42">
        <v>14.95</v>
      </c>
      <c r="C571" s="15">
        <f t="shared" si="1"/>
        <v>-0.01967213115</v>
      </c>
      <c r="D571" s="17">
        <f t="shared" si="2"/>
        <v>-0.01967213115</v>
      </c>
      <c r="E571" s="15" t="s">
        <v>468</v>
      </c>
      <c r="F571" s="16">
        <v>17221.4</v>
      </c>
      <c r="G571" s="15">
        <v>-0.00597406</v>
      </c>
      <c r="H571" s="17">
        <v>-0.006</v>
      </c>
      <c r="I571" s="19"/>
      <c r="J571" s="15"/>
      <c r="K571" s="15"/>
      <c r="L571" s="15"/>
    </row>
    <row r="572" ht="15.75" customHeight="1">
      <c r="A572" s="15" t="s">
        <v>469</v>
      </c>
      <c r="B572" s="42">
        <v>15.25</v>
      </c>
      <c r="C572" s="15">
        <f t="shared" si="1"/>
        <v>-0.01612903226</v>
      </c>
      <c r="D572" s="17">
        <f t="shared" si="2"/>
        <v>-0.01612903226</v>
      </c>
      <c r="E572" s="15" t="s">
        <v>469</v>
      </c>
      <c r="F572" s="16">
        <v>17324.9</v>
      </c>
      <c r="G572" s="15">
        <v>-0.002495934</v>
      </c>
      <c r="H572" s="17">
        <v>-0.0025</v>
      </c>
      <c r="I572" s="19"/>
      <c r="J572" s="15"/>
      <c r="K572" s="15"/>
      <c r="L572" s="15"/>
    </row>
    <row r="573" ht="15.75" customHeight="1">
      <c r="A573" s="15" t="s">
        <v>470</v>
      </c>
      <c r="B573" s="42">
        <v>15.5</v>
      </c>
      <c r="C573" s="15">
        <f t="shared" si="1"/>
        <v>-0.05487804878</v>
      </c>
      <c r="D573" s="17">
        <f t="shared" si="2"/>
        <v>-0.05487804878</v>
      </c>
      <c r="E573" s="15" t="s">
        <v>470</v>
      </c>
      <c r="F573" s="16">
        <v>17368.25</v>
      </c>
      <c r="G573" s="15">
        <v>-0.008169011</v>
      </c>
      <c r="H573" s="17">
        <v>-0.0082</v>
      </c>
      <c r="I573" s="19"/>
      <c r="J573" s="15"/>
      <c r="K573" s="15"/>
      <c r="L573" s="15"/>
    </row>
    <row r="574" ht="15.75" customHeight="1">
      <c r="A574" s="58">
        <v>44481.0</v>
      </c>
      <c r="B574" s="42">
        <v>16.4</v>
      </c>
      <c r="C574" s="15">
        <f t="shared" si="1"/>
        <v>0</v>
      </c>
      <c r="D574" s="17">
        <f t="shared" si="2"/>
        <v>0</v>
      </c>
      <c r="E574" s="58">
        <v>44481.0</v>
      </c>
      <c r="F574" s="16">
        <v>17511.3</v>
      </c>
      <c r="G574" s="15">
        <v>-3.16838E-4</v>
      </c>
      <c r="H574" s="17">
        <v>-3.0E-4</v>
      </c>
      <c r="I574" s="19"/>
      <c r="J574" s="15"/>
      <c r="K574" s="15"/>
      <c r="L574" s="15"/>
    </row>
    <row r="575" ht="15.75" customHeight="1">
      <c r="A575" s="39">
        <v>44451.0</v>
      </c>
      <c r="B575" s="42">
        <v>16.4</v>
      </c>
      <c r="C575" s="15">
        <f t="shared" si="1"/>
        <v>0.1468531469</v>
      </c>
      <c r="D575" s="17">
        <f t="shared" si="2"/>
        <v>0.1468531469</v>
      </c>
      <c r="E575" s="39">
        <v>44451.0</v>
      </c>
      <c r="F575" s="16">
        <v>17516.85</v>
      </c>
      <c r="G575" s="15">
        <v>0.002696089</v>
      </c>
      <c r="H575" s="17">
        <v>0.0027</v>
      </c>
      <c r="I575" s="19"/>
      <c r="J575" s="15"/>
      <c r="K575" s="15"/>
      <c r="L575" s="15"/>
    </row>
    <row r="576" ht="15.75" customHeight="1">
      <c r="A576" s="39">
        <v>44420.0</v>
      </c>
      <c r="B576" s="42">
        <v>14.3</v>
      </c>
      <c r="C576" s="15">
        <f t="shared" si="1"/>
        <v>0.00350877193</v>
      </c>
      <c r="D576" s="17">
        <f t="shared" si="2"/>
        <v>0.00350877193</v>
      </c>
      <c r="E576" s="39">
        <v>44420.0</v>
      </c>
      <c r="F576" s="16">
        <v>17469.75</v>
      </c>
      <c r="G576" s="15">
        <v>0.017060902</v>
      </c>
      <c r="H576" s="17">
        <v>0.0171</v>
      </c>
      <c r="I576" s="19"/>
      <c r="J576" s="15"/>
      <c r="K576" s="15"/>
      <c r="L576" s="15"/>
    </row>
    <row r="577" ht="15.75" customHeight="1">
      <c r="A577" s="39">
        <v>44389.0</v>
      </c>
      <c r="B577" s="42">
        <v>14.25</v>
      </c>
      <c r="C577" s="15">
        <f t="shared" si="1"/>
        <v>-0.05</v>
      </c>
      <c r="D577" s="17">
        <f t="shared" si="2"/>
        <v>-0.05</v>
      </c>
      <c r="E577" s="39">
        <v>44389.0</v>
      </c>
      <c r="F577" s="16">
        <v>17176.7</v>
      </c>
      <c r="G577" s="15">
        <v>0.015636595</v>
      </c>
      <c r="H577" s="17">
        <v>0.0156</v>
      </c>
      <c r="I577" s="19"/>
      <c r="J577" s="15"/>
      <c r="K577" s="15"/>
      <c r="L577" s="15"/>
    </row>
    <row r="578" ht="15.75" customHeight="1">
      <c r="A578" s="39">
        <v>44359.0</v>
      </c>
      <c r="B578" s="42">
        <v>15.0</v>
      </c>
      <c r="C578" s="15">
        <f t="shared" si="1"/>
        <v>0.03806228374</v>
      </c>
      <c r="D578" s="17">
        <f t="shared" si="2"/>
        <v>0.03806228374</v>
      </c>
      <c r="E578" s="39">
        <v>44359.0</v>
      </c>
      <c r="F578" s="16">
        <v>16912.25</v>
      </c>
      <c r="G578" s="15">
        <v>-0.016540964</v>
      </c>
      <c r="H578" s="17">
        <v>-0.0165</v>
      </c>
      <c r="I578" s="19"/>
      <c r="J578" s="15"/>
      <c r="K578" s="15"/>
      <c r="L578" s="15"/>
    </row>
    <row r="579" ht="15.75" customHeight="1">
      <c r="A579" s="39">
        <v>44267.0</v>
      </c>
      <c r="B579" s="42">
        <v>14.45</v>
      </c>
      <c r="C579" s="15">
        <f t="shared" si="1"/>
        <v>0.12890625</v>
      </c>
      <c r="D579" s="17">
        <f t="shared" si="2"/>
        <v>0.12890625</v>
      </c>
      <c r="E579" s="39">
        <v>44267.0</v>
      </c>
      <c r="F579" s="16">
        <v>17196.7</v>
      </c>
      <c r="G579" s="15">
        <v>-0.011777619</v>
      </c>
      <c r="H579" s="17">
        <v>-0.0118</v>
      </c>
      <c r="I579" s="19"/>
      <c r="J579" s="15"/>
      <c r="K579" s="15"/>
      <c r="L579" s="15"/>
    </row>
    <row r="580" ht="15.75" customHeight="1">
      <c r="A580" s="39">
        <v>44239.0</v>
      </c>
      <c r="B580" s="42">
        <v>12.8</v>
      </c>
      <c r="C580" s="15">
        <f t="shared" si="1"/>
        <v>0</v>
      </c>
      <c r="D580" s="17">
        <f t="shared" si="2"/>
        <v>0</v>
      </c>
      <c r="E580" s="39">
        <v>44239.0</v>
      </c>
      <c r="F580" s="16">
        <v>17401.65</v>
      </c>
      <c r="G580" s="15">
        <v>0.013674571</v>
      </c>
      <c r="H580" s="17">
        <v>0.0137</v>
      </c>
      <c r="I580" s="19"/>
      <c r="J580" s="15"/>
      <c r="K580" s="15"/>
      <c r="L580" s="15"/>
    </row>
    <row r="581" ht="15.75" customHeight="1">
      <c r="A581" s="39">
        <v>44208.0</v>
      </c>
      <c r="B581" s="42">
        <v>12.8</v>
      </c>
      <c r="C581" s="15">
        <f t="shared" si="1"/>
        <v>0.1583710407</v>
      </c>
      <c r="D581" s="17">
        <f t="shared" si="2"/>
        <v>0.1583710407</v>
      </c>
      <c r="E581" s="39">
        <v>44208.0</v>
      </c>
      <c r="F581" s="16">
        <v>17166.9</v>
      </c>
      <c r="G581" s="15">
        <v>0.010816572</v>
      </c>
      <c r="H581" s="17">
        <v>0.0108</v>
      </c>
      <c r="I581" s="19"/>
      <c r="J581" s="15"/>
      <c r="K581" s="15"/>
      <c r="L581" s="15"/>
    </row>
    <row r="582" ht="15.75" customHeight="1">
      <c r="A582" s="15" t="s">
        <v>471</v>
      </c>
      <c r="B582" s="42">
        <v>11.05</v>
      </c>
      <c r="C582" s="15">
        <f t="shared" si="1"/>
        <v>-0.01339285714</v>
      </c>
      <c r="D582" s="17">
        <f t="shared" si="2"/>
        <v>-0.01339285714</v>
      </c>
      <c r="E582" s="15" t="s">
        <v>471</v>
      </c>
      <c r="F582" s="16">
        <v>16983.2</v>
      </c>
      <c r="G582" s="15">
        <v>-0.004148599</v>
      </c>
      <c r="H582" s="17">
        <v>-0.0041</v>
      </c>
      <c r="I582" s="19"/>
      <c r="J582" s="15"/>
      <c r="K582" s="15"/>
      <c r="L582" s="15"/>
    </row>
    <row r="583" ht="15.75" customHeight="1">
      <c r="A583" s="15" t="s">
        <v>472</v>
      </c>
      <c r="B583" s="42">
        <v>11.2</v>
      </c>
      <c r="C583" s="15">
        <f t="shared" si="1"/>
        <v>0.03225806452</v>
      </c>
      <c r="D583" s="17">
        <f t="shared" si="2"/>
        <v>0.03225806452</v>
      </c>
      <c r="E583" s="15" t="s">
        <v>472</v>
      </c>
      <c r="F583" s="16">
        <v>17053.95</v>
      </c>
      <c r="G583" s="15">
        <v>0.001615134</v>
      </c>
      <c r="H583" s="17">
        <v>0.0016</v>
      </c>
      <c r="I583" s="19"/>
      <c r="J583" s="15"/>
      <c r="K583" s="15"/>
      <c r="L583" s="15"/>
    </row>
    <row r="584" ht="15.75" customHeight="1">
      <c r="A584" s="15" t="s">
        <v>473</v>
      </c>
      <c r="B584" s="42">
        <v>10.85</v>
      </c>
      <c r="C584" s="15">
        <f t="shared" si="1"/>
        <v>-0.0686695279</v>
      </c>
      <c r="D584" s="17">
        <f t="shared" si="2"/>
        <v>-0.0686695279</v>
      </c>
      <c r="E584" s="15" t="s">
        <v>473</v>
      </c>
      <c r="F584" s="16">
        <v>17026.45</v>
      </c>
      <c r="G584" s="15">
        <v>-0.02907121</v>
      </c>
      <c r="H584" s="17">
        <v>-0.0291</v>
      </c>
      <c r="I584" s="19"/>
      <c r="J584" s="15"/>
      <c r="K584" s="15"/>
      <c r="L584" s="15"/>
    </row>
    <row r="585" ht="15.75" customHeight="1">
      <c r="A585" s="15" t="s">
        <v>474</v>
      </c>
      <c r="B585" s="42">
        <v>11.65</v>
      </c>
      <c r="C585" s="15">
        <f t="shared" si="1"/>
        <v>0.05909090909</v>
      </c>
      <c r="D585" s="17">
        <f t="shared" si="2"/>
        <v>0.05909090909</v>
      </c>
      <c r="E585" s="15" t="s">
        <v>474</v>
      </c>
      <c r="F585" s="16">
        <v>17536.25</v>
      </c>
      <c r="G585" s="15">
        <v>0.006959498</v>
      </c>
      <c r="H585" s="17">
        <v>0.007</v>
      </c>
      <c r="I585" s="19"/>
      <c r="J585" s="15"/>
      <c r="K585" s="15"/>
      <c r="L585" s="15"/>
    </row>
    <row r="586" ht="15.75" customHeight="1">
      <c r="A586" s="15" t="s">
        <v>475</v>
      </c>
      <c r="B586" s="42">
        <v>11.0</v>
      </c>
      <c r="C586" s="15">
        <f t="shared" si="1"/>
        <v>0.03773584906</v>
      </c>
      <c r="D586" s="17">
        <f t="shared" si="2"/>
        <v>0.03773584906</v>
      </c>
      <c r="E586" s="15" t="s">
        <v>475</v>
      </c>
      <c r="F586" s="16">
        <v>17415.05</v>
      </c>
      <c r="G586" s="15">
        <v>-0.005044749</v>
      </c>
      <c r="H586" s="17">
        <v>-0.005</v>
      </c>
      <c r="I586" s="19"/>
      <c r="J586" s="15"/>
      <c r="K586" s="15"/>
      <c r="L586" s="15"/>
    </row>
    <row r="587" ht="15.75" customHeight="1">
      <c r="A587" s="15" t="s">
        <v>476</v>
      </c>
      <c r="B587" s="42">
        <v>10.6</v>
      </c>
      <c r="C587" s="15">
        <f t="shared" si="1"/>
        <v>0</v>
      </c>
      <c r="D587" s="17">
        <f t="shared" si="2"/>
        <v>0</v>
      </c>
      <c r="E587" s="15" t="s">
        <v>476</v>
      </c>
      <c r="F587" s="16">
        <v>17503.35</v>
      </c>
      <c r="G587" s="15">
        <v>0.004983765</v>
      </c>
      <c r="H587" s="17">
        <v>0.005</v>
      </c>
      <c r="I587" s="19"/>
      <c r="J587" s="15"/>
      <c r="K587" s="15"/>
      <c r="L587" s="15"/>
    </row>
    <row r="588" ht="15.75" customHeight="1">
      <c r="A588" s="15" t="s">
        <v>477</v>
      </c>
      <c r="B588" s="42">
        <v>10.6</v>
      </c>
      <c r="C588" s="15">
        <f t="shared" si="1"/>
        <v>0.06532663317</v>
      </c>
      <c r="D588" s="17">
        <f t="shared" si="2"/>
        <v>0.06532663317</v>
      </c>
      <c r="E588" s="15" t="s">
        <v>477</v>
      </c>
      <c r="F588" s="16">
        <v>17416.55</v>
      </c>
      <c r="G588" s="15">
        <v>-0.019603373</v>
      </c>
      <c r="H588" s="17">
        <v>-0.0196</v>
      </c>
      <c r="I588" s="19"/>
      <c r="J588" s="15"/>
      <c r="K588" s="15"/>
      <c r="L588" s="15"/>
    </row>
    <row r="589" ht="15.75" customHeight="1">
      <c r="A589" s="15" t="s">
        <v>478</v>
      </c>
      <c r="B589" s="42">
        <v>9.95</v>
      </c>
      <c r="C589" s="15">
        <f t="shared" si="1"/>
        <v>0</v>
      </c>
      <c r="D589" s="17">
        <f t="shared" si="2"/>
        <v>0</v>
      </c>
      <c r="E589" s="15" t="s">
        <v>478</v>
      </c>
      <c r="F589" s="16">
        <v>17764.8</v>
      </c>
      <c r="G589" s="15">
        <v>-0.007478218</v>
      </c>
      <c r="H589" s="17">
        <v>-0.0075</v>
      </c>
      <c r="I589" s="19"/>
      <c r="J589" s="15"/>
      <c r="K589" s="15"/>
      <c r="L589" s="15"/>
    </row>
    <row r="590" ht="15.75" customHeight="1">
      <c r="A590" s="15" t="s">
        <v>479</v>
      </c>
      <c r="B590" s="42">
        <v>9.95</v>
      </c>
      <c r="C590" s="15">
        <f t="shared" si="1"/>
        <v>-0.005</v>
      </c>
      <c r="D590" s="17">
        <f t="shared" si="2"/>
        <v>-0.005</v>
      </c>
      <c r="E590" s="15" t="s">
        <v>479</v>
      </c>
      <c r="F590" s="16">
        <v>17898.65</v>
      </c>
      <c r="G590" s="15">
        <v>-0.005586359</v>
      </c>
      <c r="H590" s="17">
        <v>-0.0056</v>
      </c>
      <c r="I590" s="19"/>
      <c r="J590" s="15"/>
      <c r="K590" s="15"/>
      <c r="L590" s="15"/>
    </row>
    <row r="591" ht="15.75" customHeight="1">
      <c r="A591" s="15" t="s">
        <v>480</v>
      </c>
      <c r="B591" s="42">
        <v>10.0</v>
      </c>
      <c r="C591" s="15">
        <f t="shared" si="1"/>
        <v>-0.009900990099</v>
      </c>
      <c r="D591" s="17">
        <f t="shared" si="2"/>
        <v>-0.009900990099</v>
      </c>
      <c r="E591" s="15" t="s">
        <v>480</v>
      </c>
      <c r="F591" s="16">
        <v>17999.2</v>
      </c>
      <c r="G591" s="15">
        <v>-0.006087982</v>
      </c>
      <c r="H591" s="17">
        <v>-0.0061</v>
      </c>
      <c r="I591" s="19"/>
      <c r="J591" s="15"/>
      <c r="K591" s="15"/>
      <c r="L591" s="15"/>
    </row>
    <row r="592" ht="15.75" customHeight="1">
      <c r="A592" s="15" t="s">
        <v>481</v>
      </c>
      <c r="B592" s="42">
        <v>10.1</v>
      </c>
      <c r="C592" s="15">
        <f t="shared" si="1"/>
        <v>-0.01941747573</v>
      </c>
      <c r="D592" s="17">
        <f t="shared" si="2"/>
        <v>-0.01941747573</v>
      </c>
      <c r="E592" s="15" t="s">
        <v>481</v>
      </c>
      <c r="F592" s="16">
        <v>18109.45</v>
      </c>
      <c r="G592" s="15">
        <v>3.7011E-4</v>
      </c>
      <c r="H592" s="17">
        <v>4.0E-4</v>
      </c>
      <c r="I592" s="19"/>
      <c r="J592" s="15"/>
      <c r="K592" s="15"/>
      <c r="L592" s="15"/>
    </row>
    <row r="593" ht="15.75" customHeight="1">
      <c r="A593" s="58">
        <v>44541.0</v>
      </c>
      <c r="B593" s="42">
        <v>10.3</v>
      </c>
      <c r="C593" s="15">
        <f t="shared" si="1"/>
        <v>0.04568527919</v>
      </c>
      <c r="D593" s="17">
        <f t="shared" si="2"/>
        <v>0.04568527919</v>
      </c>
      <c r="E593" s="58">
        <v>44541.0</v>
      </c>
      <c r="F593" s="16">
        <v>18102.75</v>
      </c>
      <c r="G593" s="15">
        <v>0.012820585</v>
      </c>
      <c r="H593" s="17">
        <v>0.0128</v>
      </c>
      <c r="I593" s="19"/>
      <c r="J593" s="15"/>
      <c r="K593" s="15"/>
      <c r="L593" s="15"/>
    </row>
    <row r="594" ht="15.75" customHeight="1">
      <c r="A594" s="58">
        <v>44511.0</v>
      </c>
      <c r="B594" s="42">
        <v>9.85</v>
      </c>
      <c r="C594" s="15">
        <f t="shared" si="1"/>
        <v>-0.04368932039</v>
      </c>
      <c r="D594" s="17">
        <f t="shared" si="2"/>
        <v>-0.04368932039</v>
      </c>
      <c r="E594" s="58">
        <v>44511.0</v>
      </c>
      <c r="F594" s="16">
        <v>17873.6</v>
      </c>
      <c r="G594" s="15">
        <v>-0.007970162</v>
      </c>
      <c r="H594" s="17">
        <v>-0.008</v>
      </c>
      <c r="I594" s="19"/>
      <c r="J594" s="15"/>
      <c r="K594" s="15"/>
      <c r="L594" s="15"/>
    </row>
    <row r="595" ht="15.75" customHeight="1">
      <c r="A595" s="58">
        <v>44480.0</v>
      </c>
      <c r="B595" s="42">
        <v>10.3</v>
      </c>
      <c r="C595" s="15">
        <f t="shared" si="1"/>
        <v>-0.009615384615</v>
      </c>
      <c r="D595" s="17">
        <f t="shared" si="2"/>
        <v>-0.009615384615</v>
      </c>
      <c r="E595" s="58">
        <v>44480.0</v>
      </c>
      <c r="F595" s="16">
        <v>18017.2</v>
      </c>
      <c r="G595" s="15">
        <v>-0.001499093</v>
      </c>
      <c r="H595" s="17">
        <v>-0.0015</v>
      </c>
      <c r="I595" s="19"/>
      <c r="J595" s="15"/>
      <c r="K595" s="15"/>
      <c r="L595" s="15"/>
    </row>
    <row r="596" ht="15.75" customHeight="1">
      <c r="A596" s="39">
        <v>44450.0</v>
      </c>
      <c r="B596" s="42">
        <v>10.4</v>
      </c>
      <c r="C596" s="15">
        <f t="shared" si="1"/>
        <v>0.0612244898</v>
      </c>
      <c r="D596" s="17">
        <f t="shared" si="2"/>
        <v>0.0612244898</v>
      </c>
      <c r="E596" s="39">
        <v>44450.0</v>
      </c>
      <c r="F596" s="16">
        <v>18044.25</v>
      </c>
      <c r="G596" s="15">
        <v>-0.001344878</v>
      </c>
      <c r="H596" s="17">
        <v>-0.0013</v>
      </c>
      <c r="I596" s="19"/>
      <c r="J596" s="15"/>
      <c r="K596" s="15"/>
      <c r="L596" s="15"/>
    </row>
    <row r="597" ht="15.75" customHeight="1">
      <c r="A597" s="39">
        <v>44419.0</v>
      </c>
      <c r="B597" s="42">
        <v>9.8</v>
      </c>
      <c r="C597" s="15">
        <f t="shared" si="1"/>
        <v>-0.02</v>
      </c>
      <c r="D597" s="17">
        <f t="shared" si="2"/>
        <v>-0.02</v>
      </c>
      <c r="E597" s="39">
        <v>44419.0</v>
      </c>
      <c r="F597" s="16">
        <v>18068.55</v>
      </c>
      <c r="G597" s="15">
        <v>0.008469704</v>
      </c>
      <c r="H597" s="17">
        <v>0.0085</v>
      </c>
      <c r="I597" s="19"/>
      <c r="J597" s="15"/>
      <c r="K597" s="15"/>
      <c r="L597" s="15"/>
    </row>
    <row r="598" ht="15.75" customHeight="1">
      <c r="A598" s="39">
        <v>44297.0</v>
      </c>
      <c r="B598" s="42">
        <v>10.0</v>
      </c>
      <c r="C598" s="15">
        <f t="shared" si="1"/>
        <v>0.0101010101</v>
      </c>
      <c r="D598" s="17">
        <f t="shared" si="2"/>
        <v>0.0101010101</v>
      </c>
      <c r="E598" s="39">
        <v>44297.0</v>
      </c>
      <c r="F598" s="16">
        <v>17916.8</v>
      </c>
      <c r="G598" s="15">
        <v>0.004913288</v>
      </c>
      <c r="H598" s="17">
        <v>0.0049</v>
      </c>
      <c r="I598" s="19"/>
      <c r="J598" s="15"/>
      <c r="K598" s="15"/>
      <c r="L598" s="15"/>
    </row>
    <row r="599" ht="15.75" customHeight="1">
      <c r="A599" s="39">
        <v>44266.0</v>
      </c>
      <c r="B599" s="42">
        <v>9.9</v>
      </c>
      <c r="C599" s="15">
        <f t="shared" si="1"/>
        <v>-0.01492537313</v>
      </c>
      <c r="D599" s="17">
        <f t="shared" si="2"/>
        <v>-0.01492537313</v>
      </c>
      <c r="E599" s="39">
        <v>44266.0</v>
      </c>
      <c r="F599" s="16">
        <v>17829.2</v>
      </c>
      <c r="G599" s="15">
        <v>-0.003340051</v>
      </c>
      <c r="H599" s="17">
        <v>-0.0033</v>
      </c>
      <c r="I599" s="19"/>
      <c r="J599" s="15"/>
      <c r="K599" s="15"/>
      <c r="L599" s="15"/>
    </row>
    <row r="600" ht="15.75" customHeight="1">
      <c r="A600" s="39">
        <v>44238.0</v>
      </c>
      <c r="B600" s="42">
        <v>10.05</v>
      </c>
      <c r="C600" s="15">
        <f t="shared" si="1"/>
        <v>-0.00495049505</v>
      </c>
      <c r="D600" s="17">
        <f t="shared" si="2"/>
        <v>-0.00495049505</v>
      </c>
      <c r="E600" s="39">
        <v>44238.0</v>
      </c>
      <c r="F600" s="16">
        <v>17888.95</v>
      </c>
      <c r="G600" s="15">
        <v>-0.002269983</v>
      </c>
      <c r="H600" s="17">
        <v>-0.0023</v>
      </c>
      <c r="I600" s="19"/>
      <c r="J600" s="15"/>
      <c r="K600" s="15"/>
      <c r="L600" s="15"/>
    </row>
    <row r="601" ht="15.75" customHeight="1">
      <c r="A601" s="39">
        <v>44207.0</v>
      </c>
      <c r="B601" s="42">
        <v>10.1</v>
      </c>
      <c r="C601" s="15">
        <f t="shared" si="1"/>
        <v>0.05759162304</v>
      </c>
      <c r="D601" s="17">
        <f t="shared" si="2"/>
        <v>0.05759162304</v>
      </c>
      <c r="E601" s="39">
        <v>44207.0</v>
      </c>
      <c r="F601" s="16">
        <v>17929.65</v>
      </c>
      <c r="G601" s="15">
        <v>0.014599655</v>
      </c>
      <c r="H601" s="17">
        <v>0.0146</v>
      </c>
      <c r="I601" s="19"/>
      <c r="J601" s="15"/>
      <c r="K601" s="15"/>
      <c r="L601" s="15"/>
    </row>
    <row r="602" ht="15.75" customHeight="1">
      <c r="A602" s="15" t="s">
        <v>482</v>
      </c>
      <c r="B602" s="42">
        <v>9.55</v>
      </c>
      <c r="C602" s="15">
        <f t="shared" si="1"/>
        <v>-0.01546391753</v>
      </c>
      <c r="D602" s="17">
        <f t="shared" si="2"/>
        <v>-0.01546391753</v>
      </c>
      <c r="E602" s="15" t="s">
        <v>482</v>
      </c>
      <c r="F602" s="16">
        <v>17671.65</v>
      </c>
      <c r="G602" s="15">
        <v>-0.010393538</v>
      </c>
      <c r="H602" s="17">
        <v>-0.0104</v>
      </c>
      <c r="I602" s="19"/>
      <c r="J602" s="15"/>
      <c r="K602" s="15"/>
      <c r="L602" s="15"/>
    </row>
    <row r="603" ht="15.75" customHeight="1">
      <c r="A603" s="15" t="s">
        <v>483</v>
      </c>
      <c r="B603" s="42">
        <v>9.7</v>
      </c>
      <c r="C603" s="15">
        <f t="shared" si="1"/>
        <v>-0.05365853659</v>
      </c>
      <c r="D603" s="17">
        <f t="shared" si="2"/>
        <v>-0.05365853659</v>
      </c>
      <c r="E603" s="15" t="s">
        <v>483</v>
      </c>
      <c r="F603" s="16">
        <v>17857.25</v>
      </c>
      <c r="G603" s="15">
        <v>-0.01942238</v>
      </c>
      <c r="H603" s="17">
        <v>-0.0194</v>
      </c>
      <c r="I603" s="19"/>
      <c r="J603" s="15"/>
      <c r="K603" s="15"/>
      <c r="L603" s="15"/>
    </row>
    <row r="604" ht="15.75" customHeight="1">
      <c r="A604" s="15" t="s">
        <v>484</v>
      </c>
      <c r="B604" s="42">
        <v>10.25</v>
      </c>
      <c r="C604" s="15">
        <f t="shared" si="1"/>
        <v>-0.01442307692</v>
      </c>
      <c r="D604" s="17">
        <f t="shared" si="2"/>
        <v>-0.01442307692</v>
      </c>
      <c r="E604" s="15" t="s">
        <v>484</v>
      </c>
      <c r="F604" s="16">
        <v>18210.95</v>
      </c>
      <c r="G604" s="15">
        <v>-0.003144775</v>
      </c>
      <c r="H604" s="17">
        <v>-0.0031</v>
      </c>
      <c r="I604" s="19"/>
      <c r="J604" s="15"/>
      <c r="K604" s="15"/>
      <c r="L604" s="15"/>
    </row>
    <row r="605" ht="15.75" customHeight="1">
      <c r="A605" s="15" t="s">
        <v>485</v>
      </c>
      <c r="B605" s="42">
        <v>10.4</v>
      </c>
      <c r="C605" s="15">
        <f t="shared" si="1"/>
        <v>0</v>
      </c>
      <c r="D605" s="17">
        <f t="shared" si="2"/>
        <v>0</v>
      </c>
      <c r="E605" s="15" t="s">
        <v>485</v>
      </c>
      <c r="F605" s="16">
        <v>18268.4</v>
      </c>
      <c r="G605" s="15">
        <v>0.007889481</v>
      </c>
      <c r="H605" s="17">
        <v>0.0079</v>
      </c>
      <c r="I605" s="19"/>
      <c r="J605" s="15"/>
      <c r="K605" s="15"/>
      <c r="L605" s="15"/>
    </row>
    <row r="606" ht="15.75" customHeight="1">
      <c r="A606" s="15" t="s">
        <v>486</v>
      </c>
      <c r="B606" s="42">
        <v>10.4</v>
      </c>
      <c r="C606" s="15">
        <f t="shared" si="1"/>
        <v>0.01463414634</v>
      </c>
      <c r="D606" s="17">
        <f t="shared" si="2"/>
        <v>0.01463414634</v>
      </c>
      <c r="E606" s="15" t="s">
        <v>486</v>
      </c>
      <c r="F606" s="16">
        <v>18125.4</v>
      </c>
      <c r="G606" s="15">
        <v>5.79633E-4</v>
      </c>
      <c r="H606" s="17">
        <v>6.0E-4</v>
      </c>
      <c r="I606" s="19"/>
      <c r="J606" s="15"/>
      <c r="K606" s="15"/>
      <c r="L606" s="15"/>
    </row>
    <row r="607" ht="15.75" customHeight="1">
      <c r="A607" s="15" t="s">
        <v>487</v>
      </c>
      <c r="B607" s="42">
        <v>10.25</v>
      </c>
      <c r="C607" s="15">
        <f t="shared" si="1"/>
        <v>-0.004854368932</v>
      </c>
      <c r="D607" s="17">
        <f t="shared" si="2"/>
        <v>-0.004854368932</v>
      </c>
      <c r="E607" s="15" t="s">
        <v>487</v>
      </c>
      <c r="F607" s="16">
        <v>18114.9</v>
      </c>
      <c r="G607" s="15">
        <v>-0.003476711</v>
      </c>
      <c r="H607" s="17">
        <v>-0.0035</v>
      </c>
      <c r="I607" s="19"/>
      <c r="J607" s="15"/>
      <c r="K607" s="15"/>
      <c r="L607" s="15"/>
    </row>
    <row r="608" ht="15.75" customHeight="1">
      <c r="A608" s="15" t="s">
        <v>488</v>
      </c>
      <c r="B608" s="42">
        <v>10.3</v>
      </c>
      <c r="C608" s="15">
        <f t="shared" si="1"/>
        <v>-0.02830188679</v>
      </c>
      <c r="D608" s="17">
        <f t="shared" si="2"/>
        <v>-0.02830188679</v>
      </c>
      <c r="E608" s="15" t="s">
        <v>488</v>
      </c>
      <c r="F608" s="16">
        <v>18178.1</v>
      </c>
      <c r="G608" s="15">
        <v>-0.004844908</v>
      </c>
      <c r="H608" s="17">
        <v>-0.0048</v>
      </c>
      <c r="I608" s="19"/>
      <c r="J608" s="15"/>
      <c r="K608" s="15"/>
      <c r="L608" s="15"/>
    </row>
    <row r="609" ht="15.75" customHeight="1">
      <c r="A609" s="15" t="s">
        <v>489</v>
      </c>
      <c r="B609" s="42">
        <v>10.6</v>
      </c>
      <c r="C609" s="15">
        <f t="shared" si="1"/>
        <v>0.06</v>
      </c>
      <c r="D609" s="17">
        <f t="shared" si="2"/>
        <v>0.06</v>
      </c>
      <c r="E609" s="15" t="s">
        <v>489</v>
      </c>
      <c r="F609" s="16">
        <v>18266.6</v>
      </c>
      <c r="G609" s="15">
        <v>-0.008260604</v>
      </c>
      <c r="H609" s="17">
        <v>-0.0083</v>
      </c>
      <c r="I609" s="19"/>
      <c r="J609" s="15"/>
      <c r="K609" s="15"/>
      <c r="L609" s="15"/>
    </row>
    <row r="610" ht="15.75" customHeight="1">
      <c r="A610" s="15" t="s">
        <v>490</v>
      </c>
      <c r="B610" s="42">
        <v>10.0</v>
      </c>
      <c r="C610" s="15">
        <f t="shared" si="1"/>
        <v>-0.05660377358</v>
      </c>
      <c r="D610" s="17">
        <f t="shared" si="2"/>
        <v>-0.05660377358</v>
      </c>
      <c r="E610" s="15" t="s">
        <v>490</v>
      </c>
      <c r="F610" s="16">
        <v>18418.75</v>
      </c>
      <c r="G610" s="15">
        <v>-0.003155266</v>
      </c>
      <c r="H610" s="17">
        <v>-0.0032</v>
      </c>
      <c r="I610" s="19"/>
      <c r="J610" s="15"/>
      <c r="K610" s="15"/>
      <c r="L610" s="15"/>
    </row>
    <row r="611" ht="15.75" customHeight="1">
      <c r="A611" s="15" t="s">
        <v>491</v>
      </c>
      <c r="B611" s="42">
        <v>10.6</v>
      </c>
      <c r="C611" s="15">
        <f t="shared" si="1"/>
        <v>-0.01395348837</v>
      </c>
      <c r="D611" s="17">
        <f t="shared" si="2"/>
        <v>-0.01395348837</v>
      </c>
      <c r="E611" s="15" t="s">
        <v>491</v>
      </c>
      <c r="F611" s="16">
        <v>18477.05</v>
      </c>
      <c r="G611" s="15">
        <v>0.007552396</v>
      </c>
      <c r="H611" s="17">
        <v>0.0076</v>
      </c>
      <c r="I611" s="19"/>
      <c r="J611" s="15"/>
      <c r="K611" s="15"/>
      <c r="L611" s="15"/>
    </row>
    <row r="612" ht="15.75" customHeight="1">
      <c r="A612" s="15" t="s">
        <v>492</v>
      </c>
      <c r="B612" s="42">
        <v>10.75</v>
      </c>
      <c r="C612" s="15">
        <f t="shared" si="1"/>
        <v>0.004672897196</v>
      </c>
      <c r="D612" s="17">
        <f t="shared" si="2"/>
        <v>0.004672897196</v>
      </c>
      <c r="E612" s="15" t="s">
        <v>492</v>
      </c>
      <c r="F612" s="16">
        <v>18338.55</v>
      </c>
      <c r="G612" s="15">
        <v>0.009734745</v>
      </c>
      <c r="H612" s="17">
        <v>0.0097</v>
      </c>
      <c r="I612" s="19"/>
      <c r="J612" s="15"/>
      <c r="K612" s="15"/>
      <c r="L612" s="15"/>
    </row>
    <row r="613" ht="15.75" customHeight="1">
      <c r="A613" s="15" t="s">
        <v>493</v>
      </c>
      <c r="B613" s="42">
        <v>10.7</v>
      </c>
      <c r="C613" s="15">
        <f t="shared" si="1"/>
        <v>0.004694835681</v>
      </c>
      <c r="D613" s="17">
        <f t="shared" si="2"/>
        <v>0.004694835681</v>
      </c>
      <c r="E613" s="15" t="s">
        <v>493</v>
      </c>
      <c r="F613" s="16">
        <v>18161.75</v>
      </c>
      <c r="G613" s="15">
        <v>0.009437554</v>
      </c>
      <c r="H613" s="17">
        <v>0.0094</v>
      </c>
      <c r="I613" s="19"/>
      <c r="J613" s="15"/>
      <c r="K613" s="15"/>
      <c r="L613" s="15"/>
    </row>
    <row r="614" ht="15.75" customHeight="1">
      <c r="A614" s="58">
        <v>44540.0</v>
      </c>
      <c r="B614" s="42">
        <v>10.65</v>
      </c>
      <c r="C614" s="15">
        <f t="shared" si="1"/>
        <v>-0.01843317972</v>
      </c>
      <c r="D614" s="17">
        <f t="shared" si="2"/>
        <v>-0.01843317972</v>
      </c>
      <c r="E614" s="58">
        <v>44540.0</v>
      </c>
      <c r="F614" s="16">
        <v>17991.95</v>
      </c>
      <c r="G614" s="15">
        <v>0.002563252</v>
      </c>
      <c r="H614" s="17">
        <v>0.0026</v>
      </c>
      <c r="I614" s="19"/>
      <c r="J614" s="15"/>
      <c r="K614" s="15"/>
      <c r="L614" s="15"/>
    </row>
    <row r="615" ht="15.75" customHeight="1">
      <c r="A615" s="58">
        <v>44510.0</v>
      </c>
      <c r="B615" s="42">
        <v>10.85</v>
      </c>
      <c r="C615" s="15">
        <f t="shared" si="1"/>
        <v>-0.04405286344</v>
      </c>
      <c r="D615" s="17">
        <f t="shared" si="2"/>
        <v>-0.04405286344</v>
      </c>
      <c r="E615" s="58">
        <v>44510.0</v>
      </c>
      <c r="F615" s="16">
        <v>17945.95</v>
      </c>
      <c r="G615" s="15">
        <v>0.002835956</v>
      </c>
      <c r="H615" s="17">
        <v>0.0028</v>
      </c>
      <c r="I615" s="19"/>
      <c r="J615" s="15"/>
      <c r="K615" s="15"/>
      <c r="L615" s="15"/>
    </row>
    <row r="616" ht="15.75" customHeight="1">
      <c r="A616" s="39">
        <v>44418.0</v>
      </c>
      <c r="B616" s="42">
        <v>11.35</v>
      </c>
      <c r="C616" s="15">
        <f t="shared" si="1"/>
        <v>0</v>
      </c>
      <c r="D616" s="17">
        <f t="shared" si="2"/>
        <v>0</v>
      </c>
      <c r="E616" s="39">
        <v>44418.0</v>
      </c>
      <c r="F616" s="16">
        <v>17895.2</v>
      </c>
      <c r="G616" s="15">
        <v>0.005893645</v>
      </c>
      <c r="H616" s="17">
        <v>0.0059</v>
      </c>
      <c r="I616" s="19"/>
      <c r="J616" s="15"/>
      <c r="K616" s="15"/>
      <c r="L616" s="15"/>
    </row>
    <row r="617" ht="15.75" customHeight="1">
      <c r="A617" s="39">
        <v>44387.0</v>
      </c>
      <c r="B617" s="42">
        <v>11.35</v>
      </c>
      <c r="C617" s="15">
        <f t="shared" si="1"/>
        <v>-0.008733624454</v>
      </c>
      <c r="D617" s="17">
        <f t="shared" si="2"/>
        <v>-0.008733624454</v>
      </c>
      <c r="E617" s="39">
        <v>44387.0</v>
      </c>
      <c r="F617" s="16">
        <v>17790.35</v>
      </c>
      <c r="G617" s="15">
        <v>0.008180324</v>
      </c>
      <c r="H617" s="17">
        <v>0.0082</v>
      </c>
      <c r="I617" s="19"/>
      <c r="J617" s="15"/>
      <c r="K617" s="15"/>
      <c r="L617" s="15"/>
    </row>
    <row r="618" ht="15.75" customHeight="1">
      <c r="A618" s="39">
        <v>44357.0</v>
      </c>
      <c r="B618" s="42">
        <v>11.45</v>
      </c>
      <c r="C618" s="15">
        <f t="shared" si="1"/>
        <v>-0.008658008658</v>
      </c>
      <c r="D618" s="17">
        <f t="shared" si="2"/>
        <v>-0.008658008658</v>
      </c>
      <c r="E618" s="39">
        <v>44357.0</v>
      </c>
      <c r="F618" s="16">
        <v>17646.0</v>
      </c>
      <c r="G618" s="15">
        <v>-0.009892101</v>
      </c>
      <c r="H618" s="17">
        <v>-0.0099</v>
      </c>
      <c r="I618" s="19"/>
      <c r="J618" s="15"/>
      <c r="K618" s="15"/>
      <c r="L618" s="15"/>
    </row>
    <row r="619" ht="15.75" customHeight="1">
      <c r="A619" s="39">
        <v>44326.0</v>
      </c>
      <c r="B619" s="42">
        <v>11.55</v>
      </c>
      <c r="C619" s="15">
        <f t="shared" si="1"/>
        <v>0.01315789474</v>
      </c>
      <c r="D619" s="17">
        <f t="shared" si="2"/>
        <v>0.01315789474</v>
      </c>
      <c r="E619" s="39">
        <v>44326.0</v>
      </c>
      <c r="F619" s="16">
        <v>17822.3</v>
      </c>
      <c r="G619" s="15">
        <v>0.007407617</v>
      </c>
      <c r="H619" s="17">
        <v>0.0074</v>
      </c>
      <c r="I619" s="19"/>
      <c r="J619" s="15"/>
      <c r="K619" s="15"/>
      <c r="L619" s="15"/>
    </row>
    <row r="620" ht="15.75" customHeight="1">
      <c r="A620" s="39">
        <v>44296.0</v>
      </c>
      <c r="B620" s="42">
        <v>11.4</v>
      </c>
      <c r="C620" s="15">
        <f t="shared" si="1"/>
        <v>0</v>
      </c>
      <c r="D620" s="17">
        <f t="shared" si="2"/>
        <v>0</v>
      </c>
      <c r="E620" s="39">
        <v>44296.0</v>
      </c>
      <c r="F620" s="16">
        <v>17691.25</v>
      </c>
      <c r="G620" s="15">
        <v>0.009080513</v>
      </c>
      <c r="H620" s="17">
        <v>0.0091</v>
      </c>
      <c r="I620" s="19"/>
      <c r="J620" s="15"/>
      <c r="K620" s="15"/>
      <c r="L620" s="15"/>
    </row>
    <row r="621" ht="15.75" customHeight="1">
      <c r="A621" s="39">
        <v>44206.0</v>
      </c>
      <c r="B621" s="42">
        <v>11.4</v>
      </c>
      <c r="C621" s="15">
        <f t="shared" si="1"/>
        <v>-0.04201680672</v>
      </c>
      <c r="D621" s="17">
        <f t="shared" si="2"/>
        <v>-0.04201680672</v>
      </c>
      <c r="E621" s="39">
        <v>44206.0</v>
      </c>
      <c r="F621" s="16">
        <v>17532.05</v>
      </c>
      <c r="G621" s="15">
        <v>-0.004887006</v>
      </c>
      <c r="H621" s="17">
        <v>-0.0049</v>
      </c>
      <c r="I621" s="19"/>
      <c r="J621" s="15"/>
      <c r="K621" s="15"/>
      <c r="L621" s="15"/>
    </row>
    <row r="622" ht="15.75" customHeight="1">
      <c r="A622" s="15" t="s">
        <v>494</v>
      </c>
      <c r="B622" s="42">
        <v>11.9</v>
      </c>
      <c r="C622" s="15">
        <f t="shared" si="1"/>
        <v>0.05777777778</v>
      </c>
      <c r="D622" s="17">
        <f t="shared" si="2"/>
        <v>0.05777777778</v>
      </c>
      <c r="E622" s="15" t="s">
        <v>494</v>
      </c>
      <c r="F622" s="16">
        <v>17618.15</v>
      </c>
      <c r="G622" s="15">
        <v>-0.005259354</v>
      </c>
      <c r="H622" s="17">
        <v>-0.0053</v>
      </c>
      <c r="I622" s="19"/>
      <c r="J622" s="15"/>
      <c r="K622" s="15"/>
      <c r="L622" s="15"/>
    </row>
    <row r="623" ht="15.75" customHeight="1">
      <c r="A623" s="15" t="s">
        <v>495</v>
      </c>
      <c r="B623" s="42">
        <v>11.25</v>
      </c>
      <c r="C623" s="15">
        <f t="shared" si="1"/>
        <v>0.02739726027</v>
      </c>
      <c r="D623" s="17">
        <f t="shared" si="2"/>
        <v>0.02739726027</v>
      </c>
      <c r="E623" s="15" t="s">
        <v>495</v>
      </c>
      <c r="F623" s="16">
        <v>17711.3</v>
      </c>
      <c r="G623" s="15">
        <v>-0.002101574</v>
      </c>
      <c r="H623" s="17">
        <v>-0.0021</v>
      </c>
      <c r="I623" s="19"/>
      <c r="J623" s="15"/>
      <c r="K623" s="15"/>
      <c r="L623" s="15"/>
    </row>
    <row r="624" ht="15.75" customHeight="1">
      <c r="A624" s="15" t="s">
        <v>496</v>
      </c>
      <c r="B624" s="42">
        <v>10.95</v>
      </c>
      <c r="C624" s="15">
        <f t="shared" si="1"/>
        <v>-0.03524229075</v>
      </c>
      <c r="D624" s="17">
        <f t="shared" si="2"/>
        <v>-0.03524229075</v>
      </c>
      <c r="E624" s="15" t="s">
        <v>496</v>
      </c>
      <c r="F624" s="16">
        <v>17748.6</v>
      </c>
      <c r="G624" s="15">
        <v>-0.005964682</v>
      </c>
      <c r="H624" s="17">
        <v>-0.006</v>
      </c>
      <c r="I624" s="19"/>
      <c r="J624" s="15"/>
      <c r="K624" s="15"/>
      <c r="L624" s="15"/>
    </row>
    <row r="625" ht="15.75" customHeight="1">
      <c r="A625" s="15" t="s">
        <v>497</v>
      </c>
      <c r="B625" s="42">
        <v>11.35</v>
      </c>
      <c r="C625" s="15">
        <f t="shared" si="1"/>
        <v>-0.01304347826</v>
      </c>
      <c r="D625" s="17">
        <f t="shared" si="2"/>
        <v>-0.01304347826</v>
      </c>
      <c r="E625" s="15" t="s">
        <v>497</v>
      </c>
      <c r="F625" s="16">
        <v>17855.1</v>
      </c>
      <c r="G625" s="15">
        <v>1.06423E-4</v>
      </c>
      <c r="H625" s="17">
        <v>1.0E-4</v>
      </c>
      <c r="I625" s="19"/>
      <c r="J625" s="15"/>
      <c r="K625" s="15"/>
      <c r="L625" s="15"/>
    </row>
    <row r="626" ht="15.75" customHeight="1">
      <c r="A626" s="15" t="s">
        <v>498</v>
      </c>
      <c r="B626" s="42">
        <v>11.5</v>
      </c>
      <c r="C626" s="15">
        <f t="shared" si="1"/>
        <v>0.09004739336</v>
      </c>
      <c r="D626" s="17">
        <f t="shared" si="2"/>
        <v>0.09004739336</v>
      </c>
      <c r="E626" s="15" t="s">
        <v>498</v>
      </c>
      <c r="F626" s="16">
        <v>17853.2</v>
      </c>
      <c r="G626" s="15">
        <v>0.00169725</v>
      </c>
      <c r="H626" s="17">
        <v>0.0017</v>
      </c>
      <c r="I626" s="19"/>
      <c r="J626" s="15"/>
      <c r="K626" s="15"/>
      <c r="L626" s="15"/>
    </row>
    <row r="627" ht="15.75" customHeight="1">
      <c r="A627" s="15" t="s">
        <v>499</v>
      </c>
      <c r="B627" s="42">
        <v>10.55</v>
      </c>
      <c r="C627" s="15">
        <f t="shared" si="1"/>
        <v>0.01442307692</v>
      </c>
      <c r="D627" s="17">
        <f t="shared" si="2"/>
        <v>0.01442307692</v>
      </c>
      <c r="E627" s="15" t="s">
        <v>499</v>
      </c>
      <c r="F627" s="16">
        <v>17822.95</v>
      </c>
      <c r="G627" s="15">
        <v>0.015746596</v>
      </c>
      <c r="H627" s="17">
        <v>0.0157</v>
      </c>
      <c r="I627" s="19"/>
      <c r="J627" s="15"/>
      <c r="K627" s="15"/>
      <c r="L627" s="15"/>
    </row>
    <row r="628" ht="15.75" customHeight="1">
      <c r="A628" s="15" t="s">
        <v>500</v>
      </c>
      <c r="B628" s="42">
        <v>10.4</v>
      </c>
      <c r="C628" s="15">
        <f t="shared" si="1"/>
        <v>-0.03703703704</v>
      </c>
      <c r="D628" s="17">
        <f t="shared" si="2"/>
        <v>-0.03703703704</v>
      </c>
      <c r="E628" s="15" t="s">
        <v>500</v>
      </c>
      <c r="F628" s="16">
        <v>17546.65</v>
      </c>
      <c r="G628" s="15">
        <v>-8.74046E-4</v>
      </c>
      <c r="H628" s="17">
        <v>-9.0E-4</v>
      </c>
      <c r="I628" s="19"/>
      <c r="J628" s="15"/>
      <c r="K628" s="15"/>
      <c r="L628" s="15"/>
    </row>
    <row r="629" ht="15.75" customHeight="1">
      <c r="A629" s="15" t="s">
        <v>501</v>
      </c>
      <c r="B629" s="42">
        <v>10.8</v>
      </c>
      <c r="C629" s="15">
        <f t="shared" si="1"/>
        <v>0.004651162791</v>
      </c>
      <c r="D629" s="17">
        <f t="shared" si="2"/>
        <v>0.004651162791</v>
      </c>
      <c r="E629" s="15" t="s">
        <v>501</v>
      </c>
      <c r="F629" s="16">
        <v>17562.0</v>
      </c>
      <c r="G629" s="15">
        <v>0.009490197</v>
      </c>
      <c r="H629" s="17">
        <v>0.0095</v>
      </c>
      <c r="I629" s="19"/>
      <c r="J629" s="15"/>
      <c r="K629" s="15"/>
      <c r="L629" s="15"/>
    </row>
    <row r="630" ht="15.75" customHeight="1">
      <c r="A630" s="15" t="s">
        <v>502</v>
      </c>
      <c r="B630" s="42">
        <v>10.75</v>
      </c>
      <c r="C630" s="15">
        <f t="shared" si="1"/>
        <v>-0.03587443946</v>
      </c>
      <c r="D630" s="17">
        <f t="shared" si="2"/>
        <v>-0.03587443946</v>
      </c>
      <c r="E630" s="15" t="s">
        <v>502</v>
      </c>
      <c r="F630" s="16">
        <v>17396.9</v>
      </c>
      <c r="G630" s="15">
        <v>-0.010705055</v>
      </c>
      <c r="H630" s="17">
        <v>-0.0107</v>
      </c>
      <c r="I630" s="19"/>
      <c r="J630" s="15"/>
      <c r="K630" s="15"/>
      <c r="L630" s="15"/>
    </row>
    <row r="631" ht="15.75" customHeight="1">
      <c r="A631" s="15" t="s">
        <v>503</v>
      </c>
      <c r="B631" s="42">
        <v>11.15</v>
      </c>
      <c r="C631" s="15">
        <f t="shared" si="1"/>
        <v>-0.008888888889</v>
      </c>
      <c r="D631" s="17">
        <f t="shared" si="2"/>
        <v>-0.008888888889</v>
      </c>
      <c r="E631" s="15" t="s">
        <v>503</v>
      </c>
      <c r="F631" s="16">
        <v>17585.15</v>
      </c>
      <c r="G631" s="15">
        <v>-0.00251567</v>
      </c>
      <c r="H631" s="17">
        <v>-0.0025</v>
      </c>
      <c r="I631" s="19"/>
      <c r="J631" s="15"/>
      <c r="K631" s="15"/>
      <c r="L631" s="15"/>
    </row>
    <row r="632" ht="15.75" customHeight="1">
      <c r="A632" s="15" t="s">
        <v>504</v>
      </c>
      <c r="B632" s="42">
        <v>11.25</v>
      </c>
      <c r="C632" s="15">
        <f t="shared" si="1"/>
        <v>0.2569832402</v>
      </c>
      <c r="D632" s="17">
        <f t="shared" si="2"/>
        <v>0.2569832402</v>
      </c>
      <c r="E632" s="15" t="s">
        <v>504</v>
      </c>
      <c r="F632" s="16">
        <v>17629.5</v>
      </c>
      <c r="G632" s="15">
        <v>0.00628159</v>
      </c>
      <c r="H632" s="17">
        <v>0.0063</v>
      </c>
      <c r="I632" s="19"/>
      <c r="J632" s="15"/>
      <c r="K632" s="15"/>
      <c r="L632" s="15"/>
    </row>
    <row r="633" ht="15.75" customHeight="1">
      <c r="A633" s="15" t="s">
        <v>505</v>
      </c>
      <c r="B633" s="42">
        <v>8.95</v>
      </c>
      <c r="C633" s="15">
        <f t="shared" si="1"/>
        <v>0.02873563218</v>
      </c>
      <c r="D633" s="17">
        <f t="shared" si="2"/>
        <v>0.02873563218</v>
      </c>
      <c r="E633" s="15" t="s">
        <v>505</v>
      </c>
      <c r="F633" s="16">
        <v>17519.45</v>
      </c>
      <c r="G633" s="15">
        <v>0.00802359</v>
      </c>
      <c r="H633" s="17">
        <v>0.008</v>
      </c>
      <c r="I633" s="19"/>
      <c r="J633" s="15"/>
      <c r="K633" s="15"/>
      <c r="L633" s="15"/>
    </row>
    <row r="634" ht="15.75" customHeight="1">
      <c r="A634" s="15" t="s">
        <v>506</v>
      </c>
      <c r="B634" s="42">
        <v>8.7</v>
      </c>
      <c r="C634" s="15">
        <f t="shared" si="1"/>
        <v>0.09433962264</v>
      </c>
      <c r="D634" s="17">
        <f t="shared" si="2"/>
        <v>0.09433962264</v>
      </c>
      <c r="E634" s="15" t="s">
        <v>506</v>
      </c>
      <c r="F634" s="16">
        <v>17380.0</v>
      </c>
      <c r="G634" s="15">
        <v>0.001423196</v>
      </c>
      <c r="H634" s="17">
        <v>0.0014</v>
      </c>
      <c r="I634" s="19"/>
      <c r="J634" s="15"/>
      <c r="K634" s="15"/>
      <c r="L634" s="15"/>
    </row>
    <row r="635" ht="15.75" customHeight="1">
      <c r="A635" s="15" t="s">
        <v>507</v>
      </c>
      <c r="B635" s="42">
        <v>7.95</v>
      </c>
      <c r="C635" s="15">
        <f t="shared" si="1"/>
        <v>-0.05357142857</v>
      </c>
      <c r="D635" s="17">
        <f t="shared" si="2"/>
        <v>-0.05357142857</v>
      </c>
      <c r="E635" s="15" t="s">
        <v>507</v>
      </c>
      <c r="F635" s="16">
        <v>17355.3</v>
      </c>
      <c r="G635" s="15">
        <v>-8.03143E-4</v>
      </c>
      <c r="H635" s="17">
        <v>-8.0E-4</v>
      </c>
      <c r="I635" s="19"/>
      <c r="J635" s="15"/>
      <c r="K635" s="15"/>
      <c r="L635" s="15"/>
    </row>
    <row r="636" ht="15.75" customHeight="1">
      <c r="A636" s="39">
        <v>44448.0</v>
      </c>
      <c r="B636" s="42">
        <v>8.4</v>
      </c>
      <c r="C636" s="15">
        <f t="shared" si="1"/>
        <v>0.04347826087</v>
      </c>
      <c r="D636" s="17">
        <f t="shared" si="2"/>
        <v>0.04347826087</v>
      </c>
      <c r="E636" s="39">
        <v>44448.0</v>
      </c>
      <c r="F636" s="16">
        <v>17369.25</v>
      </c>
      <c r="G636" s="15">
        <v>9.07598E-4</v>
      </c>
      <c r="H636" s="17">
        <v>9.0E-4</v>
      </c>
      <c r="I636" s="19"/>
      <c r="J636" s="15"/>
      <c r="K636" s="15"/>
      <c r="L636" s="15"/>
    </row>
    <row r="637" ht="15.75" customHeight="1">
      <c r="A637" s="39">
        <v>44417.0</v>
      </c>
      <c r="B637" s="42">
        <v>8.05</v>
      </c>
      <c r="C637" s="15">
        <f t="shared" si="1"/>
        <v>-0.02424242424</v>
      </c>
      <c r="D637" s="17">
        <f t="shared" si="2"/>
        <v>-0.02424242424</v>
      </c>
      <c r="E637" s="39">
        <v>44417.0</v>
      </c>
      <c r="F637" s="16">
        <v>17353.5</v>
      </c>
      <c r="G637" s="15">
        <v>-4.95332E-4</v>
      </c>
      <c r="H637" s="17">
        <v>-5.0E-4</v>
      </c>
      <c r="I637" s="19"/>
      <c r="J637" s="15"/>
      <c r="K637" s="15"/>
      <c r="L637" s="15"/>
    </row>
    <row r="638" ht="15.75" customHeight="1">
      <c r="A638" s="39">
        <v>44386.0</v>
      </c>
      <c r="B638" s="42">
        <v>8.25</v>
      </c>
      <c r="C638" s="15">
        <f t="shared" si="1"/>
        <v>0.1379310345</v>
      </c>
      <c r="D638" s="17">
        <f t="shared" si="2"/>
        <v>0.1379310345</v>
      </c>
      <c r="E638" s="39">
        <v>44386.0</v>
      </c>
      <c r="F638" s="16">
        <v>17362.1</v>
      </c>
      <c r="G638" s="15">
        <v>-9.03452E-4</v>
      </c>
      <c r="H638" s="17">
        <v>-9.0E-4</v>
      </c>
      <c r="I638" s="19"/>
      <c r="J638" s="15"/>
      <c r="K638" s="15"/>
      <c r="L638" s="15"/>
    </row>
    <row r="639" ht="15.75" customHeight="1">
      <c r="A639" s="39">
        <v>44356.0</v>
      </c>
      <c r="B639" s="42">
        <v>7.25</v>
      </c>
      <c r="C639" s="15">
        <f t="shared" si="1"/>
        <v>0</v>
      </c>
      <c r="D639" s="17">
        <f t="shared" si="2"/>
        <v>0</v>
      </c>
      <c r="E639" s="39">
        <v>44356.0</v>
      </c>
      <c r="F639" s="16">
        <v>17377.8</v>
      </c>
      <c r="G639" s="15">
        <v>0.00312868</v>
      </c>
      <c r="H639" s="17">
        <v>0.0031</v>
      </c>
      <c r="I639" s="19"/>
      <c r="J639" s="15"/>
      <c r="K639" s="15"/>
      <c r="L639" s="15"/>
    </row>
    <row r="640" ht="15.75" customHeight="1">
      <c r="A640" s="39">
        <v>44264.0</v>
      </c>
      <c r="B640" s="42">
        <v>7.25</v>
      </c>
      <c r="C640" s="15">
        <f t="shared" si="1"/>
        <v>0.01398601399</v>
      </c>
      <c r="D640" s="17">
        <f t="shared" si="2"/>
        <v>0.01398601399</v>
      </c>
      <c r="E640" s="39">
        <v>44264.0</v>
      </c>
      <c r="F640" s="16">
        <v>17323.6</v>
      </c>
      <c r="G640" s="15">
        <v>0.005190276</v>
      </c>
      <c r="H640" s="17">
        <v>0.0052</v>
      </c>
      <c r="I640" s="19"/>
      <c r="J640" s="15"/>
      <c r="K640" s="15"/>
      <c r="L640" s="15"/>
    </row>
    <row r="641" ht="15.75" customHeight="1">
      <c r="A641" s="39">
        <v>44236.0</v>
      </c>
      <c r="B641" s="42">
        <v>7.15</v>
      </c>
      <c r="C641" s="15">
        <f t="shared" si="1"/>
        <v>0.1721311475</v>
      </c>
      <c r="D641" s="17">
        <f t="shared" si="2"/>
        <v>0.1721311475</v>
      </c>
      <c r="E641" s="39">
        <v>44236.0</v>
      </c>
      <c r="F641" s="16">
        <v>17234.15</v>
      </c>
      <c r="G641" s="15">
        <v>0.009246761</v>
      </c>
      <c r="H641" s="17">
        <v>0.0092</v>
      </c>
      <c r="I641" s="19"/>
      <c r="J641" s="15"/>
      <c r="K641" s="15"/>
      <c r="L641" s="15"/>
    </row>
    <row r="642" ht="15.75" customHeight="1">
      <c r="A642" s="39">
        <v>44205.0</v>
      </c>
      <c r="B642" s="42">
        <v>6.1</v>
      </c>
      <c r="C642" s="15">
        <f t="shared" si="1"/>
        <v>0</v>
      </c>
      <c r="D642" s="17">
        <f t="shared" si="2"/>
        <v>0</v>
      </c>
      <c r="E642" s="39">
        <v>44205.0</v>
      </c>
      <c r="F642" s="16">
        <v>17076.25</v>
      </c>
      <c r="G642" s="15">
        <v>-0.00326578</v>
      </c>
      <c r="H642" s="17">
        <v>-0.0033</v>
      </c>
      <c r="I642" s="19"/>
      <c r="J642" s="15"/>
      <c r="K642" s="15"/>
      <c r="L642" s="15"/>
    </row>
    <row r="643" ht="15.75" customHeight="1">
      <c r="A643" s="15" t="s">
        <v>508</v>
      </c>
      <c r="B643" s="42">
        <v>6.1</v>
      </c>
      <c r="C643" s="15">
        <f t="shared" si="1"/>
        <v>0.02521008403</v>
      </c>
      <c r="D643" s="17">
        <f t="shared" si="2"/>
        <v>0.02521008403</v>
      </c>
      <c r="E643" s="15" t="s">
        <v>508</v>
      </c>
      <c r="F643" s="16">
        <v>17132.2</v>
      </c>
      <c r="G643" s="15">
        <v>0.011880539</v>
      </c>
      <c r="H643" s="17">
        <v>0.0119</v>
      </c>
      <c r="I643" s="19"/>
      <c r="J643" s="15"/>
      <c r="K643" s="15"/>
      <c r="L643" s="15"/>
    </row>
    <row r="644" ht="15.75" customHeight="1">
      <c r="A644" s="15" t="s">
        <v>509</v>
      </c>
      <c r="B644" s="42">
        <v>5.95</v>
      </c>
      <c r="C644" s="15">
        <f t="shared" si="1"/>
        <v>-0.008333333333</v>
      </c>
      <c r="D644" s="17">
        <f t="shared" si="2"/>
        <v>-0.008333333333</v>
      </c>
      <c r="E644" s="15" t="s">
        <v>509</v>
      </c>
      <c r="F644" s="16">
        <v>16931.05</v>
      </c>
      <c r="G644" s="15">
        <v>0.013519742</v>
      </c>
      <c r="H644" s="17">
        <v>0.0135</v>
      </c>
      <c r="I644" s="19"/>
      <c r="J644" s="15"/>
      <c r="K644" s="15"/>
      <c r="L644" s="15"/>
    </row>
    <row r="645" ht="15.75" customHeight="1">
      <c r="A645" s="15" t="s">
        <v>510</v>
      </c>
      <c r="B645" s="42">
        <v>6.0</v>
      </c>
      <c r="C645" s="15">
        <f t="shared" si="1"/>
        <v>0.01694915254</v>
      </c>
      <c r="D645" s="17">
        <f t="shared" si="2"/>
        <v>0.01694915254</v>
      </c>
      <c r="E645" s="15" t="s">
        <v>510</v>
      </c>
      <c r="F645" s="16">
        <v>16705.2</v>
      </c>
      <c r="G645" s="15">
        <v>0.004105332</v>
      </c>
      <c r="H645" s="17">
        <v>0.0041</v>
      </c>
      <c r="I645" s="19"/>
      <c r="J645" s="15"/>
      <c r="K645" s="15"/>
      <c r="L645" s="15"/>
    </row>
    <row r="646" ht="15.75" customHeight="1">
      <c r="A646" s="15" t="s">
        <v>511</v>
      </c>
      <c r="B646" s="42">
        <v>5.9</v>
      </c>
      <c r="C646" s="15">
        <f t="shared" si="1"/>
        <v>-0.06349206349</v>
      </c>
      <c r="D646" s="17">
        <f t="shared" si="2"/>
        <v>-0.06349206349</v>
      </c>
      <c r="E646" s="15" t="s">
        <v>511</v>
      </c>
      <c r="F646" s="16">
        <v>16636.9</v>
      </c>
      <c r="G646" s="15">
        <v>1.3526E-4</v>
      </c>
      <c r="H646" s="17">
        <v>1.0E-4</v>
      </c>
      <c r="I646" s="19"/>
      <c r="J646" s="15"/>
      <c r="K646" s="15"/>
      <c r="L646" s="15"/>
    </row>
    <row r="647" ht="15.75" customHeight="1">
      <c r="A647" s="15" t="s">
        <v>512</v>
      </c>
      <c r="B647" s="42">
        <v>6.3</v>
      </c>
      <c r="C647" s="15">
        <f t="shared" si="1"/>
        <v>0.008</v>
      </c>
      <c r="D647" s="17">
        <f t="shared" si="2"/>
        <v>0.008</v>
      </c>
      <c r="E647" s="15" t="s">
        <v>512</v>
      </c>
      <c r="F647" s="16">
        <v>16634.65</v>
      </c>
      <c r="G647" s="15">
        <v>6.04526E-4</v>
      </c>
      <c r="H647" s="17">
        <v>6.0E-4</v>
      </c>
      <c r="I647" s="19"/>
      <c r="J647" s="15"/>
      <c r="K647" s="15"/>
      <c r="L647" s="15"/>
    </row>
    <row r="648" ht="15.75" customHeight="1">
      <c r="A648" s="15" t="s">
        <v>513</v>
      </c>
      <c r="B648" s="42">
        <v>6.25</v>
      </c>
      <c r="C648" s="15">
        <f t="shared" si="1"/>
        <v>0.04166666667</v>
      </c>
      <c r="D648" s="17">
        <f t="shared" si="2"/>
        <v>0.04166666667</v>
      </c>
      <c r="E648" s="15" t="s">
        <v>513</v>
      </c>
      <c r="F648" s="16">
        <v>16624.6</v>
      </c>
      <c r="G648" s="15">
        <v>0.007768338</v>
      </c>
      <c r="H648" s="17">
        <v>0.0078</v>
      </c>
      <c r="I648" s="19"/>
      <c r="J648" s="15"/>
      <c r="K648" s="15"/>
      <c r="L648" s="15"/>
    </row>
    <row r="649" ht="15.75" customHeight="1">
      <c r="A649" s="15" t="s">
        <v>514</v>
      </c>
      <c r="B649" s="42">
        <v>6.0</v>
      </c>
      <c r="C649" s="15">
        <f t="shared" si="1"/>
        <v>0.008403361345</v>
      </c>
      <c r="D649" s="17">
        <f t="shared" si="2"/>
        <v>0.008403361345</v>
      </c>
      <c r="E649" s="15" t="s">
        <v>514</v>
      </c>
      <c r="F649" s="16">
        <v>16496.45</v>
      </c>
      <c r="G649" s="15">
        <v>0.002793228</v>
      </c>
      <c r="H649" s="17">
        <v>0.0028</v>
      </c>
      <c r="I649" s="19"/>
      <c r="J649" s="15"/>
      <c r="K649" s="15"/>
      <c r="L649" s="15"/>
    </row>
    <row r="650" ht="15.75" customHeight="1">
      <c r="A650" s="15" t="s">
        <v>515</v>
      </c>
      <c r="B650" s="42">
        <v>5.95</v>
      </c>
      <c r="C650" s="15">
        <f t="shared" si="1"/>
        <v>-0.07751937984</v>
      </c>
      <c r="D650" s="17">
        <f t="shared" si="2"/>
        <v>-0.07751937984</v>
      </c>
      <c r="E650" s="15" t="s">
        <v>515</v>
      </c>
      <c r="F650" s="16">
        <v>16450.5</v>
      </c>
      <c r="G650" s="15">
        <v>-0.007142922</v>
      </c>
      <c r="H650" s="17">
        <v>-0.0071</v>
      </c>
      <c r="I650" s="19"/>
      <c r="J650" s="15"/>
      <c r="K650" s="15"/>
      <c r="L650" s="15"/>
    </row>
    <row r="651" ht="15.75" customHeight="1">
      <c r="A651" s="15" t="s">
        <v>516</v>
      </c>
      <c r="B651" s="42">
        <v>6.45</v>
      </c>
      <c r="C651" s="15">
        <f t="shared" si="1"/>
        <v>0.1217391304</v>
      </c>
      <c r="D651" s="17">
        <f t="shared" si="2"/>
        <v>0.1217391304</v>
      </c>
      <c r="E651" s="15" t="s">
        <v>516</v>
      </c>
      <c r="F651" s="16">
        <v>16568.85</v>
      </c>
      <c r="G651" s="15">
        <v>-0.002753602</v>
      </c>
      <c r="H651" s="17">
        <v>-0.0028</v>
      </c>
      <c r="I651" s="19"/>
      <c r="J651" s="15"/>
      <c r="K651" s="15"/>
      <c r="L651" s="15"/>
    </row>
    <row r="652" ht="15.75" customHeight="1">
      <c r="A652" s="15" t="s">
        <v>517</v>
      </c>
      <c r="B652" s="42">
        <v>5.75</v>
      </c>
      <c r="C652" s="15">
        <f t="shared" si="1"/>
        <v>-0.03361344538</v>
      </c>
      <c r="D652" s="17">
        <f t="shared" si="2"/>
        <v>-0.03361344538</v>
      </c>
      <c r="E652" s="15" t="s">
        <v>517</v>
      </c>
      <c r="F652" s="16">
        <v>16614.6</v>
      </c>
      <c r="G652" s="15">
        <v>0.003112349</v>
      </c>
      <c r="H652" s="17">
        <v>0.0031</v>
      </c>
      <c r="I652" s="19"/>
      <c r="J652" s="15"/>
      <c r="K652" s="15"/>
      <c r="L652" s="15"/>
    </row>
    <row r="653" ht="15.75" customHeight="1">
      <c r="A653" s="15" t="s">
        <v>518</v>
      </c>
      <c r="B653" s="42">
        <v>5.95</v>
      </c>
      <c r="C653" s="15">
        <f t="shared" si="1"/>
        <v>-0.05555555556</v>
      </c>
      <c r="D653" s="17">
        <f t="shared" si="2"/>
        <v>-0.05555555556</v>
      </c>
      <c r="E653" s="15" t="s">
        <v>518</v>
      </c>
      <c r="F653" s="16">
        <v>16563.05</v>
      </c>
      <c r="G653" s="15">
        <v>0.002053953</v>
      </c>
      <c r="H653" s="17">
        <v>0.0021</v>
      </c>
      <c r="I653" s="19"/>
      <c r="J653" s="15"/>
      <c r="K653" s="15"/>
      <c r="L653" s="15"/>
    </row>
    <row r="654" ht="15.75" customHeight="1">
      <c r="A654" s="15" t="s">
        <v>519</v>
      </c>
      <c r="B654" s="42">
        <v>6.3</v>
      </c>
      <c r="C654" s="15">
        <f t="shared" si="1"/>
        <v>-0.03076923077</v>
      </c>
      <c r="D654" s="17">
        <f t="shared" si="2"/>
        <v>-0.03076923077</v>
      </c>
      <c r="E654" s="15" t="s">
        <v>519</v>
      </c>
      <c r="F654" s="16">
        <v>16529.1</v>
      </c>
      <c r="G654" s="15">
        <v>0.01006453</v>
      </c>
      <c r="H654" s="17">
        <v>0.0101</v>
      </c>
      <c r="I654" s="19"/>
      <c r="J654" s="15"/>
      <c r="K654" s="15"/>
      <c r="L654" s="15"/>
    </row>
    <row r="655" ht="15.75" customHeight="1">
      <c r="A655" s="39">
        <v>44538.0</v>
      </c>
      <c r="B655" s="42">
        <v>6.5</v>
      </c>
      <c r="C655" s="15">
        <f t="shared" si="1"/>
        <v>-0.02255639098</v>
      </c>
      <c r="D655" s="17">
        <f t="shared" si="2"/>
        <v>-0.02255639098</v>
      </c>
      <c r="E655" s="39">
        <v>44538.0</v>
      </c>
      <c r="F655" s="16">
        <v>16364.4</v>
      </c>
      <c r="G655" s="15">
        <v>0.005045371</v>
      </c>
      <c r="H655" s="17">
        <v>0.005</v>
      </c>
      <c r="I655" s="19"/>
      <c r="J655" s="15"/>
      <c r="K655" s="15"/>
      <c r="L655" s="15"/>
    </row>
    <row r="656" ht="15.75" customHeight="1">
      <c r="A656" s="39">
        <v>44508.0</v>
      </c>
      <c r="B656" s="42">
        <v>6.65</v>
      </c>
      <c r="C656" s="15">
        <f t="shared" si="1"/>
        <v>0</v>
      </c>
      <c r="D656" s="17">
        <f t="shared" si="2"/>
        <v>0</v>
      </c>
      <c r="E656" s="39">
        <v>44508.0</v>
      </c>
      <c r="F656" s="16">
        <v>16282.25</v>
      </c>
      <c r="G656" s="15">
        <v>1.32063E-4</v>
      </c>
      <c r="H656" s="17">
        <v>1.0E-4</v>
      </c>
      <c r="I656" s="19"/>
      <c r="J656" s="15"/>
      <c r="K656" s="15"/>
      <c r="L656" s="15"/>
    </row>
    <row r="657" ht="15.75" customHeight="1">
      <c r="A657" s="39">
        <v>44477.0</v>
      </c>
      <c r="B657" s="42">
        <v>6.65</v>
      </c>
      <c r="C657" s="15">
        <f t="shared" si="1"/>
        <v>-0.03623188406</v>
      </c>
      <c r="D657" s="17">
        <f t="shared" si="2"/>
        <v>-0.03623188406</v>
      </c>
      <c r="E657" s="39">
        <v>44477.0</v>
      </c>
      <c r="F657" s="16">
        <v>16280.1</v>
      </c>
      <c r="G657" s="15">
        <v>0.001343933</v>
      </c>
      <c r="H657" s="17">
        <v>0.0013</v>
      </c>
      <c r="I657" s="19"/>
      <c r="J657" s="15"/>
      <c r="K657" s="15"/>
      <c r="L657" s="15"/>
    </row>
    <row r="658" ht="15.75" customHeight="1">
      <c r="A658" s="39">
        <v>44447.0</v>
      </c>
      <c r="B658" s="42">
        <v>6.9</v>
      </c>
      <c r="C658" s="15">
        <f t="shared" si="1"/>
        <v>-0.02816901408</v>
      </c>
      <c r="D658" s="17">
        <f t="shared" si="2"/>
        <v>-0.02816901408</v>
      </c>
      <c r="E658" s="39">
        <v>44447.0</v>
      </c>
      <c r="F658" s="16">
        <v>16258.25</v>
      </c>
      <c r="G658" s="15">
        <v>0.001234743</v>
      </c>
      <c r="H658" s="17">
        <v>0.0012</v>
      </c>
      <c r="I658" s="19"/>
      <c r="J658" s="15"/>
      <c r="K658" s="15"/>
      <c r="L658" s="15"/>
    </row>
    <row r="659" ht="15.75" customHeight="1">
      <c r="A659" s="39">
        <v>44355.0</v>
      </c>
      <c r="B659" s="42">
        <v>7.1</v>
      </c>
      <c r="C659" s="15">
        <f t="shared" si="1"/>
        <v>0.1932773109</v>
      </c>
      <c r="D659" s="17">
        <f t="shared" si="2"/>
        <v>0.1932773109</v>
      </c>
      <c r="E659" s="39">
        <v>44355.0</v>
      </c>
      <c r="F659" s="16">
        <v>16238.2</v>
      </c>
      <c r="G659" s="15">
        <v>-0.003461269</v>
      </c>
      <c r="H659" s="17">
        <v>-0.0035</v>
      </c>
      <c r="I659" s="19"/>
      <c r="J659" s="15"/>
      <c r="K659" s="15"/>
      <c r="L659" s="15"/>
    </row>
    <row r="660" ht="15.75" customHeight="1">
      <c r="A660" s="39">
        <v>44324.0</v>
      </c>
      <c r="B660" s="42">
        <v>5.95</v>
      </c>
      <c r="C660" s="15">
        <f t="shared" si="1"/>
        <v>-0.008333333333</v>
      </c>
      <c r="D660" s="17">
        <f t="shared" si="2"/>
        <v>-0.008333333333</v>
      </c>
      <c r="E660" s="39">
        <v>44324.0</v>
      </c>
      <c r="F660" s="16">
        <v>16294.6</v>
      </c>
      <c r="G660" s="15">
        <v>0.002201885</v>
      </c>
      <c r="H660" s="17">
        <v>0.0022</v>
      </c>
      <c r="I660" s="19"/>
      <c r="J660" s="15"/>
      <c r="K660" s="15"/>
      <c r="L660" s="15"/>
    </row>
    <row r="661" ht="15.75" customHeight="1">
      <c r="A661" s="39">
        <v>44294.0</v>
      </c>
      <c r="B661" s="42">
        <v>6.0</v>
      </c>
      <c r="C661" s="15">
        <f t="shared" si="1"/>
        <v>-0.1891891892</v>
      </c>
      <c r="D661" s="17">
        <f t="shared" si="2"/>
        <v>-0.1891891892</v>
      </c>
      <c r="E661" s="39">
        <v>44294.0</v>
      </c>
      <c r="F661" s="16">
        <v>16258.8</v>
      </c>
      <c r="G661" s="15">
        <v>0.007938255</v>
      </c>
      <c r="H661" s="17">
        <v>0.0079</v>
      </c>
      <c r="I661" s="19"/>
      <c r="J661" s="15"/>
      <c r="K661" s="15"/>
      <c r="L661" s="15"/>
    </row>
    <row r="662" ht="15.75" customHeight="1">
      <c r="A662" s="39">
        <v>44263.0</v>
      </c>
      <c r="B662" s="42">
        <v>7.4</v>
      </c>
      <c r="C662" s="15">
        <f t="shared" si="1"/>
        <v>-0.103030303</v>
      </c>
      <c r="D662" s="17">
        <f t="shared" si="2"/>
        <v>-0.103030303</v>
      </c>
      <c r="E662" s="39">
        <v>44263.0</v>
      </c>
      <c r="F662" s="16">
        <v>16130.75</v>
      </c>
      <c r="G662" s="15">
        <v>0.015460981</v>
      </c>
      <c r="H662" s="17">
        <v>0.0155</v>
      </c>
      <c r="I662" s="19"/>
      <c r="J662" s="15"/>
      <c r="K662" s="15"/>
      <c r="L662" s="15"/>
    </row>
    <row r="663" ht="15.75" customHeight="1">
      <c r="A663" s="39">
        <v>44235.0</v>
      </c>
      <c r="B663" s="42">
        <v>8.25</v>
      </c>
      <c r="C663" s="15">
        <f t="shared" si="1"/>
        <v>0</v>
      </c>
      <c r="D663" s="17">
        <f t="shared" si="2"/>
        <v>0</v>
      </c>
      <c r="E663" s="39">
        <v>44235.0</v>
      </c>
      <c r="F663" s="16">
        <v>15885.15</v>
      </c>
      <c r="G663" s="15">
        <v>0.007745963</v>
      </c>
      <c r="H663" s="17">
        <v>0.0077</v>
      </c>
      <c r="I663" s="19"/>
      <c r="J663" s="15"/>
      <c r="K663" s="15"/>
      <c r="L663" s="15"/>
    </row>
    <row r="664" ht="15.75" customHeight="1">
      <c r="A664" s="15" t="s">
        <v>520</v>
      </c>
      <c r="B664" s="42">
        <v>8.25</v>
      </c>
      <c r="C664" s="15">
        <f t="shared" si="1"/>
        <v>0</v>
      </c>
      <c r="D664" s="17">
        <f t="shared" si="2"/>
        <v>0</v>
      </c>
      <c r="E664" s="15" t="s">
        <v>520</v>
      </c>
      <c r="F664" s="16">
        <v>15763.05</v>
      </c>
      <c r="G664" s="15">
        <v>-9.76015E-4</v>
      </c>
      <c r="H664" s="17">
        <v>-0.001</v>
      </c>
      <c r="I664" s="19"/>
      <c r="J664" s="15"/>
      <c r="K664" s="15"/>
      <c r="L664" s="15"/>
    </row>
    <row r="665" ht="15.75" customHeight="1">
      <c r="A665" s="15" t="s">
        <v>521</v>
      </c>
      <c r="B665" s="42">
        <v>8.25</v>
      </c>
      <c r="C665" s="15">
        <f t="shared" si="1"/>
        <v>-0.0119760479</v>
      </c>
      <c r="D665" s="17">
        <f t="shared" si="2"/>
        <v>-0.0119760479</v>
      </c>
      <c r="E665" s="15" t="s">
        <v>521</v>
      </c>
      <c r="F665" s="16">
        <v>15778.45</v>
      </c>
      <c r="G665" s="15">
        <v>0.004395457</v>
      </c>
      <c r="H665" s="17">
        <v>0.0044</v>
      </c>
      <c r="I665" s="19"/>
      <c r="J665" s="15"/>
      <c r="K665" s="15"/>
      <c r="L665" s="15"/>
    </row>
    <row r="666" ht="15.75" customHeight="1">
      <c r="A666" s="15" t="s">
        <v>522</v>
      </c>
      <c r="B666" s="42">
        <v>8.35</v>
      </c>
      <c r="C666" s="15">
        <f t="shared" si="1"/>
        <v>-0.005952380952</v>
      </c>
      <c r="D666" s="17">
        <f t="shared" si="2"/>
        <v>-0.005952380952</v>
      </c>
      <c r="E666" s="15" t="s">
        <v>522</v>
      </c>
      <c r="F666" s="16">
        <v>15709.4</v>
      </c>
      <c r="G666" s="15">
        <v>-0.002352911</v>
      </c>
      <c r="H666" s="17">
        <v>-0.0024</v>
      </c>
      <c r="I666" s="19"/>
      <c r="J666" s="15"/>
      <c r="K666" s="15"/>
      <c r="L666" s="15"/>
    </row>
    <row r="667" ht="15.75" customHeight="1">
      <c r="A667" s="15" t="s">
        <v>523</v>
      </c>
      <c r="B667" s="42">
        <v>8.4</v>
      </c>
      <c r="C667" s="15">
        <f t="shared" si="1"/>
        <v>0.01204819277</v>
      </c>
      <c r="D667" s="17">
        <f t="shared" si="2"/>
        <v>0.01204819277</v>
      </c>
      <c r="E667" s="15" t="s">
        <v>523</v>
      </c>
      <c r="F667" s="16">
        <v>15746.45</v>
      </c>
      <c r="G667" s="15">
        <v>-0.004929081</v>
      </c>
      <c r="H667" s="17">
        <v>-0.0049</v>
      </c>
      <c r="I667" s="19"/>
      <c r="J667" s="15"/>
      <c r="K667" s="15"/>
      <c r="L667" s="15"/>
    </row>
    <row r="668" ht="15.75" customHeight="1">
      <c r="A668" s="15" t="s">
        <v>524</v>
      </c>
      <c r="B668" s="42">
        <v>8.3</v>
      </c>
      <c r="C668" s="15">
        <f t="shared" si="1"/>
        <v>-0.005988023952</v>
      </c>
      <c r="D668" s="17">
        <f t="shared" si="2"/>
        <v>-0.005988023952</v>
      </c>
      <c r="E668" s="15" t="s">
        <v>524</v>
      </c>
      <c r="F668" s="16">
        <v>15824.45</v>
      </c>
      <c r="G668" s="15">
        <v>-0.00199293</v>
      </c>
      <c r="H668" s="17">
        <v>-0.002</v>
      </c>
      <c r="I668" s="19"/>
      <c r="J668" s="15"/>
      <c r="K668" s="15"/>
      <c r="L668" s="15"/>
    </row>
    <row r="669" ht="15.75" customHeight="1">
      <c r="A669" s="15" t="s">
        <v>525</v>
      </c>
      <c r="B669" s="42">
        <v>8.35</v>
      </c>
      <c r="C669" s="15">
        <f t="shared" si="1"/>
        <v>-0.0972972973</v>
      </c>
      <c r="D669" s="17">
        <f t="shared" si="2"/>
        <v>-0.0972972973</v>
      </c>
      <c r="E669" s="15" t="s">
        <v>525</v>
      </c>
      <c r="F669" s="16">
        <v>15856.05</v>
      </c>
      <c r="G669" s="15">
        <v>0.002022238</v>
      </c>
      <c r="H669" s="17">
        <v>0.002</v>
      </c>
      <c r="I669" s="19"/>
      <c r="J669" s="15"/>
      <c r="K669" s="15"/>
      <c r="L669" s="15"/>
    </row>
    <row r="670" ht="15.75" customHeight="1">
      <c r="A670" s="15" t="s">
        <v>526</v>
      </c>
      <c r="B670" s="42">
        <v>9.25</v>
      </c>
      <c r="C670" s="15">
        <f t="shared" si="1"/>
        <v>0.02777777778</v>
      </c>
      <c r="D670" s="17">
        <f t="shared" si="2"/>
        <v>0.02777777778</v>
      </c>
      <c r="E670" s="15" t="s">
        <v>526</v>
      </c>
      <c r="F670" s="16">
        <v>15824.05</v>
      </c>
      <c r="G670" s="15">
        <v>0.01227922</v>
      </c>
      <c r="H670" s="17">
        <v>0.0123</v>
      </c>
      <c r="I670" s="19"/>
      <c r="J670" s="15"/>
      <c r="K670" s="15"/>
      <c r="L670" s="15"/>
    </row>
    <row r="671" ht="15.75" customHeight="1">
      <c r="A671" s="15" t="s">
        <v>527</v>
      </c>
      <c r="B671" s="42">
        <v>9.0</v>
      </c>
      <c r="C671" s="15">
        <f t="shared" si="1"/>
        <v>-0.01639344262</v>
      </c>
      <c r="D671" s="17">
        <f t="shared" si="2"/>
        <v>-0.01639344262</v>
      </c>
      <c r="E671" s="15" t="s">
        <v>527</v>
      </c>
      <c r="F671" s="16">
        <v>15632.1</v>
      </c>
      <c r="G671" s="15">
        <v>-0.007636932</v>
      </c>
      <c r="H671" s="17">
        <v>-0.0076</v>
      </c>
      <c r="I671" s="19"/>
      <c r="J671" s="15"/>
      <c r="K671" s="15"/>
      <c r="L671" s="15"/>
    </row>
    <row r="672" ht="15.75" customHeight="1">
      <c r="A672" s="15" t="s">
        <v>528</v>
      </c>
      <c r="B672" s="42">
        <v>9.15</v>
      </c>
      <c r="C672" s="15">
        <f t="shared" si="1"/>
        <v>-0.03174603175</v>
      </c>
      <c r="D672" s="17">
        <f t="shared" si="2"/>
        <v>-0.03174603175</v>
      </c>
      <c r="E672" s="15" t="s">
        <v>528</v>
      </c>
      <c r="F672" s="16">
        <v>15752.4</v>
      </c>
      <c r="G672" s="15">
        <v>-0.010738913</v>
      </c>
      <c r="H672" s="17">
        <v>-0.0107</v>
      </c>
      <c r="I672" s="19"/>
      <c r="J672" s="15"/>
      <c r="K672" s="15"/>
      <c r="L672" s="15"/>
    </row>
    <row r="673" ht="15.75" customHeight="1">
      <c r="A673" s="15" t="s">
        <v>529</v>
      </c>
      <c r="B673" s="42">
        <v>9.45</v>
      </c>
      <c r="C673" s="15">
        <f t="shared" si="1"/>
        <v>0.08</v>
      </c>
      <c r="D673" s="17">
        <f t="shared" si="2"/>
        <v>0.08</v>
      </c>
      <c r="E673" s="15" t="s">
        <v>529</v>
      </c>
      <c r="F673" s="16">
        <v>15923.4</v>
      </c>
      <c r="G673" s="48">
        <v>-5.0238E-5</v>
      </c>
      <c r="H673" s="17">
        <v>-1.0E-4</v>
      </c>
      <c r="I673" s="19"/>
      <c r="J673" s="15"/>
      <c r="K673" s="15"/>
      <c r="L673" s="15"/>
    </row>
    <row r="674" ht="15.75" customHeight="1">
      <c r="A674" s="15" t="s">
        <v>530</v>
      </c>
      <c r="B674" s="42">
        <v>8.75</v>
      </c>
      <c r="C674" s="15">
        <f t="shared" si="1"/>
        <v>-0.005681818182</v>
      </c>
      <c r="D674" s="17">
        <f t="shared" si="2"/>
        <v>-0.005681818182</v>
      </c>
      <c r="E674" s="15" t="s">
        <v>530</v>
      </c>
      <c r="F674" s="16">
        <v>15924.2</v>
      </c>
      <c r="G674" s="15">
        <v>0.004431072</v>
      </c>
      <c r="H674" s="17">
        <v>0.0044</v>
      </c>
      <c r="I674" s="19"/>
      <c r="J674" s="15"/>
      <c r="K674" s="15"/>
      <c r="L674" s="15"/>
    </row>
    <row r="675" ht="15.75" customHeight="1">
      <c r="A675" s="15" t="s">
        <v>531</v>
      </c>
      <c r="B675" s="42">
        <v>8.8</v>
      </c>
      <c r="C675" s="15">
        <f t="shared" si="1"/>
        <v>-0.005649717514</v>
      </c>
      <c r="D675" s="17">
        <f t="shared" si="2"/>
        <v>-0.005649717514</v>
      </c>
      <c r="E675" s="15" t="s">
        <v>531</v>
      </c>
      <c r="F675" s="16">
        <v>15853.95</v>
      </c>
      <c r="G675" s="15">
        <v>0.002630855</v>
      </c>
      <c r="H675" s="17">
        <v>0.0026</v>
      </c>
      <c r="I675" s="19"/>
      <c r="J675" s="15"/>
      <c r="K675" s="15"/>
      <c r="L675" s="15"/>
    </row>
    <row r="676" ht="15.75" customHeight="1">
      <c r="A676" s="15" t="s">
        <v>532</v>
      </c>
      <c r="B676" s="42">
        <v>8.85</v>
      </c>
      <c r="C676" s="15">
        <f t="shared" si="1"/>
        <v>-0.01666666667</v>
      </c>
      <c r="D676" s="17">
        <f t="shared" si="2"/>
        <v>-0.01666666667</v>
      </c>
      <c r="E676" s="15" t="s">
        <v>532</v>
      </c>
      <c r="F676" s="16">
        <v>15812.35</v>
      </c>
      <c r="G676" s="15">
        <v>0.007630985</v>
      </c>
      <c r="H676" s="17">
        <v>0.0076</v>
      </c>
      <c r="I676" s="19"/>
      <c r="J676" s="15"/>
      <c r="K676" s="15"/>
      <c r="L676" s="15"/>
    </row>
    <row r="677" ht="15.75" customHeight="1">
      <c r="A677" s="39">
        <v>44537.0</v>
      </c>
      <c r="B677" s="42">
        <v>9.0</v>
      </c>
      <c r="C677" s="15">
        <f t="shared" si="1"/>
        <v>-0.005524861878</v>
      </c>
      <c r="D677" s="17">
        <f t="shared" si="2"/>
        <v>-0.005524861878</v>
      </c>
      <c r="E677" s="39">
        <v>44537.0</v>
      </c>
      <c r="F677" s="16">
        <v>15692.6</v>
      </c>
      <c r="G677" s="15">
        <v>1.7846E-4</v>
      </c>
      <c r="H677" s="17">
        <v>2.0E-4</v>
      </c>
      <c r="I677" s="19"/>
      <c r="J677" s="15"/>
      <c r="K677" s="15"/>
      <c r="L677" s="15"/>
    </row>
    <row r="678" ht="15.75" customHeight="1">
      <c r="A678" s="39">
        <v>44446.0</v>
      </c>
      <c r="B678" s="42">
        <v>9.05</v>
      </c>
      <c r="C678" s="15">
        <f t="shared" si="1"/>
        <v>0.02840909091</v>
      </c>
      <c r="D678" s="17">
        <f t="shared" si="2"/>
        <v>0.02840909091</v>
      </c>
      <c r="E678" s="39">
        <v>44446.0</v>
      </c>
      <c r="F678" s="16">
        <v>15689.8</v>
      </c>
      <c r="G678" s="15">
        <v>-0.002422447</v>
      </c>
      <c r="H678" s="17">
        <v>-0.0024</v>
      </c>
      <c r="I678" s="19"/>
      <c r="J678" s="15"/>
      <c r="K678" s="15"/>
      <c r="L678" s="15"/>
    </row>
    <row r="679" ht="15.75" customHeight="1">
      <c r="A679" s="39">
        <v>44415.0</v>
      </c>
      <c r="B679" s="42">
        <v>8.8</v>
      </c>
      <c r="C679" s="15">
        <f t="shared" si="1"/>
        <v>-0.005649717514</v>
      </c>
      <c r="D679" s="17">
        <f t="shared" si="2"/>
        <v>-0.005649717514</v>
      </c>
      <c r="E679" s="39">
        <v>44415.0</v>
      </c>
      <c r="F679" s="16">
        <v>15727.9</v>
      </c>
      <c r="G679" s="15">
        <v>-0.009556256</v>
      </c>
      <c r="H679" s="17">
        <v>-0.0096</v>
      </c>
      <c r="I679" s="19"/>
      <c r="J679" s="15"/>
      <c r="K679" s="15"/>
      <c r="L679" s="15"/>
    </row>
    <row r="680" ht="15.75" customHeight="1">
      <c r="A680" s="39">
        <v>44384.0</v>
      </c>
      <c r="B680" s="42">
        <v>8.85</v>
      </c>
      <c r="C680" s="15">
        <f t="shared" si="1"/>
        <v>0.005681818182</v>
      </c>
      <c r="D680" s="17">
        <f t="shared" si="2"/>
        <v>0.005681818182</v>
      </c>
      <c r="E680" s="39">
        <v>44384.0</v>
      </c>
      <c r="F680" s="16">
        <v>15879.65</v>
      </c>
      <c r="G680" s="15">
        <v>0.003881592</v>
      </c>
      <c r="H680" s="17">
        <v>0.0039</v>
      </c>
      <c r="I680" s="19"/>
      <c r="J680" s="15"/>
      <c r="K680" s="15"/>
      <c r="L680" s="15"/>
    </row>
    <row r="681" ht="15.75" customHeight="1">
      <c r="A681" s="39">
        <v>44354.0</v>
      </c>
      <c r="B681" s="42">
        <v>8.8</v>
      </c>
      <c r="C681" s="15">
        <f t="shared" si="1"/>
        <v>-0.03296703297</v>
      </c>
      <c r="D681" s="17">
        <f t="shared" si="2"/>
        <v>-0.03296703297</v>
      </c>
      <c r="E681" s="39">
        <v>44354.0</v>
      </c>
      <c r="F681" s="16">
        <v>15818.25</v>
      </c>
      <c r="G681" s="15">
        <v>-0.001016777</v>
      </c>
      <c r="H681" s="17">
        <v>-0.001</v>
      </c>
      <c r="I681" s="19"/>
      <c r="J681" s="15"/>
      <c r="K681" s="15"/>
      <c r="L681" s="15"/>
    </row>
    <row r="682" ht="15.75" customHeight="1">
      <c r="A682" s="39">
        <v>44323.0</v>
      </c>
      <c r="B682" s="42">
        <v>9.1</v>
      </c>
      <c r="C682" s="15">
        <f t="shared" si="1"/>
        <v>0.03409090909</v>
      </c>
      <c r="D682" s="17">
        <f t="shared" si="2"/>
        <v>0.03409090909</v>
      </c>
      <c r="E682" s="39">
        <v>44323.0</v>
      </c>
      <c r="F682" s="16">
        <v>15834.35</v>
      </c>
      <c r="G682" s="15">
        <v>0.007133226</v>
      </c>
      <c r="H682" s="17">
        <v>0.0071</v>
      </c>
      <c r="I682" s="19"/>
      <c r="J682" s="15"/>
      <c r="K682" s="15"/>
      <c r="L682" s="15"/>
    </row>
    <row r="683" ht="15.75" customHeight="1">
      <c r="A683" s="39">
        <v>44234.0</v>
      </c>
      <c r="B683" s="42">
        <v>8.8</v>
      </c>
      <c r="C683" s="15">
        <f t="shared" si="1"/>
        <v>-0.02762430939</v>
      </c>
      <c r="D683" s="17">
        <f t="shared" si="2"/>
        <v>-0.02762430939</v>
      </c>
      <c r="E683" s="39">
        <v>44234.0</v>
      </c>
      <c r="F683" s="16">
        <v>15722.2</v>
      </c>
      <c r="G683" s="15">
        <v>0.002691327</v>
      </c>
      <c r="H683" s="17">
        <v>0.0027</v>
      </c>
      <c r="I683" s="19"/>
      <c r="J683" s="15"/>
      <c r="K683" s="15"/>
      <c r="L683" s="15"/>
    </row>
    <row r="684" ht="15.75" customHeight="1">
      <c r="A684" s="39">
        <v>44203.0</v>
      </c>
      <c r="B684" s="42">
        <v>9.05</v>
      </c>
      <c r="C684" s="15">
        <f t="shared" si="1"/>
        <v>-0.09045226131</v>
      </c>
      <c r="D684" s="17">
        <f t="shared" si="2"/>
        <v>-0.09045226131</v>
      </c>
      <c r="E684" s="39">
        <v>44203.0</v>
      </c>
      <c r="F684" s="16">
        <v>15680.0</v>
      </c>
      <c r="G684" s="15">
        <v>-0.002639697</v>
      </c>
      <c r="H684" s="17">
        <v>-0.0026</v>
      </c>
      <c r="I684" s="19"/>
      <c r="J684" s="15"/>
      <c r="K684" s="15"/>
      <c r="L684" s="15"/>
    </row>
    <row r="685" ht="15.75" customHeight="1">
      <c r="A685" s="15" t="s">
        <v>533</v>
      </c>
      <c r="B685" s="42">
        <v>9.95</v>
      </c>
      <c r="C685" s="15">
        <f t="shared" si="1"/>
        <v>-0.01485148515</v>
      </c>
      <c r="D685" s="17">
        <f t="shared" si="2"/>
        <v>-0.01485148515</v>
      </c>
      <c r="E685" s="15" t="s">
        <v>533</v>
      </c>
      <c r="F685" s="16">
        <v>15721.5</v>
      </c>
      <c r="G685" s="15">
        <v>-0.00171128</v>
      </c>
      <c r="H685" s="17">
        <v>-0.0017</v>
      </c>
      <c r="I685" s="19"/>
      <c r="J685" s="15"/>
      <c r="K685" s="15"/>
      <c r="L685" s="15"/>
    </row>
    <row r="686" ht="15.75" customHeight="1">
      <c r="A686" s="15" t="s">
        <v>534</v>
      </c>
      <c r="B686" s="42">
        <v>10.1</v>
      </c>
      <c r="C686" s="15">
        <f t="shared" si="1"/>
        <v>-0.03349282297</v>
      </c>
      <c r="D686" s="17">
        <f t="shared" si="2"/>
        <v>-0.03349282297</v>
      </c>
      <c r="E686" s="15" t="s">
        <v>534</v>
      </c>
      <c r="F686" s="16">
        <v>15748.45</v>
      </c>
      <c r="G686" s="15">
        <v>-0.00418914</v>
      </c>
      <c r="H686" s="17">
        <v>-0.0042</v>
      </c>
      <c r="I686" s="19"/>
      <c r="J686" s="15"/>
      <c r="K686" s="15"/>
      <c r="L686" s="15"/>
    </row>
    <row r="687" ht="15.75" customHeight="1">
      <c r="A687" s="15" t="s">
        <v>535</v>
      </c>
      <c r="B687" s="42">
        <v>10.45</v>
      </c>
      <c r="C687" s="15">
        <f t="shared" si="1"/>
        <v>-0.0141509434</v>
      </c>
      <c r="D687" s="17">
        <f t="shared" si="2"/>
        <v>-0.0141509434</v>
      </c>
      <c r="E687" s="15" t="s">
        <v>535</v>
      </c>
      <c r="F687" s="16">
        <v>15814.7</v>
      </c>
      <c r="G687" s="15">
        <v>-0.002878247</v>
      </c>
      <c r="H687" s="17">
        <v>-0.0029</v>
      </c>
      <c r="I687" s="19"/>
      <c r="J687" s="15"/>
      <c r="K687" s="15"/>
      <c r="L687" s="15"/>
    </row>
    <row r="688" ht="15.75" customHeight="1">
      <c r="A688" s="15" t="s">
        <v>536</v>
      </c>
      <c r="B688" s="42">
        <v>10.6</v>
      </c>
      <c r="C688" s="15">
        <f t="shared" si="1"/>
        <v>0.109947644</v>
      </c>
      <c r="D688" s="17">
        <f t="shared" si="2"/>
        <v>0.109947644</v>
      </c>
      <c r="E688" s="15" t="s">
        <v>536</v>
      </c>
      <c r="F688" s="16">
        <v>15860.35</v>
      </c>
      <c r="G688" s="15">
        <v>0.004426726</v>
      </c>
      <c r="H688" s="17">
        <v>0.0044</v>
      </c>
      <c r="I688" s="19"/>
      <c r="J688" s="15"/>
      <c r="K688" s="15"/>
      <c r="L688" s="15"/>
    </row>
    <row r="689" ht="15.75" customHeight="1">
      <c r="A689" s="15" t="s">
        <v>537</v>
      </c>
      <c r="B689" s="42">
        <v>9.55</v>
      </c>
      <c r="C689" s="15">
        <f t="shared" si="1"/>
        <v>-0.04020100503</v>
      </c>
      <c r="D689" s="17">
        <f t="shared" si="2"/>
        <v>-0.04020100503</v>
      </c>
      <c r="E689" s="15" t="s">
        <v>537</v>
      </c>
      <c r="F689" s="16">
        <v>15790.45</v>
      </c>
      <c r="G689" s="15">
        <v>0.006597841</v>
      </c>
      <c r="H689" s="17">
        <v>0.0066</v>
      </c>
      <c r="I689" s="19"/>
      <c r="J689" s="15"/>
      <c r="K689" s="15"/>
      <c r="L689" s="15"/>
    </row>
    <row r="690" ht="15.75" customHeight="1">
      <c r="A690" s="15" t="s">
        <v>538</v>
      </c>
      <c r="B690" s="42">
        <v>9.95</v>
      </c>
      <c r="C690" s="15">
        <f t="shared" si="1"/>
        <v>-0.005</v>
      </c>
      <c r="D690" s="17">
        <f t="shared" si="2"/>
        <v>-0.005</v>
      </c>
      <c r="E690" s="15" t="s">
        <v>538</v>
      </c>
      <c r="F690" s="16">
        <v>15686.95</v>
      </c>
      <c r="G690" s="15">
        <v>-0.005439762</v>
      </c>
      <c r="H690" s="17">
        <v>-0.0054</v>
      </c>
      <c r="I690" s="19"/>
      <c r="J690" s="15"/>
      <c r="K690" s="15"/>
      <c r="L690" s="15"/>
    </row>
    <row r="691" ht="15.75" customHeight="1">
      <c r="A691" s="15" t="s">
        <v>539</v>
      </c>
      <c r="B691" s="42">
        <v>10.0</v>
      </c>
      <c r="C691" s="15">
        <f t="shared" si="1"/>
        <v>-0.01477832512</v>
      </c>
      <c r="D691" s="17">
        <f t="shared" si="2"/>
        <v>-0.01477832512</v>
      </c>
      <c r="E691" s="15" t="s">
        <v>539</v>
      </c>
      <c r="F691" s="16">
        <v>15772.75</v>
      </c>
      <c r="G691" s="15">
        <v>0.001667037</v>
      </c>
      <c r="H691" s="17">
        <v>0.0017</v>
      </c>
      <c r="I691" s="19"/>
      <c r="J691" s="15"/>
      <c r="K691" s="15"/>
      <c r="L691" s="15"/>
    </row>
    <row r="692" ht="15.75" customHeight="1">
      <c r="A692" s="15" t="s">
        <v>540</v>
      </c>
      <c r="B692" s="42">
        <v>10.15</v>
      </c>
      <c r="C692" s="15">
        <f t="shared" si="1"/>
        <v>-0.0193236715</v>
      </c>
      <c r="D692" s="17">
        <f t="shared" si="2"/>
        <v>-0.0193236715</v>
      </c>
      <c r="E692" s="15" t="s">
        <v>540</v>
      </c>
      <c r="F692" s="16">
        <v>15746.5</v>
      </c>
      <c r="G692" s="15">
        <v>0.004026563</v>
      </c>
      <c r="H692" s="17">
        <v>0.004</v>
      </c>
      <c r="I692" s="19"/>
      <c r="J692" s="15"/>
      <c r="K692" s="15"/>
      <c r="L692" s="15"/>
    </row>
    <row r="693" ht="15.75" customHeight="1">
      <c r="A693" s="15" t="s">
        <v>541</v>
      </c>
      <c r="B693" s="42">
        <v>10.35</v>
      </c>
      <c r="C693" s="15">
        <f t="shared" si="1"/>
        <v>0.09523809524</v>
      </c>
      <c r="D693" s="17">
        <f t="shared" si="2"/>
        <v>0.09523809524</v>
      </c>
      <c r="E693" s="15" t="s">
        <v>541</v>
      </c>
      <c r="F693" s="16">
        <v>15683.35</v>
      </c>
      <c r="G693" s="15">
        <v>-5.1302E-4</v>
      </c>
      <c r="H693" s="17">
        <v>-5.0E-4</v>
      </c>
      <c r="I693" s="19"/>
      <c r="J693" s="15"/>
      <c r="K693" s="15"/>
      <c r="L693" s="15"/>
    </row>
    <row r="694" ht="15.75" customHeight="1">
      <c r="A694" s="15" t="s">
        <v>542</v>
      </c>
      <c r="B694" s="42">
        <v>9.45</v>
      </c>
      <c r="C694" s="15">
        <f t="shared" si="1"/>
        <v>-0.01047120419</v>
      </c>
      <c r="D694" s="17">
        <f t="shared" si="2"/>
        <v>-0.01047120419</v>
      </c>
      <c r="E694" s="15" t="s">
        <v>542</v>
      </c>
      <c r="F694" s="16">
        <v>15691.4</v>
      </c>
      <c r="G694" s="15">
        <v>-0.004829539</v>
      </c>
      <c r="H694" s="17">
        <v>-0.0048</v>
      </c>
      <c r="I694" s="19"/>
      <c r="J694" s="15"/>
      <c r="K694" s="15"/>
      <c r="L694" s="15"/>
    </row>
    <row r="695" ht="15.75" customHeight="1">
      <c r="A695" s="15" t="s">
        <v>543</v>
      </c>
      <c r="B695" s="42">
        <v>9.55</v>
      </c>
      <c r="C695" s="15">
        <f t="shared" si="1"/>
        <v>-0.01546391753</v>
      </c>
      <c r="D695" s="17">
        <f t="shared" si="2"/>
        <v>-0.01546391753</v>
      </c>
      <c r="E695" s="15" t="s">
        <v>543</v>
      </c>
      <c r="F695" s="16">
        <v>15767.55</v>
      </c>
      <c r="G695" s="15">
        <v>-0.00640862</v>
      </c>
      <c r="H695" s="17">
        <v>-0.0064</v>
      </c>
      <c r="I695" s="19"/>
      <c r="J695" s="15"/>
      <c r="K695" s="15"/>
      <c r="L695" s="15"/>
    </row>
    <row r="696" ht="15.75" customHeight="1">
      <c r="A696" s="15" t="s">
        <v>544</v>
      </c>
      <c r="B696" s="42">
        <v>9.7</v>
      </c>
      <c r="C696" s="15">
        <f t="shared" si="1"/>
        <v>0.00518134715</v>
      </c>
      <c r="D696" s="17">
        <f t="shared" si="2"/>
        <v>0.00518134715</v>
      </c>
      <c r="E696" s="15" t="s">
        <v>544</v>
      </c>
      <c r="F696" s="16">
        <v>15869.25</v>
      </c>
      <c r="G696" s="15">
        <v>0.003630189</v>
      </c>
      <c r="H696" s="17">
        <v>0.0036</v>
      </c>
      <c r="I696" s="19"/>
      <c r="J696" s="15"/>
      <c r="K696" s="15"/>
      <c r="L696" s="15"/>
    </row>
    <row r="697" ht="15.75" customHeight="1">
      <c r="A697" s="15" t="s">
        <v>545</v>
      </c>
      <c r="B697" s="42">
        <v>9.65</v>
      </c>
      <c r="C697" s="15">
        <f t="shared" si="1"/>
        <v>-0.02030456853</v>
      </c>
      <c r="D697" s="17">
        <f t="shared" si="2"/>
        <v>-0.02030456853</v>
      </c>
      <c r="E697" s="15" t="s">
        <v>545</v>
      </c>
      <c r="F697" s="16">
        <v>15811.85</v>
      </c>
      <c r="G697" s="15">
        <v>7.91172E-4</v>
      </c>
      <c r="H697" s="17">
        <v>8.0E-4</v>
      </c>
      <c r="I697" s="19"/>
      <c r="J697" s="15"/>
      <c r="K697" s="15"/>
      <c r="L697" s="15"/>
    </row>
    <row r="698" ht="15.75" customHeight="1">
      <c r="A698" s="39">
        <v>44506.0</v>
      </c>
      <c r="B698" s="42">
        <v>9.85</v>
      </c>
      <c r="C698" s="15">
        <f t="shared" si="1"/>
        <v>-0.01005025126</v>
      </c>
      <c r="D698" s="17">
        <f t="shared" si="2"/>
        <v>-0.01005025126</v>
      </c>
      <c r="E698" s="39">
        <v>44506.0</v>
      </c>
      <c r="F698" s="16">
        <v>15799.35</v>
      </c>
      <c r="G698" s="15">
        <v>0.003914155</v>
      </c>
      <c r="H698" s="17">
        <v>0.0039</v>
      </c>
      <c r="I698" s="19"/>
      <c r="J698" s="15"/>
      <c r="K698" s="15"/>
      <c r="L698" s="15"/>
    </row>
    <row r="699" ht="15.75" customHeight="1">
      <c r="A699" s="39">
        <v>44475.0</v>
      </c>
      <c r="B699" s="42">
        <v>9.95</v>
      </c>
      <c r="C699" s="15">
        <f t="shared" si="1"/>
        <v>0.0310880829</v>
      </c>
      <c r="D699" s="17">
        <f t="shared" si="2"/>
        <v>0.0310880829</v>
      </c>
      <c r="E699" s="39">
        <v>44475.0</v>
      </c>
      <c r="F699" s="16">
        <v>15737.75</v>
      </c>
      <c r="G699" s="15">
        <v>0.006549262</v>
      </c>
      <c r="H699" s="17">
        <v>0.0065</v>
      </c>
      <c r="I699" s="19"/>
      <c r="J699" s="15"/>
      <c r="K699" s="15"/>
      <c r="L699" s="15"/>
    </row>
    <row r="700" ht="15.75" customHeight="1">
      <c r="A700" s="39">
        <v>44445.0</v>
      </c>
      <c r="B700" s="42">
        <v>9.65</v>
      </c>
      <c r="C700" s="15">
        <f t="shared" si="1"/>
        <v>-0.03980099502</v>
      </c>
      <c r="D700" s="17">
        <f t="shared" si="2"/>
        <v>-0.03980099502</v>
      </c>
      <c r="E700" s="39">
        <v>44445.0</v>
      </c>
      <c r="F700" s="16">
        <v>15635.35</v>
      </c>
      <c r="G700" s="15">
        <v>-0.006654977</v>
      </c>
      <c r="H700" s="17">
        <v>-0.0067</v>
      </c>
      <c r="I700" s="19"/>
      <c r="J700" s="15"/>
      <c r="K700" s="15"/>
      <c r="L700" s="15"/>
    </row>
    <row r="701" ht="15.75" customHeight="1">
      <c r="A701" s="39">
        <v>44414.0</v>
      </c>
      <c r="B701" s="42">
        <v>10.05</v>
      </c>
      <c r="C701" s="15">
        <f t="shared" si="1"/>
        <v>-0.00495049505</v>
      </c>
      <c r="D701" s="17">
        <f t="shared" si="2"/>
        <v>-0.00495049505</v>
      </c>
      <c r="E701" s="39">
        <v>44414.0</v>
      </c>
      <c r="F701" s="16">
        <v>15740.1</v>
      </c>
      <c r="G701" s="15">
        <v>-7.33257E-4</v>
      </c>
      <c r="H701" s="17">
        <v>-7.0E-4</v>
      </c>
      <c r="I701" s="19"/>
      <c r="J701" s="15"/>
      <c r="K701" s="15"/>
      <c r="L701" s="15"/>
    </row>
    <row r="702" ht="15.75" customHeight="1">
      <c r="A702" s="39">
        <v>44383.0</v>
      </c>
      <c r="B702" s="42">
        <v>10.1</v>
      </c>
      <c r="C702" s="15">
        <f t="shared" si="1"/>
        <v>0.0358974359</v>
      </c>
      <c r="D702" s="17">
        <f t="shared" si="2"/>
        <v>0.0358974359</v>
      </c>
      <c r="E702" s="39">
        <v>44383.0</v>
      </c>
      <c r="F702" s="16">
        <v>15751.65</v>
      </c>
      <c r="G702" s="15">
        <v>0.005194557</v>
      </c>
      <c r="H702" s="17">
        <v>0.0052</v>
      </c>
      <c r="I702" s="19"/>
      <c r="J702" s="15"/>
      <c r="K702" s="15"/>
      <c r="L702" s="15"/>
    </row>
    <row r="703" ht="15.75" customHeight="1">
      <c r="A703" s="39">
        <v>44292.0</v>
      </c>
      <c r="B703" s="42">
        <v>9.75</v>
      </c>
      <c r="C703" s="15">
        <f t="shared" si="1"/>
        <v>0.04278074866</v>
      </c>
      <c r="D703" s="17">
        <f t="shared" si="2"/>
        <v>0.04278074866</v>
      </c>
      <c r="E703" s="39">
        <v>44292.0</v>
      </c>
      <c r="F703" s="16">
        <v>15670.25</v>
      </c>
      <c r="G703" s="15">
        <v>-0.001281042</v>
      </c>
      <c r="H703" s="17">
        <v>-0.0013</v>
      </c>
      <c r="I703" s="19"/>
      <c r="J703" s="15"/>
      <c r="K703" s="15"/>
      <c r="L703" s="15"/>
    </row>
    <row r="704" ht="15.75" customHeight="1">
      <c r="A704" s="39">
        <v>44261.0</v>
      </c>
      <c r="B704" s="42">
        <v>9.35</v>
      </c>
      <c r="C704" s="15">
        <f t="shared" si="1"/>
        <v>0.0625</v>
      </c>
      <c r="D704" s="17">
        <f t="shared" si="2"/>
        <v>0.0625</v>
      </c>
      <c r="E704" s="39">
        <v>44261.0</v>
      </c>
      <c r="F704" s="16">
        <v>15690.35</v>
      </c>
      <c r="G704" s="15">
        <v>0.007328488</v>
      </c>
      <c r="H704" s="17">
        <v>0.0073</v>
      </c>
      <c r="I704" s="19"/>
      <c r="J704" s="15"/>
      <c r="K704" s="15"/>
      <c r="L704" s="15"/>
    </row>
    <row r="705" ht="15.75" customHeight="1">
      <c r="A705" s="39">
        <v>44233.0</v>
      </c>
      <c r="B705" s="42">
        <v>8.8</v>
      </c>
      <c r="C705" s="15">
        <f t="shared" si="1"/>
        <v>0.03529411765</v>
      </c>
      <c r="D705" s="17">
        <f t="shared" si="2"/>
        <v>0.03529411765</v>
      </c>
      <c r="E705" s="39">
        <v>44233.0</v>
      </c>
      <c r="F705" s="16">
        <v>15576.2</v>
      </c>
      <c r="G705" s="48">
        <v>8.66782E-5</v>
      </c>
      <c r="H705" s="17">
        <v>1.0E-4</v>
      </c>
      <c r="I705" s="19"/>
      <c r="J705" s="15"/>
      <c r="K705" s="15"/>
      <c r="L705" s="15"/>
    </row>
    <row r="706" ht="15.75" customHeight="1">
      <c r="A706" s="39">
        <v>44202.0</v>
      </c>
      <c r="B706" s="42">
        <v>8.5</v>
      </c>
      <c r="C706" s="15">
        <f t="shared" si="1"/>
        <v>-0.01734104046</v>
      </c>
      <c r="D706" s="17">
        <f t="shared" si="2"/>
        <v>-0.01734104046</v>
      </c>
      <c r="E706" s="39">
        <v>44202.0</v>
      </c>
      <c r="F706" s="16">
        <v>15574.85</v>
      </c>
      <c r="G706" s="15">
        <v>-5.10178E-4</v>
      </c>
      <c r="H706" s="17">
        <v>-5.0E-4</v>
      </c>
      <c r="I706" s="19"/>
      <c r="J706" s="15"/>
      <c r="K706" s="15"/>
      <c r="L706" s="15"/>
    </row>
    <row r="707" ht="15.75" customHeight="1">
      <c r="A707" s="15" t="s">
        <v>546</v>
      </c>
      <c r="B707" s="42">
        <v>8.65</v>
      </c>
      <c r="C707" s="15">
        <f t="shared" si="1"/>
        <v>-0.005747126437</v>
      </c>
      <c r="D707" s="17">
        <f t="shared" si="2"/>
        <v>-0.005747126437</v>
      </c>
      <c r="E707" s="15" t="s">
        <v>546</v>
      </c>
      <c r="F707" s="16">
        <v>15582.8</v>
      </c>
      <c r="G707" s="15">
        <v>0.009533126</v>
      </c>
      <c r="H707" s="17">
        <v>0.0095</v>
      </c>
      <c r="I707" s="19"/>
      <c r="J707" s="15"/>
      <c r="K707" s="15"/>
      <c r="L707" s="15"/>
    </row>
    <row r="708" ht="15.75" customHeight="1">
      <c r="A708" s="15" t="s">
        <v>547</v>
      </c>
      <c r="B708" s="42">
        <v>8.7</v>
      </c>
      <c r="C708" s="15">
        <f t="shared" si="1"/>
        <v>0.02958579882</v>
      </c>
      <c r="D708" s="17">
        <f t="shared" si="2"/>
        <v>0.02958579882</v>
      </c>
      <c r="E708" s="15" t="s">
        <v>547</v>
      </c>
      <c r="F708" s="16">
        <v>15435.65</v>
      </c>
      <c r="G708" s="15">
        <v>0.006376383</v>
      </c>
      <c r="H708" s="17">
        <v>0.0064</v>
      </c>
      <c r="I708" s="19"/>
      <c r="J708" s="15"/>
      <c r="K708" s="15"/>
      <c r="L708" s="15"/>
    </row>
    <row r="709" ht="15.75" customHeight="1">
      <c r="A709" s="15" t="s">
        <v>548</v>
      </c>
      <c r="B709" s="42">
        <v>8.45</v>
      </c>
      <c r="C709" s="15">
        <f t="shared" si="1"/>
        <v>-0.01169590643</v>
      </c>
      <c r="D709" s="17">
        <f t="shared" si="2"/>
        <v>-0.01169590643</v>
      </c>
      <c r="E709" s="15" t="s">
        <v>548</v>
      </c>
      <c r="F709" s="16">
        <v>15337.85</v>
      </c>
      <c r="G709" s="15">
        <v>0.00237886</v>
      </c>
      <c r="H709" s="17">
        <v>0.0024</v>
      </c>
      <c r="I709" s="19"/>
      <c r="J709" s="15"/>
      <c r="K709" s="15"/>
      <c r="L709" s="15"/>
    </row>
    <row r="710" ht="15.75" customHeight="1">
      <c r="A710" s="15" t="s">
        <v>549</v>
      </c>
      <c r="B710" s="42">
        <v>8.55</v>
      </c>
      <c r="C710" s="15">
        <f t="shared" si="1"/>
        <v>0</v>
      </c>
      <c r="D710" s="17">
        <f t="shared" si="2"/>
        <v>0</v>
      </c>
      <c r="E710" s="15" t="s">
        <v>549</v>
      </c>
      <c r="F710" s="16">
        <v>15301.45</v>
      </c>
      <c r="G710" s="15">
        <v>0.006115022</v>
      </c>
      <c r="H710" s="17">
        <v>0.0061</v>
      </c>
      <c r="I710" s="19"/>
      <c r="J710" s="15"/>
      <c r="K710" s="15"/>
      <c r="L710" s="15"/>
    </row>
    <row r="711" ht="15.75" customHeight="1">
      <c r="A711" s="15" t="s">
        <v>550</v>
      </c>
      <c r="B711" s="42">
        <v>8.55</v>
      </c>
      <c r="C711" s="15">
        <f t="shared" si="1"/>
        <v>-0.005813953488</v>
      </c>
      <c r="D711" s="17">
        <f t="shared" si="2"/>
        <v>-0.005813953488</v>
      </c>
      <c r="E711" s="15" t="s">
        <v>550</v>
      </c>
      <c r="F711" s="16">
        <v>15208.45</v>
      </c>
      <c r="G711" s="15">
        <v>7.07344E-4</v>
      </c>
      <c r="H711" s="17">
        <v>7.0E-4</v>
      </c>
      <c r="I711" s="19"/>
      <c r="J711" s="15"/>
      <c r="K711" s="15"/>
      <c r="L711" s="15"/>
    </row>
    <row r="712" ht="15.75" customHeight="1">
      <c r="A712" s="15" t="s">
        <v>551</v>
      </c>
      <c r="B712" s="42">
        <v>8.6</v>
      </c>
      <c r="C712" s="15">
        <f t="shared" si="1"/>
        <v>0.005847953216</v>
      </c>
      <c r="D712" s="17">
        <f t="shared" si="2"/>
        <v>0.005847953216</v>
      </c>
      <c r="E712" s="15" t="s">
        <v>551</v>
      </c>
      <c r="F712" s="16">
        <v>15197.7</v>
      </c>
      <c r="G712" s="15">
        <v>0.001476083</v>
      </c>
      <c r="H712" s="17">
        <v>0.0015</v>
      </c>
      <c r="I712" s="19"/>
      <c r="J712" s="15"/>
      <c r="K712" s="15"/>
      <c r="L712" s="15"/>
    </row>
    <row r="713" ht="15.75" customHeight="1">
      <c r="A713" s="15" t="s">
        <v>552</v>
      </c>
      <c r="B713" s="42">
        <v>8.55</v>
      </c>
      <c r="C713" s="15">
        <f t="shared" si="1"/>
        <v>0.01785714286</v>
      </c>
      <c r="D713" s="17">
        <f t="shared" si="2"/>
        <v>0.01785714286</v>
      </c>
      <c r="E713" s="15" t="s">
        <v>552</v>
      </c>
      <c r="F713" s="16">
        <v>15175.3</v>
      </c>
      <c r="G713" s="15">
        <v>0.018063135</v>
      </c>
      <c r="H713" s="17">
        <v>0.0181</v>
      </c>
      <c r="I713" s="19"/>
      <c r="J713" s="15"/>
      <c r="K713" s="15"/>
      <c r="L713" s="15"/>
    </row>
    <row r="714" ht="15.75" customHeight="1">
      <c r="A714" s="15" t="s">
        <v>553</v>
      </c>
      <c r="B714" s="42">
        <v>8.4</v>
      </c>
      <c r="C714" s="15">
        <f t="shared" si="1"/>
        <v>-0.005917159763</v>
      </c>
      <c r="D714" s="17">
        <f t="shared" si="2"/>
        <v>-0.005917159763</v>
      </c>
      <c r="E714" s="15" t="s">
        <v>553</v>
      </c>
      <c r="F714" s="16">
        <v>14906.05</v>
      </c>
      <c r="G714" s="15">
        <v>-0.008256737</v>
      </c>
      <c r="H714" s="17">
        <v>-0.0083</v>
      </c>
      <c r="I714" s="19"/>
      <c r="J714" s="15"/>
      <c r="K714" s="15"/>
      <c r="L714" s="15"/>
    </row>
    <row r="715" ht="15.75" customHeight="1">
      <c r="A715" s="15" t="s">
        <v>554</v>
      </c>
      <c r="B715" s="42">
        <v>8.45</v>
      </c>
      <c r="C715" s="15">
        <f t="shared" si="1"/>
        <v>-0.01169590643</v>
      </c>
      <c r="D715" s="17">
        <f t="shared" si="2"/>
        <v>-0.01169590643</v>
      </c>
      <c r="E715" s="15" t="s">
        <v>554</v>
      </c>
      <c r="F715" s="16">
        <v>15030.15</v>
      </c>
      <c r="G715" s="15">
        <v>-0.005159484</v>
      </c>
      <c r="H715" s="17">
        <v>-0.0052</v>
      </c>
      <c r="I715" s="19"/>
      <c r="J715" s="15"/>
      <c r="K715" s="15"/>
      <c r="L715" s="15"/>
    </row>
    <row r="716" ht="15.75" customHeight="1">
      <c r="A716" s="15" t="s">
        <v>555</v>
      </c>
      <c r="B716" s="42">
        <v>8.55</v>
      </c>
      <c r="C716" s="15">
        <f t="shared" si="1"/>
        <v>0</v>
      </c>
      <c r="D716" s="17">
        <f t="shared" si="2"/>
        <v>0</v>
      </c>
      <c r="E716" s="15" t="s">
        <v>555</v>
      </c>
      <c r="F716" s="16">
        <v>15108.1</v>
      </c>
      <c r="G716" s="15">
        <v>0.012393496</v>
      </c>
      <c r="H716" s="17">
        <v>0.0124</v>
      </c>
      <c r="I716" s="19"/>
      <c r="J716" s="15"/>
      <c r="K716" s="15"/>
      <c r="L716" s="15"/>
    </row>
    <row r="717" ht="15.75" customHeight="1">
      <c r="A717" s="15" t="s">
        <v>556</v>
      </c>
      <c r="B717" s="42">
        <v>8.55</v>
      </c>
      <c r="C717" s="15">
        <f t="shared" si="1"/>
        <v>-0.01156069364</v>
      </c>
      <c r="D717" s="17">
        <f t="shared" si="2"/>
        <v>-0.01156069364</v>
      </c>
      <c r="E717" s="15" t="s">
        <v>556</v>
      </c>
      <c r="F717" s="16">
        <v>14923.15</v>
      </c>
      <c r="G717" s="15">
        <v>0.01671572</v>
      </c>
      <c r="H717" s="17">
        <v>0.0167</v>
      </c>
      <c r="I717" s="19"/>
      <c r="J717" s="15"/>
      <c r="K717" s="15"/>
      <c r="L717" s="15"/>
    </row>
    <row r="718" ht="15.75" customHeight="1">
      <c r="A718" s="15" t="s">
        <v>557</v>
      </c>
      <c r="B718" s="42">
        <v>8.65</v>
      </c>
      <c r="C718" s="15">
        <f t="shared" si="1"/>
        <v>-0.01704545455</v>
      </c>
      <c r="D718" s="17">
        <f t="shared" si="2"/>
        <v>-0.01704545455</v>
      </c>
      <c r="E718" s="15" t="s">
        <v>557</v>
      </c>
      <c r="F718" s="16">
        <v>14677.8</v>
      </c>
      <c r="G718" s="15">
        <v>-0.001272412</v>
      </c>
      <c r="H718" s="17">
        <v>-0.0013</v>
      </c>
      <c r="I718" s="19"/>
      <c r="J718" s="15"/>
      <c r="K718" s="15"/>
      <c r="L718" s="15"/>
    </row>
    <row r="719" ht="15.75" customHeight="1">
      <c r="A719" s="39">
        <v>44535.0</v>
      </c>
      <c r="B719" s="42">
        <v>8.8</v>
      </c>
      <c r="C719" s="15">
        <f t="shared" si="1"/>
        <v>0.08641975309</v>
      </c>
      <c r="D719" s="17">
        <f t="shared" si="2"/>
        <v>0.08641975309</v>
      </c>
      <c r="E719" s="39">
        <v>44535.0</v>
      </c>
      <c r="F719" s="16">
        <v>14696.5</v>
      </c>
      <c r="G719" s="15">
        <v>-0.010386681</v>
      </c>
      <c r="H719" s="17">
        <v>-0.0104</v>
      </c>
      <c r="I719" s="19"/>
      <c r="J719" s="15"/>
      <c r="K719" s="15"/>
      <c r="L719" s="15"/>
    </row>
    <row r="720" ht="15.75" customHeight="1">
      <c r="A720" s="39">
        <v>44505.0</v>
      </c>
      <c r="B720" s="42">
        <v>8.1</v>
      </c>
      <c r="C720" s="15">
        <f t="shared" si="1"/>
        <v>-0.01219512195</v>
      </c>
      <c r="D720" s="17">
        <f t="shared" si="2"/>
        <v>-0.01219512195</v>
      </c>
      <c r="E720" s="39">
        <v>44505.0</v>
      </c>
      <c r="F720" s="16">
        <v>14850.75</v>
      </c>
      <c r="G720" s="15">
        <v>-0.006130227</v>
      </c>
      <c r="H720" s="17">
        <v>-0.0061</v>
      </c>
      <c r="I720" s="19"/>
      <c r="J720" s="15"/>
      <c r="K720" s="15"/>
      <c r="L720" s="15"/>
    </row>
    <row r="721" ht="15.75" customHeight="1">
      <c r="A721" s="39">
        <v>44474.0</v>
      </c>
      <c r="B721" s="42">
        <v>8.2</v>
      </c>
      <c r="C721" s="15">
        <f t="shared" si="1"/>
        <v>-0.01204819277</v>
      </c>
      <c r="D721" s="17">
        <f t="shared" si="2"/>
        <v>-0.01204819277</v>
      </c>
      <c r="E721" s="39">
        <v>44474.0</v>
      </c>
      <c r="F721" s="16">
        <v>14942.35</v>
      </c>
      <c r="G721" s="15">
        <v>0.008041476</v>
      </c>
      <c r="H721" s="17">
        <v>0.008</v>
      </c>
      <c r="I721" s="19"/>
      <c r="J721" s="15"/>
      <c r="K721" s="15"/>
      <c r="L721" s="15"/>
    </row>
    <row r="722" ht="15.75" customHeight="1">
      <c r="A722" s="39">
        <v>44382.0</v>
      </c>
      <c r="B722" s="42">
        <v>8.3</v>
      </c>
      <c r="C722" s="15">
        <f t="shared" si="1"/>
        <v>0</v>
      </c>
      <c r="D722" s="17">
        <f t="shared" si="2"/>
        <v>0</v>
      </c>
      <c r="E722" s="39">
        <v>44382.0</v>
      </c>
      <c r="F722" s="16">
        <v>14823.15</v>
      </c>
      <c r="G722" s="15">
        <v>0.006679208</v>
      </c>
      <c r="H722" s="17">
        <v>0.0067</v>
      </c>
      <c r="I722" s="19"/>
      <c r="J722" s="15"/>
      <c r="K722" s="15"/>
      <c r="L722" s="15"/>
    </row>
    <row r="723" ht="15.75" customHeight="1">
      <c r="A723" s="39">
        <v>44352.0</v>
      </c>
      <c r="B723" s="42">
        <v>8.3</v>
      </c>
      <c r="C723" s="15">
        <f t="shared" si="1"/>
        <v>-0.005988023952</v>
      </c>
      <c r="D723" s="17">
        <f t="shared" si="2"/>
        <v>-0.005988023952</v>
      </c>
      <c r="E723" s="39">
        <v>44352.0</v>
      </c>
      <c r="F723" s="16">
        <v>14724.8</v>
      </c>
      <c r="G723" s="15">
        <v>0.007316397</v>
      </c>
      <c r="H723" s="17">
        <v>0.0073</v>
      </c>
      <c r="I723" s="19"/>
      <c r="J723" s="15"/>
      <c r="K723" s="15"/>
      <c r="L723" s="15"/>
    </row>
    <row r="724" ht="15.75" customHeight="1">
      <c r="A724" s="39">
        <v>44321.0</v>
      </c>
      <c r="B724" s="42">
        <v>8.35</v>
      </c>
      <c r="C724" s="15">
        <f t="shared" si="1"/>
        <v>0.01212121212</v>
      </c>
      <c r="D724" s="17">
        <f t="shared" si="2"/>
        <v>0.01212121212</v>
      </c>
      <c r="E724" s="39">
        <v>44321.0</v>
      </c>
      <c r="F724" s="16">
        <v>14617.85</v>
      </c>
      <c r="G724" s="15">
        <v>0.008370986</v>
      </c>
      <c r="H724" s="17">
        <v>0.0084</v>
      </c>
      <c r="I724" s="19"/>
      <c r="J724" s="15"/>
      <c r="K724" s="15"/>
      <c r="L724" s="15"/>
    </row>
    <row r="725" ht="15.75" customHeight="1">
      <c r="A725" s="39">
        <v>44291.0</v>
      </c>
      <c r="B725" s="42">
        <v>8.25</v>
      </c>
      <c r="C725" s="15">
        <f t="shared" si="1"/>
        <v>-0.02366863905</v>
      </c>
      <c r="D725" s="17">
        <f t="shared" si="2"/>
        <v>-0.02366863905</v>
      </c>
      <c r="E725" s="39">
        <v>44291.0</v>
      </c>
      <c r="F725" s="16">
        <v>14496.5</v>
      </c>
      <c r="G725" s="15">
        <v>-0.009406081</v>
      </c>
      <c r="H725" s="17">
        <v>-0.0094</v>
      </c>
      <c r="I725" s="19"/>
      <c r="J725" s="15"/>
      <c r="K725" s="15"/>
      <c r="L725" s="15"/>
    </row>
    <row r="726" ht="15.75" customHeight="1">
      <c r="A726" s="39">
        <v>44260.0</v>
      </c>
      <c r="B726" s="42">
        <v>8.45</v>
      </c>
      <c r="C726" s="15">
        <f t="shared" si="1"/>
        <v>0.0119760479</v>
      </c>
      <c r="D726" s="17">
        <f t="shared" si="2"/>
        <v>0.0119760479</v>
      </c>
      <c r="E726" s="39">
        <v>44260.0</v>
      </c>
      <c r="F726" s="16">
        <v>14634.15</v>
      </c>
      <c r="G726" s="15">
        <v>2.0846E-4</v>
      </c>
      <c r="H726" s="17">
        <v>2.0E-4</v>
      </c>
      <c r="I726" s="19"/>
      <c r="J726" s="15"/>
      <c r="K726" s="15"/>
      <c r="L726" s="15"/>
    </row>
    <row r="727" ht="15.75" customHeight="1">
      <c r="A727" s="15" t="s">
        <v>558</v>
      </c>
      <c r="B727" s="42">
        <v>8.35</v>
      </c>
      <c r="C727" s="15">
        <f t="shared" si="1"/>
        <v>-0.005952380952</v>
      </c>
      <c r="D727" s="17">
        <f t="shared" si="2"/>
        <v>-0.005952380952</v>
      </c>
      <c r="E727" s="15" t="s">
        <v>558</v>
      </c>
      <c r="F727" s="16">
        <v>14631.1</v>
      </c>
      <c r="G727" s="15">
        <v>-0.01771076</v>
      </c>
      <c r="H727" s="17">
        <v>-0.0177</v>
      </c>
      <c r="I727" s="19"/>
      <c r="J727" s="15"/>
      <c r="K727" s="15"/>
      <c r="L727" s="15"/>
    </row>
    <row r="728" ht="15.75" customHeight="1">
      <c r="A728" s="15" t="s">
        <v>559</v>
      </c>
      <c r="B728" s="42">
        <v>8.4</v>
      </c>
      <c r="C728" s="15">
        <f t="shared" si="1"/>
        <v>-0.0289017341</v>
      </c>
      <c r="D728" s="17">
        <f t="shared" si="2"/>
        <v>-0.0289017341</v>
      </c>
      <c r="E728" s="15" t="s">
        <v>559</v>
      </c>
      <c r="F728" s="16">
        <v>14894.9</v>
      </c>
      <c r="G728" s="15">
        <v>0.002041771</v>
      </c>
      <c r="H728" s="17">
        <v>0.002</v>
      </c>
      <c r="I728" s="19"/>
      <c r="J728" s="15"/>
      <c r="K728" s="15"/>
      <c r="L728" s="15"/>
    </row>
    <row r="729" ht="15.75" customHeight="1">
      <c r="A729" s="15" t="s">
        <v>560</v>
      </c>
      <c r="B729" s="42">
        <v>8.65</v>
      </c>
      <c r="C729" s="15">
        <f t="shared" si="1"/>
        <v>-0.005747126437</v>
      </c>
      <c r="D729" s="17">
        <f t="shared" si="2"/>
        <v>-0.005747126437</v>
      </c>
      <c r="E729" s="15" t="s">
        <v>560</v>
      </c>
      <c r="F729" s="16">
        <v>14864.55</v>
      </c>
      <c r="G729" s="15">
        <v>0.014433855</v>
      </c>
      <c r="H729" s="17">
        <v>0.0144</v>
      </c>
      <c r="I729" s="19"/>
      <c r="J729" s="15"/>
      <c r="K729" s="15"/>
      <c r="L729" s="15"/>
    </row>
    <row r="730" ht="15.75" customHeight="1">
      <c r="A730" s="15" t="s">
        <v>561</v>
      </c>
      <c r="B730" s="42">
        <v>8.7</v>
      </c>
      <c r="C730" s="15">
        <f t="shared" si="1"/>
        <v>0.02958579882</v>
      </c>
      <c r="D730" s="17">
        <f t="shared" si="2"/>
        <v>0.02958579882</v>
      </c>
      <c r="E730" s="15" t="s">
        <v>561</v>
      </c>
      <c r="F730" s="16">
        <v>14653.05</v>
      </c>
      <c r="G730" s="15">
        <v>0.011601657</v>
      </c>
      <c r="H730" s="17">
        <v>0.0116</v>
      </c>
      <c r="I730" s="19"/>
      <c r="J730" s="15"/>
      <c r="K730" s="15"/>
      <c r="L730" s="15"/>
    </row>
    <row r="731" ht="15.75" customHeight="1">
      <c r="A731" s="15" t="s">
        <v>562</v>
      </c>
      <c r="B731" s="42">
        <v>8.45</v>
      </c>
      <c r="C731" s="15">
        <f t="shared" si="1"/>
        <v>0</v>
      </c>
      <c r="D731" s="17">
        <f t="shared" si="2"/>
        <v>0</v>
      </c>
      <c r="E731" s="15" t="s">
        <v>562</v>
      </c>
      <c r="F731" s="16">
        <v>14485.0</v>
      </c>
      <c r="G731" s="15">
        <v>0.010016491</v>
      </c>
      <c r="H731" s="17">
        <v>0.01</v>
      </c>
      <c r="I731" s="19"/>
      <c r="J731" s="15"/>
      <c r="K731" s="15"/>
      <c r="L731" s="15"/>
    </row>
    <row r="732" ht="15.75" customHeight="1">
      <c r="A732" s="15" t="s">
        <v>563</v>
      </c>
      <c r="B732" s="42">
        <v>8.45</v>
      </c>
      <c r="C732" s="15">
        <f t="shared" si="1"/>
        <v>0</v>
      </c>
      <c r="D732" s="17">
        <f t="shared" si="2"/>
        <v>0</v>
      </c>
      <c r="E732" s="15" t="s">
        <v>563</v>
      </c>
      <c r="F732" s="16">
        <v>14341.35</v>
      </c>
      <c r="G732" s="15">
        <v>-0.004498079</v>
      </c>
      <c r="H732" s="17">
        <v>-0.0045</v>
      </c>
      <c r="I732" s="19"/>
      <c r="J732" s="15"/>
      <c r="K732" s="15"/>
      <c r="L732" s="15"/>
    </row>
    <row r="733" ht="15.75" customHeight="1">
      <c r="A733" s="15" t="s">
        <v>564</v>
      </c>
      <c r="B733" s="42">
        <v>8.45</v>
      </c>
      <c r="C733" s="15">
        <f t="shared" si="1"/>
        <v>0</v>
      </c>
      <c r="D733" s="17">
        <f t="shared" si="2"/>
        <v>0</v>
      </c>
      <c r="E733" s="15" t="s">
        <v>564</v>
      </c>
      <c r="F733" s="16">
        <v>14406.15</v>
      </c>
      <c r="G733" s="15">
        <v>0.007676758</v>
      </c>
      <c r="H733" s="17">
        <v>0.0077</v>
      </c>
      <c r="I733" s="19"/>
      <c r="J733" s="15"/>
      <c r="K733" s="15"/>
      <c r="L733" s="15"/>
    </row>
    <row r="734" ht="15.75" customHeight="1">
      <c r="A734" s="15" t="s">
        <v>565</v>
      </c>
      <c r="B734" s="42">
        <v>8.45</v>
      </c>
      <c r="C734" s="15">
        <f t="shared" si="1"/>
        <v>0</v>
      </c>
      <c r="D734" s="17">
        <f t="shared" si="2"/>
        <v>0</v>
      </c>
      <c r="E734" s="15" t="s">
        <v>565</v>
      </c>
      <c r="F734" s="16">
        <v>14296.4</v>
      </c>
      <c r="G734" s="15">
        <v>-0.004390837</v>
      </c>
      <c r="H734" s="17">
        <v>-0.0044</v>
      </c>
      <c r="I734" s="19"/>
      <c r="J734" s="15"/>
      <c r="K734" s="15"/>
      <c r="L734" s="15"/>
    </row>
    <row r="735" ht="15.75" customHeight="1">
      <c r="A735" s="15" t="s">
        <v>566</v>
      </c>
      <c r="B735" s="42">
        <v>8.45</v>
      </c>
      <c r="C735" s="15">
        <f t="shared" si="1"/>
        <v>-0.04519774011</v>
      </c>
      <c r="D735" s="17">
        <f t="shared" si="2"/>
        <v>-0.04519774011</v>
      </c>
      <c r="E735" s="15" t="s">
        <v>566</v>
      </c>
      <c r="F735" s="16">
        <v>14359.45</v>
      </c>
      <c r="G735" s="15">
        <v>-0.017677018</v>
      </c>
      <c r="H735" s="17">
        <v>-0.0177</v>
      </c>
      <c r="I735" s="19"/>
      <c r="J735" s="15"/>
      <c r="K735" s="15"/>
      <c r="L735" s="15"/>
    </row>
    <row r="736" ht="15.75" customHeight="1">
      <c r="A736" s="15" t="s">
        <v>567</v>
      </c>
      <c r="B736" s="42">
        <v>8.85</v>
      </c>
      <c r="C736" s="15">
        <f t="shared" si="1"/>
        <v>-0.01117318436</v>
      </c>
      <c r="D736" s="17">
        <f t="shared" si="2"/>
        <v>-0.01117318436</v>
      </c>
      <c r="E736" s="15" t="s">
        <v>567</v>
      </c>
      <c r="F736" s="16">
        <v>14617.85</v>
      </c>
      <c r="G736" s="15">
        <v>0.002496322</v>
      </c>
      <c r="H736" s="17">
        <v>0.0025</v>
      </c>
      <c r="I736" s="19"/>
      <c r="J736" s="15"/>
      <c r="K736" s="15"/>
      <c r="L736" s="15"/>
    </row>
    <row r="737" ht="15.75" customHeight="1">
      <c r="A737" s="15" t="s">
        <v>568</v>
      </c>
      <c r="B737" s="42">
        <v>8.95</v>
      </c>
      <c r="C737" s="15">
        <f t="shared" si="1"/>
        <v>0</v>
      </c>
      <c r="D737" s="17">
        <f t="shared" si="2"/>
        <v>0</v>
      </c>
      <c r="E737" s="15" t="s">
        <v>568</v>
      </c>
      <c r="F737" s="16">
        <v>14581.45</v>
      </c>
      <c r="G737" s="15">
        <v>0.005284458</v>
      </c>
      <c r="H737" s="17">
        <v>0.0053</v>
      </c>
      <c r="I737" s="19"/>
      <c r="J737" s="15"/>
      <c r="K737" s="15"/>
      <c r="L737" s="15"/>
    </row>
    <row r="738" ht="15.75" customHeight="1">
      <c r="A738" s="15" t="s">
        <v>569</v>
      </c>
      <c r="B738" s="42">
        <v>8.95</v>
      </c>
      <c r="C738" s="15">
        <f t="shared" si="1"/>
        <v>0.02285714286</v>
      </c>
      <c r="D738" s="17">
        <f t="shared" si="2"/>
        <v>0.02285714286</v>
      </c>
      <c r="E738" s="15" t="s">
        <v>569</v>
      </c>
      <c r="F738" s="16">
        <v>14504.8</v>
      </c>
      <c r="G738" s="15">
        <v>0.013556195</v>
      </c>
      <c r="H738" s="17">
        <v>0.0136</v>
      </c>
      <c r="I738" s="19"/>
      <c r="J738" s="15"/>
      <c r="K738" s="15"/>
      <c r="L738" s="15"/>
    </row>
    <row r="739" ht="15.75" customHeight="1">
      <c r="A739" s="39">
        <v>44534.0</v>
      </c>
      <c r="B739" s="42">
        <v>8.75</v>
      </c>
      <c r="C739" s="15">
        <f t="shared" si="1"/>
        <v>-0.06914893617</v>
      </c>
      <c r="D739" s="17">
        <f t="shared" si="2"/>
        <v>-0.06914893617</v>
      </c>
      <c r="E739" s="39">
        <v>44534.0</v>
      </c>
      <c r="F739" s="16">
        <v>14310.8</v>
      </c>
      <c r="G739" s="15">
        <v>-0.035325602</v>
      </c>
      <c r="H739" s="17">
        <v>-0.0353</v>
      </c>
      <c r="I739" s="19"/>
      <c r="J739" s="15"/>
      <c r="K739" s="15"/>
      <c r="L739" s="15"/>
    </row>
    <row r="740" ht="15.75" customHeight="1">
      <c r="A740" s="39">
        <v>44443.0</v>
      </c>
      <c r="B740" s="42">
        <v>9.4</v>
      </c>
      <c r="C740" s="15">
        <f t="shared" si="1"/>
        <v>0</v>
      </c>
      <c r="D740" s="17">
        <f t="shared" si="2"/>
        <v>0</v>
      </c>
      <c r="E740" s="39">
        <v>44443.0</v>
      </c>
      <c r="F740" s="16">
        <v>14834.85</v>
      </c>
      <c r="G740" s="15">
        <v>-0.002618699</v>
      </c>
      <c r="H740" s="17">
        <v>-0.0026</v>
      </c>
      <c r="I740" s="19"/>
      <c r="J740" s="15"/>
      <c r="K740" s="15"/>
      <c r="L740" s="15"/>
    </row>
    <row r="741" ht="15.75" customHeight="1">
      <c r="A741" s="39">
        <v>44412.0</v>
      </c>
      <c r="B741" s="42">
        <v>9.4</v>
      </c>
      <c r="C741" s="15">
        <f t="shared" si="1"/>
        <v>-0.0358974359</v>
      </c>
      <c r="D741" s="17">
        <f t="shared" si="2"/>
        <v>-0.0358974359</v>
      </c>
      <c r="E741" s="39">
        <v>44412.0</v>
      </c>
      <c r="F741" s="16">
        <v>14873.8</v>
      </c>
      <c r="G741" s="15">
        <v>0.003694569</v>
      </c>
      <c r="H741" s="17">
        <v>0.0037</v>
      </c>
      <c r="I741" s="19"/>
      <c r="J741" s="15"/>
      <c r="K741" s="15"/>
      <c r="L741" s="15"/>
    </row>
    <row r="742" ht="15.75" customHeight="1">
      <c r="A742" s="39">
        <v>44381.0</v>
      </c>
      <c r="B742" s="42">
        <v>9.75</v>
      </c>
      <c r="C742" s="15">
        <f t="shared" si="1"/>
        <v>0.005154639175</v>
      </c>
      <c r="D742" s="17">
        <f t="shared" si="2"/>
        <v>0.005154639175</v>
      </c>
      <c r="E742" s="39">
        <v>44381.0</v>
      </c>
      <c r="F742" s="16">
        <v>14819.05</v>
      </c>
      <c r="G742" s="15">
        <v>0.00923145</v>
      </c>
      <c r="H742" s="17">
        <v>0.0092</v>
      </c>
      <c r="I742" s="19"/>
      <c r="J742" s="15"/>
      <c r="K742" s="15"/>
      <c r="L742" s="15"/>
    </row>
    <row r="743" ht="15.75" customHeight="1">
      <c r="A743" s="39">
        <v>44351.0</v>
      </c>
      <c r="B743" s="42">
        <v>9.7</v>
      </c>
      <c r="C743" s="15">
        <f t="shared" si="1"/>
        <v>0.01570680628</v>
      </c>
      <c r="D743" s="17">
        <f t="shared" si="2"/>
        <v>0.01570680628</v>
      </c>
      <c r="E743" s="39">
        <v>44351.0</v>
      </c>
      <c r="F743" s="16">
        <v>14683.5</v>
      </c>
      <c r="G743" s="15">
        <v>0.003122054</v>
      </c>
      <c r="H743" s="17">
        <v>0.0031</v>
      </c>
      <c r="I743" s="19"/>
      <c r="J743" s="15"/>
      <c r="K743" s="15"/>
      <c r="L743" s="15"/>
    </row>
    <row r="744" ht="15.75" customHeight="1">
      <c r="A744" s="39">
        <v>44320.0</v>
      </c>
      <c r="B744" s="42">
        <v>9.55</v>
      </c>
      <c r="C744" s="15">
        <f t="shared" si="1"/>
        <v>-0.045</v>
      </c>
      <c r="D744" s="17">
        <f t="shared" si="2"/>
        <v>-0.045</v>
      </c>
      <c r="E744" s="39">
        <v>44320.0</v>
      </c>
      <c r="F744" s="16">
        <v>14637.8</v>
      </c>
      <c r="G744" s="15">
        <v>-0.015439873</v>
      </c>
      <c r="H744" s="17">
        <v>-0.0154</v>
      </c>
      <c r="I744" s="19"/>
      <c r="J744" s="15"/>
      <c r="K744" s="15"/>
      <c r="L744" s="15"/>
    </row>
    <row r="745" ht="15.75" customHeight="1">
      <c r="A745" s="39">
        <v>44200.0</v>
      </c>
      <c r="B745" s="42">
        <v>10.0</v>
      </c>
      <c r="C745" s="15"/>
      <c r="D745" s="17"/>
      <c r="E745" s="39">
        <v>44200.0</v>
      </c>
      <c r="F745" s="16">
        <v>14867.35</v>
      </c>
      <c r="G745" s="15">
        <f>0.012</f>
        <v>0.012</v>
      </c>
      <c r="H745" s="17">
        <v>0.012</v>
      </c>
      <c r="I745" s="19"/>
      <c r="J745" s="15"/>
      <c r="K745" s="15"/>
      <c r="L745" s="15"/>
    </row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75"/>
    <col customWidth="1" min="2" max="2" width="12.63"/>
    <col customWidth="1" min="3" max="3" width="17.38"/>
    <col customWidth="1" min="4" max="4" width="12.38"/>
    <col customWidth="1" min="5" max="5" width="12.75"/>
    <col customWidth="1" min="6" max="6" width="16.0"/>
    <col customWidth="1" min="9" max="9" width="21.25"/>
    <col customWidth="1" min="10" max="10" width="22.25"/>
    <col customWidth="1" min="11" max="11" width="15.13"/>
    <col customWidth="1" min="12" max="12" width="23.13"/>
  </cols>
  <sheetData>
    <row r="1" ht="26.25" customHeight="1">
      <c r="A1" s="7"/>
      <c r="B1" s="7"/>
      <c r="C1" s="7"/>
      <c r="D1" s="8" t="s">
        <v>590</v>
      </c>
      <c r="E1" s="7"/>
      <c r="F1" s="9"/>
      <c r="G1" s="7"/>
      <c r="H1" s="7"/>
      <c r="I1" s="10" t="s">
        <v>589</v>
      </c>
      <c r="J1" s="10"/>
      <c r="K1" s="10"/>
      <c r="L1" s="10"/>
      <c r="M1" s="10"/>
      <c r="N1" s="10"/>
      <c r="O1" s="10"/>
    </row>
    <row r="2" ht="15.75" customHeight="1">
      <c r="A2" s="11" t="s">
        <v>29</v>
      </c>
      <c r="B2" s="11" t="s">
        <v>30</v>
      </c>
      <c r="C2" s="11" t="s">
        <v>31</v>
      </c>
      <c r="D2" s="11" t="s">
        <v>32</v>
      </c>
      <c r="E2" s="11" t="s">
        <v>29</v>
      </c>
      <c r="F2" s="11" t="s">
        <v>30</v>
      </c>
      <c r="G2" s="11" t="s">
        <v>31</v>
      </c>
      <c r="H2" s="11" t="s">
        <v>32</v>
      </c>
      <c r="I2" s="13"/>
      <c r="J2" s="10"/>
      <c r="K2" s="10"/>
      <c r="L2" s="10"/>
      <c r="M2" s="14"/>
      <c r="N2" s="14"/>
      <c r="O2" s="14"/>
    </row>
    <row r="3" ht="15.75" customHeight="1">
      <c r="A3" s="15" t="s">
        <v>34</v>
      </c>
      <c r="B3" s="42">
        <v>656.4</v>
      </c>
      <c r="C3" s="15">
        <f t="shared" ref="C3:C744" si="1">B3/B4-1</f>
        <v>-0.007034263671</v>
      </c>
      <c r="D3" s="17">
        <f t="shared" ref="D3:D745" si="2">C3</f>
        <v>-0.007034263671</v>
      </c>
      <c r="E3" s="15" t="s">
        <v>34</v>
      </c>
      <c r="F3" s="16">
        <v>22326.9</v>
      </c>
      <c r="G3" s="15">
        <v>0.009187001</v>
      </c>
      <c r="H3" s="17">
        <v>0.0092</v>
      </c>
    </row>
    <row r="4" ht="15.75" customHeight="1">
      <c r="A4" s="15" t="s">
        <v>36</v>
      </c>
      <c r="B4" s="42">
        <v>661.05</v>
      </c>
      <c r="C4" s="15">
        <f t="shared" si="1"/>
        <v>-0.01775631501</v>
      </c>
      <c r="D4" s="17">
        <f t="shared" si="2"/>
        <v>-0.01775631501</v>
      </c>
      <c r="E4" s="15" t="s">
        <v>36</v>
      </c>
      <c r="F4" s="16">
        <v>22123.65</v>
      </c>
      <c r="G4" s="15">
        <v>0.005405663</v>
      </c>
      <c r="H4" s="17">
        <v>0.0054</v>
      </c>
      <c r="I4" s="19"/>
      <c r="J4" s="20">
        <f>(B3/B745)^(1/3)</f>
        <v>1.578631582</v>
      </c>
      <c r="K4" s="15"/>
      <c r="L4" s="15"/>
    </row>
    <row r="5" ht="15.75" customHeight="1">
      <c r="A5" s="15" t="s">
        <v>37</v>
      </c>
      <c r="B5" s="42">
        <v>673.0</v>
      </c>
      <c r="C5" s="15">
        <f t="shared" si="1"/>
        <v>-0.02037845706</v>
      </c>
      <c r="D5" s="17">
        <f t="shared" si="2"/>
        <v>-0.02037845706</v>
      </c>
      <c r="E5" s="15" t="s">
        <v>37</v>
      </c>
      <c r="F5" s="16">
        <v>22004.7</v>
      </c>
      <c r="G5" s="15">
        <v>-0.004165771</v>
      </c>
      <c r="H5" s="17">
        <v>-0.0042</v>
      </c>
      <c r="I5" s="21" t="s">
        <v>38</v>
      </c>
      <c r="J5" s="20">
        <f>J4-1</f>
        <v>0.5786315824</v>
      </c>
      <c r="K5" s="15"/>
      <c r="L5" s="22">
        <f>(7.08+7.29+4.64)/3</f>
        <v>6.336666667</v>
      </c>
    </row>
    <row r="6" ht="15.75" customHeight="1">
      <c r="A6" s="15" t="s">
        <v>40</v>
      </c>
      <c r="B6" s="42">
        <v>687.0</v>
      </c>
      <c r="C6" s="15">
        <f t="shared" si="1"/>
        <v>-0.008300252616</v>
      </c>
      <c r="D6" s="17">
        <f t="shared" si="2"/>
        <v>-0.008300252616</v>
      </c>
      <c r="E6" s="15" t="s">
        <v>40</v>
      </c>
      <c r="F6" s="16">
        <v>22096.75</v>
      </c>
      <c r="G6" s="15">
        <v>0.003852453</v>
      </c>
      <c r="H6" s="17">
        <v>0.0039</v>
      </c>
      <c r="I6" s="19"/>
      <c r="J6" s="76">
        <f>J5</f>
        <v>0.5786315824</v>
      </c>
      <c r="K6" s="24" t="s">
        <v>41</v>
      </c>
      <c r="L6" s="25">
        <v>0.0633</v>
      </c>
      <c r="M6" s="22" t="s">
        <v>42</v>
      </c>
      <c r="N6" s="22"/>
      <c r="O6" s="22"/>
    </row>
    <row r="7" ht="15.75" customHeight="1">
      <c r="A7" s="15" t="s">
        <v>43</v>
      </c>
      <c r="B7" s="42">
        <v>692.75</v>
      </c>
      <c r="C7" s="15">
        <f t="shared" si="1"/>
        <v>0.01183086248</v>
      </c>
      <c r="D7" s="17">
        <f t="shared" si="2"/>
        <v>0.01183086248</v>
      </c>
      <c r="E7" s="15" t="s">
        <v>43</v>
      </c>
      <c r="F7" s="16">
        <v>22011.95</v>
      </c>
      <c r="G7" s="15">
        <v>0.007914703</v>
      </c>
      <c r="H7" s="17">
        <v>0.0079</v>
      </c>
      <c r="I7" s="19"/>
      <c r="J7" s="15"/>
      <c r="K7" s="15"/>
      <c r="L7" s="24">
        <v>0.0633</v>
      </c>
    </row>
    <row r="8" ht="15.75" customHeight="1">
      <c r="A8" s="15" t="s">
        <v>44</v>
      </c>
      <c r="B8" s="42">
        <v>684.65</v>
      </c>
      <c r="C8" s="15">
        <f t="shared" si="1"/>
        <v>-0.01162119244</v>
      </c>
      <c r="D8" s="17">
        <f t="shared" si="2"/>
        <v>-0.01162119244</v>
      </c>
      <c r="E8" s="15" t="s">
        <v>44</v>
      </c>
      <c r="F8" s="16">
        <v>21839.1</v>
      </c>
      <c r="G8" s="15">
        <v>9.92325E-4</v>
      </c>
      <c r="H8" s="17">
        <v>0.001</v>
      </c>
      <c r="I8" s="26" t="s">
        <v>45</v>
      </c>
      <c r="J8" s="24">
        <f>_xlfn.COVARIANCE.P(C3:C744,G3:G744)/_xlfn.VAR.P(G3:G744)</f>
        <v>1.197865244</v>
      </c>
      <c r="K8" s="15"/>
      <c r="L8" s="15"/>
    </row>
    <row r="9" ht="15.75" customHeight="1">
      <c r="A9" s="15" t="s">
        <v>46</v>
      </c>
      <c r="B9" s="42">
        <v>692.7</v>
      </c>
      <c r="C9" s="15">
        <f t="shared" si="1"/>
        <v>-0.01987973116</v>
      </c>
      <c r="D9" s="17">
        <f t="shared" si="2"/>
        <v>-0.01987973116</v>
      </c>
      <c r="E9" s="15" t="s">
        <v>46</v>
      </c>
      <c r="F9" s="16">
        <v>21817.45</v>
      </c>
      <c r="G9" s="15">
        <v>-0.010802196</v>
      </c>
      <c r="H9" s="17">
        <v>-0.0108</v>
      </c>
      <c r="I9" s="26" t="s">
        <v>47</v>
      </c>
      <c r="J9" s="24">
        <f>SLOPE(C3:C744,G3:G744)</f>
        <v>1.197865244</v>
      </c>
      <c r="K9" s="15"/>
      <c r="L9" s="27" t="s">
        <v>48</v>
      </c>
      <c r="M9" s="28" t="s">
        <v>49</v>
      </c>
      <c r="N9" s="28" t="s">
        <v>50</v>
      </c>
      <c r="O9" s="28" t="s">
        <v>51</v>
      </c>
    </row>
    <row r="10" ht="15.75" customHeight="1">
      <c r="A10" s="15" t="s">
        <v>57</v>
      </c>
      <c r="B10" s="42">
        <v>706.75</v>
      </c>
      <c r="C10" s="15">
        <f t="shared" si="1"/>
        <v>-0.01084674598</v>
      </c>
      <c r="D10" s="17">
        <f t="shared" si="2"/>
        <v>-0.01084674598</v>
      </c>
      <c r="E10" s="15" t="s">
        <v>57</v>
      </c>
      <c r="F10" s="16">
        <v>22055.7</v>
      </c>
      <c r="G10" s="15">
        <v>0.001468896</v>
      </c>
      <c r="H10" s="17">
        <v>0.0015</v>
      </c>
      <c r="I10" s="26" t="s">
        <v>58</v>
      </c>
      <c r="J10" s="24">
        <f>J9</f>
        <v>1.197865244</v>
      </c>
      <c r="K10" s="15"/>
      <c r="L10" s="27" t="s">
        <v>59</v>
      </c>
      <c r="M10" s="28">
        <f>AVERAGE(C498:C745)</f>
        <v>0.004587506385</v>
      </c>
      <c r="N10" s="28">
        <f>AVERAGE(C249:C497)</f>
        <v>0.001684564828</v>
      </c>
      <c r="O10" s="28">
        <f>AVERAGE(C3:C248)</f>
        <v>0.0007435002805</v>
      </c>
    </row>
    <row r="11" ht="15.75" customHeight="1">
      <c r="A11" s="15" t="s">
        <v>61</v>
      </c>
      <c r="B11" s="42">
        <v>714.5</v>
      </c>
      <c r="C11" s="15">
        <f t="shared" si="1"/>
        <v>0.01239815799</v>
      </c>
      <c r="D11" s="17">
        <f t="shared" si="2"/>
        <v>0.01239815799</v>
      </c>
      <c r="E11" s="15" t="s">
        <v>61</v>
      </c>
      <c r="F11" s="16">
        <v>22023.35</v>
      </c>
      <c r="G11" s="15">
        <v>-0.005567433</v>
      </c>
      <c r="H11" s="17">
        <v>-0.0056</v>
      </c>
      <c r="I11" s="19" t="s">
        <v>62</v>
      </c>
      <c r="J11" s="15">
        <f>J5-L7</f>
        <v>0.5153315824</v>
      </c>
      <c r="L11" s="27" t="s">
        <v>59</v>
      </c>
      <c r="M11" s="33">
        <f>AVERAGE(C499:C745)</f>
        <v>0.004403874255</v>
      </c>
      <c r="N11" s="33">
        <f t="shared" ref="N11:O11" si="3">N10</f>
        <v>0.001684564828</v>
      </c>
      <c r="O11" s="34">
        <f t="shared" si="3"/>
        <v>0.0007435002805</v>
      </c>
    </row>
    <row r="12" ht="15.75" customHeight="1">
      <c r="A12" s="15" t="s">
        <v>64</v>
      </c>
      <c r="B12" s="42">
        <v>705.75</v>
      </c>
      <c r="C12" s="15">
        <f t="shared" si="1"/>
        <v>0.04881854659</v>
      </c>
      <c r="D12" s="17">
        <f t="shared" si="2"/>
        <v>0.04881854659</v>
      </c>
      <c r="E12" s="15" t="s">
        <v>64</v>
      </c>
      <c r="F12" s="16">
        <v>22146.65</v>
      </c>
      <c r="G12" s="15">
        <v>0.006771162</v>
      </c>
      <c r="H12" s="17">
        <v>0.0068</v>
      </c>
      <c r="I12" s="19" t="s">
        <v>65</v>
      </c>
      <c r="J12" s="15">
        <f>J11*J8</f>
        <v>0.6172977918</v>
      </c>
      <c r="L12" s="27" t="s">
        <v>66</v>
      </c>
      <c r="M12" s="33">
        <f>AVERAGE(M11:O11)</f>
        <v>0.002277313121</v>
      </c>
      <c r="N12" s="35"/>
      <c r="O12" s="35"/>
    </row>
    <row r="13" ht="15.75" customHeight="1">
      <c r="A13" s="15" t="s">
        <v>68</v>
      </c>
      <c r="B13" s="42">
        <v>672.9</v>
      </c>
      <c r="C13" s="15">
        <f t="shared" si="1"/>
        <v>-0.05345336897</v>
      </c>
      <c r="D13" s="17">
        <f t="shared" si="2"/>
        <v>-0.05345336897</v>
      </c>
      <c r="E13" s="15" t="s">
        <v>68</v>
      </c>
      <c r="F13" s="16">
        <v>21997.7</v>
      </c>
      <c r="G13" s="15">
        <v>-0.015132725</v>
      </c>
      <c r="H13" s="17">
        <v>-0.0151</v>
      </c>
      <c r="I13" s="36" t="s">
        <v>69</v>
      </c>
      <c r="J13" s="15">
        <f>J12+L7</f>
        <v>0.6805977918</v>
      </c>
      <c r="L13" s="27" t="s">
        <v>70</v>
      </c>
      <c r="M13" s="35">
        <f>B498/B745-1</f>
        <v>1.557686545</v>
      </c>
      <c r="N13" s="35">
        <f>B248/B497-1</f>
        <v>0.3568798125</v>
      </c>
      <c r="O13" s="35">
        <f>B3/B248-1</f>
        <v>0.07969405379</v>
      </c>
    </row>
    <row r="14" ht="15.75" customHeight="1">
      <c r="A14" s="39">
        <v>45629.0</v>
      </c>
      <c r="B14" s="42">
        <v>710.9</v>
      </c>
      <c r="C14" s="15">
        <f t="shared" si="1"/>
        <v>-0.02749658003</v>
      </c>
      <c r="D14" s="17">
        <f t="shared" si="2"/>
        <v>-0.02749658003</v>
      </c>
      <c r="E14" s="39">
        <v>45629.0</v>
      </c>
      <c r="F14" s="16">
        <v>22335.7</v>
      </c>
      <c r="G14" s="15">
        <v>1.36571E-4</v>
      </c>
      <c r="H14" s="17">
        <v>1.0E-4</v>
      </c>
      <c r="I14" s="36" t="s">
        <v>72</v>
      </c>
      <c r="J14" s="40">
        <f>J13</f>
        <v>0.6805977918</v>
      </c>
      <c r="L14" s="27" t="s">
        <v>73</v>
      </c>
      <c r="M14" s="33">
        <f t="shared" ref="M14:O14" si="4">M13</f>
        <v>1.557686545</v>
      </c>
      <c r="N14" s="33">
        <f t="shared" si="4"/>
        <v>0.3568798125</v>
      </c>
      <c r="O14" s="33">
        <f t="shared" si="4"/>
        <v>0.07969405379</v>
      </c>
    </row>
    <row r="15" ht="15.75" customHeight="1">
      <c r="A15" s="39">
        <v>45599.0</v>
      </c>
      <c r="B15" s="42">
        <v>731.0</v>
      </c>
      <c r="C15" s="15">
        <f t="shared" si="1"/>
        <v>-0.04594100757</v>
      </c>
      <c r="D15" s="17">
        <f t="shared" si="2"/>
        <v>-0.04594100757</v>
      </c>
      <c r="E15" s="39">
        <v>45599.0</v>
      </c>
      <c r="F15" s="16">
        <v>22332.65</v>
      </c>
      <c r="G15" s="15">
        <v>-0.007153162</v>
      </c>
      <c r="H15" s="17">
        <v>-0.0072</v>
      </c>
      <c r="I15" s="19"/>
      <c r="J15" s="15"/>
      <c r="K15" s="15"/>
      <c r="L15" s="27" t="s">
        <v>74</v>
      </c>
      <c r="M15" s="33">
        <f>AVERAGE(M14:O14)</f>
        <v>0.6647534704</v>
      </c>
      <c r="N15" s="35"/>
      <c r="O15" s="35"/>
    </row>
    <row r="16">
      <c r="A16" s="39">
        <v>45476.0</v>
      </c>
      <c r="B16" s="42">
        <v>766.2</v>
      </c>
      <c r="C16" s="15">
        <f t="shared" si="1"/>
        <v>0.05131723381</v>
      </c>
      <c r="D16" s="17">
        <f t="shared" si="2"/>
        <v>0.05131723381</v>
      </c>
      <c r="E16" s="39">
        <v>45476.0</v>
      </c>
      <c r="F16" s="16">
        <v>22493.55</v>
      </c>
      <c r="G16" s="15">
        <v>8.67667E-4</v>
      </c>
      <c r="H16" s="17">
        <v>9.0E-4</v>
      </c>
      <c r="I16" s="19"/>
      <c r="J16" s="15"/>
      <c r="K16" s="15"/>
      <c r="L16" s="15"/>
      <c r="M16" s="41"/>
      <c r="N16" s="41"/>
      <c r="O16" s="41"/>
    </row>
    <row r="17">
      <c r="A17" s="39">
        <v>45446.0</v>
      </c>
      <c r="B17" s="42">
        <v>728.8</v>
      </c>
      <c r="C17" s="15">
        <f t="shared" si="1"/>
        <v>-0.02115371701</v>
      </c>
      <c r="D17" s="17">
        <f t="shared" si="2"/>
        <v>-0.02115371701</v>
      </c>
      <c r="E17" s="39">
        <v>45446.0</v>
      </c>
      <c r="F17" s="16">
        <v>22474.05</v>
      </c>
      <c r="G17" s="15">
        <v>0.005266972</v>
      </c>
      <c r="H17" s="17">
        <v>0.0053</v>
      </c>
      <c r="I17" s="19"/>
      <c r="J17" s="15"/>
      <c r="K17" s="15"/>
      <c r="L17" s="15"/>
    </row>
    <row r="18">
      <c r="A18" s="39">
        <v>45415.0</v>
      </c>
      <c r="B18" s="42">
        <v>744.55</v>
      </c>
      <c r="C18" s="15">
        <f t="shared" si="1"/>
        <v>-0.01735515375</v>
      </c>
      <c r="D18" s="17">
        <f t="shared" si="2"/>
        <v>-0.01735515375</v>
      </c>
      <c r="E18" s="39">
        <v>45415.0</v>
      </c>
      <c r="F18" s="16">
        <v>22356.3</v>
      </c>
      <c r="G18" s="15">
        <v>-0.002200343</v>
      </c>
      <c r="H18" s="17">
        <v>-0.0022</v>
      </c>
      <c r="I18" s="19"/>
      <c r="J18" s="15"/>
      <c r="K18" s="15"/>
      <c r="L18" s="15"/>
    </row>
    <row r="19">
      <c r="A19" s="39">
        <v>45385.0</v>
      </c>
      <c r="B19" s="42">
        <v>757.7</v>
      </c>
      <c r="C19" s="15">
        <f t="shared" si="1"/>
        <v>0.006041293235</v>
      </c>
      <c r="D19" s="17">
        <f t="shared" si="2"/>
        <v>0.006041293235</v>
      </c>
      <c r="E19" s="39">
        <v>45385.0</v>
      </c>
      <c r="F19" s="16">
        <v>22405.6</v>
      </c>
      <c r="G19" s="15">
        <v>0.001215458</v>
      </c>
      <c r="H19" s="17">
        <v>0.0012</v>
      </c>
      <c r="I19" s="19"/>
      <c r="J19" s="15"/>
      <c r="K19" s="15"/>
      <c r="L19" s="15"/>
    </row>
    <row r="20">
      <c r="A20" s="39">
        <v>45325.0</v>
      </c>
      <c r="B20" s="42">
        <v>753.15</v>
      </c>
      <c r="C20" s="15">
        <f t="shared" si="1"/>
        <v>0.006010819475</v>
      </c>
      <c r="D20" s="17">
        <f t="shared" si="2"/>
        <v>0.006010819475</v>
      </c>
      <c r="E20" s="39">
        <v>45325.0</v>
      </c>
      <c r="F20" s="16">
        <v>22378.4</v>
      </c>
      <c r="G20" s="15">
        <v>0.001774943</v>
      </c>
      <c r="H20" s="17">
        <v>0.0018</v>
      </c>
      <c r="I20" s="19"/>
      <c r="J20" s="15"/>
      <c r="K20" s="15"/>
      <c r="L20" s="15"/>
    </row>
    <row r="21" ht="15.75" customHeight="1">
      <c r="A21" s="39">
        <v>45294.0</v>
      </c>
      <c r="B21" s="42">
        <v>748.65</v>
      </c>
      <c r="C21" s="15">
        <f t="shared" si="1"/>
        <v>0.002611490558</v>
      </c>
      <c r="D21" s="17">
        <f t="shared" si="2"/>
        <v>0.002611490558</v>
      </c>
      <c r="E21" s="39">
        <v>45294.0</v>
      </c>
      <c r="F21" s="16">
        <v>22338.75</v>
      </c>
      <c r="G21" s="15">
        <v>0.016192205</v>
      </c>
      <c r="H21" s="17">
        <v>0.0162</v>
      </c>
      <c r="I21" s="19"/>
      <c r="J21" s="15"/>
      <c r="K21" s="15"/>
      <c r="L21" s="15"/>
    </row>
    <row r="22" ht="15.75" customHeight="1">
      <c r="A22" s="15" t="s">
        <v>75</v>
      </c>
      <c r="B22" s="42">
        <v>746.7</v>
      </c>
      <c r="C22" s="15">
        <f t="shared" si="1"/>
        <v>-0.004864396615</v>
      </c>
      <c r="D22" s="17">
        <f t="shared" si="2"/>
        <v>-0.004864396615</v>
      </c>
      <c r="E22" s="15" t="s">
        <v>75</v>
      </c>
      <c r="F22" s="16">
        <v>21982.8</v>
      </c>
      <c r="G22" s="15">
        <v>0.001441838</v>
      </c>
      <c r="H22" s="17">
        <v>0.0014</v>
      </c>
      <c r="I22" s="19"/>
      <c r="J22" s="15"/>
      <c r="K22" s="15"/>
      <c r="L22" s="15"/>
    </row>
    <row r="23" ht="15.75" customHeight="1">
      <c r="A23" s="15" t="s">
        <v>76</v>
      </c>
      <c r="B23" s="42">
        <v>750.35</v>
      </c>
      <c r="C23" s="15">
        <f t="shared" si="1"/>
        <v>0.02346041056</v>
      </c>
      <c r="D23" s="17">
        <f t="shared" si="2"/>
        <v>0.02346041056</v>
      </c>
      <c r="E23" s="15" t="s">
        <v>76</v>
      </c>
      <c r="F23" s="16">
        <v>21951.15</v>
      </c>
      <c r="G23" s="15">
        <v>-0.011135963</v>
      </c>
      <c r="H23" s="17">
        <v>-0.0111</v>
      </c>
      <c r="I23" s="43"/>
      <c r="J23" s="15"/>
      <c r="K23" s="15"/>
      <c r="L23" s="15"/>
    </row>
    <row r="24" ht="15.75" customHeight="1">
      <c r="A24" s="15" t="s">
        <v>79</v>
      </c>
      <c r="B24" s="42">
        <v>733.15</v>
      </c>
      <c r="C24" s="15">
        <f t="shared" si="1"/>
        <v>-0.01610414011</v>
      </c>
      <c r="D24" s="17">
        <f t="shared" si="2"/>
        <v>-0.01610414011</v>
      </c>
      <c r="E24" s="15" t="s">
        <v>79</v>
      </c>
      <c r="F24" s="16">
        <v>22198.35</v>
      </c>
      <c r="G24" s="15">
        <v>0.003449047</v>
      </c>
      <c r="H24" s="17">
        <v>0.0034</v>
      </c>
      <c r="I24" s="19"/>
      <c r="J24" s="15"/>
      <c r="K24" s="15"/>
      <c r="L24" s="15"/>
    </row>
    <row r="25" ht="15.75" customHeight="1">
      <c r="A25" s="15" t="s">
        <v>82</v>
      </c>
      <c r="B25" s="42">
        <v>745.15</v>
      </c>
      <c r="C25" s="15">
        <f t="shared" si="1"/>
        <v>-0.00917492188</v>
      </c>
      <c r="D25" s="17">
        <f t="shared" si="2"/>
        <v>-0.00917492188</v>
      </c>
      <c r="E25" s="15" t="s">
        <v>82</v>
      </c>
      <c r="F25" s="16">
        <v>22122.05</v>
      </c>
      <c r="G25" s="15">
        <v>-0.004080999</v>
      </c>
      <c r="H25" s="17">
        <v>-0.0041</v>
      </c>
      <c r="I25" s="19"/>
      <c r="J25" s="15"/>
      <c r="K25" s="15"/>
      <c r="L25" s="15"/>
    </row>
    <row r="26" ht="15.75" customHeight="1">
      <c r="A26" s="15" t="s">
        <v>84</v>
      </c>
      <c r="B26" s="42">
        <v>752.05</v>
      </c>
      <c r="C26" s="15">
        <f t="shared" si="1"/>
        <v>0.001531495539</v>
      </c>
      <c r="D26" s="17">
        <f t="shared" si="2"/>
        <v>0.001531495539</v>
      </c>
      <c r="E26" s="15" t="s">
        <v>84</v>
      </c>
      <c r="F26" s="16">
        <v>22212.7</v>
      </c>
      <c r="G26" s="15">
        <v>-2.13796E-4</v>
      </c>
      <c r="H26" s="17">
        <v>-2.0E-4</v>
      </c>
      <c r="I26" s="19"/>
      <c r="J26" s="15"/>
      <c r="K26" s="15"/>
      <c r="L26" s="15"/>
    </row>
    <row r="27" ht="15.75" customHeight="1">
      <c r="A27" s="15" t="s">
        <v>90</v>
      </c>
      <c r="B27" s="42">
        <v>750.9</v>
      </c>
      <c r="C27" s="15">
        <f t="shared" si="1"/>
        <v>0.0005329780147</v>
      </c>
      <c r="D27" s="17">
        <f t="shared" si="2"/>
        <v>0.0005329780147</v>
      </c>
      <c r="E27" s="15" t="s">
        <v>90</v>
      </c>
      <c r="F27" s="16">
        <v>22217.45</v>
      </c>
      <c r="G27" s="15">
        <v>0.007363393</v>
      </c>
      <c r="H27" s="17">
        <v>0.0074</v>
      </c>
      <c r="I27" s="19"/>
      <c r="J27" s="17"/>
      <c r="K27" s="17"/>
      <c r="L27" s="17"/>
    </row>
    <row r="28" ht="15.75" customHeight="1">
      <c r="A28" s="15" t="s">
        <v>92</v>
      </c>
      <c r="B28" s="42">
        <v>750.5</v>
      </c>
      <c r="C28" s="15">
        <f t="shared" si="1"/>
        <v>0.01728227719</v>
      </c>
      <c r="D28" s="17">
        <f t="shared" si="2"/>
        <v>0.01728227719</v>
      </c>
      <c r="E28" s="15" t="s">
        <v>92</v>
      </c>
      <c r="F28" s="16">
        <v>22055.05</v>
      </c>
      <c r="G28" s="15">
        <v>-0.00639277</v>
      </c>
      <c r="H28" s="17">
        <v>-0.0064</v>
      </c>
      <c r="I28" s="19"/>
      <c r="J28" s="26"/>
      <c r="K28" s="26"/>
      <c r="L28" s="15"/>
      <c r="N28" s="22" t="s">
        <v>94</v>
      </c>
      <c r="O28" s="22"/>
    </row>
    <row r="29" ht="15.75" customHeight="1">
      <c r="A29" s="15" t="s">
        <v>95</v>
      </c>
      <c r="B29" s="42">
        <v>737.75</v>
      </c>
      <c r="C29" s="15">
        <f t="shared" si="1"/>
        <v>-0.003646431224</v>
      </c>
      <c r="D29" s="17">
        <f t="shared" si="2"/>
        <v>-0.003646431224</v>
      </c>
      <c r="E29" s="15" t="s">
        <v>95</v>
      </c>
      <c r="F29" s="16">
        <v>22196.95</v>
      </c>
      <c r="G29" s="15">
        <v>0.003376691</v>
      </c>
      <c r="H29" s="17">
        <v>0.0034</v>
      </c>
      <c r="I29" s="19"/>
      <c r="J29" s="15"/>
      <c r="K29" s="15"/>
      <c r="L29" s="15"/>
      <c r="N29" s="22"/>
      <c r="O29" s="22"/>
    </row>
    <row r="30" ht="15.75" customHeight="1">
      <c r="A30" s="15" t="s">
        <v>97</v>
      </c>
      <c r="B30" s="42">
        <v>740.45</v>
      </c>
      <c r="C30" s="15">
        <f t="shared" si="1"/>
        <v>-0.01088698905</v>
      </c>
      <c r="D30" s="17">
        <f t="shared" si="2"/>
        <v>-0.01088698905</v>
      </c>
      <c r="E30" s="15" t="s">
        <v>97</v>
      </c>
      <c r="F30" s="16">
        <v>22122.25</v>
      </c>
      <c r="G30" s="15">
        <v>0.003699973</v>
      </c>
      <c r="H30" s="17">
        <v>0.0037</v>
      </c>
      <c r="I30" s="19"/>
      <c r="J30" s="77"/>
      <c r="K30" s="77"/>
      <c r="L30" s="77"/>
    </row>
    <row r="31" ht="15.75" customHeight="1">
      <c r="A31" s="15" t="s">
        <v>99</v>
      </c>
      <c r="B31" s="42">
        <v>748.6</v>
      </c>
      <c r="C31" s="15">
        <f t="shared" si="1"/>
        <v>0.01367637102</v>
      </c>
      <c r="D31" s="17">
        <f t="shared" si="2"/>
        <v>0.01367637102</v>
      </c>
      <c r="E31" s="15" t="s">
        <v>99</v>
      </c>
      <c r="F31" s="16">
        <v>22040.7</v>
      </c>
      <c r="G31" s="15">
        <v>0.005930879</v>
      </c>
      <c r="H31" s="17">
        <v>0.0059</v>
      </c>
      <c r="I31" s="19"/>
      <c r="J31" s="17"/>
      <c r="K31" s="17"/>
      <c r="L31" s="17"/>
    </row>
    <row r="32" ht="15.75" customHeight="1">
      <c r="A32" s="15" t="s">
        <v>101</v>
      </c>
      <c r="B32" s="42">
        <v>738.5</v>
      </c>
      <c r="C32" s="15">
        <f t="shared" si="1"/>
        <v>0.04080050736</v>
      </c>
      <c r="D32" s="17">
        <f t="shared" si="2"/>
        <v>0.04080050736</v>
      </c>
      <c r="E32" s="15" t="s">
        <v>101</v>
      </c>
      <c r="F32" s="16">
        <v>21910.75</v>
      </c>
      <c r="G32" s="15">
        <v>0.003237172</v>
      </c>
      <c r="H32" s="17">
        <v>0.0032</v>
      </c>
      <c r="I32" s="19"/>
      <c r="J32" s="15"/>
      <c r="K32" s="15"/>
      <c r="L32" s="15"/>
    </row>
    <row r="33" ht="15.75" customHeight="1">
      <c r="A33" s="15" t="s">
        <v>104</v>
      </c>
      <c r="B33" s="42">
        <v>709.55</v>
      </c>
      <c r="C33" s="15">
        <f t="shared" si="1"/>
        <v>0.03917691857</v>
      </c>
      <c r="D33" s="17">
        <f t="shared" si="2"/>
        <v>0.03917691857</v>
      </c>
      <c r="E33" s="15" t="s">
        <v>104</v>
      </c>
      <c r="F33" s="16">
        <v>21840.05</v>
      </c>
      <c r="G33" s="15">
        <v>0.004451956</v>
      </c>
      <c r="H33" s="17">
        <v>0.0045</v>
      </c>
      <c r="I33" s="19"/>
      <c r="J33" s="15"/>
      <c r="K33" s="15"/>
      <c r="L33" s="15"/>
    </row>
    <row r="34" ht="15.75" customHeight="1">
      <c r="A34" s="15" t="s">
        <v>107</v>
      </c>
      <c r="B34" s="42">
        <v>682.8</v>
      </c>
      <c r="C34" s="15">
        <f t="shared" si="1"/>
        <v>-0.009286128845</v>
      </c>
      <c r="D34" s="17">
        <f t="shared" si="2"/>
        <v>-0.009286128845</v>
      </c>
      <c r="E34" s="15" t="s">
        <v>107</v>
      </c>
      <c r="F34" s="16">
        <v>21743.25</v>
      </c>
      <c r="G34" s="15">
        <v>0.005884516</v>
      </c>
      <c r="H34" s="17">
        <v>0.0059</v>
      </c>
      <c r="I34" s="19"/>
      <c r="J34" s="15"/>
      <c r="K34" s="15"/>
      <c r="L34" s="15"/>
    </row>
    <row r="35" ht="15.75" customHeight="1">
      <c r="A35" s="39">
        <v>45628.0</v>
      </c>
      <c r="B35" s="42">
        <v>689.2</v>
      </c>
      <c r="C35" s="15">
        <f t="shared" si="1"/>
        <v>-0.05245067712</v>
      </c>
      <c r="D35" s="17">
        <f t="shared" si="2"/>
        <v>-0.05245067712</v>
      </c>
      <c r="E35" s="39">
        <v>45628.0</v>
      </c>
      <c r="F35" s="16">
        <v>21616.05</v>
      </c>
      <c r="G35" s="15">
        <v>-0.007641455</v>
      </c>
      <c r="H35" s="17">
        <v>-0.0076</v>
      </c>
      <c r="I35" s="19"/>
      <c r="J35" s="15"/>
      <c r="K35" s="15"/>
      <c r="L35" s="15"/>
    </row>
    <row r="36" ht="15.75" customHeight="1">
      <c r="A36" s="39">
        <v>45537.0</v>
      </c>
      <c r="B36" s="42">
        <v>727.35</v>
      </c>
      <c r="C36" s="15">
        <f t="shared" si="1"/>
        <v>-0.02760695187</v>
      </c>
      <c r="D36" s="17">
        <f t="shared" si="2"/>
        <v>-0.02760695187</v>
      </c>
      <c r="E36" s="39">
        <v>45537.0</v>
      </c>
      <c r="F36" s="16">
        <v>21782.5</v>
      </c>
      <c r="G36" s="15">
        <v>0.002972196</v>
      </c>
      <c r="H36" s="17">
        <v>0.003</v>
      </c>
      <c r="I36" s="19"/>
      <c r="J36" s="15"/>
      <c r="K36" s="15"/>
      <c r="L36" s="15"/>
    </row>
    <row r="37" ht="15.75" customHeight="1">
      <c r="A37" s="39">
        <v>45506.0</v>
      </c>
      <c r="B37" s="42">
        <v>748.0</v>
      </c>
      <c r="C37" s="15">
        <f t="shared" si="1"/>
        <v>-0.01882337509</v>
      </c>
      <c r="D37" s="17">
        <f t="shared" si="2"/>
        <v>-0.01882337509</v>
      </c>
      <c r="E37" s="39">
        <v>45506.0</v>
      </c>
      <c r="F37" s="16">
        <v>21717.95</v>
      </c>
      <c r="G37" s="15">
        <v>-0.009691981</v>
      </c>
      <c r="H37" s="17">
        <v>-0.0097</v>
      </c>
      <c r="I37" s="19"/>
      <c r="J37" s="15"/>
      <c r="K37" s="15"/>
      <c r="L37" s="15"/>
    </row>
    <row r="38" ht="15.75" customHeight="1">
      <c r="A38" s="39">
        <v>45475.0</v>
      </c>
      <c r="B38" s="42">
        <v>762.35</v>
      </c>
      <c r="C38" s="15">
        <f t="shared" si="1"/>
        <v>0.004016857632</v>
      </c>
      <c r="D38" s="17">
        <f t="shared" si="2"/>
        <v>0.004016857632</v>
      </c>
      <c r="E38" s="39">
        <v>45475.0</v>
      </c>
      <c r="F38" s="16">
        <v>21930.5</v>
      </c>
      <c r="G38" s="48">
        <v>5.0161E-5</v>
      </c>
      <c r="H38" s="17">
        <v>1.0E-4</v>
      </c>
      <c r="I38" s="19"/>
      <c r="J38" s="17"/>
      <c r="K38" s="17"/>
      <c r="L38" s="17"/>
    </row>
    <row r="39" ht="15.75" customHeight="1">
      <c r="A39" s="39">
        <v>45445.0</v>
      </c>
      <c r="B39" s="42">
        <v>759.3</v>
      </c>
      <c r="C39" s="15">
        <f t="shared" si="1"/>
        <v>0.007764284292</v>
      </c>
      <c r="D39" s="17">
        <f t="shared" si="2"/>
        <v>0.007764284292</v>
      </c>
      <c r="E39" s="39">
        <v>45445.0</v>
      </c>
      <c r="F39" s="16">
        <v>21929.4</v>
      </c>
      <c r="G39" s="15">
        <v>0.007243348</v>
      </c>
      <c r="H39" s="17">
        <v>0.0072</v>
      </c>
      <c r="I39" s="19"/>
      <c r="J39" s="15"/>
      <c r="K39" s="15"/>
      <c r="L39" s="15"/>
    </row>
    <row r="40" ht="15.75" customHeight="1">
      <c r="A40" s="39">
        <v>45414.0</v>
      </c>
      <c r="B40" s="42">
        <v>753.45</v>
      </c>
      <c r="C40" s="15">
        <f t="shared" si="1"/>
        <v>-0.0198386887</v>
      </c>
      <c r="D40" s="17">
        <f t="shared" si="2"/>
        <v>-0.0198386887</v>
      </c>
      <c r="E40" s="39">
        <v>45414.0</v>
      </c>
      <c r="F40" s="16">
        <v>21771.7</v>
      </c>
      <c r="G40" s="15">
        <v>-0.003756784</v>
      </c>
      <c r="H40" s="17">
        <v>-0.0038</v>
      </c>
      <c r="I40" s="78"/>
      <c r="J40" s="79"/>
      <c r="K40" s="15"/>
      <c r="L40" s="15"/>
    </row>
    <row r="41" ht="15.75" customHeight="1">
      <c r="A41" s="39">
        <v>45324.0</v>
      </c>
      <c r="B41" s="42">
        <v>768.7</v>
      </c>
      <c r="C41" s="15">
        <f t="shared" si="1"/>
        <v>-0.002400882487</v>
      </c>
      <c r="D41" s="17">
        <f t="shared" si="2"/>
        <v>-0.002400882487</v>
      </c>
      <c r="E41" s="39">
        <v>45324.0</v>
      </c>
      <c r="F41" s="16">
        <v>21853.8</v>
      </c>
      <c r="G41" s="15">
        <v>0.007205916</v>
      </c>
      <c r="H41" s="17">
        <v>0.0072</v>
      </c>
    </row>
    <row r="42" ht="15.75" customHeight="1">
      <c r="A42" s="39">
        <v>45293.0</v>
      </c>
      <c r="B42" s="42">
        <v>770.55</v>
      </c>
      <c r="C42" s="15">
        <f t="shared" si="1"/>
        <v>-0.01897001719</v>
      </c>
      <c r="D42" s="17">
        <f t="shared" si="2"/>
        <v>-0.01897001719</v>
      </c>
      <c r="E42" s="39">
        <v>45293.0</v>
      </c>
      <c r="F42" s="16">
        <v>21697.45</v>
      </c>
      <c r="G42" s="15">
        <v>-0.001300303</v>
      </c>
      <c r="H42" s="17">
        <v>-0.0013</v>
      </c>
    </row>
    <row r="43" ht="15.75" customHeight="1">
      <c r="A43" s="15" t="s">
        <v>114</v>
      </c>
      <c r="B43" s="42">
        <v>785.45</v>
      </c>
      <c r="C43" s="15">
        <f t="shared" si="1"/>
        <v>0.04985631224</v>
      </c>
      <c r="D43" s="17">
        <f t="shared" si="2"/>
        <v>0.04985631224</v>
      </c>
      <c r="E43" s="15" t="s">
        <v>114</v>
      </c>
      <c r="F43" s="16">
        <v>21725.7</v>
      </c>
      <c r="G43" s="15">
        <v>0.009460043</v>
      </c>
      <c r="H43" s="17">
        <v>0.0095</v>
      </c>
    </row>
    <row r="44" ht="15.75" customHeight="1">
      <c r="A44" s="15" t="s">
        <v>115</v>
      </c>
      <c r="B44" s="42">
        <v>748.15</v>
      </c>
      <c r="C44" s="15">
        <f t="shared" si="1"/>
        <v>-0.01012172532</v>
      </c>
      <c r="D44" s="17">
        <f t="shared" si="2"/>
        <v>-0.01012172532</v>
      </c>
      <c r="E44" s="15" t="s">
        <v>115</v>
      </c>
      <c r="F44" s="16">
        <v>21522.1</v>
      </c>
      <c r="G44" s="15">
        <v>-0.009913698</v>
      </c>
      <c r="H44" s="17">
        <v>-0.0099</v>
      </c>
    </row>
    <row r="45" ht="15.75" customHeight="1">
      <c r="A45" s="15" t="s">
        <v>116</v>
      </c>
      <c r="B45" s="42">
        <v>755.8</v>
      </c>
      <c r="C45" s="15">
        <f t="shared" si="1"/>
        <v>-0.01996887967</v>
      </c>
      <c r="D45" s="17">
        <f t="shared" si="2"/>
        <v>-0.01996887967</v>
      </c>
      <c r="E45" s="15" t="s">
        <v>116</v>
      </c>
      <c r="F45" s="16">
        <v>21737.6</v>
      </c>
      <c r="G45" s="15">
        <v>0.018030591</v>
      </c>
      <c r="H45" s="17">
        <v>0.018</v>
      </c>
    </row>
    <row r="46" ht="15.75" customHeight="1">
      <c r="A46" s="15" t="s">
        <v>117</v>
      </c>
      <c r="B46" s="42">
        <v>771.2</v>
      </c>
      <c r="C46" s="15">
        <f t="shared" si="1"/>
        <v>-0.0181424661</v>
      </c>
      <c r="D46" s="17">
        <f t="shared" si="2"/>
        <v>-0.0181424661</v>
      </c>
      <c r="E46" s="15" t="s">
        <v>117</v>
      </c>
      <c r="F46" s="16">
        <v>21352.6</v>
      </c>
      <c r="G46" s="15">
        <v>-0.004724072</v>
      </c>
      <c r="H46" s="17">
        <v>-0.0047</v>
      </c>
    </row>
    <row r="47" ht="15.75" customHeight="1">
      <c r="A47" s="15" t="s">
        <v>118</v>
      </c>
      <c r="B47" s="42">
        <v>785.45</v>
      </c>
      <c r="C47" s="15">
        <f t="shared" si="1"/>
        <v>0.05642232683</v>
      </c>
      <c r="D47" s="17">
        <f t="shared" si="2"/>
        <v>0.05642232683</v>
      </c>
      <c r="E47" s="15" t="s">
        <v>118</v>
      </c>
      <c r="F47" s="16">
        <v>21453.95</v>
      </c>
      <c r="G47" s="15">
        <v>0.010130045</v>
      </c>
      <c r="H47" s="17">
        <v>0.0101</v>
      </c>
    </row>
    <row r="48" ht="15.75" customHeight="1">
      <c r="A48" s="15" t="s">
        <v>119</v>
      </c>
      <c r="B48" s="42">
        <v>743.5</v>
      </c>
      <c r="C48" s="15">
        <f t="shared" si="1"/>
        <v>-0.08492307692</v>
      </c>
      <c r="D48" s="17">
        <f t="shared" si="2"/>
        <v>-0.08492307692</v>
      </c>
      <c r="E48" s="15" t="s">
        <v>119</v>
      </c>
      <c r="F48" s="16">
        <v>21238.8</v>
      </c>
      <c r="G48" s="15">
        <v>-0.01543682</v>
      </c>
      <c r="H48" s="17">
        <v>-0.0154</v>
      </c>
    </row>
    <row r="49" ht="15.75" customHeight="1">
      <c r="A49" s="15" t="s">
        <v>120</v>
      </c>
      <c r="B49" s="42">
        <v>812.5</v>
      </c>
      <c r="C49" s="15">
        <f t="shared" si="1"/>
        <v>-0.05726054418</v>
      </c>
      <c r="D49" s="17">
        <f t="shared" si="2"/>
        <v>-0.05726054418</v>
      </c>
      <c r="E49" s="15" t="s">
        <v>120</v>
      </c>
      <c r="F49" s="16">
        <v>21571.8</v>
      </c>
      <c r="G49" s="15">
        <v>-0.002340166</v>
      </c>
      <c r="H49" s="17">
        <v>-0.0023</v>
      </c>
    </row>
    <row r="50" ht="15.75" customHeight="1">
      <c r="A50" s="15" t="s">
        <v>121</v>
      </c>
      <c r="B50" s="42">
        <v>861.85</v>
      </c>
      <c r="C50" s="15">
        <f t="shared" si="1"/>
        <v>0.01561395239</v>
      </c>
      <c r="D50" s="17">
        <f t="shared" si="2"/>
        <v>0.01561395239</v>
      </c>
      <c r="E50" s="15" t="s">
        <v>121</v>
      </c>
      <c r="F50" s="16">
        <v>21622.4</v>
      </c>
      <c r="G50" s="15">
        <v>0.007461939</v>
      </c>
      <c r="H50" s="17">
        <v>0.0075</v>
      </c>
    </row>
    <row r="51" ht="15.75" customHeight="1">
      <c r="A51" s="15" t="s">
        <v>122</v>
      </c>
      <c r="B51" s="42">
        <v>848.6</v>
      </c>
      <c r="C51" s="15">
        <f t="shared" si="1"/>
        <v>-0.006788389513</v>
      </c>
      <c r="D51" s="17">
        <f t="shared" si="2"/>
        <v>-0.006788389513</v>
      </c>
      <c r="E51" s="15" t="s">
        <v>122</v>
      </c>
      <c r="F51" s="16">
        <v>21462.25</v>
      </c>
      <c r="G51" s="15">
        <v>-0.005085308</v>
      </c>
      <c r="H51" s="17">
        <v>-0.0051</v>
      </c>
    </row>
    <row r="52" ht="15.75" customHeight="1">
      <c r="A52" s="15" t="s">
        <v>123</v>
      </c>
      <c r="B52" s="42">
        <v>854.4</v>
      </c>
      <c r="C52" s="15">
        <f t="shared" si="1"/>
        <v>0.005827300018</v>
      </c>
      <c r="D52" s="17">
        <f t="shared" si="2"/>
        <v>0.005827300018</v>
      </c>
      <c r="E52" s="15" t="s">
        <v>123</v>
      </c>
      <c r="F52" s="16">
        <v>21571.95</v>
      </c>
      <c r="G52" s="15">
        <v>-0.020894323</v>
      </c>
      <c r="H52" s="17">
        <v>-0.0209</v>
      </c>
    </row>
    <row r="53" ht="15.75" customHeight="1">
      <c r="A53" s="15" t="s">
        <v>124</v>
      </c>
      <c r="B53" s="42">
        <v>849.45</v>
      </c>
      <c r="C53" s="15">
        <f t="shared" si="1"/>
        <v>-0.009156654613</v>
      </c>
      <c r="D53" s="17">
        <f t="shared" si="2"/>
        <v>-0.009156654613</v>
      </c>
      <c r="E53" s="15" t="s">
        <v>124</v>
      </c>
      <c r="F53" s="16">
        <v>22032.3</v>
      </c>
      <c r="G53" s="15">
        <v>-0.002948304</v>
      </c>
      <c r="H53" s="17">
        <v>-0.0029</v>
      </c>
    </row>
    <row r="54" ht="15.75" customHeight="1">
      <c r="A54" s="15" t="s">
        <v>125</v>
      </c>
      <c r="B54" s="42">
        <v>857.3</v>
      </c>
      <c r="C54" s="15">
        <f t="shared" si="1"/>
        <v>-0.003660875123</v>
      </c>
      <c r="D54" s="17">
        <f t="shared" si="2"/>
        <v>-0.003660875123</v>
      </c>
      <c r="E54" s="15" t="s">
        <v>125</v>
      </c>
      <c r="F54" s="16">
        <v>22097.45</v>
      </c>
      <c r="G54" s="15">
        <v>0.009267146</v>
      </c>
      <c r="H54" s="17">
        <v>0.0093</v>
      </c>
    </row>
    <row r="55" ht="15.75" customHeight="1">
      <c r="A55" s="39">
        <v>45627.0</v>
      </c>
      <c r="B55" s="42">
        <v>860.45</v>
      </c>
      <c r="C55" s="15">
        <f t="shared" si="1"/>
        <v>0.001280037237</v>
      </c>
      <c r="D55" s="17">
        <f t="shared" si="2"/>
        <v>0.001280037237</v>
      </c>
      <c r="E55" s="39">
        <v>45627.0</v>
      </c>
      <c r="F55" s="16">
        <v>21894.55</v>
      </c>
      <c r="G55" s="15">
        <v>0.01142642</v>
      </c>
      <c r="H55" s="17">
        <v>0.0114</v>
      </c>
    </row>
    <row r="56" ht="15.75" customHeight="1">
      <c r="A56" s="39">
        <v>45597.0</v>
      </c>
      <c r="B56" s="42">
        <v>859.35</v>
      </c>
      <c r="C56" s="15">
        <f t="shared" si="1"/>
        <v>-0.005209237715</v>
      </c>
      <c r="D56" s="17">
        <f t="shared" si="2"/>
        <v>-0.005209237715</v>
      </c>
      <c r="E56" s="39">
        <v>45597.0</v>
      </c>
      <c r="F56" s="16">
        <v>21647.2</v>
      </c>
      <c r="G56" s="15">
        <v>0.001318303</v>
      </c>
      <c r="H56" s="17">
        <v>0.0013</v>
      </c>
      <c r="I56" s="19"/>
      <c r="J56" s="15"/>
      <c r="K56" s="15"/>
      <c r="L56" s="15"/>
    </row>
    <row r="57" ht="15.75" customHeight="1">
      <c r="A57" s="39">
        <v>45566.0</v>
      </c>
      <c r="B57" s="42">
        <v>863.85</v>
      </c>
      <c r="C57" s="15">
        <f t="shared" si="1"/>
        <v>0.002146171694</v>
      </c>
      <c r="D57" s="17">
        <f t="shared" si="2"/>
        <v>0.002146171694</v>
      </c>
      <c r="E57" s="39">
        <v>45566.0</v>
      </c>
      <c r="F57" s="16">
        <v>21618.7</v>
      </c>
      <c r="G57" s="15">
        <v>0.003427733</v>
      </c>
      <c r="H57" s="17">
        <v>0.0034</v>
      </c>
      <c r="I57" s="19"/>
      <c r="J57" s="15"/>
      <c r="K57" s="15"/>
      <c r="L57" s="15"/>
    </row>
    <row r="58" ht="15.75" customHeight="1">
      <c r="A58" s="39">
        <v>45536.0</v>
      </c>
      <c r="B58" s="42">
        <v>862.0</v>
      </c>
      <c r="C58" s="15">
        <f t="shared" si="1"/>
        <v>-0.008796642327</v>
      </c>
      <c r="D58" s="17">
        <f t="shared" si="2"/>
        <v>-0.008796642327</v>
      </c>
      <c r="E58" s="39">
        <v>45536.0</v>
      </c>
      <c r="F58" s="16">
        <v>21544.85</v>
      </c>
      <c r="G58" s="15">
        <v>0.0014805</v>
      </c>
      <c r="H58" s="17">
        <v>0.0015</v>
      </c>
      <c r="I58" s="19"/>
      <c r="J58" s="15"/>
      <c r="K58" s="15"/>
      <c r="L58" s="15"/>
    </row>
    <row r="59" ht="15.75" customHeight="1">
      <c r="A59" s="39">
        <v>45505.0</v>
      </c>
      <c r="B59" s="42">
        <v>869.65</v>
      </c>
      <c r="C59" s="15">
        <f t="shared" si="1"/>
        <v>0.004620805175</v>
      </c>
      <c r="D59" s="17">
        <f t="shared" si="2"/>
        <v>0.004620805175</v>
      </c>
      <c r="E59" s="39">
        <v>45505.0</v>
      </c>
      <c r="F59" s="16">
        <v>21513.0</v>
      </c>
      <c r="G59" s="15">
        <v>-0.009110673</v>
      </c>
      <c r="H59" s="17">
        <v>-0.0091</v>
      </c>
      <c r="I59" s="19"/>
      <c r="J59" s="15"/>
      <c r="K59" s="15"/>
      <c r="L59" s="15"/>
    </row>
    <row r="60" ht="15.75" customHeight="1">
      <c r="A60" s="39">
        <v>45413.0</v>
      </c>
      <c r="B60" s="42">
        <v>865.65</v>
      </c>
      <c r="C60" s="15">
        <f t="shared" si="1"/>
        <v>0.009445513381</v>
      </c>
      <c r="D60" s="17">
        <f t="shared" si="2"/>
        <v>0.009445513381</v>
      </c>
      <c r="E60" s="39">
        <v>45413.0</v>
      </c>
      <c r="F60" s="16">
        <v>21710.8</v>
      </c>
      <c r="G60" s="15">
        <v>0.002410128</v>
      </c>
      <c r="H60" s="17">
        <v>0.0024</v>
      </c>
      <c r="I60" s="19"/>
      <c r="J60" s="15"/>
      <c r="K60" s="15"/>
      <c r="L60" s="15"/>
    </row>
    <row r="61" ht="15.75" customHeight="1">
      <c r="A61" s="39">
        <v>45383.0</v>
      </c>
      <c r="B61" s="42">
        <v>857.55</v>
      </c>
      <c r="C61" s="15">
        <f t="shared" si="1"/>
        <v>0.00556988743</v>
      </c>
      <c r="D61" s="17">
        <f t="shared" si="2"/>
        <v>0.00556988743</v>
      </c>
      <c r="E61" s="39">
        <v>45383.0</v>
      </c>
      <c r="F61" s="16">
        <v>21658.6</v>
      </c>
      <c r="G61" s="15">
        <v>0.00656447</v>
      </c>
      <c r="H61" s="17">
        <v>0.0066</v>
      </c>
      <c r="I61" s="19"/>
      <c r="J61" s="15"/>
      <c r="K61" s="15"/>
      <c r="L61" s="15"/>
    </row>
    <row r="62" ht="15.75" customHeight="1">
      <c r="A62" s="39">
        <v>45352.0</v>
      </c>
      <c r="B62" s="42">
        <v>852.8</v>
      </c>
      <c r="C62" s="15">
        <f t="shared" si="1"/>
        <v>-0.01055806938</v>
      </c>
      <c r="D62" s="17">
        <f t="shared" si="2"/>
        <v>-0.01055806938</v>
      </c>
      <c r="E62" s="39">
        <v>45352.0</v>
      </c>
      <c r="F62" s="16">
        <v>21517.35</v>
      </c>
      <c r="G62" s="15">
        <v>-0.006851813</v>
      </c>
      <c r="H62" s="17">
        <v>-0.0069</v>
      </c>
      <c r="I62" s="19"/>
      <c r="J62" s="15"/>
      <c r="K62" s="15"/>
      <c r="L62" s="15"/>
    </row>
    <row r="63" ht="15.75" customHeight="1">
      <c r="A63" s="39">
        <v>45323.0</v>
      </c>
      <c r="B63" s="42">
        <v>861.9</v>
      </c>
      <c r="C63" s="15">
        <f t="shared" si="1"/>
        <v>-0.01254511084</v>
      </c>
      <c r="D63" s="17">
        <f t="shared" si="2"/>
        <v>-0.01254511084</v>
      </c>
      <c r="E63" s="39">
        <v>45323.0</v>
      </c>
      <c r="F63" s="16">
        <v>21665.8</v>
      </c>
      <c r="G63" s="15">
        <v>-0.003500154</v>
      </c>
      <c r="H63" s="17">
        <v>-0.0035</v>
      </c>
      <c r="I63" s="19"/>
      <c r="J63" s="15"/>
      <c r="K63" s="15"/>
      <c r="L63" s="15"/>
    </row>
    <row r="64" ht="15.75" customHeight="1">
      <c r="A64" s="39">
        <v>45292.0</v>
      </c>
      <c r="B64" s="42">
        <v>872.85</v>
      </c>
      <c r="C64" s="15">
        <f t="shared" si="1"/>
        <v>0.0036219386</v>
      </c>
      <c r="D64" s="17">
        <f t="shared" si="2"/>
        <v>0.0036219386</v>
      </c>
      <c r="E64" s="39">
        <v>45292.0</v>
      </c>
      <c r="F64" s="16">
        <v>21741.9</v>
      </c>
      <c r="G64" s="15">
        <v>4.83172E-4</v>
      </c>
      <c r="H64" s="17">
        <v>5.0E-4</v>
      </c>
      <c r="I64" s="21" t="s">
        <v>129</v>
      </c>
      <c r="J64" s="20" t="s">
        <v>130</v>
      </c>
      <c r="L64" s="10"/>
    </row>
    <row r="65" ht="15.75" customHeight="1">
      <c r="A65" s="15" t="s">
        <v>132</v>
      </c>
      <c r="B65" s="42">
        <v>869.7</v>
      </c>
      <c r="C65" s="15">
        <f t="shared" si="1"/>
        <v>0.008815682635</v>
      </c>
      <c r="D65" s="17">
        <f t="shared" si="2"/>
        <v>0.008815682635</v>
      </c>
      <c r="E65" s="15" t="s">
        <v>132</v>
      </c>
      <c r="F65" s="16">
        <v>21731.4</v>
      </c>
      <c r="G65" s="15">
        <v>-0.002171847</v>
      </c>
      <c r="H65" s="17">
        <v>-0.0022</v>
      </c>
      <c r="I65" s="52">
        <f>_xlfn.VAR.S(C3:C744)</f>
        <v>0.0008188367114</v>
      </c>
      <c r="J65" s="53">
        <f>_xlfn.VAR.P(G2:G744)</f>
        <v>0.00007456432323</v>
      </c>
      <c r="L65" s="15"/>
    </row>
    <row r="66" ht="15.75" customHeight="1">
      <c r="A66" s="15" t="s">
        <v>133</v>
      </c>
      <c r="B66" s="42">
        <v>862.1</v>
      </c>
      <c r="C66" s="15">
        <f t="shared" si="1"/>
        <v>-0.00456093759</v>
      </c>
      <c r="D66" s="17">
        <f t="shared" si="2"/>
        <v>-0.00456093759</v>
      </c>
      <c r="E66" s="15" t="s">
        <v>133</v>
      </c>
      <c r="F66" s="16">
        <v>21778.7</v>
      </c>
      <c r="G66" s="15">
        <v>0.005723917</v>
      </c>
      <c r="H66" s="17">
        <v>0.0057</v>
      </c>
      <c r="I66" s="19"/>
      <c r="J66" s="15"/>
      <c r="K66" s="15"/>
      <c r="L66" s="15"/>
    </row>
    <row r="67" ht="15.75" customHeight="1">
      <c r="A67" s="15" t="s">
        <v>134</v>
      </c>
      <c r="B67" s="42">
        <v>866.05</v>
      </c>
      <c r="C67" s="15">
        <f t="shared" si="1"/>
        <v>0.01239113917</v>
      </c>
      <c r="D67" s="17">
        <f t="shared" si="2"/>
        <v>0.01239113917</v>
      </c>
      <c r="E67" s="15" t="s">
        <v>134</v>
      </c>
      <c r="F67" s="16">
        <v>21654.75</v>
      </c>
      <c r="G67" s="15">
        <v>0.009952732</v>
      </c>
      <c r="H67" s="17">
        <v>0.01</v>
      </c>
      <c r="I67" s="54" t="s">
        <v>136</v>
      </c>
      <c r="J67" s="55">
        <f>I65-J68</f>
        <v>0.0007118457701</v>
      </c>
    </row>
    <row r="68" ht="15.75" customHeight="1">
      <c r="A68" s="15" t="s">
        <v>138</v>
      </c>
      <c r="B68" s="42">
        <v>855.45</v>
      </c>
      <c r="C68" s="15">
        <f t="shared" si="1"/>
        <v>0.002049900433</v>
      </c>
      <c r="D68" s="17">
        <f t="shared" si="2"/>
        <v>0.002049900433</v>
      </c>
      <c r="E68" s="15" t="s">
        <v>138</v>
      </c>
      <c r="F68" s="16">
        <v>21441.35</v>
      </c>
      <c r="G68" s="15">
        <v>0.004306913</v>
      </c>
      <c r="H68" s="17">
        <v>0.0043</v>
      </c>
      <c r="I68" s="56" t="s">
        <v>67</v>
      </c>
      <c r="J68" s="57">
        <f>J65*J8^2</f>
        <v>0.0001069909414</v>
      </c>
    </row>
    <row r="69" ht="15.75" customHeight="1">
      <c r="A69" s="15" t="s">
        <v>140</v>
      </c>
      <c r="B69" s="42">
        <v>853.7</v>
      </c>
      <c r="C69" s="15">
        <f t="shared" si="1"/>
        <v>0.007731806646</v>
      </c>
      <c r="D69" s="17">
        <f t="shared" si="2"/>
        <v>0.007731806646</v>
      </c>
      <c r="E69" s="15" t="s">
        <v>140</v>
      </c>
      <c r="F69" s="16">
        <v>21349.4</v>
      </c>
      <c r="G69" s="15">
        <v>0.004438945</v>
      </c>
      <c r="H69" s="17">
        <v>0.0044</v>
      </c>
      <c r="J69" s="15"/>
    </row>
    <row r="70" ht="15.75" customHeight="1">
      <c r="A70" s="15" t="s">
        <v>142</v>
      </c>
      <c r="B70" s="42">
        <v>847.15</v>
      </c>
      <c r="C70" s="15">
        <f t="shared" si="1"/>
        <v>0.02041676704</v>
      </c>
      <c r="D70" s="17">
        <f t="shared" si="2"/>
        <v>0.02041676704</v>
      </c>
      <c r="E70" s="15" t="s">
        <v>142</v>
      </c>
      <c r="F70" s="16">
        <v>21255.05</v>
      </c>
      <c r="G70" s="15">
        <v>0.004959776</v>
      </c>
      <c r="H70" s="17">
        <v>0.005</v>
      </c>
    </row>
    <row r="71" ht="15.75" customHeight="1">
      <c r="A71" s="15" t="s">
        <v>143</v>
      </c>
      <c r="B71" s="42">
        <v>830.2</v>
      </c>
      <c r="C71" s="15">
        <f t="shared" si="1"/>
        <v>0.003444733184</v>
      </c>
      <c r="D71" s="17">
        <f t="shared" si="2"/>
        <v>0.003444733184</v>
      </c>
      <c r="E71" s="15" t="s">
        <v>143</v>
      </c>
      <c r="F71" s="16">
        <v>21150.15</v>
      </c>
      <c r="G71" s="15">
        <v>-0.014121502</v>
      </c>
      <c r="H71" s="17">
        <v>-0.0141</v>
      </c>
      <c r="I71" s="19"/>
      <c r="J71" s="15"/>
    </row>
    <row r="72" ht="15.75" customHeight="1">
      <c r="A72" s="15" t="s">
        <v>145</v>
      </c>
      <c r="B72" s="42">
        <v>827.35</v>
      </c>
      <c r="C72" s="15">
        <f t="shared" si="1"/>
        <v>-0.01259100131</v>
      </c>
      <c r="D72" s="17">
        <f t="shared" si="2"/>
        <v>-0.01259100131</v>
      </c>
      <c r="E72" s="15" t="s">
        <v>145</v>
      </c>
      <c r="F72" s="16">
        <v>21453.1</v>
      </c>
      <c r="G72" s="15">
        <v>0.001608411</v>
      </c>
      <c r="H72" s="17">
        <v>0.0016</v>
      </c>
      <c r="I72" s="19"/>
      <c r="J72" s="15"/>
      <c r="K72" s="15"/>
      <c r="L72" s="15"/>
    </row>
    <row r="73" ht="15.75" customHeight="1">
      <c r="A73" s="15" t="s">
        <v>146</v>
      </c>
      <c r="B73" s="42">
        <v>837.9</v>
      </c>
      <c r="C73" s="15">
        <f t="shared" si="1"/>
        <v>0.02338931298</v>
      </c>
      <c r="D73" s="17">
        <f t="shared" si="2"/>
        <v>0.02338931298</v>
      </c>
      <c r="E73" s="15" t="s">
        <v>146</v>
      </c>
      <c r="F73" s="16">
        <v>21418.65</v>
      </c>
      <c r="G73" s="15">
        <v>-0.001771013</v>
      </c>
      <c r="H73" s="17">
        <v>-0.0018</v>
      </c>
      <c r="I73" s="19"/>
      <c r="J73" s="15"/>
      <c r="K73" s="15"/>
      <c r="L73" s="15"/>
    </row>
    <row r="74" ht="15.75" customHeight="1">
      <c r="A74" s="15" t="s">
        <v>147</v>
      </c>
      <c r="B74" s="42">
        <v>818.75</v>
      </c>
      <c r="C74" s="15">
        <f t="shared" si="1"/>
        <v>0.002019336678</v>
      </c>
      <c r="D74" s="17">
        <f t="shared" si="2"/>
        <v>0.002019336678</v>
      </c>
      <c r="E74" s="15" t="s">
        <v>147</v>
      </c>
      <c r="F74" s="16">
        <v>21456.65</v>
      </c>
      <c r="G74" s="15">
        <v>0.012932723</v>
      </c>
      <c r="H74" s="17">
        <v>0.0129</v>
      </c>
      <c r="I74" s="19"/>
      <c r="J74" s="15"/>
      <c r="K74" s="15"/>
      <c r="L74" s="15"/>
    </row>
    <row r="75" ht="15.75" customHeight="1">
      <c r="A75" s="15" t="s">
        <v>148</v>
      </c>
      <c r="B75" s="42">
        <v>817.1</v>
      </c>
      <c r="C75" s="15">
        <f t="shared" si="1"/>
        <v>-0.003840292594</v>
      </c>
      <c r="D75" s="17">
        <f t="shared" si="2"/>
        <v>-0.003840292594</v>
      </c>
      <c r="E75" s="15" t="s">
        <v>148</v>
      </c>
      <c r="F75" s="16">
        <v>21182.7</v>
      </c>
      <c r="G75" s="15">
        <v>0.012250106</v>
      </c>
      <c r="H75" s="17">
        <v>0.0123</v>
      </c>
      <c r="I75" s="19"/>
      <c r="J75" s="15"/>
      <c r="K75" s="15"/>
      <c r="L75" s="15"/>
    </row>
    <row r="76" ht="15.75" customHeight="1">
      <c r="A76" s="15" t="s">
        <v>149</v>
      </c>
      <c r="B76" s="42">
        <v>820.25</v>
      </c>
      <c r="C76" s="15">
        <f t="shared" si="1"/>
        <v>0.004900459418</v>
      </c>
      <c r="D76" s="17">
        <f t="shared" si="2"/>
        <v>0.004900459418</v>
      </c>
      <c r="E76" s="15" t="s">
        <v>149</v>
      </c>
      <c r="F76" s="16">
        <v>20926.35</v>
      </c>
      <c r="G76" s="15">
        <v>9.54253E-4</v>
      </c>
      <c r="H76" s="17">
        <v>0.001</v>
      </c>
      <c r="I76" s="19"/>
      <c r="J76" s="15"/>
      <c r="K76" s="15"/>
      <c r="L76" s="15"/>
    </row>
    <row r="77" ht="15.75" customHeight="1">
      <c r="A77" s="58">
        <v>45272.0</v>
      </c>
      <c r="B77" s="42">
        <v>816.25</v>
      </c>
      <c r="C77" s="15">
        <f t="shared" si="1"/>
        <v>0.001349444887</v>
      </c>
      <c r="D77" s="17">
        <f t="shared" si="2"/>
        <v>0.001349444887</v>
      </c>
      <c r="E77" s="58">
        <v>45272.0</v>
      </c>
      <c r="F77" s="16">
        <v>20906.4</v>
      </c>
      <c r="G77" s="15">
        <v>-0.004319644</v>
      </c>
      <c r="H77" s="17">
        <v>-0.0043</v>
      </c>
      <c r="I77" s="19"/>
      <c r="J77" s="15"/>
      <c r="K77" s="15"/>
      <c r="L77" s="15"/>
    </row>
    <row r="78" ht="15.75" customHeight="1">
      <c r="A78" s="58">
        <v>45242.0</v>
      </c>
      <c r="B78" s="42">
        <v>815.15</v>
      </c>
      <c r="C78" s="15">
        <f t="shared" si="1"/>
        <v>-0.02131108176</v>
      </c>
      <c r="D78" s="17">
        <f t="shared" si="2"/>
        <v>-0.02131108176</v>
      </c>
      <c r="E78" s="58">
        <v>45242.0</v>
      </c>
      <c r="F78" s="16">
        <v>20997.1</v>
      </c>
      <c r="G78" s="15">
        <v>0.001320972</v>
      </c>
      <c r="H78" s="17">
        <v>0.0013</v>
      </c>
      <c r="I78" s="19"/>
      <c r="J78" s="15"/>
      <c r="K78" s="15"/>
      <c r="L78" s="15"/>
    </row>
    <row r="79" ht="15.75" customHeight="1">
      <c r="A79" s="39">
        <v>45150.0</v>
      </c>
      <c r="B79" s="42">
        <v>832.9</v>
      </c>
      <c r="C79" s="15">
        <f t="shared" si="1"/>
        <v>0.001503036133</v>
      </c>
      <c r="D79" s="17">
        <f t="shared" si="2"/>
        <v>0.001503036133</v>
      </c>
      <c r="E79" s="39">
        <v>45150.0</v>
      </c>
      <c r="F79" s="16">
        <v>20969.4</v>
      </c>
      <c r="G79" s="15">
        <v>0.003265371</v>
      </c>
      <c r="H79" s="17">
        <v>0.0033</v>
      </c>
      <c r="I79" s="19"/>
      <c r="J79" s="15"/>
      <c r="K79" s="15"/>
      <c r="L79" s="15"/>
    </row>
    <row r="80" ht="15.75" customHeight="1">
      <c r="A80" s="39">
        <v>45119.0</v>
      </c>
      <c r="B80" s="42">
        <v>831.65</v>
      </c>
      <c r="C80" s="15">
        <f t="shared" si="1"/>
        <v>0.01637641308</v>
      </c>
      <c r="D80" s="17">
        <f t="shared" si="2"/>
        <v>0.01637641308</v>
      </c>
      <c r="E80" s="39">
        <v>45119.0</v>
      </c>
      <c r="F80" s="16">
        <v>20901.15</v>
      </c>
      <c r="G80" s="15">
        <v>-0.001745655</v>
      </c>
      <c r="H80" s="17">
        <v>-0.0017</v>
      </c>
      <c r="I80" s="19"/>
      <c r="J80" s="15"/>
      <c r="K80" s="15"/>
      <c r="L80" s="15"/>
    </row>
    <row r="81" ht="15.75" customHeight="1">
      <c r="A81" s="39">
        <v>45089.0</v>
      </c>
      <c r="B81" s="42">
        <v>818.25</v>
      </c>
      <c r="C81" s="15">
        <f t="shared" si="1"/>
        <v>-0.004804183897</v>
      </c>
      <c r="D81" s="17">
        <f t="shared" si="2"/>
        <v>-0.004804183897</v>
      </c>
      <c r="E81" s="39">
        <v>45089.0</v>
      </c>
      <c r="F81" s="16">
        <v>20937.7</v>
      </c>
      <c r="G81" s="15">
        <v>0.003960662</v>
      </c>
      <c r="H81" s="17">
        <v>0.004</v>
      </c>
      <c r="I81" s="19"/>
      <c r="J81" s="15"/>
      <c r="K81" s="15"/>
      <c r="L81" s="15"/>
    </row>
    <row r="82" ht="15.75" customHeight="1">
      <c r="A82" s="39">
        <v>45058.0</v>
      </c>
      <c r="B82" s="42">
        <v>822.2</v>
      </c>
      <c r="C82" s="15">
        <f t="shared" si="1"/>
        <v>-0.006404833837</v>
      </c>
      <c r="D82" s="17">
        <f t="shared" si="2"/>
        <v>-0.006404833837</v>
      </c>
      <c r="E82" s="39">
        <v>45058.0</v>
      </c>
      <c r="F82" s="16">
        <v>20855.1</v>
      </c>
      <c r="G82" s="15">
        <v>0.008135623</v>
      </c>
      <c r="H82" s="17">
        <v>0.0081</v>
      </c>
      <c r="I82" s="19"/>
      <c r="J82" s="15"/>
      <c r="K82" s="15"/>
      <c r="L82" s="15"/>
    </row>
    <row r="83" ht="15.75" customHeight="1">
      <c r="A83" s="39">
        <v>45028.0</v>
      </c>
      <c r="B83" s="42">
        <v>827.5</v>
      </c>
      <c r="C83" s="15">
        <f t="shared" si="1"/>
        <v>0.01921418894</v>
      </c>
      <c r="D83" s="17">
        <f t="shared" si="2"/>
        <v>0.01921418894</v>
      </c>
      <c r="E83" s="39">
        <v>45028.0</v>
      </c>
      <c r="F83" s="16">
        <v>20686.8</v>
      </c>
      <c r="G83" s="15">
        <v>0.02066815</v>
      </c>
      <c r="H83" s="17">
        <v>0.0207</v>
      </c>
      <c r="I83" s="59"/>
      <c r="J83" s="15"/>
      <c r="K83" s="15"/>
      <c r="L83" s="15"/>
    </row>
    <row r="84" ht="15.75" customHeight="1">
      <c r="A84" s="39">
        <v>44938.0</v>
      </c>
      <c r="B84" s="42">
        <v>811.9</v>
      </c>
      <c r="C84" s="15">
        <f t="shared" si="1"/>
        <v>0.01837566635</v>
      </c>
      <c r="D84" s="17">
        <f t="shared" si="2"/>
        <v>0.01837566635</v>
      </c>
      <c r="E84" s="39">
        <v>44938.0</v>
      </c>
      <c r="F84" s="16">
        <v>20267.9</v>
      </c>
      <c r="G84" s="15">
        <v>0.006692942</v>
      </c>
      <c r="H84" s="17">
        <v>0.0067</v>
      </c>
      <c r="I84" s="19"/>
      <c r="J84" s="15"/>
      <c r="K84" s="15"/>
      <c r="L84" s="15"/>
    </row>
    <row r="85" ht="15.75" customHeight="1">
      <c r="A85" s="15" t="s">
        <v>153</v>
      </c>
      <c r="B85" s="42">
        <v>797.25</v>
      </c>
      <c r="C85" s="15">
        <f t="shared" si="1"/>
        <v>-0.001627950661</v>
      </c>
      <c r="D85" s="17">
        <f t="shared" si="2"/>
        <v>-0.001627950661</v>
      </c>
      <c r="E85" s="15" t="s">
        <v>153</v>
      </c>
      <c r="F85" s="16">
        <v>20133.15</v>
      </c>
      <c r="G85" s="15">
        <v>0.001818716</v>
      </c>
      <c r="H85" s="17">
        <v>0.0018</v>
      </c>
      <c r="I85" s="19"/>
      <c r="J85" s="15"/>
      <c r="K85" s="17"/>
      <c r="L85" s="15"/>
    </row>
    <row r="86" ht="15.75" customHeight="1">
      <c r="A86" s="15" t="s">
        <v>154</v>
      </c>
      <c r="B86" s="42">
        <v>798.55</v>
      </c>
      <c r="C86" s="15">
        <f t="shared" si="1"/>
        <v>-0.004860115895</v>
      </c>
      <c r="D86" s="17">
        <f t="shared" si="2"/>
        <v>-0.004860115895</v>
      </c>
      <c r="E86" s="15" t="s">
        <v>154</v>
      </c>
      <c r="F86" s="16">
        <v>20096.6</v>
      </c>
      <c r="G86" s="15">
        <v>0.010402369</v>
      </c>
      <c r="H86" s="17">
        <v>0.0104</v>
      </c>
      <c r="I86" s="19"/>
      <c r="J86" s="15"/>
      <c r="K86" s="17"/>
      <c r="L86" s="15"/>
    </row>
    <row r="87" ht="15.75" customHeight="1">
      <c r="A87" s="15" t="s">
        <v>155</v>
      </c>
      <c r="B87" s="42">
        <v>802.45</v>
      </c>
      <c r="C87" s="15">
        <f t="shared" si="1"/>
        <v>-0.01309801992</v>
      </c>
      <c r="D87" s="17">
        <f t="shared" si="2"/>
        <v>-0.01309801992</v>
      </c>
      <c r="E87" s="15" t="s">
        <v>155</v>
      </c>
      <c r="F87" s="16">
        <v>19889.7</v>
      </c>
      <c r="G87" s="15">
        <v>0.004799264</v>
      </c>
      <c r="H87" s="17">
        <v>0.0048</v>
      </c>
      <c r="I87" s="19"/>
      <c r="J87" s="15"/>
      <c r="K87" s="17"/>
      <c r="L87" s="15"/>
    </row>
    <row r="88" ht="15.75" customHeight="1">
      <c r="A88" s="15" t="s">
        <v>156</v>
      </c>
      <c r="B88" s="42">
        <v>813.1</v>
      </c>
      <c r="C88" s="15">
        <f t="shared" si="1"/>
        <v>-0.0105865174</v>
      </c>
      <c r="D88" s="17">
        <f t="shared" si="2"/>
        <v>-0.0105865174</v>
      </c>
      <c r="E88" s="15" t="s">
        <v>156</v>
      </c>
      <c r="F88" s="16">
        <v>19794.7</v>
      </c>
      <c r="G88" s="15">
        <v>-3.6865E-4</v>
      </c>
      <c r="H88" s="17">
        <v>-4.0E-4</v>
      </c>
      <c r="I88" s="13"/>
      <c r="J88" s="80"/>
      <c r="K88" s="81"/>
      <c r="L88" s="15"/>
    </row>
    <row r="89" ht="15.75" customHeight="1">
      <c r="A89" s="15" t="s">
        <v>157</v>
      </c>
      <c r="B89" s="42">
        <v>821.8</v>
      </c>
      <c r="C89" s="15">
        <f t="shared" si="1"/>
        <v>0.008962553714</v>
      </c>
      <c r="D89" s="17">
        <f t="shared" si="2"/>
        <v>0.008962553714</v>
      </c>
      <c r="E89" s="15" t="s">
        <v>157</v>
      </c>
      <c r="F89" s="16">
        <v>19802.0</v>
      </c>
      <c r="G89" s="15">
        <v>-4.97177E-4</v>
      </c>
      <c r="H89" s="17">
        <v>-5.0E-4</v>
      </c>
      <c r="I89" s="19"/>
      <c r="J89" s="15"/>
      <c r="K89" s="15"/>
      <c r="L89" s="15"/>
    </row>
    <row r="90" ht="15.75" customHeight="1">
      <c r="A90" s="15" t="s">
        <v>158</v>
      </c>
      <c r="B90" s="42">
        <v>814.5</v>
      </c>
      <c r="C90" s="15">
        <f t="shared" si="1"/>
        <v>-0.01188887541</v>
      </c>
      <c r="D90" s="17">
        <f t="shared" si="2"/>
        <v>-0.01188887541</v>
      </c>
      <c r="E90" s="15" t="s">
        <v>158</v>
      </c>
      <c r="F90" s="16">
        <v>19811.85</v>
      </c>
      <c r="G90" s="15">
        <v>0.001438074</v>
      </c>
      <c r="H90" s="17">
        <v>0.0014</v>
      </c>
      <c r="I90" s="19"/>
      <c r="J90" s="15"/>
      <c r="K90" s="15"/>
      <c r="L90" s="15"/>
    </row>
    <row r="91" ht="15.75" customHeight="1">
      <c r="A91" s="15" t="s">
        <v>159</v>
      </c>
      <c r="B91" s="42">
        <v>824.3</v>
      </c>
      <c r="C91" s="15">
        <f t="shared" si="1"/>
        <v>-0.004107768515</v>
      </c>
      <c r="D91" s="17">
        <f t="shared" si="2"/>
        <v>-0.004107768515</v>
      </c>
      <c r="E91" s="15" t="s">
        <v>159</v>
      </c>
      <c r="F91" s="16">
        <v>19783.4</v>
      </c>
      <c r="G91" s="15">
        <v>0.004539454</v>
      </c>
      <c r="H91" s="17">
        <v>0.0045</v>
      </c>
      <c r="I91" s="19"/>
      <c r="J91" s="15"/>
      <c r="K91" s="15"/>
      <c r="L91" s="15"/>
    </row>
    <row r="92" ht="15.75" customHeight="1">
      <c r="A92" s="15" t="s">
        <v>160</v>
      </c>
      <c r="B92" s="42">
        <v>827.7</v>
      </c>
      <c r="C92" s="15">
        <f t="shared" si="1"/>
        <v>-0.007077735125</v>
      </c>
      <c r="D92" s="17">
        <f t="shared" si="2"/>
        <v>-0.007077735125</v>
      </c>
      <c r="E92" s="15" t="s">
        <v>160</v>
      </c>
      <c r="F92" s="16">
        <v>19694.0</v>
      </c>
      <c r="G92" s="15">
        <v>-0.001915689</v>
      </c>
      <c r="H92" s="17">
        <v>-0.0019</v>
      </c>
      <c r="I92" s="19"/>
      <c r="J92" s="15"/>
      <c r="K92" s="15"/>
      <c r="L92" s="15"/>
    </row>
    <row r="93" ht="15.75" customHeight="1">
      <c r="A93" s="15" t="s">
        <v>161</v>
      </c>
      <c r="B93" s="42">
        <v>833.6</v>
      </c>
      <c r="C93" s="15">
        <f t="shared" si="1"/>
        <v>-0.003943123432</v>
      </c>
      <c r="D93" s="17">
        <f t="shared" si="2"/>
        <v>-0.003943123432</v>
      </c>
      <c r="E93" s="15" t="s">
        <v>161</v>
      </c>
      <c r="F93" s="16">
        <v>19731.8</v>
      </c>
      <c r="G93" s="15">
        <v>-0.001689839</v>
      </c>
      <c r="H93" s="17">
        <v>-0.0017</v>
      </c>
      <c r="I93" s="19"/>
      <c r="J93" s="15"/>
      <c r="K93" s="15"/>
      <c r="L93" s="15"/>
    </row>
    <row r="94" ht="15.75" customHeight="1">
      <c r="A94" s="15" t="s">
        <v>162</v>
      </c>
      <c r="B94" s="42">
        <v>836.9</v>
      </c>
      <c r="C94" s="15">
        <f t="shared" si="1"/>
        <v>-0.005230001189</v>
      </c>
      <c r="D94" s="17">
        <f t="shared" si="2"/>
        <v>-0.005230001189</v>
      </c>
      <c r="E94" s="15" t="s">
        <v>162</v>
      </c>
      <c r="F94" s="16">
        <v>19765.2</v>
      </c>
      <c r="G94" s="15">
        <v>0.004561522</v>
      </c>
      <c r="H94" s="17">
        <v>0.0046</v>
      </c>
      <c r="I94" s="19"/>
      <c r="J94" s="15"/>
      <c r="K94" s="15"/>
      <c r="L94" s="15"/>
    </row>
    <row r="95" ht="15.75" customHeight="1">
      <c r="A95" s="15" t="s">
        <v>163</v>
      </c>
      <c r="B95" s="42">
        <v>841.3</v>
      </c>
      <c r="C95" s="15">
        <f t="shared" si="1"/>
        <v>0.0008922729165</v>
      </c>
      <c r="D95" s="17">
        <f t="shared" si="2"/>
        <v>0.0008922729165</v>
      </c>
      <c r="E95" s="15" t="s">
        <v>163</v>
      </c>
      <c r="F95" s="16">
        <v>19675.45</v>
      </c>
      <c r="G95" s="15">
        <v>0.011926834</v>
      </c>
      <c r="H95" s="17">
        <v>0.0119</v>
      </c>
      <c r="I95" s="19"/>
      <c r="J95" s="15"/>
      <c r="K95" s="15"/>
      <c r="L95" s="15"/>
    </row>
    <row r="96" ht="15.75" customHeight="1">
      <c r="A96" s="15" t="s">
        <v>164</v>
      </c>
      <c r="B96" s="42">
        <v>840.55</v>
      </c>
      <c r="C96" s="15">
        <f t="shared" si="1"/>
        <v>-0.01169900059</v>
      </c>
      <c r="D96" s="17">
        <f t="shared" si="2"/>
        <v>-0.01169900059</v>
      </c>
      <c r="E96" s="15" t="s">
        <v>164</v>
      </c>
      <c r="F96" s="16">
        <v>19443.55</v>
      </c>
      <c r="G96" s="15">
        <v>-0.004199626</v>
      </c>
      <c r="H96" s="17">
        <v>-0.0042</v>
      </c>
      <c r="I96" s="19"/>
      <c r="J96" s="15"/>
      <c r="K96" s="15"/>
      <c r="L96" s="15"/>
    </row>
    <row r="97" ht="15.75" customHeight="1">
      <c r="A97" s="58">
        <v>45271.0</v>
      </c>
      <c r="B97" s="42">
        <v>850.5</v>
      </c>
      <c r="C97" s="15">
        <f t="shared" si="1"/>
        <v>0.008358527476</v>
      </c>
      <c r="D97" s="17">
        <f t="shared" si="2"/>
        <v>0.008358527476</v>
      </c>
      <c r="E97" s="58">
        <v>45271.0</v>
      </c>
      <c r="F97" s="16">
        <v>19525.55</v>
      </c>
      <c r="G97" s="15">
        <v>0.005158208</v>
      </c>
      <c r="H97" s="17">
        <v>0.0052</v>
      </c>
      <c r="I97" s="19"/>
      <c r="J97" s="15"/>
      <c r="K97" s="15"/>
      <c r="L97" s="15"/>
    </row>
    <row r="98" ht="15.75" customHeight="1">
      <c r="A98" s="58">
        <v>45210.0</v>
      </c>
      <c r="B98" s="42">
        <v>843.45</v>
      </c>
      <c r="C98" s="15">
        <f t="shared" si="1"/>
        <v>0.00249598859</v>
      </c>
      <c r="D98" s="17">
        <f t="shared" si="2"/>
        <v>0.00249598859</v>
      </c>
      <c r="E98" s="58">
        <v>45210.0</v>
      </c>
      <c r="F98" s="16">
        <v>19425.35</v>
      </c>
      <c r="G98" s="15">
        <v>0.001549344</v>
      </c>
      <c r="H98" s="17">
        <v>0.0015</v>
      </c>
      <c r="I98" s="3"/>
      <c r="J98" s="15"/>
      <c r="K98" s="15"/>
      <c r="L98" s="15"/>
    </row>
    <row r="99" ht="15.75" customHeight="1">
      <c r="A99" s="39">
        <v>45180.0</v>
      </c>
      <c r="B99" s="42">
        <v>841.35</v>
      </c>
      <c r="C99" s="15">
        <f t="shared" si="1"/>
        <v>-0.007666450433</v>
      </c>
      <c r="D99" s="17">
        <f t="shared" si="2"/>
        <v>-0.007666450433</v>
      </c>
      <c r="E99" s="39">
        <v>45180.0</v>
      </c>
      <c r="F99" s="16">
        <v>19395.3</v>
      </c>
      <c r="G99" s="15">
        <v>-0.002478978</v>
      </c>
      <c r="H99" s="17">
        <v>-0.0025</v>
      </c>
      <c r="I99" s="19"/>
      <c r="J99" s="15"/>
      <c r="K99" s="15"/>
      <c r="L99" s="15"/>
    </row>
    <row r="100" ht="15.75" customHeight="1">
      <c r="A100" s="39">
        <v>45149.0</v>
      </c>
      <c r="B100" s="42">
        <v>847.85</v>
      </c>
      <c r="C100" s="15">
        <f t="shared" si="1"/>
        <v>-0.0009426736582</v>
      </c>
      <c r="D100" s="17">
        <f t="shared" si="2"/>
        <v>-0.0009426736582</v>
      </c>
      <c r="E100" s="39">
        <v>45149.0</v>
      </c>
      <c r="F100" s="16">
        <v>19443.5</v>
      </c>
      <c r="G100" s="15">
        <v>0.001896252</v>
      </c>
      <c r="H100" s="17">
        <v>0.0019</v>
      </c>
      <c r="I100" s="19"/>
      <c r="J100" s="15"/>
      <c r="K100" s="15"/>
      <c r="L100" s="15"/>
    </row>
    <row r="101" ht="15.75" customHeight="1">
      <c r="A101" s="39">
        <v>45118.0</v>
      </c>
      <c r="B101" s="42">
        <v>848.65</v>
      </c>
      <c r="C101" s="15">
        <f t="shared" si="1"/>
        <v>0.0001767825575</v>
      </c>
      <c r="D101" s="17">
        <f t="shared" si="2"/>
        <v>0.0001767825575</v>
      </c>
      <c r="E101" s="39">
        <v>45118.0</v>
      </c>
      <c r="F101" s="16">
        <v>19406.7</v>
      </c>
      <c r="G101" s="15">
        <v>-2.60152E-4</v>
      </c>
      <c r="H101" s="17">
        <v>-3.0E-4</v>
      </c>
      <c r="I101" s="1"/>
      <c r="J101" s="1"/>
      <c r="K101" s="1"/>
      <c r="L101" s="1"/>
      <c r="M101" s="1"/>
      <c r="N101" s="1"/>
    </row>
    <row r="102" ht="15.75" customHeight="1">
      <c r="A102" s="39">
        <v>45088.0</v>
      </c>
      <c r="B102" s="42">
        <v>848.5</v>
      </c>
      <c r="C102" s="15">
        <f t="shared" si="1"/>
        <v>0.004915023391</v>
      </c>
      <c r="D102" s="17">
        <f t="shared" si="2"/>
        <v>0.004915023391</v>
      </c>
      <c r="E102" s="39">
        <v>45088.0</v>
      </c>
      <c r="F102" s="16">
        <v>19411.75</v>
      </c>
      <c r="G102" s="15">
        <v>0.009419883</v>
      </c>
      <c r="H102" s="17">
        <v>0.0094</v>
      </c>
      <c r="I102" s="3"/>
    </row>
    <row r="103" ht="15.75" customHeight="1">
      <c r="A103" s="39">
        <v>44996.0</v>
      </c>
      <c r="B103" s="42">
        <v>844.35</v>
      </c>
      <c r="C103" s="15">
        <f t="shared" si="1"/>
        <v>0.001067046061</v>
      </c>
      <c r="D103" s="17">
        <f t="shared" si="2"/>
        <v>0.001067046061</v>
      </c>
      <c r="E103" s="39">
        <v>44996.0</v>
      </c>
      <c r="F103" s="16">
        <v>19230.6</v>
      </c>
      <c r="G103" s="15">
        <v>0.005088001</v>
      </c>
      <c r="H103" s="17">
        <v>0.0051</v>
      </c>
    </row>
    <row r="104" ht="15.75" customHeight="1">
      <c r="A104" s="39">
        <v>44968.0</v>
      </c>
      <c r="B104" s="42">
        <v>843.45</v>
      </c>
      <c r="C104" s="15">
        <f t="shared" si="1"/>
        <v>-0.004308818321</v>
      </c>
      <c r="D104" s="17">
        <f t="shared" si="2"/>
        <v>-0.004308818321</v>
      </c>
      <c r="E104" s="39">
        <v>44968.0</v>
      </c>
      <c r="F104" s="16">
        <v>19133.25</v>
      </c>
      <c r="G104" s="15">
        <v>0.007588544</v>
      </c>
      <c r="H104" s="17">
        <v>0.0076</v>
      </c>
      <c r="I104" s="3"/>
      <c r="J104" s="15"/>
      <c r="K104" s="15"/>
      <c r="L104" s="15"/>
    </row>
    <row r="105" ht="15.75" customHeight="1">
      <c r="A105" s="39">
        <v>44937.0</v>
      </c>
      <c r="B105" s="42">
        <v>847.1</v>
      </c>
      <c r="C105" s="15">
        <f t="shared" si="1"/>
        <v>-0.01160959104</v>
      </c>
      <c r="D105" s="17">
        <f t="shared" si="2"/>
        <v>-0.01160959104</v>
      </c>
      <c r="E105" s="39">
        <v>44937.0</v>
      </c>
      <c r="F105" s="16">
        <v>18989.15</v>
      </c>
      <c r="G105" s="15">
        <v>-0.004740665</v>
      </c>
      <c r="H105" s="17">
        <v>-0.0047</v>
      </c>
      <c r="I105" s="3"/>
    </row>
    <row r="106" ht="15.75" customHeight="1">
      <c r="A106" s="15" t="s">
        <v>172</v>
      </c>
      <c r="B106" s="42">
        <v>857.05</v>
      </c>
      <c r="C106" s="15">
        <f t="shared" si="1"/>
        <v>-0.008617698091</v>
      </c>
      <c r="D106" s="17">
        <f t="shared" si="2"/>
        <v>-0.008617698091</v>
      </c>
      <c r="E106" s="15" t="s">
        <v>172</v>
      </c>
      <c r="F106" s="16">
        <v>19079.6</v>
      </c>
      <c r="G106" s="15">
        <v>-0.003202566</v>
      </c>
      <c r="H106" s="17">
        <v>-0.0032</v>
      </c>
      <c r="I106" s="3"/>
    </row>
    <row r="107" ht="15.75" customHeight="1">
      <c r="A107" s="15" t="s">
        <v>173</v>
      </c>
      <c r="B107" s="42">
        <v>864.5</v>
      </c>
      <c r="C107" s="15">
        <f t="shared" si="1"/>
        <v>0.009163602405</v>
      </c>
      <c r="D107" s="17">
        <f t="shared" si="2"/>
        <v>0.009163602405</v>
      </c>
      <c r="E107" s="15" t="s">
        <v>173</v>
      </c>
      <c r="F107" s="16">
        <v>19140.9</v>
      </c>
      <c r="G107" s="15">
        <v>0.00491672</v>
      </c>
      <c r="H107" s="17">
        <v>0.0049</v>
      </c>
      <c r="I107" s="3"/>
    </row>
    <row r="108" ht="15.75" customHeight="1">
      <c r="A108" s="15" t="s">
        <v>174</v>
      </c>
      <c r="B108" s="42">
        <v>856.65</v>
      </c>
      <c r="C108" s="15">
        <f t="shared" si="1"/>
        <v>0.001168702156</v>
      </c>
      <c r="D108" s="17">
        <f t="shared" si="2"/>
        <v>0.001168702156</v>
      </c>
      <c r="E108" s="15" t="s">
        <v>174</v>
      </c>
      <c r="F108" s="16">
        <v>19047.25</v>
      </c>
      <c r="G108" s="15">
        <v>0.0100757</v>
      </c>
      <c r="H108" s="17">
        <v>0.0101</v>
      </c>
      <c r="I108" s="1"/>
      <c r="J108" s="18"/>
      <c r="K108" s="18"/>
      <c r="L108" s="18"/>
    </row>
    <row r="109" ht="15.75" customHeight="1">
      <c r="A109" s="15" t="s">
        <v>175</v>
      </c>
      <c r="B109" s="42">
        <v>855.65</v>
      </c>
      <c r="C109" s="15">
        <f t="shared" si="1"/>
        <v>0.01200473093</v>
      </c>
      <c r="D109" s="17">
        <f t="shared" si="2"/>
        <v>0.01200473093</v>
      </c>
      <c r="E109" s="15" t="s">
        <v>175</v>
      </c>
      <c r="F109" s="16">
        <v>18857.25</v>
      </c>
      <c r="G109" s="15">
        <v>-0.013853045</v>
      </c>
      <c r="H109" s="17">
        <v>-0.0139</v>
      </c>
      <c r="I109" s="1"/>
      <c r="J109" s="18"/>
      <c r="K109" s="18"/>
      <c r="L109" s="18"/>
    </row>
    <row r="110" ht="15.75" customHeight="1">
      <c r="A110" s="15" t="s">
        <v>176</v>
      </c>
      <c r="B110" s="42">
        <v>845.5</v>
      </c>
      <c r="C110" s="15">
        <f t="shared" si="1"/>
        <v>0.02119693218</v>
      </c>
      <c r="D110" s="17">
        <f t="shared" si="2"/>
        <v>0.02119693218</v>
      </c>
      <c r="E110" s="15" t="s">
        <v>176</v>
      </c>
      <c r="F110" s="16">
        <v>19122.15</v>
      </c>
      <c r="G110" s="15">
        <v>-0.008277257</v>
      </c>
      <c r="H110" s="17">
        <v>-0.0083</v>
      </c>
      <c r="I110" s="65"/>
    </row>
    <row r="111" ht="15.75" customHeight="1">
      <c r="A111" s="15" t="s">
        <v>177</v>
      </c>
      <c r="B111" s="42">
        <v>827.95</v>
      </c>
      <c r="C111" s="15">
        <f t="shared" si="1"/>
        <v>-0.06462181551</v>
      </c>
      <c r="D111" s="17">
        <f t="shared" si="2"/>
        <v>-0.06462181551</v>
      </c>
      <c r="E111" s="15" t="s">
        <v>177</v>
      </c>
      <c r="F111" s="16">
        <v>19281.75</v>
      </c>
      <c r="G111" s="15">
        <v>-0.013350288</v>
      </c>
      <c r="H111" s="17">
        <v>-0.0134</v>
      </c>
      <c r="I111" s="3"/>
    </row>
    <row r="112" ht="15.75" customHeight="1">
      <c r="A112" s="15" t="s">
        <v>178</v>
      </c>
      <c r="B112" s="42">
        <v>885.15</v>
      </c>
      <c r="C112" s="15">
        <f t="shared" si="1"/>
        <v>-0.004890387858</v>
      </c>
      <c r="D112" s="17">
        <f t="shared" si="2"/>
        <v>-0.004890387858</v>
      </c>
      <c r="E112" s="15" t="s">
        <v>178</v>
      </c>
      <c r="F112" s="16">
        <v>19542.65</v>
      </c>
      <c r="G112" s="15">
        <v>-0.004180956</v>
      </c>
      <c r="H112" s="17">
        <v>-0.0042</v>
      </c>
    </row>
    <row r="113" ht="15.75" customHeight="1">
      <c r="A113" s="15" t="s">
        <v>181</v>
      </c>
      <c r="B113" s="42">
        <v>889.5</v>
      </c>
      <c r="C113" s="15">
        <f t="shared" si="1"/>
        <v>0.01246371863</v>
      </c>
      <c r="D113" s="17">
        <f t="shared" si="2"/>
        <v>0.01246371863</v>
      </c>
      <c r="E113" s="15" t="s">
        <v>181</v>
      </c>
      <c r="F113" s="16">
        <v>19624.7</v>
      </c>
      <c r="G113" s="15">
        <v>-0.00235879</v>
      </c>
      <c r="H113" s="17">
        <v>-0.0024</v>
      </c>
    </row>
    <row r="114" ht="15.75" customHeight="1">
      <c r="A114" s="15" t="s">
        <v>183</v>
      </c>
      <c r="B114" s="42">
        <v>878.55</v>
      </c>
      <c r="C114" s="15">
        <f t="shared" si="1"/>
        <v>0.002510412506</v>
      </c>
      <c r="D114" s="17">
        <f t="shared" si="2"/>
        <v>0.002510412506</v>
      </c>
      <c r="E114" s="15" t="s">
        <v>183</v>
      </c>
      <c r="F114" s="16">
        <v>19671.1</v>
      </c>
      <c r="G114" s="15">
        <v>-0.007086793</v>
      </c>
      <c r="H114" s="17">
        <v>-0.0071</v>
      </c>
    </row>
    <row r="115" ht="15.75" customHeight="1">
      <c r="A115" s="15" t="s">
        <v>185</v>
      </c>
      <c r="B115" s="42">
        <v>876.35</v>
      </c>
      <c r="C115" s="15">
        <f t="shared" si="1"/>
        <v>0.007820136852</v>
      </c>
      <c r="D115" s="17">
        <f t="shared" si="2"/>
        <v>0.007820136852</v>
      </c>
      <c r="E115" s="15" t="s">
        <v>185</v>
      </c>
      <c r="F115" s="16">
        <v>19811.5</v>
      </c>
      <c r="G115" s="15">
        <v>0.004041709</v>
      </c>
      <c r="H115" s="17">
        <v>0.004</v>
      </c>
    </row>
    <row r="116" ht="15.75" customHeight="1">
      <c r="A116" s="15" t="s">
        <v>187</v>
      </c>
      <c r="B116" s="42">
        <v>869.55</v>
      </c>
      <c r="C116" s="15">
        <f t="shared" si="1"/>
        <v>-0.0018366527</v>
      </c>
      <c r="D116" s="17">
        <f t="shared" si="2"/>
        <v>-0.0018366527</v>
      </c>
      <c r="E116" s="15" t="s">
        <v>187</v>
      </c>
      <c r="F116" s="16">
        <v>19731.75</v>
      </c>
      <c r="G116" s="15">
        <v>-9.77163E-4</v>
      </c>
      <c r="H116" s="17">
        <v>-0.001</v>
      </c>
      <c r="I116" s="3"/>
      <c r="J116" s="15"/>
    </row>
    <row r="117" ht="15.75" customHeight="1">
      <c r="A117" s="15" t="s">
        <v>189</v>
      </c>
      <c r="B117" s="42">
        <v>871.15</v>
      </c>
      <c r="C117" s="15">
        <f t="shared" si="1"/>
        <v>-0.01514894579</v>
      </c>
      <c r="D117" s="17">
        <f t="shared" si="2"/>
        <v>-0.01514894579</v>
      </c>
      <c r="E117" s="15" t="s">
        <v>189</v>
      </c>
      <c r="F117" s="16">
        <v>19751.05</v>
      </c>
      <c r="G117" s="15">
        <v>-0.002169849</v>
      </c>
      <c r="H117" s="17">
        <v>-0.0022</v>
      </c>
      <c r="J117" s="15"/>
    </row>
    <row r="118" ht="15.75" customHeight="1">
      <c r="A118" s="58">
        <v>45270.0</v>
      </c>
      <c r="B118" s="42">
        <v>884.55</v>
      </c>
      <c r="C118" s="15">
        <f t="shared" si="1"/>
        <v>0.004599659284</v>
      </c>
      <c r="D118" s="17">
        <f t="shared" si="2"/>
        <v>0.004599659284</v>
      </c>
      <c r="E118" s="58">
        <v>45270.0</v>
      </c>
      <c r="F118" s="16">
        <v>19794.0</v>
      </c>
      <c r="G118" s="15">
        <v>-8.75761E-4</v>
      </c>
      <c r="H118" s="17">
        <v>-9.0E-4</v>
      </c>
      <c r="I118" s="19"/>
      <c r="J118" s="15"/>
      <c r="K118" s="15"/>
      <c r="L118" s="15"/>
    </row>
    <row r="119" ht="15.75" customHeight="1">
      <c r="A119" s="58">
        <v>45240.0</v>
      </c>
      <c r="B119" s="42">
        <v>880.5</v>
      </c>
      <c r="C119" s="15">
        <f t="shared" si="1"/>
        <v>0.00187745349</v>
      </c>
      <c r="D119" s="17">
        <f t="shared" si="2"/>
        <v>0.00187745349</v>
      </c>
      <c r="E119" s="58">
        <v>45240.0</v>
      </c>
      <c r="F119" s="16">
        <v>19811.35</v>
      </c>
      <c r="G119" s="15">
        <v>0.006170692</v>
      </c>
      <c r="H119" s="17">
        <v>0.0062</v>
      </c>
      <c r="I119" s="19"/>
      <c r="J119" s="15"/>
      <c r="K119" s="15"/>
      <c r="L119" s="15"/>
    </row>
    <row r="120" ht="15.75" customHeight="1">
      <c r="A120" s="58">
        <v>45209.0</v>
      </c>
      <c r="B120" s="42">
        <v>878.85</v>
      </c>
      <c r="C120" s="15">
        <f t="shared" si="1"/>
        <v>0.01150946654</v>
      </c>
      <c r="D120" s="17">
        <f t="shared" si="2"/>
        <v>0.01150946654</v>
      </c>
      <c r="E120" s="58">
        <v>45209.0</v>
      </c>
      <c r="F120" s="16">
        <v>19689.85</v>
      </c>
      <c r="G120" s="15">
        <v>0.009096803</v>
      </c>
      <c r="H120" s="17">
        <v>0.0091</v>
      </c>
      <c r="I120" s="19"/>
      <c r="J120" s="15"/>
      <c r="K120" s="15"/>
      <c r="L120" s="15"/>
    </row>
    <row r="121" ht="15.75" customHeight="1">
      <c r="A121" s="39">
        <v>45179.0</v>
      </c>
      <c r="B121" s="42">
        <v>868.85</v>
      </c>
      <c r="C121" s="15">
        <f t="shared" si="1"/>
        <v>-0.03067997992</v>
      </c>
      <c r="D121" s="17">
        <f t="shared" si="2"/>
        <v>-0.03067997992</v>
      </c>
      <c r="E121" s="39">
        <v>45179.0</v>
      </c>
      <c r="F121" s="16">
        <v>19512.35</v>
      </c>
      <c r="G121" s="15">
        <v>-0.007181927</v>
      </c>
      <c r="H121" s="17">
        <v>-0.0072</v>
      </c>
      <c r="I121" s="19"/>
      <c r="J121" s="15"/>
      <c r="K121" s="15"/>
      <c r="L121" s="15"/>
    </row>
    <row r="122" ht="15.75" customHeight="1">
      <c r="A122" s="39">
        <v>45087.0</v>
      </c>
      <c r="B122" s="42">
        <v>896.35</v>
      </c>
      <c r="C122" s="15">
        <f t="shared" si="1"/>
        <v>0.008891890371</v>
      </c>
      <c r="D122" s="17">
        <f t="shared" si="2"/>
        <v>0.008891890371</v>
      </c>
      <c r="E122" s="39">
        <v>45087.0</v>
      </c>
      <c r="F122" s="16">
        <v>19653.5</v>
      </c>
      <c r="G122" s="15">
        <v>0.005512707</v>
      </c>
      <c r="H122" s="17">
        <v>0.0055</v>
      </c>
      <c r="I122" s="19"/>
      <c r="J122" s="15"/>
      <c r="K122" s="15"/>
      <c r="L122" s="15"/>
    </row>
    <row r="123" ht="15.75" customHeight="1">
      <c r="A123" s="39">
        <v>45056.0</v>
      </c>
      <c r="B123" s="42">
        <v>888.45</v>
      </c>
      <c r="C123" s="15">
        <f t="shared" si="1"/>
        <v>-0.001124290292</v>
      </c>
      <c r="D123" s="17">
        <f t="shared" si="2"/>
        <v>-0.001124290292</v>
      </c>
      <c r="E123" s="39">
        <v>45056.0</v>
      </c>
      <c r="F123" s="16">
        <v>19545.75</v>
      </c>
      <c r="G123" s="15">
        <v>0.005641564</v>
      </c>
      <c r="H123" s="17">
        <v>0.0056</v>
      </c>
      <c r="I123" s="19"/>
      <c r="J123" s="15"/>
      <c r="K123" s="15"/>
      <c r="L123" s="15"/>
    </row>
    <row r="124" ht="15.75" customHeight="1">
      <c r="A124" s="39">
        <v>45026.0</v>
      </c>
      <c r="B124" s="42">
        <v>889.45</v>
      </c>
      <c r="C124" s="15">
        <f t="shared" si="1"/>
        <v>-0.003863814537</v>
      </c>
      <c r="D124" s="17">
        <f t="shared" si="2"/>
        <v>-0.003863814537</v>
      </c>
      <c r="E124" s="39">
        <v>45026.0</v>
      </c>
      <c r="F124" s="16">
        <v>19436.1</v>
      </c>
      <c r="G124" s="15">
        <v>-0.004744287</v>
      </c>
      <c r="H124" s="17">
        <v>-0.0047</v>
      </c>
      <c r="I124" s="19"/>
      <c r="J124" s="15"/>
      <c r="K124" s="15"/>
      <c r="L124" s="15"/>
    </row>
    <row r="125" ht="15.75" customHeight="1">
      <c r="A125" s="39">
        <v>44995.0</v>
      </c>
      <c r="B125" s="42">
        <v>892.9</v>
      </c>
      <c r="C125" s="15">
        <f t="shared" si="1"/>
        <v>0.02004912321</v>
      </c>
      <c r="D125" s="17">
        <f t="shared" si="2"/>
        <v>0.02004912321</v>
      </c>
      <c r="E125" s="39">
        <v>44995.0</v>
      </c>
      <c r="F125" s="16">
        <v>19528.75</v>
      </c>
      <c r="G125" s="15">
        <v>-0.005578385</v>
      </c>
      <c r="H125" s="17">
        <v>-0.0056</v>
      </c>
      <c r="I125" s="19"/>
      <c r="J125" s="15"/>
      <c r="K125" s="15"/>
      <c r="L125" s="15"/>
    </row>
    <row r="126" ht="15.75" customHeight="1">
      <c r="A126" s="15" t="s">
        <v>192</v>
      </c>
      <c r="B126" s="42">
        <v>875.35</v>
      </c>
      <c r="C126" s="15">
        <f t="shared" si="1"/>
        <v>0.02034036601</v>
      </c>
      <c r="D126" s="17">
        <f t="shared" si="2"/>
        <v>0.02034036601</v>
      </c>
      <c r="E126" s="15" t="s">
        <v>192</v>
      </c>
      <c r="F126" s="16">
        <v>19638.3</v>
      </c>
      <c r="G126" s="15">
        <v>0.005877517</v>
      </c>
      <c r="H126" s="17">
        <v>0.0059</v>
      </c>
      <c r="I126" s="19"/>
      <c r="J126" s="15"/>
      <c r="K126" s="15"/>
      <c r="L126" s="15"/>
    </row>
    <row r="127" ht="15.75" customHeight="1">
      <c r="A127" s="15" t="s">
        <v>193</v>
      </c>
      <c r="B127" s="42">
        <v>857.9</v>
      </c>
      <c r="C127" s="15">
        <f t="shared" si="1"/>
        <v>0.002161088721</v>
      </c>
      <c r="D127" s="17">
        <f t="shared" si="2"/>
        <v>0.002161088721</v>
      </c>
      <c r="E127" s="15" t="s">
        <v>193</v>
      </c>
      <c r="F127" s="16">
        <v>19523.55</v>
      </c>
      <c r="G127" s="15">
        <v>-0.009783709</v>
      </c>
      <c r="H127" s="17">
        <v>-0.0098</v>
      </c>
      <c r="I127" s="19"/>
      <c r="J127" s="15"/>
      <c r="K127" s="15"/>
      <c r="L127" s="15"/>
    </row>
    <row r="128" ht="15.75" customHeight="1">
      <c r="A128" s="15" t="s">
        <v>194</v>
      </c>
      <c r="B128" s="42">
        <v>856.05</v>
      </c>
      <c r="C128" s="15">
        <f t="shared" si="1"/>
        <v>0.02020021452</v>
      </c>
      <c r="D128" s="17">
        <f t="shared" si="2"/>
        <v>0.02020021452</v>
      </c>
      <c r="E128" s="15" t="s">
        <v>194</v>
      </c>
      <c r="F128" s="16">
        <v>19716.45</v>
      </c>
      <c r="G128" s="15">
        <v>0.002631619</v>
      </c>
      <c r="H128" s="17">
        <v>0.0026</v>
      </c>
      <c r="I128" s="19"/>
      <c r="J128" s="15"/>
      <c r="K128" s="15"/>
      <c r="L128" s="15"/>
    </row>
    <row r="129" ht="15.75" customHeight="1">
      <c r="A129" s="15" t="s">
        <v>195</v>
      </c>
      <c r="B129" s="42">
        <v>839.1</v>
      </c>
      <c r="C129" s="15">
        <f t="shared" si="1"/>
        <v>0.01084206722</v>
      </c>
      <c r="D129" s="17">
        <f t="shared" si="2"/>
        <v>0.01084206722</v>
      </c>
      <c r="E129" s="15" t="s">
        <v>195</v>
      </c>
      <c r="F129" s="16">
        <v>19664.7</v>
      </c>
      <c r="G129" s="15">
        <v>-5.00647E-4</v>
      </c>
      <c r="H129" s="17">
        <v>-5.0E-4</v>
      </c>
      <c r="I129" s="19"/>
      <c r="J129" s="15"/>
      <c r="K129" s="15"/>
      <c r="L129" s="15"/>
    </row>
    <row r="130" ht="15.75" customHeight="1">
      <c r="A130" s="15" t="s">
        <v>196</v>
      </c>
      <c r="B130" s="42">
        <v>830.1</v>
      </c>
      <c r="C130" s="15">
        <f t="shared" si="1"/>
        <v>0.004355716878</v>
      </c>
      <c r="D130" s="17">
        <f t="shared" si="2"/>
        <v>0.004355716878</v>
      </c>
      <c r="E130" s="15" t="s">
        <v>196</v>
      </c>
      <c r="F130" s="16">
        <v>19674.55</v>
      </c>
      <c r="G130" s="48">
        <v>1.52484E-5</v>
      </c>
      <c r="H130" s="17">
        <v>0.0</v>
      </c>
      <c r="I130" s="19"/>
      <c r="J130" s="15"/>
      <c r="K130" s="15"/>
      <c r="L130" s="15"/>
    </row>
    <row r="131" ht="15.75" customHeight="1">
      <c r="A131" s="15" t="s">
        <v>197</v>
      </c>
      <c r="B131" s="42">
        <v>826.5</v>
      </c>
      <c r="C131" s="15">
        <f t="shared" si="1"/>
        <v>0.002486506156</v>
      </c>
      <c r="D131" s="17">
        <f t="shared" si="2"/>
        <v>0.002486506156</v>
      </c>
      <c r="E131" s="15" t="s">
        <v>197</v>
      </c>
      <c r="F131" s="16">
        <v>19674.25</v>
      </c>
      <c r="G131" s="15">
        <v>-0.003449437</v>
      </c>
      <c r="H131" s="17">
        <v>-0.0034</v>
      </c>
      <c r="I131" s="19"/>
      <c r="J131" s="15"/>
      <c r="K131" s="15"/>
      <c r="L131" s="15"/>
    </row>
    <row r="132" ht="15.75" customHeight="1">
      <c r="A132" s="15" t="s">
        <v>198</v>
      </c>
      <c r="B132" s="42">
        <v>824.45</v>
      </c>
      <c r="C132" s="15">
        <f t="shared" si="1"/>
        <v>-0.02217873451</v>
      </c>
      <c r="D132" s="17">
        <f t="shared" si="2"/>
        <v>-0.02217873451</v>
      </c>
      <c r="E132" s="15" t="s">
        <v>198</v>
      </c>
      <c r="F132" s="16">
        <v>19742.35</v>
      </c>
      <c r="G132" s="15">
        <v>-0.0079919</v>
      </c>
      <c r="H132" s="17">
        <v>-0.008</v>
      </c>
      <c r="I132" s="19"/>
      <c r="J132" s="15"/>
      <c r="K132" s="15"/>
      <c r="L132" s="15"/>
    </row>
    <row r="133" ht="15.75" customHeight="1">
      <c r="A133" s="15" t="s">
        <v>199</v>
      </c>
      <c r="B133" s="42">
        <v>843.15</v>
      </c>
      <c r="C133" s="15">
        <f t="shared" si="1"/>
        <v>-0.009980625844</v>
      </c>
      <c r="D133" s="17">
        <f t="shared" si="2"/>
        <v>-0.009980625844</v>
      </c>
      <c r="E133" s="15" t="s">
        <v>199</v>
      </c>
      <c r="F133" s="16">
        <v>19901.4</v>
      </c>
      <c r="G133" s="15">
        <v>-0.011518231</v>
      </c>
      <c r="H133" s="17">
        <v>-0.0115</v>
      </c>
      <c r="I133" s="19"/>
      <c r="J133" s="15"/>
      <c r="K133" s="15"/>
      <c r="L133" s="15"/>
    </row>
    <row r="134" ht="15.75" customHeight="1">
      <c r="A134" s="15" t="s">
        <v>200</v>
      </c>
      <c r="B134" s="42">
        <v>851.65</v>
      </c>
      <c r="C134" s="15">
        <f t="shared" si="1"/>
        <v>-0.006764242813</v>
      </c>
      <c r="D134" s="17">
        <f t="shared" si="2"/>
        <v>-0.006764242813</v>
      </c>
      <c r="E134" s="15" t="s">
        <v>200</v>
      </c>
      <c r="F134" s="16">
        <v>20133.3</v>
      </c>
      <c r="G134" s="15">
        <v>-0.002924375</v>
      </c>
      <c r="H134" s="17">
        <v>-0.0029</v>
      </c>
      <c r="I134" s="19"/>
      <c r="J134" s="15"/>
      <c r="K134" s="15"/>
      <c r="L134" s="15"/>
    </row>
    <row r="135" ht="15.75" customHeight="1">
      <c r="A135" s="15" t="s">
        <v>201</v>
      </c>
      <c r="B135" s="42">
        <v>857.45</v>
      </c>
      <c r="C135" s="15">
        <f t="shared" si="1"/>
        <v>-0.008097634334</v>
      </c>
      <c r="D135" s="17">
        <f t="shared" si="2"/>
        <v>-0.008097634334</v>
      </c>
      <c r="E135" s="15" t="s">
        <v>201</v>
      </c>
      <c r="F135" s="16">
        <v>20192.35</v>
      </c>
      <c r="G135" s="15">
        <v>0.004439614</v>
      </c>
      <c r="H135" s="17">
        <v>0.0044</v>
      </c>
      <c r="I135" s="19"/>
      <c r="J135" s="15"/>
      <c r="K135" s="15"/>
      <c r="L135" s="15"/>
    </row>
    <row r="136" ht="15.75" customHeight="1">
      <c r="A136" s="15" t="s">
        <v>202</v>
      </c>
      <c r="B136" s="42">
        <v>864.45</v>
      </c>
      <c r="C136" s="15">
        <f t="shared" si="1"/>
        <v>-0.001674558263</v>
      </c>
      <c r="D136" s="17">
        <f t="shared" si="2"/>
        <v>-0.001674558263</v>
      </c>
      <c r="E136" s="15" t="s">
        <v>202</v>
      </c>
      <c r="F136" s="16">
        <v>20103.1</v>
      </c>
      <c r="G136" s="15">
        <v>0.001649228</v>
      </c>
      <c r="H136" s="17">
        <v>0.0016</v>
      </c>
      <c r="L136" s="15"/>
    </row>
    <row r="137" ht="15.75" customHeight="1">
      <c r="A137" s="15" t="s">
        <v>203</v>
      </c>
      <c r="B137" s="42">
        <v>865.9</v>
      </c>
      <c r="C137" s="15">
        <f t="shared" si="1"/>
        <v>0.009089849668</v>
      </c>
      <c r="D137" s="17">
        <f t="shared" si="2"/>
        <v>0.009089849668</v>
      </c>
      <c r="E137" s="15" t="s">
        <v>203</v>
      </c>
      <c r="F137" s="16">
        <v>20070.0</v>
      </c>
      <c r="G137" s="15">
        <v>0.003841306</v>
      </c>
      <c r="H137" s="17">
        <v>0.0038</v>
      </c>
      <c r="L137" s="15"/>
    </row>
    <row r="138" ht="15.75" customHeight="1">
      <c r="A138" s="39">
        <v>45269.0</v>
      </c>
      <c r="B138" s="42">
        <v>858.1</v>
      </c>
      <c r="C138" s="15">
        <f t="shared" si="1"/>
        <v>-0.04650258348</v>
      </c>
      <c r="D138" s="17">
        <f t="shared" si="2"/>
        <v>-0.04650258348</v>
      </c>
      <c r="E138" s="39">
        <v>45269.0</v>
      </c>
      <c r="F138" s="16">
        <v>19993.2</v>
      </c>
      <c r="G138" s="15">
        <v>-1.57529E-4</v>
      </c>
      <c r="H138" s="17">
        <v>-2.0E-4</v>
      </c>
      <c r="L138" s="15"/>
    </row>
    <row r="139" ht="15.75" customHeight="1">
      <c r="A139" s="39">
        <v>45239.0</v>
      </c>
      <c r="B139" s="42">
        <v>899.95</v>
      </c>
      <c r="C139" s="15">
        <f t="shared" si="1"/>
        <v>0.006430328786</v>
      </c>
      <c r="D139" s="17">
        <f t="shared" si="2"/>
        <v>0.006430328786</v>
      </c>
      <c r="E139" s="39">
        <v>45239.0</v>
      </c>
      <c r="F139" s="16">
        <v>19996.35</v>
      </c>
      <c r="G139" s="15">
        <v>0.008900123</v>
      </c>
      <c r="H139" s="17">
        <v>0.0089</v>
      </c>
      <c r="L139" s="15"/>
    </row>
    <row r="140" ht="15.75" customHeight="1">
      <c r="A140" s="39">
        <v>45147.0</v>
      </c>
      <c r="B140" s="42">
        <v>894.2</v>
      </c>
      <c r="C140" s="15">
        <f t="shared" si="1"/>
        <v>0.000895455563</v>
      </c>
      <c r="D140" s="17">
        <f t="shared" si="2"/>
        <v>0.000895455563</v>
      </c>
      <c r="E140" s="39">
        <v>45147.0</v>
      </c>
      <c r="F140" s="16">
        <v>19819.95</v>
      </c>
      <c r="G140" s="15">
        <v>0.00470927</v>
      </c>
      <c r="H140" s="17">
        <v>0.0047</v>
      </c>
      <c r="L140" s="15"/>
    </row>
    <row r="141" ht="15.75" customHeight="1">
      <c r="A141" s="39">
        <v>45116.0</v>
      </c>
      <c r="B141" s="42">
        <v>893.4</v>
      </c>
      <c r="C141" s="15">
        <f t="shared" si="1"/>
        <v>0.00676132522</v>
      </c>
      <c r="D141" s="17">
        <f t="shared" si="2"/>
        <v>0.00676132522</v>
      </c>
      <c r="E141" s="39">
        <v>45116.0</v>
      </c>
      <c r="F141" s="16">
        <v>19727.05</v>
      </c>
      <c r="G141" s="15">
        <v>0.005915033</v>
      </c>
      <c r="H141" s="17">
        <v>0.0059</v>
      </c>
      <c r="L141" s="15"/>
    </row>
    <row r="142" ht="15.75" customHeight="1">
      <c r="A142" s="39">
        <v>45086.0</v>
      </c>
      <c r="B142" s="42">
        <v>887.4</v>
      </c>
      <c r="C142" s="15">
        <f t="shared" si="1"/>
        <v>-0.00112561909</v>
      </c>
      <c r="D142" s="17">
        <f t="shared" si="2"/>
        <v>-0.00112561909</v>
      </c>
      <c r="E142" s="39">
        <v>45086.0</v>
      </c>
      <c r="F142" s="16">
        <v>19611.05</v>
      </c>
      <c r="G142" s="15">
        <v>0.001846753</v>
      </c>
      <c r="H142" s="17">
        <v>0.0018</v>
      </c>
      <c r="I142" s="19"/>
      <c r="J142" s="15"/>
      <c r="K142" s="15"/>
      <c r="L142" s="15"/>
    </row>
    <row r="143" ht="15.75" customHeight="1">
      <c r="A143" s="39">
        <v>45055.0</v>
      </c>
      <c r="B143" s="42">
        <v>888.4</v>
      </c>
      <c r="C143" s="15">
        <f t="shared" si="1"/>
        <v>-0.01600487346</v>
      </c>
      <c r="D143" s="17">
        <f t="shared" si="2"/>
        <v>-0.01600487346</v>
      </c>
      <c r="E143" s="39">
        <v>45055.0</v>
      </c>
      <c r="F143" s="16">
        <v>19574.9</v>
      </c>
      <c r="G143" s="15">
        <v>0.002360616</v>
      </c>
      <c r="H143" s="17">
        <v>0.0024</v>
      </c>
      <c r="I143" s="19"/>
      <c r="J143" s="15"/>
      <c r="K143" s="15"/>
      <c r="L143" s="15"/>
    </row>
    <row r="144" ht="15.75" customHeight="1">
      <c r="A144" s="39">
        <v>45025.0</v>
      </c>
      <c r="B144" s="42">
        <v>902.85</v>
      </c>
      <c r="C144" s="15">
        <f t="shared" si="1"/>
        <v>0.0560884314</v>
      </c>
      <c r="D144" s="17">
        <f t="shared" si="2"/>
        <v>0.0560884314</v>
      </c>
      <c r="E144" s="39">
        <v>45025.0</v>
      </c>
      <c r="F144" s="16">
        <v>19528.8</v>
      </c>
      <c r="G144" s="15">
        <v>0.004810834</v>
      </c>
      <c r="H144" s="17">
        <v>0.0048</v>
      </c>
      <c r="I144" s="19"/>
      <c r="J144" s="15"/>
      <c r="K144" s="15"/>
      <c r="L144" s="15"/>
    </row>
    <row r="145" ht="15.75" customHeight="1">
      <c r="A145" s="39">
        <v>44935.0</v>
      </c>
      <c r="B145" s="42">
        <v>854.9</v>
      </c>
      <c r="C145" s="15">
        <f t="shared" si="1"/>
        <v>-0.01859717598</v>
      </c>
      <c r="D145" s="17">
        <f t="shared" si="2"/>
        <v>-0.01859717598</v>
      </c>
      <c r="E145" s="39">
        <v>44935.0</v>
      </c>
      <c r="F145" s="16">
        <v>19435.3</v>
      </c>
      <c r="G145" s="15">
        <v>0.009426711</v>
      </c>
      <c r="H145" s="17">
        <v>0.0094</v>
      </c>
      <c r="I145" s="19"/>
      <c r="J145" s="15"/>
      <c r="K145" s="15"/>
      <c r="L145" s="15"/>
    </row>
    <row r="146" ht="15.75" customHeight="1">
      <c r="A146" s="15" t="s">
        <v>204</v>
      </c>
      <c r="B146" s="42">
        <v>871.1</v>
      </c>
      <c r="C146" s="15">
        <f t="shared" si="1"/>
        <v>0.04279643263</v>
      </c>
      <c r="D146" s="17">
        <f t="shared" si="2"/>
        <v>0.04279643263</v>
      </c>
      <c r="E146" s="15" t="s">
        <v>204</v>
      </c>
      <c r="F146" s="16">
        <v>19253.8</v>
      </c>
      <c r="G146" s="15">
        <v>-0.004840431</v>
      </c>
      <c r="H146" s="17">
        <v>-0.0048</v>
      </c>
      <c r="I146" s="19"/>
      <c r="J146" s="15"/>
      <c r="K146" s="15"/>
      <c r="L146" s="15"/>
    </row>
    <row r="147" ht="15.75" customHeight="1">
      <c r="A147" s="15" t="s">
        <v>205</v>
      </c>
      <c r="B147" s="42">
        <v>835.35</v>
      </c>
      <c r="C147" s="15">
        <f t="shared" si="1"/>
        <v>0.00802461687</v>
      </c>
      <c r="D147" s="17">
        <f t="shared" si="2"/>
        <v>0.00802461687</v>
      </c>
      <c r="E147" s="15" t="s">
        <v>205</v>
      </c>
      <c r="F147" s="16">
        <v>19347.45</v>
      </c>
      <c r="G147" s="15">
        <v>2.48156E-4</v>
      </c>
      <c r="H147" s="17">
        <v>2.0E-4</v>
      </c>
      <c r="I147" s="19"/>
      <c r="J147" s="15"/>
      <c r="K147" s="15"/>
      <c r="L147" s="15"/>
    </row>
    <row r="148" ht="15.75" customHeight="1">
      <c r="A148" s="15" t="s">
        <v>206</v>
      </c>
      <c r="B148" s="42">
        <v>828.7</v>
      </c>
      <c r="C148" s="15">
        <f t="shared" si="1"/>
        <v>-0.01262957226</v>
      </c>
      <c r="D148" s="17">
        <f t="shared" si="2"/>
        <v>-0.01262957226</v>
      </c>
      <c r="E148" s="15" t="s">
        <v>206</v>
      </c>
      <c r="F148" s="16">
        <v>19342.65</v>
      </c>
      <c r="G148" s="15">
        <v>0.001895779</v>
      </c>
      <c r="H148" s="17">
        <v>0.0019</v>
      </c>
      <c r="I148" s="19"/>
      <c r="J148" s="15"/>
      <c r="K148" s="15"/>
      <c r="L148" s="15"/>
    </row>
    <row r="149" ht="15.75" customHeight="1">
      <c r="A149" s="15" t="s">
        <v>207</v>
      </c>
      <c r="B149" s="42">
        <v>839.3</v>
      </c>
      <c r="C149" s="15">
        <f t="shared" si="1"/>
        <v>-0.008915392336</v>
      </c>
      <c r="D149" s="17">
        <f t="shared" si="2"/>
        <v>-0.008915392336</v>
      </c>
      <c r="E149" s="15" t="s">
        <v>207</v>
      </c>
      <c r="F149" s="16">
        <v>19306.05</v>
      </c>
      <c r="G149" s="15">
        <v>0.002089194</v>
      </c>
      <c r="H149" s="17">
        <v>0.0021</v>
      </c>
      <c r="I149" s="19"/>
      <c r="J149" s="15"/>
      <c r="K149" s="15"/>
      <c r="L149" s="15"/>
    </row>
    <row r="150" ht="15.75" customHeight="1">
      <c r="A150" s="15" t="s">
        <v>208</v>
      </c>
      <c r="B150" s="42">
        <v>846.85</v>
      </c>
      <c r="C150" s="15">
        <f t="shared" si="1"/>
        <v>0.006776437021</v>
      </c>
      <c r="D150" s="17">
        <f t="shared" si="2"/>
        <v>0.006776437021</v>
      </c>
      <c r="E150" s="15" t="s">
        <v>208</v>
      </c>
      <c r="F150" s="16">
        <v>19265.8</v>
      </c>
      <c r="G150" s="15">
        <v>-0.006236234</v>
      </c>
      <c r="H150" s="17">
        <v>-0.0062</v>
      </c>
      <c r="I150" s="19"/>
      <c r="J150" s="15"/>
      <c r="K150" s="15"/>
      <c r="L150" s="15"/>
    </row>
    <row r="151" ht="15.75" customHeight="1">
      <c r="A151" s="15" t="s">
        <v>209</v>
      </c>
      <c r="B151" s="42">
        <v>841.15</v>
      </c>
      <c r="C151" s="15">
        <f t="shared" si="1"/>
        <v>-0.009129461656</v>
      </c>
      <c r="D151" s="17">
        <f t="shared" si="2"/>
        <v>-0.009129461656</v>
      </c>
      <c r="E151" s="15" t="s">
        <v>209</v>
      </c>
      <c r="F151" s="16">
        <v>19386.7</v>
      </c>
      <c r="G151" s="15">
        <v>-0.002946925</v>
      </c>
      <c r="H151" s="17">
        <v>-0.0029</v>
      </c>
      <c r="I151" s="19"/>
      <c r="J151" s="15"/>
      <c r="K151" s="15"/>
      <c r="L151" s="15"/>
    </row>
    <row r="152" ht="15.75" customHeight="1">
      <c r="A152" s="15" t="s">
        <v>210</v>
      </c>
      <c r="B152" s="42">
        <v>848.9</v>
      </c>
      <c r="C152" s="15">
        <f t="shared" si="1"/>
        <v>0.002657532629</v>
      </c>
      <c r="D152" s="17">
        <f t="shared" si="2"/>
        <v>0.002657532629</v>
      </c>
      <c r="E152" s="15" t="s">
        <v>210</v>
      </c>
      <c r="F152" s="16">
        <v>19444.0</v>
      </c>
      <c r="G152" s="15">
        <v>0.00245148</v>
      </c>
      <c r="H152" s="17">
        <v>0.0025</v>
      </c>
      <c r="I152" s="19"/>
      <c r="J152" s="15"/>
      <c r="K152" s="15"/>
      <c r="L152" s="15"/>
    </row>
    <row r="153" ht="15.75" customHeight="1">
      <c r="A153" s="15" t="s">
        <v>211</v>
      </c>
      <c r="B153" s="42">
        <v>846.65</v>
      </c>
      <c r="C153" s="15">
        <f t="shared" si="1"/>
        <v>0.01008112622</v>
      </c>
      <c r="D153" s="17">
        <f t="shared" si="2"/>
        <v>0.01008112622</v>
      </c>
      <c r="E153" s="15" t="s">
        <v>211</v>
      </c>
      <c r="F153" s="16">
        <v>19396.45</v>
      </c>
      <c r="G153" s="15">
        <v>1.46956E-4</v>
      </c>
      <c r="H153" s="17">
        <v>1.0E-4</v>
      </c>
      <c r="I153" s="19"/>
      <c r="J153" s="15"/>
      <c r="K153" s="15"/>
      <c r="L153" s="15"/>
    </row>
    <row r="154" ht="15.75" customHeight="1">
      <c r="A154" s="15" t="s">
        <v>212</v>
      </c>
      <c r="B154" s="42">
        <v>838.2</v>
      </c>
      <c r="C154" s="15">
        <f t="shared" si="1"/>
        <v>-0.006754354781</v>
      </c>
      <c r="D154" s="17">
        <f t="shared" si="2"/>
        <v>-0.006754354781</v>
      </c>
      <c r="E154" s="15" t="s">
        <v>212</v>
      </c>
      <c r="F154" s="16">
        <v>19393.6</v>
      </c>
      <c r="G154" s="15">
        <v>0.004321561</v>
      </c>
      <c r="H154" s="17">
        <v>0.0043</v>
      </c>
      <c r="I154" s="19"/>
      <c r="J154" s="15"/>
      <c r="K154" s="15"/>
      <c r="L154" s="15"/>
    </row>
    <row r="155" ht="15.75" customHeight="1">
      <c r="A155" s="15" t="s">
        <v>213</v>
      </c>
      <c r="B155" s="42">
        <v>843.9</v>
      </c>
      <c r="C155" s="15">
        <f t="shared" si="1"/>
        <v>-0.01084217312</v>
      </c>
      <c r="D155" s="17">
        <f t="shared" si="2"/>
        <v>-0.01084217312</v>
      </c>
      <c r="E155" s="15" t="s">
        <v>213</v>
      </c>
      <c r="F155" s="16">
        <v>19310.15</v>
      </c>
      <c r="G155" s="15">
        <v>-0.002845303</v>
      </c>
      <c r="H155" s="17">
        <v>-0.0028</v>
      </c>
      <c r="I155" s="19"/>
      <c r="J155" s="15"/>
      <c r="K155" s="15"/>
      <c r="L155" s="15"/>
    </row>
    <row r="156" ht="15.75" customHeight="1">
      <c r="A156" s="15" t="s">
        <v>214</v>
      </c>
      <c r="B156" s="42">
        <v>853.15</v>
      </c>
      <c r="C156" s="15">
        <f t="shared" si="1"/>
        <v>0.01204033215</v>
      </c>
      <c r="D156" s="17">
        <f t="shared" si="2"/>
        <v>0.01204033215</v>
      </c>
      <c r="E156" s="15" t="s">
        <v>214</v>
      </c>
      <c r="F156" s="16">
        <v>19365.25</v>
      </c>
      <c r="G156" s="15">
        <v>-0.005124583</v>
      </c>
      <c r="H156" s="17">
        <v>-0.0051</v>
      </c>
      <c r="I156" s="19"/>
      <c r="J156" s="15"/>
      <c r="K156" s="15"/>
      <c r="L156" s="15"/>
    </row>
    <row r="157" ht="15.75" customHeight="1">
      <c r="A157" s="15" t="s">
        <v>215</v>
      </c>
      <c r="B157" s="42">
        <v>843.0</v>
      </c>
      <c r="C157" s="15">
        <f t="shared" si="1"/>
        <v>0.03651789008</v>
      </c>
      <c r="D157" s="17">
        <f t="shared" si="2"/>
        <v>0.03651789008</v>
      </c>
      <c r="E157" s="15" t="s">
        <v>215</v>
      </c>
      <c r="F157" s="16">
        <v>19465.0</v>
      </c>
      <c r="G157" s="15">
        <v>0.001566797</v>
      </c>
      <c r="H157" s="17">
        <v>0.0016</v>
      </c>
      <c r="I157" s="19"/>
      <c r="J157" s="15"/>
      <c r="K157" s="15"/>
      <c r="L157" s="15"/>
    </row>
    <row r="158" ht="15.75" customHeight="1">
      <c r="A158" s="15" t="s">
        <v>216</v>
      </c>
      <c r="B158" s="42">
        <v>813.3</v>
      </c>
      <c r="C158" s="15">
        <f t="shared" si="1"/>
        <v>-0.001840942563</v>
      </c>
      <c r="D158" s="17">
        <f t="shared" si="2"/>
        <v>-0.001840942563</v>
      </c>
      <c r="E158" s="15" t="s">
        <v>216</v>
      </c>
      <c r="F158" s="16">
        <v>19434.55</v>
      </c>
      <c r="G158" s="15">
        <v>3.21696E-4</v>
      </c>
      <c r="H158" s="17">
        <v>3.0E-4</v>
      </c>
      <c r="I158" s="19"/>
      <c r="J158" s="15"/>
      <c r="K158" s="15"/>
      <c r="L158" s="15"/>
    </row>
    <row r="159" ht="15.75" customHeight="1">
      <c r="A159" s="39">
        <v>45238.0</v>
      </c>
      <c r="B159" s="42">
        <v>814.8</v>
      </c>
      <c r="C159" s="15">
        <f t="shared" si="1"/>
        <v>-0.005977796755</v>
      </c>
      <c r="D159" s="17">
        <f t="shared" si="2"/>
        <v>-0.005977796755</v>
      </c>
      <c r="E159" s="39">
        <v>45238.0</v>
      </c>
      <c r="F159" s="16">
        <v>19428.3</v>
      </c>
      <c r="G159" s="15">
        <v>-0.005874196</v>
      </c>
      <c r="H159" s="17">
        <v>-0.0059</v>
      </c>
      <c r="I159" s="19"/>
      <c r="J159" s="15"/>
      <c r="K159" s="15"/>
      <c r="L159" s="15"/>
    </row>
    <row r="160" ht="15.75" customHeight="1">
      <c r="A160" s="39">
        <v>45207.0</v>
      </c>
      <c r="B160" s="42">
        <v>819.7</v>
      </c>
      <c r="C160" s="15">
        <f t="shared" si="1"/>
        <v>-0.001948131012</v>
      </c>
      <c r="D160" s="17">
        <f t="shared" si="2"/>
        <v>-0.001948131012</v>
      </c>
      <c r="E160" s="39">
        <v>45207.0</v>
      </c>
      <c r="F160" s="16">
        <v>19543.1</v>
      </c>
      <c r="G160" s="15">
        <v>-0.004556209</v>
      </c>
      <c r="H160" s="17">
        <v>-0.0046</v>
      </c>
      <c r="I160" s="19"/>
      <c r="J160" s="15"/>
      <c r="K160" s="15"/>
      <c r="L160" s="15"/>
    </row>
    <row r="161" ht="15.75" customHeight="1">
      <c r="A161" s="39">
        <v>45177.0</v>
      </c>
      <c r="B161" s="42">
        <v>821.3</v>
      </c>
      <c r="C161" s="15">
        <f t="shared" si="1"/>
        <v>-0.01475527831</v>
      </c>
      <c r="D161" s="17">
        <f t="shared" si="2"/>
        <v>-0.01475527831</v>
      </c>
      <c r="E161" s="39">
        <v>45177.0</v>
      </c>
      <c r="F161" s="16">
        <v>19632.55</v>
      </c>
      <c r="G161" s="15">
        <v>0.003152648</v>
      </c>
      <c r="H161" s="17">
        <v>0.0032</v>
      </c>
      <c r="I161" s="19"/>
      <c r="J161" s="15"/>
      <c r="K161" s="15"/>
      <c r="L161" s="15"/>
    </row>
    <row r="162" ht="15.75" customHeight="1">
      <c r="A162" s="39">
        <v>45146.0</v>
      </c>
      <c r="B162" s="42">
        <v>833.6</v>
      </c>
      <c r="C162" s="15">
        <f t="shared" si="1"/>
        <v>0.001381464352</v>
      </c>
      <c r="D162" s="17">
        <f t="shared" si="2"/>
        <v>0.001381464352</v>
      </c>
      <c r="E162" s="39">
        <v>45146.0</v>
      </c>
      <c r="F162" s="16">
        <v>19570.85</v>
      </c>
      <c r="G162" s="15">
        <v>-0.001349676</v>
      </c>
      <c r="H162" s="17">
        <v>-0.0013</v>
      </c>
      <c r="I162" s="19"/>
      <c r="J162" s="15"/>
      <c r="K162" s="15"/>
      <c r="L162" s="15"/>
    </row>
    <row r="163" ht="15.75" customHeight="1">
      <c r="A163" s="39">
        <v>45115.0</v>
      </c>
      <c r="B163" s="42">
        <v>832.45</v>
      </c>
      <c r="C163" s="15">
        <f t="shared" si="1"/>
        <v>0.02784294357</v>
      </c>
      <c r="D163" s="17">
        <f t="shared" si="2"/>
        <v>0.02784294357</v>
      </c>
      <c r="E163" s="39">
        <v>45115.0</v>
      </c>
      <c r="F163" s="16">
        <v>19597.3</v>
      </c>
      <c r="G163" s="15">
        <v>0.004114362</v>
      </c>
      <c r="H163" s="17">
        <v>0.0041</v>
      </c>
      <c r="I163" s="19"/>
      <c r="J163" s="15"/>
      <c r="K163" s="15"/>
      <c r="L163" s="15"/>
    </row>
    <row r="164" ht="15.75" customHeight="1">
      <c r="A164" s="39">
        <v>45024.0</v>
      </c>
      <c r="B164" s="42">
        <v>809.9</v>
      </c>
      <c r="C164" s="15">
        <f t="shared" si="1"/>
        <v>0.006649679945</v>
      </c>
      <c r="D164" s="17">
        <f t="shared" si="2"/>
        <v>0.006649679945</v>
      </c>
      <c r="E164" s="39">
        <v>45024.0</v>
      </c>
      <c r="F164" s="16">
        <v>19517.0</v>
      </c>
      <c r="G164" s="15">
        <v>0.00698341</v>
      </c>
      <c r="H164" s="17">
        <v>0.007</v>
      </c>
      <c r="I164" s="19"/>
      <c r="J164" s="15"/>
      <c r="K164" s="15"/>
      <c r="L164" s="15"/>
    </row>
    <row r="165" ht="15.75" customHeight="1">
      <c r="A165" s="39">
        <v>44993.0</v>
      </c>
      <c r="B165" s="42">
        <v>804.55</v>
      </c>
      <c r="C165" s="15">
        <f t="shared" si="1"/>
        <v>-0.009418862349</v>
      </c>
      <c r="D165" s="17">
        <f t="shared" si="2"/>
        <v>-0.009418862349</v>
      </c>
      <c r="E165" s="39">
        <v>44993.0</v>
      </c>
      <c r="F165" s="16">
        <v>19381.65</v>
      </c>
      <c r="G165" s="15">
        <v>-0.007420666</v>
      </c>
      <c r="H165" s="17">
        <v>-0.0074</v>
      </c>
      <c r="I165" s="19"/>
      <c r="J165" s="15"/>
      <c r="K165" s="15"/>
      <c r="L165" s="15"/>
    </row>
    <row r="166" ht="15.75" customHeight="1">
      <c r="A166" s="39">
        <v>44965.0</v>
      </c>
      <c r="B166" s="42">
        <v>812.2</v>
      </c>
      <c r="C166" s="15">
        <f t="shared" si="1"/>
        <v>0.004762788396</v>
      </c>
      <c r="D166" s="17">
        <f t="shared" si="2"/>
        <v>0.004762788396</v>
      </c>
      <c r="E166" s="39">
        <v>44965.0</v>
      </c>
      <c r="F166" s="16">
        <v>19526.55</v>
      </c>
      <c r="G166" s="15">
        <v>-0.01048975</v>
      </c>
      <c r="H166" s="17">
        <v>-0.0105</v>
      </c>
      <c r="I166" s="19"/>
      <c r="J166" s="15"/>
      <c r="K166" s="15"/>
      <c r="L166" s="15"/>
    </row>
    <row r="167" ht="15.75" customHeight="1">
      <c r="A167" s="39">
        <v>44934.0</v>
      </c>
      <c r="B167" s="42">
        <v>808.35</v>
      </c>
      <c r="C167" s="15">
        <f t="shared" si="1"/>
        <v>-0.01324462891</v>
      </c>
      <c r="D167" s="17">
        <f t="shared" si="2"/>
        <v>-0.01324462891</v>
      </c>
      <c r="E167" s="39">
        <v>44934.0</v>
      </c>
      <c r="F167" s="16">
        <v>19733.55</v>
      </c>
      <c r="G167" s="15">
        <v>-0.001025119</v>
      </c>
      <c r="H167" s="17">
        <v>-0.001</v>
      </c>
      <c r="I167" s="19"/>
      <c r="J167" s="15"/>
      <c r="K167" s="15"/>
      <c r="L167" s="15"/>
    </row>
    <row r="168" ht="15.75" customHeight="1">
      <c r="A168" s="15" t="s">
        <v>217</v>
      </c>
      <c r="B168" s="42">
        <v>819.2</v>
      </c>
      <c r="C168" s="15">
        <f t="shared" si="1"/>
        <v>-0.01009002477</v>
      </c>
      <c r="D168" s="17">
        <f t="shared" si="2"/>
        <v>-0.01009002477</v>
      </c>
      <c r="E168" s="15" t="s">
        <v>217</v>
      </c>
      <c r="F168" s="16">
        <v>19753.8</v>
      </c>
      <c r="G168" s="15">
        <v>0.005484563</v>
      </c>
      <c r="H168" s="17">
        <v>0.0055</v>
      </c>
      <c r="I168" s="19"/>
      <c r="J168" s="15"/>
      <c r="K168" s="15"/>
      <c r="L168" s="15"/>
    </row>
    <row r="169" ht="15.75" customHeight="1">
      <c r="A169" s="15" t="s">
        <v>218</v>
      </c>
      <c r="B169" s="42">
        <v>827.55</v>
      </c>
      <c r="C169" s="15">
        <f t="shared" si="1"/>
        <v>0.004552075747</v>
      </c>
      <c r="D169" s="17">
        <f t="shared" si="2"/>
        <v>0.004552075747</v>
      </c>
      <c r="E169" s="15" t="s">
        <v>218</v>
      </c>
      <c r="F169" s="16">
        <v>19646.05</v>
      </c>
      <c r="G169" s="15">
        <v>-7.0448E-4</v>
      </c>
      <c r="H169" s="17">
        <v>-7.0E-4</v>
      </c>
      <c r="I169" s="19"/>
      <c r="J169" s="15"/>
      <c r="K169" s="15"/>
      <c r="L169" s="15"/>
    </row>
    <row r="170" ht="15.75" customHeight="1">
      <c r="A170" s="15" t="s">
        <v>219</v>
      </c>
      <c r="B170" s="42">
        <v>823.8</v>
      </c>
      <c r="C170" s="15">
        <f t="shared" si="1"/>
        <v>0.05190576518</v>
      </c>
      <c r="D170" s="17">
        <f t="shared" si="2"/>
        <v>0.05190576518</v>
      </c>
      <c r="E170" s="15" t="s">
        <v>219</v>
      </c>
      <c r="F170" s="16">
        <v>19659.9</v>
      </c>
      <c r="G170" s="15">
        <v>-0.005986359</v>
      </c>
      <c r="H170" s="17">
        <v>-0.006</v>
      </c>
      <c r="I170" s="19"/>
      <c r="J170" s="15"/>
      <c r="K170" s="15"/>
      <c r="L170" s="15"/>
    </row>
    <row r="171" ht="15.75" customHeight="1">
      <c r="A171" s="15" t="s">
        <v>220</v>
      </c>
      <c r="B171" s="42">
        <v>783.15</v>
      </c>
      <c r="C171" s="15">
        <f t="shared" si="1"/>
        <v>0.003459542572</v>
      </c>
      <c r="D171" s="17">
        <f t="shared" si="2"/>
        <v>0.003459542572</v>
      </c>
      <c r="E171" s="15" t="s">
        <v>220</v>
      </c>
      <c r="F171" s="16">
        <v>19778.3</v>
      </c>
      <c r="G171" s="15">
        <v>0.00496428</v>
      </c>
      <c r="H171" s="17">
        <v>0.005</v>
      </c>
      <c r="I171" s="19"/>
      <c r="J171" s="15"/>
      <c r="K171" s="15"/>
      <c r="L171" s="15"/>
    </row>
    <row r="172" ht="15.75" customHeight="1">
      <c r="A172" s="15" t="s">
        <v>221</v>
      </c>
      <c r="B172" s="42">
        <v>780.45</v>
      </c>
      <c r="C172" s="15">
        <f t="shared" si="1"/>
        <v>0.004957507082</v>
      </c>
      <c r="D172" s="17">
        <f t="shared" si="2"/>
        <v>0.004957507082</v>
      </c>
      <c r="E172" s="15" t="s">
        <v>221</v>
      </c>
      <c r="F172" s="16">
        <v>19680.6</v>
      </c>
      <c r="G172" s="15">
        <v>4.1937E-4</v>
      </c>
      <c r="H172" s="17">
        <v>4.0E-4</v>
      </c>
      <c r="I172" s="19"/>
      <c r="J172" s="15"/>
      <c r="K172" s="15"/>
      <c r="L172" s="15"/>
    </row>
    <row r="173" ht="15.75" customHeight="1">
      <c r="A173" s="15" t="s">
        <v>222</v>
      </c>
      <c r="B173" s="42">
        <v>776.6</v>
      </c>
      <c r="C173" s="15">
        <f t="shared" si="1"/>
        <v>-0.08127292086</v>
      </c>
      <c r="D173" s="17">
        <f t="shared" si="2"/>
        <v>-0.08127292086</v>
      </c>
      <c r="E173" s="15" t="s">
        <v>222</v>
      </c>
      <c r="F173" s="16">
        <v>19672.35</v>
      </c>
      <c r="G173" s="15">
        <v>-0.003679413</v>
      </c>
      <c r="H173" s="17">
        <v>-0.0037</v>
      </c>
      <c r="I173" s="19"/>
      <c r="J173" s="15"/>
      <c r="K173" s="15"/>
      <c r="L173" s="15"/>
    </row>
    <row r="174" ht="15.75" customHeight="1">
      <c r="A174" s="15" t="s">
        <v>223</v>
      </c>
      <c r="B174" s="42">
        <v>845.3</v>
      </c>
      <c r="C174" s="15">
        <f t="shared" si="1"/>
        <v>-0.01353716886</v>
      </c>
      <c r="D174" s="17">
        <f t="shared" si="2"/>
        <v>-0.01353716886</v>
      </c>
      <c r="E174" s="15" t="s">
        <v>223</v>
      </c>
      <c r="F174" s="16">
        <v>19745.0</v>
      </c>
      <c r="G174" s="15">
        <v>-0.011719718</v>
      </c>
      <c r="H174" s="17">
        <v>-0.0117</v>
      </c>
      <c r="I174" s="19"/>
      <c r="J174" s="15"/>
      <c r="K174" s="15"/>
      <c r="L174" s="15"/>
    </row>
    <row r="175" ht="15.75" customHeight="1">
      <c r="A175" s="15" t="s">
        <v>224</v>
      </c>
      <c r="B175" s="42">
        <v>856.9</v>
      </c>
      <c r="C175" s="15">
        <f t="shared" si="1"/>
        <v>-0.01663988983</v>
      </c>
      <c r="D175" s="17">
        <f t="shared" si="2"/>
        <v>-0.01663988983</v>
      </c>
      <c r="E175" s="15" t="s">
        <v>224</v>
      </c>
      <c r="F175" s="16">
        <v>19979.15</v>
      </c>
      <c r="G175" s="15">
        <v>0.007361413</v>
      </c>
      <c r="H175" s="17">
        <v>0.0074</v>
      </c>
      <c r="I175" s="19"/>
      <c r="J175" s="15"/>
      <c r="K175" s="15"/>
      <c r="L175" s="15"/>
    </row>
    <row r="176" ht="15.75" customHeight="1">
      <c r="A176" s="15" t="s">
        <v>225</v>
      </c>
      <c r="B176" s="42">
        <v>871.4</v>
      </c>
      <c r="C176" s="15">
        <f t="shared" si="1"/>
        <v>0.07269034283</v>
      </c>
      <c r="D176" s="17">
        <f t="shared" si="2"/>
        <v>0.07269034283</v>
      </c>
      <c r="E176" s="15" t="s">
        <v>225</v>
      </c>
      <c r="F176" s="16">
        <v>19833.15</v>
      </c>
      <c r="G176" s="15">
        <v>0.004248263</v>
      </c>
      <c r="H176" s="17">
        <v>0.0042</v>
      </c>
      <c r="I176" s="19"/>
      <c r="J176" s="15"/>
      <c r="K176" s="15"/>
      <c r="L176" s="15"/>
    </row>
    <row r="177" ht="15.75" customHeight="1">
      <c r="A177" s="15" t="s">
        <v>226</v>
      </c>
      <c r="B177" s="42">
        <v>812.35</v>
      </c>
      <c r="C177" s="15">
        <f t="shared" si="1"/>
        <v>-0.02747515863</v>
      </c>
      <c r="D177" s="17">
        <f t="shared" si="2"/>
        <v>-0.02747515863</v>
      </c>
      <c r="E177" s="15" t="s">
        <v>226</v>
      </c>
      <c r="F177" s="16">
        <v>19749.25</v>
      </c>
      <c r="G177" s="15">
        <v>0.001917667</v>
      </c>
      <c r="H177" s="17">
        <v>0.0019</v>
      </c>
      <c r="I177" s="19"/>
      <c r="J177" s="15"/>
      <c r="K177" s="15"/>
      <c r="L177" s="15"/>
    </row>
    <row r="178" ht="15.75" customHeight="1">
      <c r="A178" s="15" t="s">
        <v>227</v>
      </c>
      <c r="B178" s="42">
        <v>835.3</v>
      </c>
      <c r="C178" s="15">
        <f t="shared" si="1"/>
        <v>-0.02742038773</v>
      </c>
      <c r="D178" s="17">
        <f t="shared" si="2"/>
        <v>-0.02742038773</v>
      </c>
      <c r="E178" s="15" t="s">
        <v>227</v>
      </c>
      <c r="F178" s="16">
        <v>19711.45</v>
      </c>
      <c r="G178" s="15">
        <v>0.007511053</v>
      </c>
      <c r="H178" s="17">
        <v>0.0075</v>
      </c>
      <c r="I178" s="19"/>
      <c r="J178" s="15"/>
      <c r="K178" s="15"/>
      <c r="L178" s="15"/>
    </row>
    <row r="179" ht="15.75" customHeight="1">
      <c r="A179" s="15" t="s">
        <v>228</v>
      </c>
      <c r="B179" s="42">
        <v>858.85</v>
      </c>
      <c r="C179" s="15">
        <f t="shared" si="1"/>
        <v>0.04718649028</v>
      </c>
      <c r="D179" s="17">
        <f t="shared" si="2"/>
        <v>0.04718649028</v>
      </c>
      <c r="E179" s="15" t="s">
        <v>228</v>
      </c>
      <c r="F179" s="16">
        <v>19564.5</v>
      </c>
      <c r="G179" s="15">
        <v>0.007765115</v>
      </c>
      <c r="H179" s="17">
        <v>0.0078</v>
      </c>
      <c r="I179" s="19"/>
      <c r="J179" s="15"/>
      <c r="K179" s="15"/>
      <c r="L179" s="15"/>
    </row>
    <row r="180" ht="15.75" customHeight="1">
      <c r="A180" s="15" t="s">
        <v>229</v>
      </c>
      <c r="B180" s="42">
        <v>820.15</v>
      </c>
      <c r="C180" s="15">
        <f t="shared" si="1"/>
        <v>0.1123694561</v>
      </c>
      <c r="D180" s="17">
        <f t="shared" si="2"/>
        <v>0.1123694561</v>
      </c>
      <c r="E180" s="15" t="s">
        <v>229</v>
      </c>
      <c r="F180" s="16">
        <v>19413.75</v>
      </c>
      <c r="G180" s="15">
        <v>0.001519271</v>
      </c>
      <c r="H180" s="17">
        <v>0.0015</v>
      </c>
      <c r="I180" s="19"/>
      <c r="J180" s="15"/>
      <c r="K180" s="15"/>
      <c r="L180" s="15"/>
    </row>
    <row r="181" ht="15.75" customHeight="1">
      <c r="A181" s="39">
        <v>45267.0</v>
      </c>
      <c r="B181" s="42">
        <v>737.3</v>
      </c>
      <c r="C181" s="15">
        <f t="shared" si="1"/>
        <v>-0.005597140738</v>
      </c>
      <c r="D181" s="17">
        <f t="shared" si="2"/>
        <v>-0.005597140738</v>
      </c>
      <c r="E181" s="39">
        <v>45267.0</v>
      </c>
      <c r="F181" s="16">
        <v>19384.3</v>
      </c>
      <c r="G181" s="15">
        <v>-0.00283445</v>
      </c>
      <c r="H181" s="17">
        <v>-0.0028</v>
      </c>
      <c r="I181" s="19"/>
      <c r="J181" s="15"/>
      <c r="K181" s="15"/>
      <c r="L181" s="15"/>
    </row>
    <row r="182" ht="15.75" customHeight="1">
      <c r="A182" s="39">
        <v>45237.0</v>
      </c>
      <c r="B182" s="42">
        <v>741.45</v>
      </c>
      <c r="C182" s="15">
        <f t="shared" si="1"/>
        <v>0.05342047311</v>
      </c>
      <c r="D182" s="17">
        <f t="shared" si="2"/>
        <v>0.05342047311</v>
      </c>
      <c r="E182" s="39">
        <v>45237.0</v>
      </c>
      <c r="F182" s="16">
        <v>19439.4</v>
      </c>
      <c r="G182" s="15">
        <v>0.00431393</v>
      </c>
      <c r="H182" s="17">
        <v>0.0043</v>
      </c>
      <c r="I182" s="19"/>
      <c r="J182" s="15"/>
      <c r="K182" s="15"/>
      <c r="L182" s="15"/>
    </row>
    <row r="183" ht="15.75" customHeight="1">
      <c r="A183" s="39">
        <v>45206.0</v>
      </c>
      <c r="B183" s="42">
        <v>703.85</v>
      </c>
      <c r="C183" s="15">
        <f t="shared" si="1"/>
        <v>-0.007963354475</v>
      </c>
      <c r="D183" s="17">
        <f t="shared" si="2"/>
        <v>-0.007963354475</v>
      </c>
      <c r="E183" s="39">
        <v>45206.0</v>
      </c>
      <c r="F183" s="16">
        <v>19355.9</v>
      </c>
      <c r="G183" s="15">
        <v>0.001246651</v>
      </c>
      <c r="H183" s="17">
        <v>0.0012</v>
      </c>
      <c r="I183" s="19"/>
      <c r="J183" s="15"/>
      <c r="K183" s="15"/>
      <c r="L183" s="15"/>
    </row>
    <row r="184" ht="15.75" customHeight="1">
      <c r="A184" s="39">
        <v>45114.0</v>
      </c>
      <c r="B184" s="42">
        <v>709.5</v>
      </c>
      <c r="C184" s="15">
        <f t="shared" si="1"/>
        <v>-0.01403557532</v>
      </c>
      <c r="D184" s="17">
        <f t="shared" si="2"/>
        <v>-0.01403557532</v>
      </c>
      <c r="E184" s="39">
        <v>45114.0</v>
      </c>
      <c r="F184" s="16">
        <v>19331.8</v>
      </c>
      <c r="G184" s="15">
        <v>-0.008488355</v>
      </c>
      <c r="H184" s="17">
        <v>-0.0085</v>
      </c>
      <c r="I184" s="19"/>
      <c r="J184" s="15"/>
      <c r="K184" s="15"/>
      <c r="L184" s="15"/>
    </row>
    <row r="185" ht="15.75" customHeight="1">
      <c r="A185" s="39">
        <v>45084.0</v>
      </c>
      <c r="B185" s="42">
        <v>719.6</v>
      </c>
      <c r="C185" s="15">
        <f t="shared" si="1"/>
        <v>0.01223800816</v>
      </c>
      <c r="D185" s="17">
        <f t="shared" si="2"/>
        <v>0.01223800816</v>
      </c>
      <c r="E185" s="39">
        <v>45084.0</v>
      </c>
      <c r="F185" s="16">
        <v>19497.3</v>
      </c>
      <c r="G185" s="15">
        <v>0.005093177</v>
      </c>
      <c r="H185" s="17">
        <v>0.0051</v>
      </c>
      <c r="I185" s="19"/>
      <c r="J185" s="15"/>
      <c r="K185" s="15"/>
      <c r="L185" s="15"/>
    </row>
    <row r="186" ht="15.75" customHeight="1">
      <c r="A186" s="39">
        <v>45053.0</v>
      </c>
      <c r="B186" s="42">
        <v>710.9</v>
      </c>
      <c r="C186" s="15">
        <f t="shared" si="1"/>
        <v>-0.004620554467</v>
      </c>
      <c r="D186" s="17">
        <f t="shared" si="2"/>
        <v>-0.004620554467</v>
      </c>
      <c r="E186" s="39">
        <v>45053.0</v>
      </c>
      <c r="F186" s="16">
        <v>19398.5</v>
      </c>
      <c r="G186" s="15">
        <v>4.89969E-4</v>
      </c>
      <c r="H186" s="17">
        <v>5.0E-4</v>
      </c>
      <c r="I186" s="19"/>
      <c r="J186" s="15"/>
      <c r="K186" s="15"/>
      <c r="L186" s="15"/>
    </row>
    <row r="187" ht="15.75" customHeight="1">
      <c r="A187" s="39">
        <v>45023.0</v>
      </c>
      <c r="B187" s="42">
        <v>714.2</v>
      </c>
      <c r="C187" s="15">
        <f t="shared" si="1"/>
        <v>-0.006745010778</v>
      </c>
      <c r="D187" s="17">
        <f t="shared" si="2"/>
        <v>-0.006745010778</v>
      </c>
      <c r="E187" s="39">
        <v>45023.0</v>
      </c>
      <c r="F187" s="16">
        <v>19389.0</v>
      </c>
      <c r="G187" s="15">
        <v>0.003438987</v>
      </c>
      <c r="H187" s="17">
        <v>0.0034</v>
      </c>
      <c r="I187" s="19"/>
      <c r="J187" s="15"/>
      <c r="K187" s="15"/>
      <c r="L187" s="15"/>
    </row>
    <row r="188" ht="15.75" customHeight="1">
      <c r="A188" s="39">
        <v>44992.0</v>
      </c>
      <c r="B188" s="42">
        <v>719.05</v>
      </c>
      <c r="C188" s="15">
        <f t="shared" si="1"/>
        <v>-0.007111295222</v>
      </c>
      <c r="D188" s="17">
        <f t="shared" si="2"/>
        <v>-0.007111295222</v>
      </c>
      <c r="E188" s="39">
        <v>44992.0</v>
      </c>
      <c r="F188" s="16">
        <v>19322.55</v>
      </c>
      <c r="G188" s="15">
        <v>0.006957093</v>
      </c>
      <c r="H188" s="17">
        <v>0.007</v>
      </c>
      <c r="I188" s="19"/>
      <c r="J188" s="15"/>
      <c r="K188" s="15"/>
      <c r="L188" s="15"/>
    </row>
    <row r="189" ht="15.75" customHeight="1">
      <c r="A189" s="15" t="s">
        <v>230</v>
      </c>
      <c r="B189" s="42">
        <v>724.2</v>
      </c>
      <c r="C189" s="15">
        <f t="shared" si="1"/>
        <v>-0.001447776629</v>
      </c>
      <c r="D189" s="17">
        <f t="shared" si="2"/>
        <v>-0.001447776629</v>
      </c>
      <c r="E189" s="15" t="s">
        <v>230</v>
      </c>
      <c r="F189" s="16">
        <v>19189.05</v>
      </c>
      <c r="G189" s="15">
        <v>0.011435213</v>
      </c>
      <c r="H189" s="17">
        <v>0.0114</v>
      </c>
      <c r="I189" s="19"/>
      <c r="J189" s="15"/>
      <c r="K189" s="15"/>
      <c r="L189" s="15"/>
    </row>
    <row r="190" ht="15.75" customHeight="1">
      <c r="A190" s="15" t="s">
        <v>231</v>
      </c>
      <c r="B190" s="42">
        <v>725.25</v>
      </c>
      <c r="C190" s="15">
        <f t="shared" si="1"/>
        <v>0.002141771452</v>
      </c>
      <c r="D190" s="17">
        <f t="shared" si="2"/>
        <v>0.002141771452</v>
      </c>
      <c r="E190" s="15" t="s">
        <v>231</v>
      </c>
      <c r="F190" s="16">
        <v>18972.1</v>
      </c>
      <c r="G190" s="15">
        <v>0.008221115</v>
      </c>
      <c r="H190" s="17">
        <v>0.0082</v>
      </c>
      <c r="I190" s="19"/>
      <c r="J190" s="15"/>
      <c r="K190" s="15"/>
      <c r="L190" s="15"/>
    </row>
    <row r="191" ht="15.75" customHeight="1">
      <c r="A191" s="15" t="s">
        <v>232</v>
      </c>
      <c r="B191" s="42">
        <v>723.7</v>
      </c>
      <c r="C191" s="15">
        <f t="shared" si="1"/>
        <v>0.00325778055</v>
      </c>
      <c r="D191" s="17">
        <f t="shared" si="2"/>
        <v>0.00325778055</v>
      </c>
      <c r="E191" s="15" t="s">
        <v>232</v>
      </c>
      <c r="F191" s="16">
        <v>18817.4</v>
      </c>
      <c r="G191" s="15">
        <v>0.00675184</v>
      </c>
      <c r="H191" s="17">
        <v>0.0068</v>
      </c>
      <c r="I191" s="19"/>
      <c r="J191" s="15"/>
      <c r="K191" s="15"/>
      <c r="L191" s="15"/>
    </row>
    <row r="192" ht="15.75" customHeight="1">
      <c r="A192" s="15" t="s">
        <v>233</v>
      </c>
      <c r="B192" s="42">
        <v>721.35</v>
      </c>
      <c r="C192" s="15">
        <f t="shared" si="1"/>
        <v>-0.01042595514</v>
      </c>
      <c r="D192" s="17">
        <f t="shared" si="2"/>
        <v>-0.01042595514</v>
      </c>
      <c r="E192" s="15" t="s">
        <v>233</v>
      </c>
      <c r="F192" s="16">
        <v>18691.2</v>
      </c>
      <c r="G192" s="15">
        <v>0.001376872</v>
      </c>
      <c r="H192" s="17">
        <v>0.0014</v>
      </c>
      <c r="I192" s="19"/>
      <c r="J192" s="15"/>
      <c r="K192" s="15"/>
      <c r="L192" s="15"/>
    </row>
    <row r="193" ht="15.75" customHeight="1">
      <c r="A193" s="15" t="s">
        <v>234</v>
      </c>
      <c r="B193" s="42">
        <v>728.95</v>
      </c>
      <c r="C193" s="15">
        <f t="shared" si="1"/>
        <v>-0.01831526497</v>
      </c>
      <c r="D193" s="17">
        <f t="shared" si="2"/>
        <v>-0.01831526497</v>
      </c>
      <c r="E193" s="15" t="s">
        <v>234</v>
      </c>
      <c r="F193" s="16">
        <v>18665.5</v>
      </c>
      <c r="G193" s="15">
        <v>-0.005633615</v>
      </c>
      <c r="H193" s="17">
        <v>-0.0056</v>
      </c>
      <c r="I193" s="19"/>
      <c r="J193" s="15"/>
      <c r="K193" s="15"/>
      <c r="L193" s="15"/>
    </row>
    <row r="194" ht="15.75" customHeight="1">
      <c r="A194" s="15" t="s">
        <v>235</v>
      </c>
      <c r="B194" s="42">
        <v>742.55</v>
      </c>
      <c r="C194" s="15">
        <f t="shared" si="1"/>
        <v>-0.02064099182</v>
      </c>
      <c r="D194" s="17">
        <f t="shared" si="2"/>
        <v>-0.02064099182</v>
      </c>
      <c r="E194" s="15" t="s">
        <v>235</v>
      </c>
      <c r="F194" s="16">
        <v>18771.25</v>
      </c>
      <c r="G194" s="15">
        <v>-0.004539464</v>
      </c>
      <c r="H194" s="17">
        <v>-0.0045</v>
      </c>
      <c r="I194" s="19"/>
      <c r="J194" s="15"/>
      <c r="K194" s="15"/>
      <c r="L194" s="15"/>
    </row>
    <row r="195" ht="15.75" customHeight="1">
      <c r="A195" s="15" t="s">
        <v>236</v>
      </c>
      <c r="B195" s="42">
        <v>758.2</v>
      </c>
      <c r="C195" s="15">
        <f t="shared" si="1"/>
        <v>0.004970508317</v>
      </c>
      <c r="D195" s="17">
        <f t="shared" si="2"/>
        <v>0.004970508317</v>
      </c>
      <c r="E195" s="15" t="s">
        <v>236</v>
      </c>
      <c r="F195" s="16">
        <v>18856.85</v>
      </c>
      <c r="G195" s="15">
        <v>0.002133743</v>
      </c>
      <c r="H195" s="17">
        <v>0.0021</v>
      </c>
      <c r="I195" s="19"/>
      <c r="J195" s="15"/>
      <c r="K195" s="15"/>
      <c r="L195" s="15"/>
    </row>
    <row r="196" ht="15.75" customHeight="1">
      <c r="A196" s="15" t="s">
        <v>237</v>
      </c>
      <c r="B196" s="42">
        <v>754.45</v>
      </c>
      <c r="C196" s="15">
        <f t="shared" si="1"/>
        <v>0.06096189003</v>
      </c>
      <c r="D196" s="17">
        <f t="shared" si="2"/>
        <v>0.06096189003</v>
      </c>
      <c r="E196" s="15" t="s">
        <v>237</v>
      </c>
      <c r="F196" s="16">
        <v>18816.7</v>
      </c>
      <c r="G196" s="15">
        <v>0.003265717</v>
      </c>
      <c r="H196" s="17">
        <v>0.0033</v>
      </c>
      <c r="I196" s="19"/>
      <c r="J196" s="15"/>
      <c r="K196" s="15"/>
      <c r="L196" s="15"/>
    </row>
    <row r="197" ht="15.75" customHeight="1">
      <c r="A197" s="15" t="s">
        <v>238</v>
      </c>
      <c r="B197" s="42">
        <v>711.1</v>
      </c>
      <c r="C197" s="15">
        <f t="shared" si="1"/>
        <v>0.001549295775</v>
      </c>
      <c r="D197" s="17">
        <f t="shared" si="2"/>
        <v>0.001549295775</v>
      </c>
      <c r="E197" s="15" t="s">
        <v>238</v>
      </c>
      <c r="F197" s="16">
        <v>18755.45</v>
      </c>
      <c r="G197" s="15">
        <v>-0.003747477</v>
      </c>
      <c r="H197" s="17">
        <v>-0.0037</v>
      </c>
      <c r="I197" s="19"/>
      <c r="J197" s="15"/>
      <c r="K197" s="15"/>
      <c r="L197" s="15"/>
    </row>
    <row r="198" ht="15.75" customHeight="1">
      <c r="A198" s="15" t="s">
        <v>239</v>
      </c>
      <c r="B198" s="42">
        <v>710.0</v>
      </c>
      <c r="C198" s="15">
        <f t="shared" si="1"/>
        <v>0.005808188129</v>
      </c>
      <c r="D198" s="17">
        <f t="shared" si="2"/>
        <v>0.005808188129</v>
      </c>
      <c r="E198" s="15" t="s">
        <v>239</v>
      </c>
      <c r="F198" s="16">
        <v>18826.0</v>
      </c>
      <c r="G198" s="15">
        <v>0.007379027</v>
      </c>
      <c r="H198" s="17">
        <v>0.0074</v>
      </c>
      <c r="I198" s="19"/>
      <c r="J198" s="15"/>
      <c r="K198" s="15"/>
      <c r="L198" s="15"/>
    </row>
    <row r="199" ht="15.75" customHeight="1">
      <c r="A199" s="15" t="s">
        <v>240</v>
      </c>
      <c r="B199" s="42">
        <v>705.9</v>
      </c>
      <c r="C199" s="15">
        <f t="shared" si="1"/>
        <v>-0.0117597648</v>
      </c>
      <c r="D199" s="17">
        <f t="shared" si="2"/>
        <v>-0.0117597648</v>
      </c>
      <c r="E199" s="15" t="s">
        <v>240</v>
      </c>
      <c r="F199" s="16">
        <v>18688.1</v>
      </c>
      <c r="G199" s="15">
        <v>-0.003614863</v>
      </c>
      <c r="H199" s="17">
        <v>-0.0036</v>
      </c>
      <c r="I199" s="19"/>
      <c r="J199" s="15"/>
      <c r="K199" s="15"/>
      <c r="L199" s="15"/>
    </row>
    <row r="200" ht="15.75" customHeight="1">
      <c r="A200" s="15" t="s">
        <v>241</v>
      </c>
      <c r="B200" s="42">
        <v>714.3</v>
      </c>
      <c r="C200" s="15">
        <f t="shared" si="1"/>
        <v>-0.0002799160252</v>
      </c>
      <c r="D200" s="17">
        <f t="shared" si="2"/>
        <v>-0.0002799160252</v>
      </c>
      <c r="E200" s="15" t="s">
        <v>241</v>
      </c>
      <c r="F200" s="16">
        <v>18755.9</v>
      </c>
      <c r="G200" s="15">
        <v>0.002123834</v>
      </c>
      <c r="H200" s="17">
        <v>0.0021</v>
      </c>
      <c r="I200" s="19"/>
      <c r="J200" s="15"/>
      <c r="K200" s="15"/>
      <c r="L200" s="15"/>
    </row>
    <row r="201" ht="15.75" customHeight="1">
      <c r="A201" s="15" t="s">
        <v>242</v>
      </c>
      <c r="B201" s="42">
        <v>714.5</v>
      </c>
      <c r="C201" s="15">
        <f t="shared" si="1"/>
        <v>0.005205402364</v>
      </c>
      <c r="D201" s="17">
        <f t="shared" si="2"/>
        <v>0.005205402364</v>
      </c>
      <c r="E201" s="15" t="s">
        <v>242</v>
      </c>
      <c r="F201" s="16">
        <v>18716.15</v>
      </c>
      <c r="G201" s="15">
        <v>0.006163481</v>
      </c>
      <c r="H201" s="17">
        <v>0.0062</v>
      </c>
      <c r="I201" s="19"/>
      <c r="J201" s="15"/>
      <c r="K201" s="15"/>
      <c r="L201" s="15"/>
    </row>
    <row r="202" ht="15.75" customHeight="1">
      <c r="A202" s="39">
        <v>45266.0</v>
      </c>
      <c r="B202" s="42">
        <v>710.8</v>
      </c>
      <c r="C202" s="15">
        <f t="shared" si="1"/>
        <v>-0.00747050199</v>
      </c>
      <c r="D202" s="17">
        <f t="shared" si="2"/>
        <v>-0.00747050199</v>
      </c>
      <c r="E202" s="39">
        <v>45266.0</v>
      </c>
      <c r="F202" s="16">
        <v>18601.5</v>
      </c>
      <c r="G202" s="15">
        <v>0.002052426</v>
      </c>
      <c r="H202" s="17">
        <v>0.0021</v>
      </c>
      <c r="I202" s="19"/>
      <c r="J202" s="15"/>
      <c r="K202" s="15"/>
      <c r="L202" s="15"/>
    </row>
    <row r="203" ht="15.75" customHeight="1">
      <c r="A203" s="39">
        <v>45175.0</v>
      </c>
      <c r="B203" s="42">
        <v>716.15</v>
      </c>
      <c r="C203" s="15">
        <f t="shared" si="1"/>
        <v>0.009088347189</v>
      </c>
      <c r="D203" s="17">
        <f t="shared" si="2"/>
        <v>0.009088347189</v>
      </c>
      <c r="E203" s="39">
        <v>45175.0</v>
      </c>
      <c r="F203" s="16">
        <v>18563.4</v>
      </c>
      <c r="G203" s="15">
        <v>-0.003818176</v>
      </c>
      <c r="H203" s="17">
        <v>-0.0038</v>
      </c>
      <c r="I203" s="19"/>
      <c r="J203" s="15"/>
      <c r="K203" s="15"/>
      <c r="L203" s="15"/>
    </row>
    <row r="204" ht="15.75" customHeight="1">
      <c r="A204" s="39">
        <v>45144.0</v>
      </c>
      <c r="B204" s="42">
        <v>709.7</v>
      </c>
      <c r="C204" s="15">
        <f t="shared" si="1"/>
        <v>-0.01594564615</v>
      </c>
      <c r="D204" s="17">
        <f t="shared" si="2"/>
        <v>-0.01594564615</v>
      </c>
      <c r="E204" s="39">
        <v>45144.0</v>
      </c>
      <c r="F204" s="16">
        <v>18634.55</v>
      </c>
      <c r="G204" s="15">
        <v>-0.00490484</v>
      </c>
      <c r="H204" s="17">
        <v>-0.0049</v>
      </c>
      <c r="I204" s="19"/>
      <c r="J204" s="15"/>
      <c r="K204" s="15"/>
      <c r="L204" s="15"/>
    </row>
    <row r="205" ht="15.75" customHeight="1">
      <c r="A205" s="39">
        <v>45113.0</v>
      </c>
      <c r="B205" s="42">
        <v>721.2</v>
      </c>
      <c r="C205" s="15">
        <f t="shared" si="1"/>
        <v>0.02683847085</v>
      </c>
      <c r="D205" s="17">
        <f t="shared" si="2"/>
        <v>0.02683847085</v>
      </c>
      <c r="E205" s="39">
        <v>45113.0</v>
      </c>
      <c r="F205" s="16">
        <v>18726.4</v>
      </c>
      <c r="G205" s="15">
        <v>0.006849831</v>
      </c>
      <c r="H205" s="17">
        <v>0.0068</v>
      </c>
      <c r="I205" s="19"/>
      <c r="J205" s="15"/>
      <c r="K205" s="15"/>
      <c r="L205" s="15"/>
    </row>
    <row r="206" ht="15.75" customHeight="1">
      <c r="A206" s="39">
        <v>45083.0</v>
      </c>
      <c r="B206" s="42">
        <v>702.35</v>
      </c>
      <c r="C206" s="15">
        <f t="shared" si="1"/>
        <v>0.01371148156</v>
      </c>
      <c r="D206" s="17">
        <f t="shared" si="2"/>
        <v>0.01371148156</v>
      </c>
      <c r="E206" s="39">
        <v>45083.0</v>
      </c>
      <c r="F206" s="16">
        <v>18599.0</v>
      </c>
      <c r="G206" s="15">
        <v>2.76973E-4</v>
      </c>
      <c r="H206" s="17">
        <v>3.0E-4</v>
      </c>
      <c r="I206" s="19"/>
      <c r="J206" s="15"/>
      <c r="K206" s="15"/>
      <c r="L206" s="15"/>
    </row>
    <row r="207" ht="15.75" customHeight="1">
      <c r="A207" s="39">
        <v>45052.0</v>
      </c>
      <c r="B207" s="42">
        <v>692.85</v>
      </c>
      <c r="C207" s="15">
        <f t="shared" si="1"/>
        <v>-0.007520412548</v>
      </c>
      <c r="D207" s="17">
        <f t="shared" si="2"/>
        <v>-0.007520412548</v>
      </c>
      <c r="E207" s="39">
        <v>45052.0</v>
      </c>
      <c r="F207" s="16">
        <v>18593.85</v>
      </c>
      <c r="G207" s="15">
        <v>0.003223788</v>
      </c>
      <c r="H207" s="17">
        <v>0.0032</v>
      </c>
      <c r="I207" s="19"/>
      <c r="J207" s="15"/>
      <c r="K207" s="15"/>
      <c r="L207" s="15"/>
    </row>
    <row r="208" ht="15.75" customHeight="1">
      <c r="A208" s="39">
        <v>44963.0</v>
      </c>
      <c r="B208" s="42">
        <v>698.1</v>
      </c>
      <c r="C208" s="15">
        <f t="shared" si="1"/>
        <v>-0.0009302325581</v>
      </c>
      <c r="D208" s="17">
        <f t="shared" si="2"/>
        <v>-0.0009302325581</v>
      </c>
      <c r="E208" s="39">
        <v>44963.0</v>
      </c>
      <c r="F208" s="16">
        <v>18534.1</v>
      </c>
      <c r="G208" s="15">
        <v>0.002507065</v>
      </c>
      <c r="H208" s="17">
        <v>0.0025</v>
      </c>
      <c r="I208" s="19"/>
      <c r="J208" s="15"/>
      <c r="K208" s="15"/>
      <c r="L208" s="15"/>
    </row>
    <row r="209" ht="15.75" customHeight="1">
      <c r="A209" s="39">
        <v>44932.0</v>
      </c>
      <c r="B209" s="42">
        <v>698.75</v>
      </c>
      <c r="C209" s="15">
        <f t="shared" si="1"/>
        <v>0.002582681684</v>
      </c>
      <c r="D209" s="17">
        <f t="shared" si="2"/>
        <v>0.002582681684</v>
      </c>
      <c r="E209" s="39">
        <v>44932.0</v>
      </c>
      <c r="F209" s="16">
        <v>18487.75</v>
      </c>
      <c r="G209" s="15">
        <v>-0.002516941</v>
      </c>
      <c r="H209" s="17">
        <v>-0.0025</v>
      </c>
      <c r="I209" s="19"/>
      <c r="J209" s="15"/>
      <c r="K209" s="15"/>
      <c r="L209" s="15"/>
    </row>
    <row r="210" ht="15.75" customHeight="1">
      <c r="A210" s="15" t="s">
        <v>243</v>
      </c>
      <c r="B210" s="42">
        <v>696.95</v>
      </c>
      <c r="C210" s="15">
        <f t="shared" si="1"/>
        <v>0.04490254873</v>
      </c>
      <c r="D210" s="17">
        <f t="shared" si="2"/>
        <v>0.04490254873</v>
      </c>
      <c r="E210" s="15" t="s">
        <v>243</v>
      </c>
      <c r="F210" s="16">
        <v>18534.4</v>
      </c>
      <c r="G210" s="15">
        <v>-0.005337061</v>
      </c>
      <c r="H210" s="17">
        <v>-0.0053</v>
      </c>
      <c r="I210" s="19"/>
      <c r="J210" s="15"/>
      <c r="K210" s="15"/>
      <c r="L210" s="15"/>
    </row>
    <row r="211" ht="15.75" customHeight="1">
      <c r="A211" s="15" t="s">
        <v>244</v>
      </c>
      <c r="B211" s="42">
        <v>667.0</v>
      </c>
      <c r="C211" s="15">
        <f t="shared" si="1"/>
        <v>-0.006701414743</v>
      </c>
      <c r="D211" s="17">
        <f t="shared" si="2"/>
        <v>-0.006701414743</v>
      </c>
      <c r="E211" s="15" t="s">
        <v>244</v>
      </c>
      <c r="F211" s="16">
        <v>18633.85</v>
      </c>
      <c r="G211" s="15">
        <v>0.00189261</v>
      </c>
      <c r="H211" s="17">
        <v>0.0019</v>
      </c>
      <c r="I211" s="19"/>
      <c r="J211" s="15"/>
      <c r="K211" s="15"/>
      <c r="L211" s="15"/>
    </row>
    <row r="212" ht="15.75" customHeight="1">
      <c r="A212" s="15" t="s">
        <v>245</v>
      </c>
      <c r="B212" s="42">
        <v>671.5</v>
      </c>
      <c r="C212" s="15">
        <f t="shared" si="1"/>
        <v>-0.003783102144</v>
      </c>
      <c r="D212" s="17">
        <f t="shared" si="2"/>
        <v>-0.003783102144</v>
      </c>
      <c r="E212" s="15" t="s">
        <v>245</v>
      </c>
      <c r="F212" s="16">
        <v>18598.65</v>
      </c>
      <c r="G212" s="15">
        <v>0.005367756</v>
      </c>
      <c r="H212" s="17">
        <v>0.0054</v>
      </c>
      <c r="I212" s="19"/>
      <c r="J212" s="15"/>
      <c r="K212" s="15"/>
      <c r="L212" s="15"/>
    </row>
    <row r="213" ht="15.75" customHeight="1">
      <c r="A213" s="15" t="s">
        <v>246</v>
      </c>
      <c r="B213" s="42">
        <v>674.05</v>
      </c>
      <c r="C213" s="15">
        <f t="shared" si="1"/>
        <v>-0.001259445844</v>
      </c>
      <c r="D213" s="17">
        <f t="shared" si="2"/>
        <v>-0.001259445844</v>
      </c>
      <c r="E213" s="15" t="s">
        <v>246</v>
      </c>
      <c r="F213" s="16">
        <v>18499.35</v>
      </c>
      <c r="G213" s="15">
        <v>0.009726464</v>
      </c>
      <c r="H213" s="17">
        <v>0.0097</v>
      </c>
      <c r="I213" s="19"/>
      <c r="J213" s="15"/>
      <c r="K213" s="15"/>
      <c r="L213" s="15"/>
    </row>
    <row r="214" ht="15.75" customHeight="1">
      <c r="A214" s="15" t="s">
        <v>247</v>
      </c>
      <c r="B214" s="42">
        <v>674.9</v>
      </c>
      <c r="C214" s="15">
        <f t="shared" si="1"/>
        <v>0.04676231097</v>
      </c>
      <c r="D214" s="17">
        <f t="shared" si="2"/>
        <v>0.04676231097</v>
      </c>
      <c r="E214" s="15" t="s">
        <v>247</v>
      </c>
      <c r="F214" s="16">
        <v>18321.15</v>
      </c>
      <c r="G214" s="15">
        <v>0.001955112</v>
      </c>
      <c r="H214" s="17">
        <v>0.002</v>
      </c>
      <c r="I214" s="19"/>
      <c r="J214" s="15"/>
      <c r="K214" s="15"/>
      <c r="L214" s="15"/>
    </row>
    <row r="215" ht="15.75" customHeight="1">
      <c r="A215" s="15" t="s">
        <v>248</v>
      </c>
      <c r="B215" s="42">
        <v>644.75</v>
      </c>
      <c r="C215" s="15">
        <f t="shared" si="1"/>
        <v>-0.0105885061</v>
      </c>
      <c r="D215" s="17">
        <f t="shared" si="2"/>
        <v>-0.0105885061</v>
      </c>
      <c r="E215" s="15" t="s">
        <v>248</v>
      </c>
      <c r="F215" s="16">
        <v>18285.4</v>
      </c>
      <c r="G215" s="15">
        <v>-0.003411816</v>
      </c>
      <c r="H215" s="17">
        <v>-0.0034</v>
      </c>
      <c r="I215" s="19"/>
      <c r="J215" s="15"/>
      <c r="K215" s="15"/>
      <c r="L215" s="15"/>
    </row>
    <row r="216" ht="15.75" customHeight="1">
      <c r="A216" s="15" t="s">
        <v>249</v>
      </c>
      <c r="B216" s="42">
        <v>651.65</v>
      </c>
      <c r="C216" s="15">
        <f t="shared" si="1"/>
        <v>0.002847029855</v>
      </c>
      <c r="D216" s="17">
        <f t="shared" si="2"/>
        <v>0.002847029855</v>
      </c>
      <c r="E216" s="15" t="s">
        <v>249</v>
      </c>
      <c r="F216" s="16">
        <v>18348.0</v>
      </c>
      <c r="G216" s="15">
        <v>0.001834622</v>
      </c>
      <c r="H216" s="17">
        <v>0.0018</v>
      </c>
      <c r="I216" s="19"/>
      <c r="J216" s="15"/>
      <c r="K216" s="15"/>
      <c r="L216" s="15"/>
    </row>
    <row r="217" ht="15.75" customHeight="1">
      <c r="A217" s="15" t="s">
        <v>250</v>
      </c>
      <c r="B217" s="42">
        <v>649.8</v>
      </c>
      <c r="C217" s="15">
        <f t="shared" si="1"/>
        <v>0.01096849475</v>
      </c>
      <c r="D217" s="17">
        <f t="shared" si="2"/>
        <v>0.01096849475</v>
      </c>
      <c r="E217" s="15" t="s">
        <v>250</v>
      </c>
      <c r="F217" s="16">
        <v>18314.4</v>
      </c>
      <c r="G217" s="15">
        <v>0.006097762</v>
      </c>
      <c r="H217" s="17">
        <v>0.0061</v>
      </c>
      <c r="I217" s="19"/>
      <c r="J217" s="15"/>
      <c r="K217" s="15"/>
      <c r="L217" s="15"/>
    </row>
    <row r="218" ht="15.75" customHeight="1">
      <c r="A218" s="15" t="s">
        <v>251</v>
      </c>
      <c r="B218" s="42">
        <v>642.75</v>
      </c>
      <c r="C218" s="15">
        <f t="shared" si="1"/>
        <v>-0.01115384615</v>
      </c>
      <c r="D218" s="17">
        <f t="shared" si="2"/>
        <v>-0.01115384615</v>
      </c>
      <c r="E218" s="15" t="s">
        <v>251</v>
      </c>
      <c r="F218" s="16">
        <v>18203.4</v>
      </c>
      <c r="G218" s="15">
        <v>0.004051307</v>
      </c>
      <c r="H218" s="17">
        <v>0.0041</v>
      </c>
      <c r="I218" s="19"/>
      <c r="J218" s="15"/>
      <c r="K218" s="15"/>
      <c r="L218" s="15"/>
    </row>
    <row r="219" ht="15.75" customHeight="1">
      <c r="A219" s="15" t="s">
        <v>252</v>
      </c>
      <c r="B219" s="42">
        <v>650.0</v>
      </c>
      <c r="C219" s="15">
        <f t="shared" si="1"/>
        <v>-0.01701323251</v>
      </c>
      <c r="D219" s="17">
        <f t="shared" si="2"/>
        <v>-0.01701323251</v>
      </c>
      <c r="E219" s="15" t="s">
        <v>252</v>
      </c>
      <c r="F219" s="16">
        <v>18129.95</v>
      </c>
      <c r="G219" s="15">
        <v>-0.002849011</v>
      </c>
      <c r="H219" s="17">
        <v>-0.0028</v>
      </c>
      <c r="I219" s="19"/>
      <c r="J219" s="15"/>
      <c r="K219" s="15"/>
      <c r="L219" s="15"/>
    </row>
    <row r="220" ht="15.75" customHeight="1">
      <c r="A220" s="15" t="s">
        <v>253</v>
      </c>
      <c r="B220" s="42">
        <v>661.25</v>
      </c>
      <c r="C220" s="15">
        <f t="shared" si="1"/>
        <v>0.003185921262</v>
      </c>
      <c r="D220" s="17">
        <f t="shared" si="2"/>
        <v>0.003185921262</v>
      </c>
      <c r="E220" s="15" t="s">
        <v>253</v>
      </c>
      <c r="F220" s="16">
        <v>18181.75</v>
      </c>
      <c r="G220" s="15">
        <v>-0.005728269</v>
      </c>
      <c r="H220" s="17">
        <v>-0.0057</v>
      </c>
      <c r="I220" s="19"/>
      <c r="J220" s="15"/>
      <c r="K220" s="15"/>
      <c r="L220" s="15"/>
    </row>
    <row r="221" ht="15.75" customHeight="1">
      <c r="A221" s="15" t="s">
        <v>254</v>
      </c>
      <c r="B221" s="42">
        <v>659.15</v>
      </c>
      <c r="C221" s="15">
        <f t="shared" si="1"/>
        <v>-0.01206534772</v>
      </c>
      <c r="D221" s="17">
        <f t="shared" si="2"/>
        <v>-0.01206534772</v>
      </c>
      <c r="E221" s="15" t="s">
        <v>254</v>
      </c>
      <c r="F221" s="16">
        <v>18286.5</v>
      </c>
      <c r="G221" s="15">
        <v>-0.00610636</v>
      </c>
      <c r="H221" s="17">
        <v>-0.0061</v>
      </c>
      <c r="I221" s="19"/>
      <c r="J221" s="15"/>
      <c r="K221" s="15"/>
      <c r="L221" s="15"/>
    </row>
    <row r="222" ht="15.75" customHeight="1">
      <c r="A222" s="15" t="s">
        <v>255</v>
      </c>
      <c r="B222" s="42">
        <v>667.2</v>
      </c>
      <c r="C222" s="15">
        <f t="shared" si="1"/>
        <v>-0.003658627641</v>
      </c>
      <c r="D222" s="17">
        <f t="shared" si="2"/>
        <v>-0.003658627641</v>
      </c>
      <c r="E222" s="15" t="s">
        <v>255</v>
      </c>
      <c r="F222" s="16">
        <v>18398.85</v>
      </c>
      <c r="G222" s="15">
        <v>0.004589185</v>
      </c>
      <c r="H222" s="17">
        <v>0.0046</v>
      </c>
      <c r="I222" s="19"/>
      <c r="J222" s="15"/>
      <c r="K222" s="15"/>
      <c r="L222" s="15"/>
    </row>
    <row r="223" ht="15.75" customHeight="1">
      <c r="A223" s="39">
        <v>45265.0</v>
      </c>
      <c r="B223" s="42">
        <v>669.65</v>
      </c>
      <c r="C223" s="15">
        <f t="shared" si="1"/>
        <v>-0.001788775434</v>
      </c>
      <c r="D223" s="17">
        <f t="shared" si="2"/>
        <v>-0.001788775434</v>
      </c>
      <c r="E223" s="39">
        <v>45265.0</v>
      </c>
      <c r="F223" s="16">
        <v>18314.8</v>
      </c>
      <c r="G223" s="15">
        <v>9.72837E-4</v>
      </c>
      <c r="H223" s="17">
        <v>0.001</v>
      </c>
      <c r="I223" s="19"/>
      <c r="J223" s="15"/>
      <c r="K223" s="15"/>
      <c r="L223" s="15"/>
    </row>
    <row r="224" ht="15.75" customHeight="1">
      <c r="A224" s="39">
        <v>45235.0</v>
      </c>
      <c r="B224" s="42">
        <v>670.85</v>
      </c>
      <c r="C224" s="15">
        <f t="shared" si="1"/>
        <v>-0.008351810791</v>
      </c>
      <c r="D224" s="17">
        <f t="shared" si="2"/>
        <v>-0.008351810791</v>
      </c>
      <c r="E224" s="39">
        <v>45235.0</v>
      </c>
      <c r="F224" s="16">
        <v>18297.0</v>
      </c>
      <c r="G224" s="15">
        <v>-9.88256E-4</v>
      </c>
      <c r="H224" s="17">
        <v>-0.001</v>
      </c>
      <c r="I224" s="19"/>
      <c r="J224" s="15"/>
      <c r="K224" s="15"/>
      <c r="L224" s="15"/>
    </row>
    <row r="225" ht="15.75" customHeight="1">
      <c r="A225" s="39">
        <v>45204.0</v>
      </c>
      <c r="B225" s="42">
        <v>676.5</v>
      </c>
      <c r="C225" s="15">
        <f t="shared" si="1"/>
        <v>0.004678102027</v>
      </c>
      <c r="D225" s="17">
        <f t="shared" si="2"/>
        <v>0.004678102027</v>
      </c>
      <c r="E225" s="39">
        <v>45204.0</v>
      </c>
      <c r="F225" s="16">
        <v>18315.1</v>
      </c>
      <c r="G225" s="15">
        <v>0.002690799</v>
      </c>
      <c r="H225" s="17">
        <v>0.0027</v>
      </c>
      <c r="I225" s="19"/>
      <c r="J225" s="15"/>
      <c r="K225" s="15"/>
      <c r="L225" s="15"/>
    </row>
    <row r="226" ht="15.75" customHeight="1">
      <c r="A226" s="39">
        <v>45174.0</v>
      </c>
      <c r="B226" s="42">
        <v>673.35</v>
      </c>
      <c r="C226" s="15">
        <f t="shared" si="1"/>
        <v>0.01331828442</v>
      </c>
      <c r="D226" s="17">
        <f t="shared" si="2"/>
        <v>0.01331828442</v>
      </c>
      <c r="E226" s="39">
        <v>45174.0</v>
      </c>
      <c r="F226" s="16">
        <v>18265.95</v>
      </c>
      <c r="G226" s="48">
        <v>8.48645E-5</v>
      </c>
      <c r="H226" s="17">
        <v>1.0E-4</v>
      </c>
      <c r="I226" s="19"/>
      <c r="J226" s="15"/>
      <c r="K226" s="15"/>
      <c r="L226" s="15"/>
    </row>
    <row r="227" ht="15.75" customHeight="1">
      <c r="A227" s="39">
        <v>45143.0</v>
      </c>
      <c r="B227" s="42">
        <v>664.5</v>
      </c>
      <c r="C227" s="15">
        <f t="shared" si="1"/>
        <v>0.04292552774</v>
      </c>
      <c r="D227" s="17">
        <f t="shared" si="2"/>
        <v>0.04292552774</v>
      </c>
      <c r="E227" s="39">
        <v>45143.0</v>
      </c>
      <c r="F227" s="16">
        <v>18264.4</v>
      </c>
      <c r="G227" s="15">
        <v>0.010814101</v>
      </c>
      <c r="H227" s="17">
        <v>0.0108</v>
      </c>
      <c r="I227" s="19"/>
      <c r="J227" s="15"/>
      <c r="K227" s="15"/>
      <c r="L227" s="15"/>
    </row>
    <row r="228" ht="15.75" customHeight="1">
      <c r="A228" s="39">
        <v>45051.0</v>
      </c>
      <c r="B228" s="42">
        <v>637.15</v>
      </c>
      <c r="C228" s="15">
        <f t="shared" si="1"/>
        <v>0.006794659082</v>
      </c>
      <c r="D228" s="17">
        <f t="shared" si="2"/>
        <v>0.006794659082</v>
      </c>
      <c r="E228" s="39">
        <v>45051.0</v>
      </c>
      <c r="F228" s="16">
        <v>18069.0</v>
      </c>
      <c r="G228" s="15">
        <v>-0.010232365</v>
      </c>
      <c r="H228" s="17">
        <v>-0.0102</v>
      </c>
      <c r="I228" s="19"/>
      <c r="J228" s="15"/>
      <c r="K228" s="15"/>
      <c r="L228" s="15"/>
    </row>
    <row r="229" ht="15.75" customHeight="1">
      <c r="A229" s="39">
        <v>45021.0</v>
      </c>
      <c r="B229" s="42">
        <v>632.85</v>
      </c>
      <c r="C229" s="15">
        <f t="shared" si="1"/>
        <v>-0.001341328704</v>
      </c>
      <c r="D229" s="17">
        <f t="shared" si="2"/>
        <v>-0.001341328704</v>
      </c>
      <c r="E229" s="39">
        <v>45021.0</v>
      </c>
      <c r="F229" s="16">
        <v>18255.8</v>
      </c>
      <c r="G229" s="15">
        <v>0.009173653</v>
      </c>
      <c r="H229" s="17">
        <v>0.0092</v>
      </c>
      <c r="I229" s="19"/>
      <c r="J229" s="15"/>
      <c r="K229" s="15"/>
      <c r="L229" s="15"/>
    </row>
    <row r="230" ht="15.75" customHeight="1">
      <c r="A230" s="39">
        <v>44990.0</v>
      </c>
      <c r="B230" s="42">
        <v>633.7</v>
      </c>
      <c r="C230" s="15">
        <f t="shared" si="1"/>
        <v>-0.02515191139</v>
      </c>
      <c r="D230" s="17">
        <f t="shared" si="2"/>
        <v>-0.02515191139</v>
      </c>
      <c r="E230" s="39">
        <v>44990.0</v>
      </c>
      <c r="F230" s="16">
        <v>18089.85</v>
      </c>
      <c r="G230" s="15">
        <v>-0.003184985</v>
      </c>
      <c r="H230" s="17">
        <v>-0.0032</v>
      </c>
      <c r="I230" s="19"/>
      <c r="J230" s="15"/>
      <c r="K230" s="15"/>
      <c r="L230" s="15"/>
    </row>
    <row r="231" ht="15.75" customHeight="1">
      <c r="A231" s="39">
        <v>44962.0</v>
      </c>
      <c r="B231" s="42">
        <v>650.05</v>
      </c>
      <c r="C231" s="15">
        <f t="shared" si="1"/>
        <v>-0.01313192652</v>
      </c>
      <c r="D231" s="17">
        <f t="shared" si="2"/>
        <v>-0.01313192652</v>
      </c>
      <c r="E231" s="39">
        <v>44962.0</v>
      </c>
      <c r="F231" s="16">
        <v>18147.65</v>
      </c>
      <c r="G231" s="15">
        <v>0.004575145</v>
      </c>
      <c r="H231" s="17">
        <v>0.0046</v>
      </c>
      <c r="I231" s="19"/>
      <c r="J231" s="15"/>
      <c r="K231" s="15"/>
      <c r="L231" s="15"/>
    </row>
    <row r="232" ht="15.75" customHeight="1">
      <c r="A232" s="15" t="s">
        <v>256</v>
      </c>
      <c r="B232" s="42">
        <v>658.7</v>
      </c>
      <c r="C232" s="15">
        <f t="shared" si="1"/>
        <v>0.04580455664</v>
      </c>
      <c r="D232" s="17">
        <f t="shared" si="2"/>
        <v>0.04580455664</v>
      </c>
      <c r="E232" s="15" t="s">
        <v>256</v>
      </c>
      <c r="F232" s="16">
        <v>18065.0</v>
      </c>
      <c r="G232" s="15">
        <v>0.008370058</v>
      </c>
      <c r="H232" s="17">
        <v>0.0084</v>
      </c>
      <c r="I232" s="19"/>
      <c r="J232" s="15"/>
      <c r="K232" s="15"/>
      <c r="L232" s="15"/>
    </row>
    <row r="233" ht="15.75" customHeight="1">
      <c r="A233" s="15" t="s">
        <v>257</v>
      </c>
      <c r="B233" s="42">
        <v>629.85</v>
      </c>
      <c r="C233" s="15">
        <f t="shared" si="1"/>
        <v>0.0007149666349</v>
      </c>
      <c r="D233" s="17">
        <f t="shared" si="2"/>
        <v>0.0007149666349</v>
      </c>
      <c r="E233" s="15" t="s">
        <v>257</v>
      </c>
      <c r="F233" s="16">
        <v>17915.05</v>
      </c>
      <c r="G233" s="15">
        <v>0.005695087</v>
      </c>
      <c r="H233" s="17">
        <v>0.0057</v>
      </c>
      <c r="I233" s="19"/>
      <c r="J233" s="15"/>
      <c r="K233" s="15"/>
      <c r="L233" s="15"/>
    </row>
    <row r="234" ht="15.75" customHeight="1">
      <c r="A234" s="15" t="s">
        <v>258</v>
      </c>
      <c r="B234" s="42">
        <v>629.4</v>
      </c>
      <c r="C234" s="15">
        <f t="shared" si="1"/>
        <v>-0.001507099231</v>
      </c>
      <c r="D234" s="17">
        <f t="shared" si="2"/>
        <v>-0.001507099231</v>
      </c>
      <c r="E234" s="15" t="s">
        <v>258</v>
      </c>
      <c r="F234" s="16">
        <v>17813.6</v>
      </c>
      <c r="G234" s="15">
        <v>0.002495885</v>
      </c>
      <c r="H234" s="17">
        <v>0.0025</v>
      </c>
      <c r="I234" s="19"/>
      <c r="J234" s="15"/>
      <c r="K234" s="15"/>
      <c r="L234" s="15"/>
    </row>
    <row r="235" ht="15.75" customHeight="1">
      <c r="A235" s="15" t="s">
        <v>259</v>
      </c>
      <c r="B235" s="42">
        <v>630.35</v>
      </c>
      <c r="C235" s="15">
        <f t="shared" si="1"/>
        <v>-0.008649838798</v>
      </c>
      <c r="D235" s="17">
        <f t="shared" si="2"/>
        <v>-0.008649838798</v>
      </c>
      <c r="E235" s="15" t="s">
        <v>259</v>
      </c>
      <c r="F235" s="16">
        <v>17769.25</v>
      </c>
      <c r="G235" s="15">
        <v>0.00145688</v>
      </c>
      <c r="H235" s="17">
        <v>0.0015</v>
      </c>
      <c r="I235" s="19"/>
      <c r="J235" s="15"/>
      <c r="K235" s="15"/>
      <c r="L235" s="15"/>
    </row>
    <row r="236" ht="15.75" customHeight="1">
      <c r="A236" s="15" t="s">
        <v>260</v>
      </c>
      <c r="B236" s="42">
        <v>635.85</v>
      </c>
      <c r="C236" s="15">
        <f t="shared" si="1"/>
        <v>0.003868013893</v>
      </c>
      <c r="D236" s="17">
        <f t="shared" si="2"/>
        <v>0.003868013893</v>
      </c>
      <c r="E236" s="15" t="s">
        <v>260</v>
      </c>
      <c r="F236" s="16">
        <v>17743.4</v>
      </c>
      <c r="G236" s="15">
        <v>0.006771996</v>
      </c>
      <c r="H236" s="17">
        <v>0.0068</v>
      </c>
      <c r="I236" s="19"/>
      <c r="J236" s="15"/>
      <c r="K236" s="15"/>
      <c r="L236" s="15"/>
    </row>
    <row r="237" ht="15.75" customHeight="1">
      <c r="A237" s="15" t="s">
        <v>261</v>
      </c>
      <c r="B237" s="42">
        <v>633.4</v>
      </c>
      <c r="C237" s="15">
        <f t="shared" si="1"/>
        <v>-0.003069174471</v>
      </c>
      <c r="D237" s="17">
        <f t="shared" si="2"/>
        <v>-0.003069174471</v>
      </c>
      <c r="E237" s="15" t="s">
        <v>261</v>
      </c>
      <c r="F237" s="16">
        <v>17624.05</v>
      </c>
      <c r="G237" s="48">
        <v>-2.26957E-5</v>
      </c>
      <c r="H237" s="17">
        <v>0.0</v>
      </c>
      <c r="I237" s="19"/>
      <c r="J237" s="15"/>
      <c r="K237" s="15"/>
      <c r="L237" s="15"/>
    </row>
    <row r="238" ht="15.75" customHeight="1">
      <c r="A238" s="15" t="s">
        <v>262</v>
      </c>
      <c r="B238" s="42">
        <v>635.35</v>
      </c>
      <c r="C238" s="15">
        <f t="shared" si="1"/>
        <v>0.01974159377</v>
      </c>
      <c r="D238" s="17">
        <f t="shared" si="2"/>
        <v>0.01974159377</v>
      </c>
      <c r="E238" s="15" t="s">
        <v>262</v>
      </c>
      <c r="F238" s="16">
        <v>17624.45</v>
      </c>
      <c r="G238" s="15">
        <v>3.23519E-4</v>
      </c>
      <c r="H238" s="17">
        <v>3.0E-4</v>
      </c>
      <c r="I238" s="19"/>
      <c r="J238" s="15"/>
      <c r="K238" s="15"/>
      <c r="L238" s="15"/>
    </row>
    <row r="239" ht="15.75" customHeight="1">
      <c r="A239" s="15" t="s">
        <v>263</v>
      </c>
      <c r="B239" s="42">
        <v>623.05</v>
      </c>
      <c r="C239" s="15">
        <f t="shared" si="1"/>
        <v>-0.02197629699</v>
      </c>
      <c r="D239" s="17">
        <f t="shared" si="2"/>
        <v>-0.02197629699</v>
      </c>
      <c r="E239" s="15" t="s">
        <v>263</v>
      </c>
      <c r="F239" s="16">
        <v>17618.75</v>
      </c>
      <c r="G239" s="15">
        <v>-0.002344261</v>
      </c>
      <c r="H239" s="17">
        <v>-0.0023</v>
      </c>
      <c r="I239" s="19"/>
      <c r="J239" s="15"/>
      <c r="K239" s="15"/>
      <c r="L239" s="15"/>
    </row>
    <row r="240" ht="15.75" customHeight="1">
      <c r="A240" s="15" t="s">
        <v>264</v>
      </c>
      <c r="B240" s="42">
        <v>637.05</v>
      </c>
      <c r="C240" s="15">
        <f t="shared" si="1"/>
        <v>-0.01682228567</v>
      </c>
      <c r="D240" s="17">
        <f t="shared" si="2"/>
        <v>-0.01682228567</v>
      </c>
      <c r="E240" s="15" t="s">
        <v>264</v>
      </c>
      <c r="F240" s="16">
        <v>17660.15</v>
      </c>
      <c r="G240" s="15">
        <v>-0.002637397</v>
      </c>
      <c r="H240" s="17">
        <v>-0.0026</v>
      </c>
      <c r="I240" s="19"/>
      <c r="J240" s="15"/>
      <c r="K240" s="15"/>
      <c r="L240" s="15"/>
    </row>
    <row r="241" ht="15.75" customHeight="1">
      <c r="A241" s="15" t="s">
        <v>265</v>
      </c>
      <c r="B241" s="42">
        <v>647.95</v>
      </c>
      <c r="C241" s="15">
        <f t="shared" si="1"/>
        <v>0.01163153786</v>
      </c>
      <c r="D241" s="17">
        <f t="shared" si="2"/>
        <v>0.01163153786</v>
      </c>
      <c r="E241" s="15" t="s">
        <v>265</v>
      </c>
      <c r="F241" s="16">
        <v>17706.85</v>
      </c>
      <c r="G241" s="15">
        <v>-0.00679549</v>
      </c>
      <c r="H241" s="17">
        <v>-0.0068</v>
      </c>
      <c r="I241" s="19"/>
      <c r="J241" s="15"/>
      <c r="K241" s="15"/>
      <c r="L241" s="15"/>
    </row>
    <row r="242" ht="15.75" customHeight="1">
      <c r="A242" s="15" t="s">
        <v>266</v>
      </c>
      <c r="B242" s="42">
        <v>640.5</v>
      </c>
      <c r="C242" s="15">
        <f t="shared" si="1"/>
        <v>0.03131792931</v>
      </c>
      <c r="D242" s="17">
        <f t="shared" si="2"/>
        <v>0.03131792931</v>
      </c>
      <c r="E242" s="15" t="s">
        <v>266</v>
      </c>
      <c r="F242" s="16">
        <v>17828.0</v>
      </c>
      <c r="G242" s="15">
        <v>8.75794E-4</v>
      </c>
      <c r="H242" s="17">
        <v>9.0E-4</v>
      </c>
      <c r="I242" s="19"/>
      <c r="J242" s="15"/>
      <c r="K242" s="15"/>
      <c r="L242" s="15"/>
    </row>
    <row r="243" ht="15.75" customHeight="1">
      <c r="A243" s="39">
        <v>45264.0</v>
      </c>
      <c r="B243" s="42">
        <v>621.05</v>
      </c>
      <c r="C243" s="15">
        <f t="shared" si="1"/>
        <v>0.007952608943</v>
      </c>
      <c r="D243" s="17">
        <f t="shared" si="2"/>
        <v>0.007952608943</v>
      </c>
      <c r="E243" s="39">
        <v>45264.0</v>
      </c>
      <c r="F243" s="16">
        <v>17812.4</v>
      </c>
      <c r="G243" s="15">
        <v>0.00508399</v>
      </c>
      <c r="H243" s="17">
        <v>0.0051</v>
      </c>
      <c r="I243" s="19"/>
      <c r="J243" s="15"/>
      <c r="K243" s="15"/>
      <c r="L243" s="15"/>
    </row>
    <row r="244" ht="15.75" customHeight="1">
      <c r="A244" s="39">
        <v>45234.0</v>
      </c>
      <c r="B244" s="42">
        <v>616.15</v>
      </c>
      <c r="C244" s="15">
        <f t="shared" si="1"/>
        <v>0.009006796037</v>
      </c>
      <c r="D244" s="17">
        <f t="shared" si="2"/>
        <v>0.009006796037</v>
      </c>
      <c r="E244" s="39">
        <v>45234.0</v>
      </c>
      <c r="F244" s="16">
        <v>17722.3</v>
      </c>
      <c r="G244" s="15">
        <v>0.005574769</v>
      </c>
      <c r="H244" s="17">
        <v>0.0056</v>
      </c>
      <c r="I244" s="19"/>
      <c r="J244" s="15"/>
      <c r="K244" s="15"/>
      <c r="L244" s="15"/>
    </row>
    <row r="245" ht="15.75" customHeight="1">
      <c r="A245" s="39">
        <v>45203.0</v>
      </c>
      <c r="B245" s="42">
        <v>610.65</v>
      </c>
      <c r="C245" s="15">
        <f t="shared" si="1"/>
        <v>-0.005456026059</v>
      </c>
      <c r="D245" s="17">
        <f t="shared" si="2"/>
        <v>-0.005456026059</v>
      </c>
      <c r="E245" s="39">
        <v>45203.0</v>
      </c>
      <c r="F245" s="16">
        <v>17624.05</v>
      </c>
      <c r="G245" s="15">
        <v>0.001414841</v>
      </c>
      <c r="H245" s="17">
        <v>0.0014</v>
      </c>
      <c r="I245" s="19"/>
      <c r="J245" s="15"/>
      <c r="K245" s="15"/>
      <c r="L245" s="15"/>
    </row>
    <row r="246" ht="15.75" customHeight="1">
      <c r="A246" s="39">
        <v>45081.0</v>
      </c>
      <c r="B246" s="42">
        <v>614.0</v>
      </c>
      <c r="C246" s="15">
        <f t="shared" si="1"/>
        <v>-0.01476251605</v>
      </c>
      <c r="D246" s="17">
        <f t="shared" si="2"/>
        <v>-0.01476251605</v>
      </c>
      <c r="E246" s="39">
        <v>45081.0</v>
      </c>
      <c r="F246" s="16">
        <v>17599.15</v>
      </c>
      <c r="G246" s="15">
        <v>0.002397897</v>
      </c>
      <c r="H246" s="17">
        <v>0.0024</v>
      </c>
      <c r="I246" s="19"/>
      <c r="J246" s="15"/>
      <c r="K246" s="15"/>
      <c r="L246" s="15"/>
    </row>
    <row r="247" ht="15.75" customHeight="1">
      <c r="A247" s="39">
        <v>45050.0</v>
      </c>
      <c r="B247" s="42">
        <v>623.2</v>
      </c>
      <c r="C247" s="15">
        <f t="shared" si="1"/>
        <v>0.0250842997</v>
      </c>
      <c r="D247" s="17">
        <f t="shared" si="2"/>
        <v>0.0250842997</v>
      </c>
      <c r="E247" s="39">
        <v>45050.0</v>
      </c>
      <c r="F247" s="16">
        <v>17557.05</v>
      </c>
      <c r="G247" s="15">
        <v>0.009138955</v>
      </c>
      <c r="H247" s="17">
        <v>0.0091</v>
      </c>
      <c r="I247" s="19"/>
      <c r="J247" s="15"/>
      <c r="K247" s="15"/>
      <c r="L247" s="15"/>
    </row>
    <row r="248" ht="15.75" customHeight="1">
      <c r="A248" s="39">
        <v>44989.0</v>
      </c>
      <c r="B248" s="42">
        <v>607.95</v>
      </c>
      <c r="C248" s="15">
        <f t="shared" si="1"/>
        <v>0.04674586777</v>
      </c>
      <c r="D248" s="17">
        <f t="shared" si="2"/>
        <v>0.04674586777</v>
      </c>
      <c r="E248" s="39">
        <v>44989.0</v>
      </c>
      <c r="F248" s="16">
        <v>17398.05</v>
      </c>
      <c r="G248" s="15">
        <v>0.002206253</v>
      </c>
      <c r="H248" s="17">
        <v>0.0022</v>
      </c>
      <c r="I248" s="19"/>
      <c r="J248" s="15"/>
      <c r="K248" s="15"/>
      <c r="L248" s="15"/>
    </row>
    <row r="249" ht="15.75" customHeight="1">
      <c r="A249" s="15" t="s">
        <v>267</v>
      </c>
      <c r="B249" s="42">
        <v>580.8</v>
      </c>
      <c r="C249" s="15">
        <f t="shared" si="1"/>
        <v>0.02028985507</v>
      </c>
      <c r="D249" s="17">
        <f t="shared" si="2"/>
        <v>0.02028985507</v>
      </c>
      <c r="E249" s="15" t="s">
        <v>267</v>
      </c>
      <c r="F249" s="16">
        <v>17359.75</v>
      </c>
      <c r="G249" s="15">
        <v>0.016337152</v>
      </c>
      <c r="H249" s="17">
        <v>0.0163</v>
      </c>
      <c r="I249" s="19"/>
      <c r="J249" s="15"/>
      <c r="K249" s="15"/>
      <c r="L249" s="15"/>
    </row>
    <row r="250" ht="15.75" customHeight="1">
      <c r="A250" s="15" t="s">
        <v>268</v>
      </c>
      <c r="B250" s="42">
        <v>569.25</v>
      </c>
      <c r="C250" s="15">
        <f t="shared" si="1"/>
        <v>0.0002635740643</v>
      </c>
      <c r="D250" s="17">
        <f t="shared" si="2"/>
        <v>0.0002635740643</v>
      </c>
      <c r="E250" s="15" t="s">
        <v>268</v>
      </c>
      <c r="F250" s="16">
        <v>17080.7</v>
      </c>
      <c r="G250" s="15">
        <v>0.007609856</v>
      </c>
      <c r="H250" s="17">
        <v>0.0076</v>
      </c>
      <c r="I250" s="19"/>
      <c r="J250" s="15"/>
      <c r="K250" s="15"/>
      <c r="L250" s="15"/>
    </row>
    <row r="251" ht="15.75" customHeight="1">
      <c r="A251" s="15" t="s">
        <v>269</v>
      </c>
      <c r="B251" s="42">
        <v>569.1</v>
      </c>
      <c r="C251" s="15">
        <f t="shared" si="1"/>
        <v>0.003261348612</v>
      </c>
      <c r="D251" s="17">
        <f t="shared" si="2"/>
        <v>0.003261348612</v>
      </c>
      <c r="E251" s="15" t="s">
        <v>269</v>
      </c>
      <c r="F251" s="16">
        <v>16951.7</v>
      </c>
      <c r="G251" s="15">
        <v>-0.002001684</v>
      </c>
      <c r="H251" s="17">
        <v>-0.002</v>
      </c>
      <c r="I251" s="19"/>
      <c r="J251" s="15"/>
      <c r="K251" s="15"/>
      <c r="L251" s="15"/>
    </row>
    <row r="252" ht="15.75" customHeight="1">
      <c r="A252" s="15" t="s">
        <v>270</v>
      </c>
      <c r="B252" s="42">
        <v>567.25</v>
      </c>
      <c r="C252" s="15">
        <f t="shared" si="1"/>
        <v>-0.01740862636</v>
      </c>
      <c r="D252" s="17">
        <f t="shared" si="2"/>
        <v>-0.01740862636</v>
      </c>
      <c r="E252" s="15" t="s">
        <v>270</v>
      </c>
      <c r="F252" s="16">
        <v>16985.7</v>
      </c>
      <c r="G252" s="15">
        <v>0.002398931</v>
      </c>
      <c r="H252" s="17">
        <v>0.0024</v>
      </c>
      <c r="I252" s="19"/>
      <c r="J252" s="15"/>
      <c r="K252" s="15"/>
      <c r="L252" s="15"/>
    </row>
    <row r="253" ht="15.75" customHeight="1">
      <c r="A253" s="15" t="s">
        <v>271</v>
      </c>
      <c r="B253" s="42">
        <v>577.3</v>
      </c>
      <c r="C253" s="15">
        <f t="shared" si="1"/>
        <v>-0.02227114912</v>
      </c>
      <c r="D253" s="17">
        <f t="shared" si="2"/>
        <v>-0.02227114912</v>
      </c>
      <c r="E253" s="15" t="s">
        <v>271</v>
      </c>
      <c r="F253" s="16">
        <v>16945.05</v>
      </c>
      <c r="G253" s="15">
        <v>-0.007720956</v>
      </c>
      <c r="H253" s="17">
        <v>-0.0077</v>
      </c>
      <c r="I253" s="19"/>
      <c r="J253" s="15"/>
      <c r="K253" s="15"/>
      <c r="L253" s="15"/>
    </row>
    <row r="254" ht="15.75" customHeight="1">
      <c r="A254" s="15" t="s">
        <v>272</v>
      </c>
      <c r="B254" s="42">
        <v>590.45</v>
      </c>
      <c r="C254" s="15">
        <f t="shared" si="1"/>
        <v>-0.00008467400508</v>
      </c>
      <c r="D254" s="17">
        <f t="shared" si="2"/>
        <v>-0.00008467400508</v>
      </c>
      <c r="E254" s="15" t="s">
        <v>272</v>
      </c>
      <c r="F254" s="16">
        <v>17076.9</v>
      </c>
      <c r="G254" s="15">
        <v>-0.004372693</v>
      </c>
      <c r="H254" s="17">
        <v>-0.0044</v>
      </c>
      <c r="I254" s="19"/>
      <c r="J254" s="15"/>
      <c r="K254" s="15"/>
      <c r="L254" s="15"/>
    </row>
    <row r="255" ht="15.75" customHeight="1">
      <c r="A255" s="15" t="s">
        <v>273</v>
      </c>
      <c r="B255" s="42">
        <v>590.5</v>
      </c>
      <c r="C255" s="15">
        <f t="shared" si="1"/>
        <v>0.01451765312</v>
      </c>
      <c r="D255" s="17">
        <f t="shared" si="2"/>
        <v>0.01451765312</v>
      </c>
      <c r="E255" s="15" t="s">
        <v>273</v>
      </c>
      <c r="F255" s="16">
        <v>17151.9</v>
      </c>
      <c r="G255" s="15">
        <v>0.002595353</v>
      </c>
      <c r="H255" s="17">
        <v>0.0026</v>
      </c>
      <c r="I255" s="19"/>
      <c r="J255" s="15"/>
      <c r="K255" s="15"/>
      <c r="L255" s="15"/>
    </row>
    <row r="256" ht="15.75" customHeight="1">
      <c r="A256" s="15" t="s">
        <v>274</v>
      </c>
      <c r="B256" s="42">
        <v>582.05</v>
      </c>
      <c r="C256" s="15">
        <f t="shared" si="1"/>
        <v>-0.005552708013</v>
      </c>
      <c r="D256" s="17">
        <f t="shared" si="2"/>
        <v>-0.005552708013</v>
      </c>
      <c r="E256" s="15" t="s">
        <v>274</v>
      </c>
      <c r="F256" s="16">
        <v>17107.5</v>
      </c>
      <c r="G256" s="15">
        <v>0.007010666</v>
      </c>
      <c r="H256" s="17">
        <v>0.007</v>
      </c>
      <c r="I256" s="19"/>
      <c r="J256" s="15"/>
      <c r="K256" s="15"/>
      <c r="L256" s="15"/>
    </row>
    <row r="257" ht="15.75" customHeight="1">
      <c r="A257" s="15" t="s">
        <v>275</v>
      </c>
      <c r="B257" s="42">
        <v>585.3</v>
      </c>
      <c r="C257" s="15">
        <f t="shared" si="1"/>
        <v>-0.01737597582</v>
      </c>
      <c r="D257" s="17">
        <f t="shared" si="2"/>
        <v>-0.01737597582</v>
      </c>
      <c r="E257" s="15" t="s">
        <v>275</v>
      </c>
      <c r="F257" s="16">
        <v>16988.4</v>
      </c>
      <c r="G257" s="15">
        <v>-0.006529221</v>
      </c>
      <c r="H257" s="17">
        <v>-0.0065</v>
      </c>
      <c r="I257" s="19"/>
      <c r="J257" s="15"/>
      <c r="K257" s="15"/>
      <c r="L257" s="15"/>
    </row>
    <row r="258" ht="15.75" customHeight="1">
      <c r="A258" s="15" t="s">
        <v>276</v>
      </c>
      <c r="B258" s="42">
        <v>595.65</v>
      </c>
      <c r="C258" s="15">
        <f t="shared" si="1"/>
        <v>0.01872755259</v>
      </c>
      <c r="D258" s="17">
        <f t="shared" si="2"/>
        <v>0.01872755259</v>
      </c>
      <c r="E258" s="15" t="s">
        <v>276</v>
      </c>
      <c r="F258" s="16">
        <v>17100.05</v>
      </c>
      <c r="G258" s="15">
        <v>0.00673806</v>
      </c>
      <c r="H258" s="17">
        <v>0.0067</v>
      </c>
      <c r="I258" s="19"/>
      <c r="J258" s="15"/>
      <c r="K258" s="15"/>
      <c r="L258" s="15"/>
    </row>
    <row r="259" ht="15.75" customHeight="1">
      <c r="A259" s="15" t="s">
        <v>277</v>
      </c>
      <c r="B259" s="42">
        <v>584.7</v>
      </c>
      <c r="C259" s="15">
        <f t="shared" si="1"/>
        <v>0.005416559195</v>
      </c>
      <c r="D259" s="17">
        <f t="shared" si="2"/>
        <v>0.005416559195</v>
      </c>
      <c r="E259" s="15" t="s">
        <v>277</v>
      </c>
      <c r="F259" s="16">
        <v>16985.6</v>
      </c>
      <c r="G259" s="15">
        <v>7.92475E-4</v>
      </c>
      <c r="H259" s="17">
        <v>8.0E-4</v>
      </c>
      <c r="I259" s="19"/>
      <c r="J259" s="15"/>
      <c r="K259" s="15"/>
      <c r="L259" s="15"/>
    </row>
    <row r="260" ht="15.75" customHeight="1">
      <c r="A260" s="15" t="s">
        <v>278</v>
      </c>
      <c r="B260" s="42">
        <v>581.55</v>
      </c>
      <c r="C260" s="15">
        <f t="shared" si="1"/>
        <v>-0.008862377503</v>
      </c>
      <c r="D260" s="17">
        <f t="shared" si="2"/>
        <v>-0.008862377503</v>
      </c>
      <c r="E260" s="15" t="s">
        <v>278</v>
      </c>
      <c r="F260" s="16">
        <v>16972.15</v>
      </c>
      <c r="G260" s="15">
        <v>-0.004174661</v>
      </c>
      <c r="H260" s="17">
        <v>-0.0042</v>
      </c>
      <c r="I260" s="19"/>
      <c r="J260" s="15"/>
      <c r="K260" s="15"/>
      <c r="L260" s="15"/>
    </row>
    <row r="261" ht="15.75" customHeight="1">
      <c r="A261" s="15" t="s">
        <v>279</v>
      </c>
      <c r="B261" s="42">
        <v>586.75</v>
      </c>
      <c r="C261" s="15">
        <f t="shared" si="1"/>
        <v>-0.007778811195</v>
      </c>
      <c r="D261" s="17">
        <f t="shared" si="2"/>
        <v>-0.007778811195</v>
      </c>
      <c r="E261" s="15" t="s">
        <v>279</v>
      </c>
      <c r="F261" s="16">
        <v>17043.3</v>
      </c>
      <c r="G261" s="15">
        <v>-0.006470681</v>
      </c>
      <c r="H261" s="17">
        <v>-0.0065</v>
      </c>
      <c r="I261" s="19"/>
      <c r="J261" s="15"/>
      <c r="K261" s="15"/>
      <c r="L261" s="15"/>
    </row>
    <row r="262" ht="15.75" customHeight="1">
      <c r="A262" s="15" t="s">
        <v>280</v>
      </c>
      <c r="B262" s="42">
        <v>591.35</v>
      </c>
      <c r="C262" s="15">
        <f t="shared" si="1"/>
        <v>-0.0638011557</v>
      </c>
      <c r="D262" s="17">
        <f t="shared" si="2"/>
        <v>-0.0638011557</v>
      </c>
      <c r="E262" s="15" t="s">
        <v>280</v>
      </c>
      <c r="F262" s="16">
        <v>17154.3</v>
      </c>
      <c r="G262" s="15">
        <v>-0.014851059</v>
      </c>
      <c r="H262" s="17">
        <v>-0.0149</v>
      </c>
      <c r="I262" s="19"/>
      <c r="J262" s="15"/>
      <c r="K262" s="15"/>
      <c r="L262" s="15"/>
    </row>
    <row r="263" ht="15.75" customHeight="1">
      <c r="A263" s="39">
        <v>45202.0</v>
      </c>
      <c r="B263" s="42">
        <v>631.65</v>
      </c>
      <c r="C263" s="15">
        <f t="shared" si="1"/>
        <v>0.0008714942164</v>
      </c>
      <c r="D263" s="17">
        <f t="shared" si="2"/>
        <v>0.0008714942164</v>
      </c>
      <c r="E263" s="39">
        <v>45202.0</v>
      </c>
      <c r="F263" s="16">
        <v>17412.9</v>
      </c>
      <c r="G263" s="15">
        <v>-0.010045709</v>
      </c>
      <c r="H263" s="17">
        <v>-0.01</v>
      </c>
      <c r="I263" s="19"/>
      <c r="J263" s="15"/>
      <c r="K263" s="15"/>
      <c r="L263" s="15"/>
    </row>
    <row r="264" ht="15.75" customHeight="1">
      <c r="A264" s="39">
        <v>45172.0</v>
      </c>
      <c r="B264" s="42">
        <v>631.1</v>
      </c>
      <c r="C264" s="15">
        <f t="shared" si="1"/>
        <v>0.005336519315</v>
      </c>
      <c r="D264" s="17">
        <f t="shared" si="2"/>
        <v>0.005336519315</v>
      </c>
      <c r="E264" s="39">
        <v>45172.0</v>
      </c>
      <c r="F264" s="16">
        <v>17589.6</v>
      </c>
      <c r="G264" s="15">
        <v>-0.009282206</v>
      </c>
      <c r="H264" s="17">
        <v>-0.0093</v>
      </c>
      <c r="I264" s="19"/>
      <c r="J264" s="15"/>
      <c r="K264" s="15"/>
      <c r="L264" s="15"/>
    </row>
    <row r="265" ht="15.75" customHeight="1">
      <c r="A265" s="39">
        <v>45141.0</v>
      </c>
      <c r="B265" s="42">
        <v>627.75</v>
      </c>
      <c r="C265" s="15">
        <f t="shared" si="1"/>
        <v>0.02239413681</v>
      </c>
      <c r="D265" s="17">
        <f t="shared" si="2"/>
        <v>0.02239413681</v>
      </c>
      <c r="E265" s="39">
        <v>45141.0</v>
      </c>
      <c r="F265" s="16">
        <v>17754.4</v>
      </c>
      <c r="G265" s="15">
        <v>0.002424985</v>
      </c>
      <c r="H265" s="17">
        <v>0.0024</v>
      </c>
      <c r="I265" s="19"/>
      <c r="J265" s="15"/>
      <c r="K265" s="15"/>
      <c r="L265" s="15"/>
    </row>
    <row r="266" ht="15.75" customHeight="1">
      <c r="A266" s="39">
        <v>45080.0</v>
      </c>
      <c r="B266" s="42">
        <v>614.0</v>
      </c>
      <c r="C266" s="15">
        <f t="shared" si="1"/>
        <v>0.06615731898</v>
      </c>
      <c r="D266" s="17">
        <f t="shared" si="2"/>
        <v>0.06615731898</v>
      </c>
      <c r="E266" s="39">
        <v>45080.0</v>
      </c>
      <c r="F266" s="16">
        <v>17711.45</v>
      </c>
      <c r="G266" s="15">
        <v>0.006655546</v>
      </c>
      <c r="H266" s="17">
        <v>0.0067</v>
      </c>
      <c r="I266" s="19"/>
      <c r="J266" s="15"/>
      <c r="K266" s="15"/>
      <c r="L266" s="15"/>
    </row>
    <row r="267" ht="15.75" customHeight="1">
      <c r="A267" s="39">
        <v>44988.0</v>
      </c>
      <c r="B267" s="42">
        <v>575.9</v>
      </c>
      <c r="C267" s="15">
        <f t="shared" si="1"/>
        <v>0.02001416932</v>
      </c>
      <c r="D267" s="17">
        <f t="shared" si="2"/>
        <v>0.02001416932</v>
      </c>
      <c r="E267" s="39">
        <v>44988.0</v>
      </c>
      <c r="F267" s="16">
        <v>17594.35</v>
      </c>
      <c r="G267" s="15">
        <v>0.015728644</v>
      </c>
      <c r="H267" s="17">
        <v>0.0157</v>
      </c>
      <c r="I267" s="19"/>
      <c r="J267" s="15"/>
      <c r="K267" s="15"/>
      <c r="L267" s="15"/>
    </row>
    <row r="268" ht="15.75" customHeight="1">
      <c r="A268" s="39">
        <v>44960.0</v>
      </c>
      <c r="B268" s="42">
        <v>564.6</v>
      </c>
      <c r="C268" s="15">
        <f t="shared" si="1"/>
        <v>-0.009560564863</v>
      </c>
      <c r="D268" s="17">
        <f t="shared" si="2"/>
        <v>-0.009560564863</v>
      </c>
      <c r="E268" s="39">
        <v>44960.0</v>
      </c>
      <c r="F268" s="16">
        <v>17321.9</v>
      </c>
      <c r="G268" s="15">
        <v>-0.007392169</v>
      </c>
      <c r="H268" s="17">
        <v>-0.0074</v>
      </c>
      <c r="I268" s="19"/>
      <c r="J268" s="15"/>
      <c r="K268" s="15"/>
      <c r="L268" s="15"/>
    </row>
    <row r="269" ht="15.75" customHeight="1">
      <c r="A269" s="39">
        <v>44929.0</v>
      </c>
      <c r="B269" s="42">
        <v>570.05</v>
      </c>
      <c r="C269" s="15">
        <f t="shared" si="1"/>
        <v>0.01931157801</v>
      </c>
      <c r="D269" s="17">
        <f t="shared" si="2"/>
        <v>0.01931157801</v>
      </c>
      <c r="E269" s="39">
        <v>44929.0</v>
      </c>
      <c r="F269" s="16">
        <v>17450.9</v>
      </c>
      <c r="G269" s="15">
        <v>0.008492281</v>
      </c>
      <c r="H269" s="17">
        <v>0.0085</v>
      </c>
      <c r="I269" s="19"/>
      <c r="J269" s="15"/>
      <c r="K269" s="15"/>
      <c r="L269" s="15"/>
    </row>
    <row r="270" ht="15.75" customHeight="1">
      <c r="A270" s="15" t="s">
        <v>281</v>
      </c>
      <c r="B270" s="42">
        <v>559.25</v>
      </c>
      <c r="C270" s="15">
        <f t="shared" si="1"/>
        <v>0.01084500678</v>
      </c>
      <c r="D270" s="17">
        <f t="shared" si="2"/>
        <v>0.01084500678</v>
      </c>
      <c r="E270" s="15" t="s">
        <v>281</v>
      </c>
      <c r="F270" s="16">
        <v>17303.95</v>
      </c>
      <c r="G270" s="15">
        <v>-0.005102716</v>
      </c>
      <c r="H270" s="17">
        <v>-0.0051</v>
      </c>
      <c r="I270" s="19"/>
      <c r="J270" s="15"/>
      <c r="K270" s="15"/>
      <c r="L270" s="15"/>
    </row>
    <row r="271" ht="15.75" customHeight="1">
      <c r="A271" s="15" t="s">
        <v>282</v>
      </c>
      <c r="B271" s="42">
        <v>553.25</v>
      </c>
      <c r="C271" s="15">
        <f t="shared" si="1"/>
        <v>-0.03581387243</v>
      </c>
      <c r="D271" s="17">
        <f t="shared" si="2"/>
        <v>-0.03581387243</v>
      </c>
      <c r="E271" s="15" t="s">
        <v>282</v>
      </c>
      <c r="F271" s="16">
        <v>17392.7</v>
      </c>
      <c r="G271" s="15">
        <v>-0.004185322</v>
      </c>
      <c r="H271" s="17">
        <v>-0.0042</v>
      </c>
      <c r="I271" s="19"/>
      <c r="J271" s="15"/>
      <c r="K271" s="15"/>
      <c r="L271" s="15"/>
    </row>
    <row r="272" ht="15.75" customHeight="1">
      <c r="A272" s="15" t="s">
        <v>283</v>
      </c>
      <c r="B272" s="42">
        <v>573.8</v>
      </c>
      <c r="C272" s="15">
        <f t="shared" si="1"/>
        <v>0.02154174826</v>
      </c>
      <c r="D272" s="17">
        <f t="shared" si="2"/>
        <v>0.02154174826</v>
      </c>
      <c r="E272" s="15" t="s">
        <v>283</v>
      </c>
      <c r="F272" s="16">
        <v>17465.8</v>
      </c>
      <c r="G272" s="15">
        <v>-0.002595474</v>
      </c>
      <c r="H272" s="17">
        <v>-0.0026</v>
      </c>
      <c r="I272" s="19"/>
      <c r="J272" s="15"/>
      <c r="K272" s="15"/>
      <c r="L272" s="15"/>
    </row>
    <row r="273" ht="15.75" customHeight="1">
      <c r="A273" s="15" t="s">
        <v>284</v>
      </c>
      <c r="B273" s="42">
        <v>561.7</v>
      </c>
      <c r="C273" s="15">
        <f t="shared" si="1"/>
        <v>-0.05991631799</v>
      </c>
      <c r="D273" s="17">
        <f t="shared" si="2"/>
        <v>-0.05991631799</v>
      </c>
      <c r="E273" s="15" t="s">
        <v>284</v>
      </c>
      <c r="F273" s="16">
        <v>17511.25</v>
      </c>
      <c r="G273" s="15">
        <v>-0.002452391</v>
      </c>
      <c r="H273" s="17">
        <v>-0.0025</v>
      </c>
      <c r="I273" s="19"/>
      <c r="J273" s="15"/>
      <c r="K273" s="15"/>
      <c r="L273" s="15"/>
    </row>
    <row r="274" ht="15.75" customHeight="1">
      <c r="A274" s="15" t="s">
        <v>285</v>
      </c>
      <c r="B274" s="42">
        <v>597.5</v>
      </c>
      <c r="C274" s="15">
        <f t="shared" si="1"/>
        <v>-0.008956709239</v>
      </c>
      <c r="D274" s="17">
        <f t="shared" si="2"/>
        <v>-0.008956709239</v>
      </c>
      <c r="E274" s="15" t="s">
        <v>285</v>
      </c>
      <c r="F274" s="16">
        <v>17554.3</v>
      </c>
      <c r="G274" s="15">
        <v>-0.01528045</v>
      </c>
      <c r="H274" s="17">
        <v>-0.0153</v>
      </c>
      <c r="I274" s="19"/>
      <c r="J274" s="15"/>
      <c r="K274" s="15"/>
      <c r="L274" s="15"/>
    </row>
    <row r="275" ht="15.75" customHeight="1">
      <c r="A275" s="15" t="s">
        <v>286</v>
      </c>
      <c r="B275" s="42">
        <v>602.9</v>
      </c>
      <c r="C275" s="15">
        <f t="shared" si="1"/>
        <v>0.00157820417</v>
      </c>
      <c r="D275" s="17">
        <f t="shared" si="2"/>
        <v>0.00157820417</v>
      </c>
      <c r="E275" s="15" t="s">
        <v>286</v>
      </c>
      <c r="F275" s="16">
        <v>17826.7</v>
      </c>
      <c r="G275" s="15">
        <v>-0.001003105</v>
      </c>
      <c r="H275" s="17">
        <v>-0.001</v>
      </c>
      <c r="I275" s="19"/>
      <c r="J275" s="15"/>
      <c r="K275" s="15"/>
      <c r="L275" s="15"/>
    </row>
    <row r="276" ht="15.75" customHeight="1">
      <c r="A276" s="15" t="s">
        <v>287</v>
      </c>
      <c r="B276" s="42">
        <v>601.95</v>
      </c>
      <c r="C276" s="15">
        <f t="shared" si="1"/>
        <v>-0.01585874275</v>
      </c>
      <c r="D276" s="17">
        <f t="shared" si="2"/>
        <v>-0.01585874275</v>
      </c>
      <c r="E276" s="15" t="s">
        <v>287</v>
      </c>
      <c r="F276" s="16">
        <v>17844.6</v>
      </c>
      <c r="G276" s="15">
        <v>-0.00555054</v>
      </c>
      <c r="H276" s="17">
        <v>-0.0056</v>
      </c>
      <c r="I276" s="19"/>
      <c r="J276" s="15"/>
      <c r="K276" s="15"/>
      <c r="L276" s="15"/>
    </row>
    <row r="277" ht="15.75" customHeight="1">
      <c r="A277" s="15" t="s">
        <v>288</v>
      </c>
      <c r="B277" s="42">
        <v>611.65</v>
      </c>
      <c r="C277" s="15">
        <f t="shared" si="1"/>
        <v>-0.04160137888</v>
      </c>
      <c r="D277" s="17">
        <f t="shared" si="2"/>
        <v>-0.04160137888</v>
      </c>
      <c r="E277" s="15" t="s">
        <v>288</v>
      </c>
      <c r="F277" s="16">
        <v>17944.2</v>
      </c>
      <c r="G277" s="15">
        <v>-0.005081546</v>
      </c>
      <c r="H277" s="17">
        <v>-0.0051</v>
      </c>
      <c r="I277" s="19"/>
      <c r="J277" s="15"/>
      <c r="K277" s="15"/>
      <c r="L277" s="15"/>
    </row>
    <row r="278" ht="15.75" customHeight="1">
      <c r="A278" s="15" t="s">
        <v>289</v>
      </c>
      <c r="B278" s="42">
        <v>638.2</v>
      </c>
      <c r="C278" s="15">
        <f t="shared" si="1"/>
        <v>0.08123676408</v>
      </c>
      <c r="D278" s="17">
        <f t="shared" si="2"/>
        <v>0.08123676408</v>
      </c>
      <c r="E278" s="15" t="s">
        <v>289</v>
      </c>
      <c r="F278" s="16">
        <v>18035.85</v>
      </c>
      <c r="G278" s="15">
        <v>0.001110134</v>
      </c>
      <c r="H278" s="17">
        <v>0.0011</v>
      </c>
      <c r="I278" s="19"/>
      <c r="J278" s="15"/>
      <c r="K278" s="15"/>
      <c r="L278" s="15"/>
    </row>
    <row r="279" ht="15.75" customHeight="1">
      <c r="A279" s="15" t="s">
        <v>290</v>
      </c>
      <c r="B279" s="42">
        <v>590.25</v>
      </c>
      <c r="C279" s="15">
        <f t="shared" si="1"/>
        <v>0.1011099711</v>
      </c>
      <c r="D279" s="17">
        <f t="shared" si="2"/>
        <v>0.1011099711</v>
      </c>
      <c r="E279" s="15" t="s">
        <v>290</v>
      </c>
      <c r="F279" s="16">
        <v>18015.85</v>
      </c>
      <c r="G279" s="15">
        <v>0.004796471</v>
      </c>
      <c r="H279" s="17">
        <v>0.0048</v>
      </c>
      <c r="I279" s="19"/>
      <c r="J279" s="15"/>
      <c r="K279" s="15"/>
      <c r="L279" s="15"/>
    </row>
    <row r="280" ht="15.75" customHeight="1">
      <c r="A280" s="15" t="s">
        <v>291</v>
      </c>
      <c r="B280" s="42">
        <v>536.05</v>
      </c>
      <c r="C280" s="15">
        <f t="shared" si="1"/>
        <v>-0.008691631993</v>
      </c>
      <c r="D280" s="17">
        <f t="shared" si="2"/>
        <v>-0.008691631993</v>
      </c>
      <c r="E280" s="15" t="s">
        <v>291</v>
      </c>
      <c r="F280" s="16">
        <v>17929.85</v>
      </c>
      <c r="G280" s="15">
        <v>0.008944398</v>
      </c>
      <c r="H280" s="17">
        <v>0.0089</v>
      </c>
      <c r="I280" s="19"/>
      <c r="J280" s="15"/>
      <c r="K280" s="15"/>
      <c r="L280" s="15"/>
    </row>
    <row r="281" ht="15.75" customHeight="1">
      <c r="A281" s="15" t="s">
        <v>292</v>
      </c>
      <c r="B281" s="42">
        <v>540.75</v>
      </c>
      <c r="C281" s="15">
        <f t="shared" si="1"/>
        <v>-0.003133929394</v>
      </c>
      <c r="D281" s="17">
        <f t="shared" si="2"/>
        <v>-0.003133929394</v>
      </c>
      <c r="E281" s="15" t="s">
        <v>292</v>
      </c>
      <c r="F281" s="16">
        <v>17770.9</v>
      </c>
      <c r="G281" s="15">
        <v>-0.004793773</v>
      </c>
      <c r="H281" s="17">
        <v>-0.0048</v>
      </c>
      <c r="I281" s="19"/>
      <c r="J281" s="15"/>
      <c r="K281" s="15"/>
      <c r="L281" s="15"/>
    </row>
    <row r="282" ht="15.75" customHeight="1">
      <c r="A282" s="39">
        <v>45201.0</v>
      </c>
      <c r="B282" s="42">
        <v>542.45</v>
      </c>
      <c r="C282" s="15">
        <f t="shared" si="1"/>
        <v>0.001107317523</v>
      </c>
      <c r="D282" s="17">
        <f t="shared" si="2"/>
        <v>0.001107317523</v>
      </c>
      <c r="E282" s="39">
        <v>45201.0</v>
      </c>
      <c r="F282" s="16">
        <v>17856.5</v>
      </c>
      <c r="G282" s="15">
        <v>-0.002065001</v>
      </c>
      <c r="H282" s="17">
        <v>-0.0021</v>
      </c>
      <c r="I282" s="19"/>
      <c r="J282" s="15"/>
      <c r="K282" s="15"/>
      <c r="L282" s="15"/>
    </row>
    <row r="283" ht="15.75" customHeight="1">
      <c r="A283" s="39">
        <v>45171.0</v>
      </c>
      <c r="B283" s="42">
        <v>541.85</v>
      </c>
      <c r="C283" s="15">
        <f t="shared" si="1"/>
        <v>-0.005414831131</v>
      </c>
      <c r="D283" s="17">
        <f t="shared" si="2"/>
        <v>-0.005414831131</v>
      </c>
      <c r="E283" s="39">
        <v>45171.0</v>
      </c>
      <c r="F283" s="16">
        <v>17893.45</v>
      </c>
      <c r="G283" s="15">
        <v>0.001217008</v>
      </c>
      <c r="H283" s="17">
        <v>0.0012</v>
      </c>
      <c r="I283" s="19"/>
      <c r="J283" s="15"/>
      <c r="K283" s="15"/>
      <c r="L283" s="15"/>
    </row>
    <row r="284" ht="15.75" customHeight="1">
      <c r="A284" s="39">
        <v>45140.0</v>
      </c>
      <c r="B284" s="42">
        <v>544.8</v>
      </c>
      <c r="C284" s="15">
        <f t="shared" si="1"/>
        <v>-0.01740463522</v>
      </c>
      <c r="D284" s="17">
        <f t="shared" si="2"/>
        <v>-0.01740463522</v>
      </c>
      <c r="E284" s="39">
        <v>45140.0</v>
      </c>
      <c r="F284" s="16">
        <v>17871.7</v>
      </c>
      <c r="G284" s="15">
        <v>0.008475581</v>
      </c>
      <c r="H284" s="17">
        <v>0.0085</v>
      </c>
      <c r="I284" s="19"/>
      <c r="J284" s="15"/>
      <c r="K284" s="15"/>
      <c r="L284" s="15"/>
    </row>
    <row r="285" ht="15.75" customHeight="1">
      <c r="A285" s="39">
        <v>45109.0</v>
      </c>
      <c r="B285" s="42">
        <v>554.45</v>
      </c>
      <c r="C285" s="15">
        <f t="shared" si="1"/>
        <v>0.0143615075</v>
      </c>
      <c r="D285" s="17">
        <f t="shared" si="2"/>
        <v>0.0143615075</v>
      </c>
      <c r="E285" s="39">
        <v>45109.0</v>
      </c>
      <c r="F285" s="16">
        <v>17721.5</v>
      </c>
      <c r="G285" s="15">
        <v>-0.002426173</v>
      </c>
      <c r="H285" s="17">
        <v>-0.0024</v>
      </c>
      <c r="I285" s="19"/>
      <c r="J285" s="15"/>
      <c r="K285" s="15"/>
      <c r="L285" s="15"/>
    </row>
    <row r="286" ht="15.75" customHeight="1">
      <c r="A286" s="39">
        <v>45079.0</v>
      </c>
      <c r="B286" s="42">
        <v>546.6</v>
      </c>
      <c r="C286" s="15">
        <f t="shared" si="1"/>
        <v>-0.006723605306</v>
      </c>
      <c r="D286" s="17">
        <f t="shared" si="2"/>
        <v>-0.006723605306</v>
      </c>
      <c r="E286" s="39">
        <v>45079.0</v>
      </c>
      <c r="F286" s="16">
        <v>17764.6</v>
      </c>
      <c r="G286" s="15">
        <v>-0.005010068</v>
      </c>
      <c r="H286" s="17">
        <v>-0.005</v>
      </c>
      <c r="I286" s="19"/>
      <c r="J286" s="15"/>
      <c r="K286" s="15"/>
      <c r="L286" s="15"/>
    </row>
    <row r="287" ht="15.75" customHeight="1">
      <c r="A287" s="39">
        <v>44987.0</v>
      </c>
      <c r="B287" s="42">
        <v>550.3</v>
      </c>
      <c r="C287" s="15">
        <f t="shared" si="1"/>
        <v>0.01288422603</v>
      </c>
      <c r="D287" s="17">
        <f t="shared" si="2"/>
        <v>0.01288422603</v>
      </c>
      <c r="E287" s="39">
        <v>44987.0</v>
      </c>
      <c r="F287" s="16">
        <v>17854.05</v>
      </c>
      <c r="G287" s="15">
        <v>0.013835574</v>
      </c>
      <c r="H287" s="17">
        <v>0.0138</v>
      </c>
      <c r="I287" s="19"/>
      <c r="J287" s="15"/>
      <c r="K287" s="15"/>
      <c r="L287" s="15"/>
    </row>
    <row r="288" ht="15.75" customHeight="1">
      <c r="A288" s="39">
        <v>44959.0</v>
      </c>
      <c r="B288" s="42">
        <v>543.3</v>
      </c>
      <c r="C288" s="15">
        <f t="shared" si="1"/>
        <v>-0.00403299725</v>
      </c>
      <c r="D288" s="17">
        <f t="shared" si="2"/>
        <v>-0.00403299725</v>
      </c>
      <c r="E288" s="39">
        <v>44959.0</v>
      </c>
      <c r="F288" s="16">
        <v>17610.4</v>
      </c>
      <c r="G288" s="15">
        <v>-3.34917E-4</v>
      </c>
      <c r="H288" s="17">
        <v>-3.0E-4</v>
      </c>
      <c r="I288" s="19"/>
      <c r="J288" s="15"/>
      <c r="K288" s="15"/>
      <c r="L288" s="15"/>
    </row>
    <row r="289" ht="15.75" customHeight="1">
      <c r="A289" s="39">
        <v>44928.0</v>
      </c>
      <c r="B289" s="42">
        <v>545.5</v>
      </c>
      <c r="C289" s="15">
        <f t="shared" si="1"/>
        <v>-0.03732462719</v>
      </c>
      <c r="D289" s="17">
        <f t="shared" si="2"/>
        <v>-0.03732462719</v>
      </c>
      <c r="E289" s="39">
        <v>44928.0</v>
      </c>
      <c r="F289" s="16">
        <v>17616.3</v>
      </c>
      <c r="G289" s="15">
        <v>-0.002595947</v>
      </c>
      <c r="H289" s="17">
        <v>-0.0026</v>
      </c>
      <c r="I289" s="19"/>
      <c r="J289" s="15"/>
      <c r="K289" s="15"/>
      <c r="L289" s="15"/>
    </row>
    <row r="290" ht="15.75" customHeight="1">
      <c r="A290" s="15" t="s">
        <v>293</v>
      </c>
      <c r="B290" s="42">
        <v>566.65</v>
      </c>
      <c r="C290" s="15">
        <f t="shared" si="1"/>
        <v>0.05836757564</v>
      </c>
      <c r="D290" s="17">
        <f t="shared" si="2"/>
        <v>0.05836757564</v>
      </c>
      <c r="E290" s="15" t="s">
        <v>293</v>
      </c>
      <c r="F290" s="16">
        <v>17662.15</v>
      </c>
      <c r="G290" s="15">
        <v>7.4792E-4</v>
      </c>
      <c r="H290" s="17">
        <v>7.0E-4</v>
      </c>
      <c r="I290" s="19"/>
      <c r="J290" s="15"/>
      <c r="K290" s="15"/>
      <c r="L290" s="15"/>
    </row>
    <row r="291" ht="15.75" customHeight="1">
      <c r="A291" s="15" t="s">
        <v>294</v>
      </c>
      <c r="B291" s="42">
        <v>535.4</v>
      </c>
      <c r="C291" s="15">
        <f t="shared" si="1"/>
        <v>0.03249445569</v>
      </c>
      <c r="D291" s="17">
        <f t="shared" si="2"/>
        <v>0.03249445569</v>
      </c>
      <c r="E291" s="15" t="s">
        <v>294</v>
      </c>
      <c r="F291" s="16">
        <v>17648.95</v>
      </c>
      <c r="G291" s="15">
        <v>0.002533465</v>
      </c>
      <c r="H291" s="17">
        <v>0.0025</v>
      </c>
      <c r="I291" s="19"/>
      <c r="J291" s="15"/>
      <c r="K291" s="15"/>
      <c r="L291" s="15"/>
    </row>
    <row r="292" ht="15.75" customHeight="1">
      <c r="A292" s="15" t="s">
        <v>295</v>
      </c>
      <c r="B292" s="42">
        <v>518.55</v>
      </c>
      <c r="C292" s="15">
        <f t="shared" si="1"/>
        <v>-0.03219484882</v>
      </c>
      <c r="D292" s="17">
        <f t="shared" si="2"/>
        <v>-0.03219484882</v>
      </c>
      <c r="E292" s="15" t="s">
        <v>295</v>
      </c>
      <c r="F292" s="16">
        <v>17604.35</v>
      </c>
      <c r="G292" s="15">
        <v>-0.016074268</v>
      </c>
      <c r="H292" s="17">
        <v>-0.0161</v>
      </c>
      <c r="I292" s="19"/>
      <c r="J292" s="15"/>
      <c r="K292" s="15"/>
      <c r="L292" s="15"/>
    </row>
    <row r="293" ht="15.75" customHeight="1">
      <c r="A293" s="15" t="s">
        <v>296</v>
      </c>
      <c r="B293" s="42">
        <v>535.8</v>
      </c>
      <c r="C293" s="15">
        <f t="shared" si="1"/>
        <v>-0.008236927348</v>
      </c>
      <c r="D293" s="17">
        <f t="shared" si="2"/>
        <v>-0.008236927348</v>
      </c>
      <c r="E293" s="15" t="s">
        <v>296</v>
      </c>
      <c r="F293" s="16">
        <v>17891.95</v>
      </c>
      <c r="G293" s="15">
        <v>-0.012492894</v>
      </c>
      <c r="H293" s="17">
        <v>-0.0125</v>
      </c>
      <c r="I293" s="19"/>
      <c r="J293" s="15"/>
      <c r="K293" s="15"/>
      <c r="L293" s="15"/>
    </row>
    <row r="294" ht="15.75" customHeight="1">
      <c r="A294" s="15" t="s">
        <v>297</v>
      </c>
      <c r="B294" s="42">
        <v>540.25</v>
      </c>
      <c r="C294" s="15">
        <f t="shared" si="1"/>
        <v>0.002226138577</v>
      </c>
      <c r="D294" s="17">
        <f t="shared" si="2"/>
        <v>0.002226138577</v>
      </c>
      <c r="E294" s="15" t="s">
        <v>297</v>
      </c>
      <c r="F294" s="16">
        <v>18118.3</v>
      </c>
      <c r="G294" s="48">
        <v>-1.3798E-5</v>
      </c>
      <c r="H294" s="17">
        <v>0.0</v>
      </c>
      <c r="I294" s="19"/>
      <c r="J294" s="15"/>
      <c r="K294" s="15"/>
      <c r="L294" s="15"/>
    </row>
    <row r="295" ht="15.75" customHeight="1">
      <c r="A295" s="15" t="s">
        <v>298</v>
      </c>
      <c r="B295" s="42">
        <v>539.05</v>
      </c>
      <c r="C295" s="15">
        <f t="shared" si="1"/>
        <v>-0.006634110384</v>
      </c>
      <c r="D295" s="17">
        <f t="shared" si="2"/>
        <v>-0.006634110384</v>
      </c>
      <c r="E295" s="15" t="s">
        <v>298</v>
      </c>
      <c r="F295" s="16">
        <v>18118.55</v>
      </c>
      <c r="G295" s="15">
        <v>0.005042255</v>
      </c>
      <c r="H295" s="17">
        <v>0.005</v>
      </c>
      <c r="I295" s="19"/>
      <c r="J295" s="15"/>
      <c r="K295" s="15"/>
      <c r="L295" s="15"/>
    </row>
    <row r="296" ht="15.75" customHeight="1">
      <c r="A296" s="15" t="s">
        <v>299</v>
      </c>
      <c r="B296" s="42">
        <v>542.65</v>
      </c>
      <c r="C296" s="15">
        <f t="shared" si="1"/>
        <v>-0.01907086045</v>
      </c>
      <c r="D296" s="17">
        <f t="shared" si="2"/>
        <v>-0.01907086045</v>
      </c>
      <c r="E296" s="15" t="s">
        <v>299</v>
      </c>
      <c r="F296" s="16">
        <v>18027.65</v>
      </c>
      <c r="G296" s="15">
        <v>-0.004429018</v>
      </c>
      <c r="H296" s="17">
        <v>-0.0044</v>
      </c>
      <c r="I296" s="19"/>
      <c r="J296" s="15"/>
      <c r="K296" s="15"/>
      <c r="L296" s="15"/>
    </row>
    <row r="297" ht="15.75" customHeight="1">
      <c r="A297" s="15" t="s">
        <v>300</v>
      </c>
      <c r="B297" s="42">
        <v>553.2</v>
      </c>
      <c r="C297" s="15">
        <f t="shared" si="1"/>
        <v>-0.0136400107</v>
      </c>
      <c r="D297" s="17">
        <f t="shared" si="2"/>
        <v>-0.0136400107</v>
      </c>
      <c r="E297" s="15" t="s">
        <v>300</v>
      </c>
      <c r="F297" s="16">
        <v>18107.85</v>
      </c>
      <c r="G297" s="15">
        <v>-0.003165367</v>
      </c>
      <c r="H297" s="17">
        <v>-0.0032</v>
      </c>
      <c r="I297" s="19"/>
      <c r="J297" s="15"/>
      <c r="K297" s="15"/>
      <c r="L297" s="15"/>
    </row>
    <row r="298" ht="15.75" customHeight="1">
      <c r="A298" s="15" t="s">
        <v>301</v>
      </c>
      <c r="B298" s="42">
        <v>560.85</v>
      </c>
      <c r="C298" s="15">
        <f t="shared" si="1"/>
        <v>0.004747402365</v>
      </c>
      <c r="D298" s="17">
        <f t="shared" si="2"/>
        <v>0.004747402365</v>
      </c>
      <c r="E298" s="15" t="s">
        <v>301</v>
      </c>
      <c r="F298" s="16">
        <v>18165.35</v>
      </c>
      <c r="G298" s="15">
        <v>0.006206622</v>
      </c>
      <c r="H298" s="17">
        <v>0.0062</v>
      </c>
      <c r="I298" s="19"/>
      <c r="J298" s="15"/>
      <c r="K298" s="15"/>
      <c r="L298" s="15"/>
    </row>
    <row r="299" ht="15.75" customHeight="1">
      <c r="A299" s="15" t="s">
        <v>302</v>
      </c>
      <c r="B299" s="42">
        <v>558.2</v>
      </c>
      <c r="C299" s="15">
        <f t="shared" si="1"/>
        <v>-0.01089749269</v>
      </c>
      <c r="D299" s="17">
        <f t="shared" si="2"/>
        <v>-0.01089749269</v>
      </c>
      <c r="E299" s="15" t="s">
        <v>302</v>
      </c>
      <c r="F299" s="16">
        <v>18053.3</v>
      </c>
      <c r="G299" s="15">
        <v>0.008854503</v>
      </c>
      <c r="H299" s="17">
        <v>0.0089</v>
      </c>
      <c r="I299" s="19"/>
      <c r="J299" s="15"/>
      <c r="K299" s="15"/>
      <c r="L299" s="15"/>
    </row>
    <row r="300" ht="15.75" customHeight="1">
      <c r="A300" s="15" t="s">
        <v>303</v>
      </c>
      <c r="B300" s="42">
        <v>564.35</v>
      </c>
      <c r="C300" s="15">
        <f t="shared" si="1"/>
        <v>-0.01586886389</v>
      </c>
      <c r="D300" s="17">
        <f t="shared" si="2"/>
        <v>-0.01586886389</v>
      </c>
      <c r="E300" s="15" t="s">
        <v>303</v>
      </c>
      <c r="F300" s="16">
        <v>17894.85</v>
      </c>
      <c r="G300" s="15">
        <v>-0.003438847</v>
      </c>
      <c r="H300" s="17">
        <v>-0.0034</v>
      </c>
      <c r="I300" s="19"/>
      <c r="J300" s="15"/>
      <c r="K300" s="15"/>
      <c r="L300" s="15"/>
    </row>
    <row r="301" ht="15.75" customHeight="1">
      <c r="A301" s="15" t="s">
        <v>304</v>
      </c>
      <c r="B301" s="42">
        <v>573.45</v>
      </c>
      <c r="C301" s="15">
        <f t="shared" si="1"/>
        <v>0.02173719376</v>
      </c>
      <c r="D301" s="17">
        <f t="shared" si="2"/>
        <v>0.02173719376</v>
      </c>
      <c r="E301" s="15" t="s">
        <v>304</v>
      </c>
      <c r="F301" s="16">
        <v>17956.6</v>
      </c>
      <c r="G301" s="15">
        <v>0.005510074</v>
      </c>
      <c r="H301" s="17">
        <v>0.0055</v>
      </c>
      <c r="I301" s="19"/>
      <c r="J301" s="15"/>
      <c r="K301" s="15"/>
      <c r="L301" s="15"/>
    </row>
    <row r="302" ht="15.75" customHeight="1">
      <c r="A302" s="39">
        <v>45261.0</v>
      </c>
      <c r="B302" s="42">
        <v>561.25</v>
      </c>
      <c r="C302" s="15">
        <f t="shared" si="1"/>
        <v>-0.01956502751</v>
      </c>
      <c r="D302" s="17">
        <f t="shared" si="2"/>
        <v>-0.01956502751</v>
      </c>
      <c r="E302" s="39">
        <v>45261.0</v>
      </c>
      <c r="F302" s="16">
        <v>17858.2</v>
      </c>
      <c r="G302" s="15">
        <v>-0.002095475</v>
      </c>
      <c r="H302" s="17">
        <v>-0.0021</v>
      </c>
      <c r="I302" s="19"/>
      <c r="J302" s="15"/>
      <c r="K302" s="15"/>
      <c r="L302" s="15"/>
    </row>
    <row r="303" ht="15.75" customHeight="1">
      <c r="A303" s="39">
        <v>45231.0</v>
      </c>
      <c r="B303" s="42">
        <v>572.45</v>
      </c>
      <c r="C303" s="15">
        <f t="shared" si="1"/>
        <v>-0.04647289081</v>
      </c>
      <c r="D303" s="17">
        <f t="shared" si="2"/>
        <v>-0.04647289081</v>
      </c>
      <c r="E303" s="39">
        <v>45231.0</v>
      </c>
      <c r="F303" s="16">
        <v>17895.7</v>
      </c>
      <c r="G303" s="15">
        <v>-0.001029912</v>
      </c>
      <c r="H303" s="17">
        <v>-0.001</v>
      </c>
      <c r="I303" s="19"/>
      <c r="J303" s="15"/>
      <c r="K303" s="15"/>
      <c r="L303" s="15"/>
    </row>
    <row r="304" ht="15.75" customHeight="1">
      <c r="A304" s="39">
        <v>45200.0</v>
      </c>
      <c r="B304" s="42">
        <v>600.35</v>
      </c>
      <c r="C304" s="15">
        <f t="shared" si="1"/>
        <v>-0.006372062231</v>
      </c>
      <c r="D304" s="17">
        <f t="shared" si="2"/>
        <v>-0.006372062231</v>
      </c>
      <c r="E304" s="39">
        <v>45200.0</v>
      </c>
      <c r="F304" s="16">
        <v>17914.15</v>
      </c>
      <c r="G304" s="15">
        <v>-0.010333569</v>
      </c>
      <c r="H304" s="17">
        <v>-0.0103</v>
      </c>
      <c r="I304" s="19"/>
      <c r="J304" s="15"/>
      <c r="K304" s="15"/>
      <c r="L304" s="15"/>
    </row>
    <row r="305" ht="15.75" customHeight="1">
      <c r="A305" s="39">
        <v>45170.0</v>
      </c>
      <c r="B305" s="42">
        <v>604.2</v>
      </c>
      <c r="C305" s="15">
        <f t="shared" si="1"/>
        <v>0.03752039152</v>
      </c>
      <c r="D305" s="17">
        <f t="shared" si="2"/>
        <v>0.03752039152</v>
      </c>
      <c r="E305" s="39">
        <v>45170.0</v>
      </c>
      <c r="F305" s="16">
        <v>18101.2</v>
      </c>
      <c r="G305" s="15">
        <v>0.013536251</v>
      </c>
      <c r="H305" s="17">
        <v>0.0135</v>
      </c>
      <c r="I305" s="19"/>
      <c r="J305" s="15"/>
      <c r="K305" s="15"/>
      <c r="L305" s="15"/>
    </row>
    <row r="306" ht="15.75" customHeight="1">
      <c r="A306" s="39">
        <v>45078.0</v>
      </c>
      <c r="B306" s="42">
        <v>582.35</v>
      </c>
      <c r="C306" s="15">
        <f t="shared" si="1"/>
        <v>-0.01355128314</v>
      </c>
      <c r="D306" s="17">
        <f t="shared" si="2"/>
        <v>-0.01355128314</v>
      </c>
      <c r="E306" s="39">
        <v>45078.0</v>
      </c>
      <c r="F306" s="16">
        <v>17859.45</v>
      </c>
      <c r="G306" s="15">
        <v>-0.007375439</v>
      </c>
      <c r="H306" s="17">
        <v>-0.0074</v>
      </c>
      <c r="I306" s="19"/>
      <c r="J306" s="15"/>
      <c r="K306" s="15"/>
      <c r="L306" s="15"/>
    </row>
    <row r="307" ht="15.75" customHeight="1">
      <c r="A307" s="39">
        <v>45047.0</v>
      </c>
      <c r="B307" s="42">
        <v>590.35</v>
      </c>
      <c r="C307" s="15">
        <f t="shared" si="1"/>
        <v>-0.00581003705</v>
      </c>
      <c r="D307" s="17">
        <f t="shared" si="2"/>
        <v>-0.00581003705</v>
      </c>
      <c r="E307" s="39">
        <v>45047.0</v>
      </c>
      <c r="F307" s="16">
        <v>17992.15</v>
      </c>
      <c r="G307" s="15">
        <v>-0.002815504</v>
      </c>
      <c r="H307" s="17">
        <v>-0.0028</v>
      </c>
      <c r="I307" s="19"/>
      <c r="J307" s="15"/>
      <c r="K307" s="15"/>
      <c r="L307" s="15"/>
    </row>
    <row r="308" ht="15.75" customHeight="1">
      <c r="A308" s="39">
        <v>45017.0</v>
      </c>
      <c r="B308" s="42">
        <v>593.8</v>
      </c>
      <c r="C308" s="15">
        <f t="shared" si="1"/>
        <v>-0.01329345297</v>
      </c>
      <c r="D308" s="17">
        <f t="shared" si="2"/>
        <v>-0.01329345297</v>
      </c>
      <c r="E308" s="39">
        <v>45017.0</v>
      </c>
      <c r="F308" s="16">
        <v>18042.95</v>
      </c>
      <c r="G308" s="15">
        <v>-0.010398984</v>
      </c>
      <c r="H308" s="17">
        <v>-0.0104</v>
      </c>
      <c r="I308" s="19"/>
      <c r="J308" s="15"/>
      <c r="K308" s="15"/>
      <c r="L308" s="15"/>
    </row>
    <row r="309" ht="15.75" customHeight="1">
      <c r="A309" s="39">
        <v>44986.0</v>
      </c>
      <c r="B309" s="42">
        <v>601.8</v>
      </c>
      <c r="C309" s="15">
        <f t="shared" si="1"/>
        <v>-0.007585751979</v>
      </c>
      <c r="D309" s="17">
        <f t="shared" si="2"/>
        <v>-0.007585751979</v>
      </c>
      <c r="E309" s="39">
        <v>44986.0</v>
      </c>
      <c r="F309" s="16">
        <v>18232.55</v>
      </c>
      <c r="G309" s="15">
        <v>0.001928842</v>
      </c>
      <c r="H309" s="17">
        <v>0.0019</v>
      </c>
      <c r="I309" s="19"/>
      <c r="J309" s="15"/>
      <c r="K309" s="15"/>
      <c r="L309" s="15"/>
    </row>
    <row r="310" ht="15.75" customHeight="1">
      <c r="A310" s="39">
        <v>44958.0</v>
      </c>
      <c r="B310" s="42">
        <v>606.4</v>
      </c>
      <c r="C310" s="15">
        <f t="shared" si="1"/>
        <v>0.04850004323</v>
      </c>
      <c r="D310" s="17">
        <f t="shared" si="2"/>
        <v>0.04850004323</v>
      </c>
      <c r="E310" s="39">
        <v>44958.0</v>
      </c>
      <c r="F310" s="16">
        <v>18197.45</v>
      </c>
      <c r="G310" s="15">
        <v>0.00508967</v>
      </c>
      <c r="H310" s="17">
        <v>0.0051</v>
      </c>
      <c r="I310" s="19"/>
      <c r="J310" s="15"/>
      <c r="K310" s="15"/>
      <c r="L310" s="15"/>
    </row>
    <row r="311" ht="15.75" customHeight="1">
      <c r="A311" s="15" t="s">
        <v>305</v>
      </c>
      <c r="B311" s="42">
        <v>578.35</v>
      </c>
      <c r="C311" s="15">
        <f t="shared" si="1"/>
        <v>0.01714737953</v>
      </c>
      <c r="D311" s="17">
        <f t="shared" si="2"/>
        <v>0.01714737953</v>
      </c>
      <c r="E311" s="15" t="s">
        <v>305</v>
      </c>
      <c r="F311" s="16">
        <v>18105.3</v>
      </c>
      <c r="G311" s="15">
        <v>-0.004711121</v>
      </c>
      <c r="H311" s="17">
        <v>-0.0047</v>
      </c>
      <c r="I311" s="19"/>
      <c r="J311" s="15"/>
      <c r="K311" s="15"/>
      <c r="L311" s="15"/>
    </row>
    <row r="312" ht="15.75" customHeight="1">
      <c r="A312" s="15" t="s">
        <v>306</v>
      </c>
      <c r="B312" s="42">
        <v>568.6</v>
      </c>
      <c r="C312" s="15">
        <f t="shared" si="1"/>
        <v>-0.01753779698</v>
      </c>
      <c r="D312" s="17">
        <f t="shared" si="2"/>
        <v>-0.01753779698</v>
      </c>
      <c r="E312" s="15" t="s">
        <v>306</v>
      </c>
      <c r="F312" s="16">
        <v>18191.0</v>
      </c>
      <c r="G312" s="15">
        <v>0.003779832</v>
      </c>
      <c r="H312" s="17">
        <v>0.0038</v>
      </c>
      <c r="I312" s="19"/>
      <c r="J312" s="15"/>
      <c r="K312" s="15"/>
      <c r="L312" s="15"/>
    </row>
    <row r="313" ht="15.75" customHeight="1">
      <c r="A313" s="15" t="s">
        <v>307</v>
      </c>
      <c r="B313" s="42">
        <v>578.75</v>
      </c>
      <c r="C313" s="15">
        <f t="shared" si="1"/>
        <v>0.003032928943</v>
      </c>
      <c r="D313" s="17">
        <f t="shared" si="2"/>
        <v>0.003032928943</v>
      </c>
      <c r="E313" s="15" t="s">
        <v>307</v>
      </c>
      <c r="F313" s="16">
        <v>18122.5</v>
      </c>
      <c r="G313" s="15">
        <v>-5.40472E-4</v>
      </c>
      <c r="H313" s="17">
        <v>-5.0E-4</v>
      </c>
      <c r="I313" s="19"/>
      <c r="J313" s="15"/>
      <c r="K313" s="15"/>
      <c r="L313" s="15"/>
    </row>
    <row r="314" ht="15.75" customHeight="1">
      <c r="A314" s="15" t="s">
        <v>308</v>
      </c>
      <c r="B314" s="42">
        <v>577.0</v>
      </c>
      <c r="C314" s="15">
        <f t="shared" si="1"/>
        <v>0.02934617786</v>
      </c>
      <c r="D314" s="17">
        <f t="shared" si="2"/>
        <v>0.02934617786</v>
      </c>
      <c r="E314" s="15" t="s">
        <v>308</v>
      </c>
      <c r="F314" s="16">
        <v>18132.3</v>
      </c>
      <c r="G314" s="15">
        <v>0.006533589</v>
      </c>
      <c r="H314" s="17">
        <v>0.0065</v>
      </c>
      <c r="I314" s="19"/>
      <c r="J314" s="15"/>
      <c r="K314" s="15"/>
      <c r="L314" s="15"/>
    </row>
    <row r="315" ht="15.75" customHeight="1">
      <c r="A315" s="15" t="s">
        <v>309</v>
      </c>
      <c r="B315" s="42">
        <v>560.55</v>
      </c>
      <c r="C315" s="15">
        <f t="shared" si="1"/>
        <v>0.06903785639</v>
      </c>
      <c r="D315" s="17">
        <f t="shared" si="2"/>
        <v>0.06903785639</v>
      </c>
      <c r="E315" s="15" t="s">
        <v>309</v>
      </c>
      <c r="F315" s="16">
        <v>18014.6</v>
      </c>
      <c r="G315" s="15">
        <v>0.011669699</v>
      </c>
      <c r="H315" s="17">
        <v>0.0117</v>
      </c>
      <c r="I315" s="19"/>
      <c r="J315" s="15"/>
      <c r="K315" s="15"/>
      <c r="L315" s="15"/>
    </row>
    <row r="316" ht="15.75" customHeight="1">
      <c r="A316" s="15" t="s">
        <v>310</v>
      </c>
      <c r="B316" s="42">
        <v>524.35</v>
      </c>
      <c r="C316" s="15">
        <f t="shared" si="1"/>
        <v>-0.07611664171</v>
      </c>
      <c r="D316" s="17">
        <f t="shared" si="2"/>
        <v>-0.07611664171</v>
      </c>
      <c r="E316" s="15" t="s">
        <v>310</v>
      </c>
      <c r="F316" s="16">
        <v>17806.8</v>
      </c>
      <c r="G316" s="15">
        <v>-0.017683225</v>
      </c>
      <c r="H316" s="17">
        <v>-0.0177</v>
      </c>
      <c r="I316" s="19"/>
      <c r="J316" s="15"/>
      <c r="K316" s="15"/>
      <c r="L316" s="15"/>
    </row>
    <row r="317" ht="15.75" customHeight="1">
      <c r="A317" s="15" t="s">
        <v>311</v>
      </c>
      <c r="B317" s="42">
        <v>567.55</v>
      </c>
      <c r="C317" s="15">
        <f t="shared" si="1"/>
        <v>-0.04725532986</v>
      </c>
      <c r="D317" s="17">
        <f t="shared" si="2"/>
        <v>-0.04725532986</v>
      </c>
      <c r="E317" s="15" t="s">
        <v>311</v>
      </c>
      <c r="F317" s="16">
        <v>18127.35</v>
      </c>
      <c r="G317" s="15">
        <v>-0.003942503</v>
      </c>
      <c r="H317" s="17">
        <v>-0.0039</v>
      </c>
      <c r="I317" s="19"/>
      <c r="J317" s="15"/>
      <c r="K317" s="15"/>
      <c r="L317" s="15"/>
    </row>
    <row r="318" ht="15.75" customHeight="1">
      <c r="A318" s="15" t="s">
        <v>312</v>
      </c>
      <c r="B318" s="42">
        <v>595.7</v>
      </c>
      <c r="C318" s="15">
        <f t="shared" si="1"/>
        <v>-0.0377190857</v>
      </c>
      <c r="D318" s="17">
        <f t="shared" si="2"/>
        <v>-0.0377190857</v>
      </c>
      <c r="E318" s="15" t="s">
        <v>312</v>
      </c>
      <c r="F318" s="16">
        <v>18199.1</v>
      </c>
      <c r="G318" s="15">
        <v>-0.010127656</v>
      </c>
      <c r="H318" s="17">
        <v>-0.0101</v>
      </c>
      <c r="I318" s="19"/>
      <c r="J318" s="15"/>
      <c r="K318" s="15"/>
      <c r="L318" s="15"/>
    </row>
    <row r="319" ht="15.75" customHeight="1">
      <c r="A319" s="15" t="s">
        <v>313</v>
      </c>
      <c r="B319" s="42">
        <v>619.05</v>
      </c>
      <c r="C319" s="15">
        <f t="shared" si="1"/>
        <v>-0.004342581423</v>
      </c>
      <c r="D319" s="17">
        <f t="shared" si="2"/>
        <v>-0.004342581423</v>
      </c>
      <c r="E319" s="15" t="s">
        <v>313</v>
      </c>
      <c r="F319" s="16">
        <v>18385.3</v>
      </c>
      <c r="G319" s="15">
        <v>-0.001908205</v>
      </c>
      <c r="H319" s="17">
        <v>-0.0019</v>
      </c>
      <c r="I319" s="19"/>
      <c r="J319" s="15"/>
      <c r="K319" s="15"/>
      <c r="L319" s="15"/>
    </row>
    <row r="320" ht="15.75" customHeight="1">
      <c r="A320" s="15" t="s">
        <v>314</v>
      </c>
      <c r="B320" s="42">
        <v>621.75</v>
      </c>
      <c r="C320" s="15">
        <f t="shared" si="1"/>
        <v>-0.002566776289</v>
      </c>
      <c r="D320" s="17">
        <f t="shared" si="2"/>
        <v>-0.002566776289</v>
      </c>
      <c r="E320" s="15" t="s">
        <v>314</v>
      </c>
      <c r="F320" s="16">
        <v>18420.45</v>
      </c>
      <c r="G320" s="15">
        <v>0.008289999</v>
      </c>
      <c r="H320" s="17">
        <v>0.0083</v>
      </c>
      <c r="I320" s="19"/>
      <c r="J320" s="15"/>
      <c r="K320" s="15"/>
      <c r="L320" s="15"/>
    </row>
    <row r="321" ht="15.75" customHeight="1">
      <c r="A321" s="15" t="s">
        <v>315</v>
      </c>
      <c r="B321" s="42">
        <v>623.35</v>
      </c>
      <c r="C321" s="15">
        <f t="shared" si="1"/>
        <v>0.0004815022871</v>
      </c>
      <c r="D321" s="17">
        <f t="shared" si="2"/>
        <v>0.0004815022871</v>
      </c>
      <c r="E321" s="15" t="s">
        <v>315</v>
      </c>
      <c r="F321" s="16">
        <v>18269.0</v>
      </c>
      <c r="G321" s="15">
        <v>-0.007922932</v>
      </c>
      <c r="H321" s="17">
        <v>-0.0079</v>
      </c>
      <c r="I321" s="19"/>
      <c r="J321" s="15"/>
      <c r="K321" s="15"/>
      <c r="L321" s="15"/>
    </row>
    <row r="322" ht="15.75" customHeight="1">
      <c r="A322" s="15" t="s">
        <v>316</v>
      </c>
      <c r="B322" s="42">
        <v>623.05</v>
      </c>
      <c r="C322" s="15">
        <f t="shared" si="1"/>
        <v>-0.008119079838</v>
      </c>
      <c r="D322" s="17">
        <f t="shared" si="2"/>
        <v>-0.008119079838</v>
      </c>
      <c r="E322" s="15" t="s">
        <v>316</v>
      </c>
      <c r="F322" s="16">
        <v>18414.9</v>
      </c>
      <c r="G322" s="15">
        <v>-0.013150914</v>
      </c>
      <c r="H322" s="17">
        <v>-0.0132</v>
      </c>
      <c r="I322" s="19"/>
      <c r="J322" s="15"/>
      <c r="K322" s="15"/>
      <c r="L322" s="15"/>
    </row>
    <row r="323" ht="15.75" customHeight="1">
      <c r="A323" s="15" t="s">
        <v>317</v>
      </c>
      <c r="B323" s="42">
        <v>628.15</v>
      </c>
      <c r="C323" s="15">
        <f t="shared" si="1"/>
        <v>-0.01813208284</v>
      </c>
      <c r="D323" s="17">
        <f t="shared" si="2"/>
        <v>-0.01813208284</v>
      </c>
      <c r="E323" s="15" t="s">
        <v>317</v>
      </c>
      <c r="F323" s="16">
        <v>18660.3</v>
      </c>
      <c r="G323" s="15">
        <v>0.002810619</v>
      </c>
      <c r="H323" s="17">
        <v>0.0028</v>
      </c>
      <c r="I323" s="19"/>
      <c r="J323" s="15"/>
      <c r="K323" s="15"/>
      <c r="L323" s="15"/>
    </row>
    <row r="324" ht="15.75" customHeight="1">
      <c r="A324" s="15" t="s">
        <v>318</v>
      </c>
      <c r="B324" s="42">
        <v>639.75</v>
      </c>
      <c r="C324" s="15">
        <f t="shared" si="1"/>
        <v>0.04304230863</v>
      </c>
      <c r="D324" s="17">
        <f t="shared" si="2"/>
        <v>0.04304230863</v>
      </c>
      <c r="E324" s="15" t="s">
        <v>318</v>
      </c>
      <c r="F324" s="16">
        <v>18608.0</v>
      </c>
      <c r="G324" s="15">
        <v>0.005992815</v>
      </c>
      <c r="H324" s="17">
        <v>0.006</v>
      </c>
      <c r="I324" s="19"/>
      <c r="J324" s="15"/>
      <c r="K324" s="15"/>
      <c r="L324" s="15"/>
    </row>
    <row r="325" ht="15.75" customHeight="1">
      <c r="A325" s="58">
        <v>44907.0</v>
      </c>
      <c r="B325" s="42">
        <v>613.35</v>
      </c>
      <c r="C325" s="15">
        <f t="shared" si="1"/>
        <v>-0.01152296535</v>
      </c>
      <c r="D325" s="17">
        <f t="shared" si="2"/>
        <v>-0.01152296535</v>
      </c>
      <c r="E325" s="58">
        <v>44907.0</v>
      </c>
      <c r="F325" s="16">
        <v>18497.15</v>
      </c>
      <c r="G325" s="48">
        <v>2.97352E-5</v>
      </c>
      <c r="H325" s="17">
        <v>0.0</v>
      </c>
      <c r="I325" s="19"/>
      <c r="J325" s="15"/>
      <c r="K325" s="15"/>
      <c r="L325" s="15"/>
    </row>
    <row r="326" ht="15.75" customHeight="1">
      <c r="A326" s="39">
        <v>44816.0</v>
      </c>
      <c r="B326" s="42">
        <v>620.5</v>
      </c>
      <c r="C326" s="15">
        <f t="shared" si="1"/>
        <v>-0.02028893976</v>
      </c>
      <c r="D326" s="17">
        <f t="shared" si="2"/>
        <v>-0.02028893976</v>
      </c>
      <c r="E326" s="39">
        <v>44816.0</v>
      </c>
      <c r="F326" s="16">
        <v>18496.6</v>
      </c>
      <c r="G326" s="15">
        <v>-0.006058782</v>
      </c>
      <c r="H326" s="17">
        <v>-0.0061</v>
      </c>
      <c r="I326" s="19"/>
      <c r="J326" s="15"/>
      <c r="K326" s="15"/>
      <c r="L326" s="15"/>
    </row>
    <row r="327" ht="15.75" customHeight="1">
      <c r="A327" s="39">
        <v>44785.0</v>
      </c>
      <c r="B327" s="42">
        <v>633.35</v>
      </c>
      <c r="C327" s="15">
        <f t="shared" si="1"/>
        <v>0.01109514687</v>
      </c>
      <c r="D327" s="17">
        <f t="shared" si="2"/>
        <v>0.01109514687</v>
      </c>
      <c r="E327" s="39">
        <v>44785.0</v>
      </c>
      <c r="F327" s="16">
        <v>18609.35</v>
      </c>
      <c r="G327" s="15">
        <v>0.002631933</v>
      </c>
      <c r="H327" s="17">
        <v>0.0026</v>
      </c>
      <c r="I327" s="19"/>
      <c r="J327" s="15"/>
      <c r="K327" s="15"/>
      <c r="L327" s="15"/>
    </row>
    <row r="328" ht="15.75" customHeight="1">
      <c r="A328" s="39">
        <v>44754.0</v>
      </c>
      <c r="B328" s="42">
        <v>626.4</v>
      </c>
      <c r="C328" s="15">
        <f t="shared" si="1"/>
        <v>-0.02285313158</v>
      </c>
      <c r="D328" s="17">
        <f t="shared" si="2"/>
        <v>-0.02285313158</v>
      </c>
      <c r="E328" s="39">
        <v>44754.0</v>
      </c>
      <c r="F328" s="16">
        <v>18560.5</v>
      </c>
      <c r="G328" s="15">
        <v>-0.004411903</v>
      </c>
      <c r="H328" s="17">
        <v>-0.0044</v>
      </c>
      <c r="I328" s="19"/>
      <c r="J328" s="15"/>
      <c r="K328" s="15"/>
      <c r="L328" s="15"/>
    </row>
    <row r="329" ht="15.75" customHeight="1">
      <c r="A329" s="39">
        <v>44724.0</v>
      </c>
      <c r="B329" s="42">
        <v>641.05</v>
      </c>
      <c r="C329" s="15">
        <f t="shared" si="1"/>
        <v>0.01335757193</v>
      </c>
      <c r="D329" s="17">
        <f t="shared" si="2"/>
        <v>0.01335757193</v>
      </c>
      <c r="E329" s="39">
        <v>44724.0</v>
      </c>
      <c r="F329" s="16">
        <v>18642.75</v>
      </c>
      <c r="G329" s="15">
        <v>-0.003117472</v>
      </c>
      <c r="H329" s="17">
        <v>-0.0031</v>
      </c>
      <c r="I329" s="19"/>
      <c r="J329" s="15"/>
      <c r="K329" s="15"/>
      <c r="L329" s="15"/>
    </row>
    <row r="330" ht="15.75" customHeight="1">
      <c r="A330" s="39">
        <v>44693.0</v>
      </c>
      <c r="B330" s="42">
        <v>632.6</v>
      </c>
      <c r="C330" s="15">
        <f t="shared" si="1"/>
        <v>-0.01348927875</v>
      </c>
      <c r="D330" s="17">
        <f t="shared" si="2"/>
        <v>-0.01348927875</v>
      </c>
      <c r="E330" s="39">
        <v>44693.0</v>
      </c>
      <c r="F330" s="16">
        <v>18701.05</v>
      </c>
      <c r="G330" s="15">
        <v>2.64761E-4</v>
      </c>
      <c r="H330" s="17">
        <v>3.0E-4</v>
      </c>
      <c r="I330" s="19"/>
      <c r="J330" s="15"/>
      <c r="K330" s="15"/>
      <c r="L330" s="15"/>
    </row>
    <row r="331" ht="15.75" customHeight="1">
      <c r="A331" s="39">
        <v>44604.0</v>
      </c>
      <c r="B331" s="42">
        <v>641.25</v>
      </c>
      <c r="C331" s="15">
        <f t="shared" si="1"/>
        <v>-0.03149071137</v>
      </c>
      <c r="D331" s="17">
        <f t="shared" si="2"/>
        <v>-0.03149071137</v>
      </c>
      <c r="E331" s="39">
        <v>44604.0</v>
      </c>
      <c r="F331" s="16">
        <v>18696.1</v>
      </c>
      <c r="G331" s="15">
        <v>-0.006187375</v>
      </c>
      <c r="H331" s="17">
        <v>-0.0062</v>
      </c>
      <c r="I331" s="19"/>
      <c r="J331" s="15"/>
      <c r="K331" s="15"/>
      <c r="L331" s="15"/>
    </row>
    <row r="332" ht="15.75" customHeight="1">
      <c r="A332" s="39">
        <v>44573.0</v>
      </c>
      <c r="B332" s="42">
        <v>662.1</v>
      </c>
      <c r="C332" s="15">
        <f t="shared" si="1"/>
        <v>0.008760569818</v>
      </c>
      <c r="D332" s="17">
        <f t="shared" si="2"/>
        <v>0.008760569818</v>
      </c>
      <c r="E332" s="39">
        <v>44573.0</v>
      </c>
      <c r="F332" s="16">
        <v>18812.5</v>
      </c>
      <c r="G332" s="15">
        <v>0.002886714</v>
      </c>
      <c r="H332" s="17">
        <v>0.0029</v>
      </c>
      <c r="I332" s="19"/>
      <c r="J332" s="15"/>
      <c r="K332" s="15"/>
      <c r="L332" s="15"/>
    </row>
    <row r="333" ht="15.75" customHeight="1">
      <c r="A333" s="15" t="s">
        <v>319</v>
      </c>
      <c r="B333" s="42">
        <v>656.35</v>
      </c>
      <c r="C333" s="15">
        <f t="shared" si="1"/>
        <v>0.05879980642</v>
      </c>
      <c r="D333" s="17">
        <f t="shared" si="2"/>
        <v>0.05879980642</v>
      </c>
      <c r="E333" s="15" t="s">
        <v>319</v>
      </c>
      <c r="F333" s="16">
        <v>18758.35</v>
      </c>
      <c r="G333" s="15">
        <v>0.007535698</v>
      </c>
      <c r="H333" s="17">
        <v>0.0075</v>
      </c>
      <c r="I333" s="19"/>
      <c r="J333" s="15"/>
      <c r="K333" s="15"/>
      <c r="L333" s="15"/>
    </row>
    <row r="334" ht="15.75" customHeight="1">
      <c r="A334" s="15" t="s">
        <v>320</v>
      </c>
      <c r="B334" s="42">
        <v>619.9</v>
      </c>
      <c r="C334" s="15">
        <f t="shared" si="1"/>
        <v>-0.02630958926</v>
      </c>
      <c r="D334" s="17">
        <f t="shared" si="2"/>
        <v>-0.02630958926</v>
      </c>
      <c r="E334" s="15" t="s">
        <v>320</v>
      </c>
      <c r="F334" s="16">
        <v>18618.05</v>
      </c>
      <c r="G334" s="15">
        <v>0.002979084</v>
      </c>
      <c r="H334" s="17">
        <v>0.003</v>
      </c>
      <c r="I334" s="19"/>
      <c r="J334" s="15"/>
      <c r="K334" s="15"/>
      <c r="L334" s="15"/>
    </row>
    <row r="335" ht="15.75" customHeight="1">
      <c r="A335" s="15" t="s">
        <v>321</v>
      </c>
      <c r="B335" s="42">
        <v>636.65</v>
      </c>
      <c r="C335" s="15">
        <f t="shared" si="1"/>
        <v>0.004655199621</v>
      </c>
      <c r="D335" s="17">
        <f t="shared" si="2"/>
        <v>0.004655199621</v>
      </c>
      <c r="E335" s="15" t="s">
        <v>321</v>
      </c>
      <c r="F335" s="16">
        <v>18562.75</v>
      </c>
      <c r="G335" s="15">
        <v>0.002700841</v>
      </c>
      <c r="H335" s="17">
        <v>0.0027</v>
      </c>
      <c r="I335" s="19"/>
      <c r="J335" s="15"/>
      <c r="K335" s="15"/>
      <c r="L335" s="15"/>
    </row>
    <row r="336" ht="15.75" customHeight="1">
      <c r="A336" s="15" t="s">
        <v>322</v>
      </c>
      <c r="B336" s="42">
        <v>633.7</v>
      </c>
      <c r="C336" s="15">
        <f t="shared" si="1"/>
        <v>0.02532157592</v>
      </c>
      <c r="D336" s="17">
        <f t="shared" si="2"/>
        <v>0.02532157592</v>
      </c>
      <c r="E336" s="15" t="s">
        <v>322</v>
      </c>
      <c r="F336" s="16">
        <v>18512.75</v>
      </c>
      <c r="G336" s="15">
        <v>0.001549981</v>
      </c>
      <c r="H336" s="17">
        <v>0.0016</v>
      </c>
      <c r="I336" s="19"/>
      <c r="J336" s="15"/>
      <c r="K336" s="15"/>
      <c r="L336" s="15"/>
    </row>
    <row r="337" ht="15.75" customHeight="1">
      <c r="A337" s="15" t="s">
        <v>323</v>
      </c>
      <c r="B337" s="42">
        <v>618.05</v>
      </c>
      <c r="C337" s="15">
        <f t="shared" si="1"/>
        <v>0.02368530021</v>
      </c>
      <c r="D337" s="17">
        <f t="shared" si="2"/>
        <v>0.02368530021</v>
      </c>
      <c r="E337" s="15" t="s">
        <v>323</v>
      </c>
      <c r="F337" s="16">
        <v>18484.1</v>
      </c>
      <c r="G337" s="15">
        <v>0.011870971</v>
      </c>
      <c r="H337" s="17">
        <v>0.0119</v>
      </c>
      <c r="I337" s="19"/>
      <c r="J337" s="15"/>
      <c r="K337" s="15"/>
      <c r="L337" s="15"/>
    </row>
    <row r="338" ht="15.75" customHeight="1">
      <c r="A338" s="15" t="s">
        <v>324</v>
      </c>
      <c r="B338" s="42">
        <v>603.75</v>
      </c>
      <c r="C338" s="15">
        <f t="shared" si="1"/>
        <v>-0.001653575858</v>
      </c>
      <c r="D338" s="17">
        <f t="shared" si="2"/>
        <v>-0.001653575858</v>
      </c>
      <c r="E338" s="15" t="s">
        <v>324</v>
      </c>
      <c r="F338" s="16">
        <v>18267.25</v>
      </c>
      <c r="G338" s="15">
        <v>0.001263415</v>
      </c>
      <c r="H338" s="17">
        <v>0.0013</v>
      </c>
      <c r="I338" s="19"/>
      <c r="J338" s="15"/>
      <c r="K338" s="15"/>
      <c r="L338" s="15"/>
    </row>
    <row r="339" ht="15.75" customHeight="1">
      <c r="A339" s="15" t="s">
        <v>325</v>
      </c>
      <c r="B339" s="42">
        <v>604.75</v>
      </c>
      <c r="C339" s="15">
        <f t="shared" si="1"/>
        <v>-0.01882047538</v>
      </c>
      <c r="D339" s="17">
        <f t="shared" si="2"/>
        <v>-0.01882047538</v>
      </c>
      <c r="E339" s="15" t="s">
        <v>325</v>
      </c>
      <c r="F339" s="16">
        <v>18244.2</v>
      </c>
      <c r="G339" s="15">
        <v>0.00463933</v>
      </c>
      <c r="H339" s="17">
        <v>0.0046</v>
      </c>
      <c r="I339" s="19"/>
      <c r="J339" s="15"/>
      <c r="K339" s="15"/>
      <c r="L339" s="15"/>
    </row>
    <row r="340" ht="15.75" customHeight="1">
      <c r="A340" s="15" t="s">
        <v>326</v>
      </c>
      <c r="B340" s="42">
        <v>616.35</v>
      </c>
      <c r="C340" s="15">
        <f t="shared" si="1"/>
        <v>-0.0258416311</v>
      </c>
      <c r="D340" s="17">
        <f t="shared" si="2"/>
        <v>-0.0258416311</v>
      </c>
      <c r="E340" s="15" t="s">
        <v>326</v>
      </c>
      <c r="F340" s="16">
        <v>18159.95</v>
      </c>
      <c r="G340" s="15">
        <v>-0.008067666</v>
      </c>
      <c r="H340" s="17">
        <v>-0.0081</v>
      </c>
      <c r="I340" s="19"/>
      <c r="J340" s="15"/>
      <c r="K340" s="15"/>
      <c r="L340" s="15"/>
    </row>
    <row r="341" ht="15.75" customHeight="1">
      <c r="A341" s="15" t="s">
        <v>327</v>
      </c>
      <c r="B341" s="42">
        <v>632.7</v>
      </c>
      <c r="C341" s="15">
        <f t="shared" si="1"/>
        <v>-0.0003160056881</v>
      </c>
      <c r="D341" s="17">
        <f t="shared" si="2"/>
        <v>-0.0003160056881</v>
      </c>
      <c r="E341" s="15" t="s">
        <v>327</v>
      </c>
      <c r="F341" s="16">
        <v>18307.65</v>
      </c>
      <c r="G341" s="15">
        <v>-0.001976134</v>
      </c>
      <c r="H341" s="17">
        <v>-0.002</v>
      </c>
      <c r="I341" s="19"/>
      <c r="J341" s="15"/>
      <c r="K341" s="15"/>
      <c r="L341" s="15"/>
    </row>
    <row r="342" ht="15.75" customHeight="1">
      <c r="A342" s="15" t="s">
        <v>328</v>
      </c>
      <c r="B342" s="42">
        <v>632.9</v>
      </c>
      <c r="C342" s="15">
        <f t="shared" si="1"/>
        <v>-0.01799844841</v>
      </c>
      <c r="D342" s="17">
        <f t="shared" si="2"/>
        <v>-0.01799844841</v>
      </c>
      <c r="E342" s="15" t="s">
        <v>328</v>
      </c>
      <c r="F342" s="16">
        <v>18343.9</v>
      </c>
      <c r="G342" s="15">
        <v>-0.003571496</v>
      </c>
      <c r="H342" s="17">
        <v>-0.0036</v>
      </c>
      <c r="I342" s="19"/>
      <c r="J342" s="15"/>
      <c r="K342" s="15"/>
      <c r="L342" s="15"/>
    </row>
    <row r="343" ht="15.75" customHeight="1">
      <c r="A343" s="15" t="s">
        <v>329</v>
      </c>
      <c r="B343" s="42">
        <v>644.5</v>
      </c>
      <c r="C343" s="15">
        <f t="shared" si="1"/>
        <v>0.02188045029</v>
      </c>
      <c r="D343" s="17">
        <f t="shared" si="2"/>
        <v>0.02188045029</v>
      </c>
      <c r="E343" s="15" t="s">
        <v>329</v>
      </c>
      <c r="F343" s="16">
        <v>18409.65</v>
      </c>
      <c r="G343" s="15">
        <v>3.39611E-4</v>
      </c>
      <c r="H343" s="17">
        <v>3.0E-4</v>
      </c>
      <c r="I343" s="19"/>
      <c r="J343" s="15"/>
      <c r="K343" s="15"/>
      <c r="L343" s="15"/>
    </row>
    <row r="344" ht="15.75" customHeight="1">
      <c r="A344" s="15" t="s">
        <v>330</v>
      </c>
      <c r="B344" s="42">
        <v>630.7</v>
      </c>
      <c r="C344" s="15">
        <f t="shared" si="1"/>
        <v>0.01227830832</v>
      </c>
      <c r="D344" s="17">
        <f t="shared" si="2"/>
        <v>0.01227830832</v>
      </c>
      <c r="E344" s="15" t="s">
        <v>330</v>
      </c>
      <c r="F344" s="16">
        <v>18403.4</v>
      </c>
      <c r="G344" s="15">
        <v>0.004050924</v>
      </c>
      <c r="H344" s="17">
        <v>0.0041</v>
      </c>
      <c r="I344" s="19"/>
      <c r="J344" s="15"/>
      <c r="K344" s="15"/>
      <c r="L344" s="15"/>
    </row>
    <row r="345" ht="15.75" customHeight="1">
      <c r="A345" s="15" t="s">
        <v>331</v>
      </c>
      <c r="B345" s="42">
        <v>623.05</v>
      </c>
      <c r="C345" s="15">
        <f t="shared" si="1"/>
        <v>-0.01267728389</v>
      </c>
      <c r="D345" s="17">
        <f t="shared" si="2"/>
        <v>-0.01267728389</v>
      </c>
      <c r="E345" s="15" t="s">
        <v>331</v>
      </c>
      <c r="F345" s="16">
        <v>18329.15</v>
      </c>
      <c r="G345" s="15">
        <v>-0.001119909</v>
      </c>
      <c r="H345" s="17">
        <v>-0.0011</v>
      </c>
      <c r="I345" s="19"/>
      <c r="J345" s="15"/>
      <c r="K345" s="15"/>
      <c r="L345" s="15"/>
    </row>
    <row r="346" ht="15.75" customHeight="1">
      <c r="A346" s="58">
        <v>44876.0</v>
      </c>
      <c r="B346" s="42">
        <v>631.05</v>
      </c>
      <c r="C346" s="15">
        <f t="shared" si="1"/>
        <v>-0.005358972338</v>
      </c>
      <c r="D346" s="17">
        <f t="shared" si="2"/>
        <v>-0.005358972338</v>
      </c>
      <c r="E346" s="58">
        <v>44876.0</v>
      </c>
      <c r="F346" s="16">
        <v>18349.7</v>
      </c>
      <c r="G346" s="15">
        <v>0.017833172</v>
      </c>
      <c r="H346" s="17">
        <v>0.0178</v>
      </c>
      <c r="I346" s="19"/>
      <c r="J346" s="15"/>
      <c r="K346" s="15"/>
      <c r="L346" s="15"/>
    </row>
    <row r="347" ht="15.75" customHeight="1">
      <c r="A347" s="58">
        <v>44845.0</v>
      </c>
      <c r="B347" s="42">
        <v>634.45</v>
      </c>
      <c r="C347" s="15">
        <f t="shared" si="1"/>
        <v>0.03020215962</v>
      </c>
      <c r="D347" s="17">
        <f t="shared" si="2"/>
        <v>0.03020215962</v>
      </c>
      <c r="E347" s="58">
        <v>44845.0</v>
      </c>
      <c r="F347" s="16">
        <v>18028.2</v>
      </c>
      <c r="G347" s="15">
        <v>-0.007093683</v>
      </c>
      <c r="H347" s="17">
        <v>-0.0071</v>
      </c>
      <c r="I347" s="19"/>
      <c r="J347" s="15"/>
      <c r="K347" s="15"/>
      <c r="L347" s="15"/>
    </row>
    <row r="348" ht="15.75" customHeight="1">
      <c r="A348" s="39">
        <v>44815.0</v>
      </c>
      <c r="B348" s="42">
        <v>615.85</v>
      </c>
      <c r="C348" s="15">
        <f t="shared" si="1"/>
        <v>-0.0452678087</v>
      </c>
      <c r="D348" s="17">
        <f t="shared" si="2"/>
        <v>-0.0452678087</v>
      </c>
      <c r="E348" s="39">
        <v>44815.0</v>
      </c>
      <c r="F348" s="16">
        <v>18157.0</v>
      </c>
      <c r="G348" s="15">
        <v>-0.002516096</v>
      </c>
      <c r="H348" s="17">
        <v>-0.0025</v>
      </c>
      <c r="I348" s="19"/>
      <c r="J348" s="15"/>
      <c r="K348" s="15"/>
      <c r="L348" s="15"/>
    </row>
    <row r="349" ht="15.75" customHeight="1">
      <c r="A349" s="39">
        <v>44753.0</v>
      </c>
      <c r="B349" s="42">
        <v>645.05</v>
      </c>
      <c r="C349" s="15">
        <f t="shared" si="1"/>
        <v>0.001086366105</v>
      </c>
      <c r="D349" s="17">
        <f t="shared" si="2"/>
        <v>0.001086366105</v>
      </c>
      <c r="E349" s="39">
        <v>44753.0</v>
      </c>
      <c r="F349" s="16">
        <v>18202.8</v>
      </c>
      <c r="G349" s="15">
        <v>0.004727565</v>
      </c>
      <c r="H349" s="17">
        <v>0.0047</v>
      </c>
      <c r="I349" s="19"/>
      <c r="J349" s="15"/>
      <c r="K349" s="15"/>
      <c r="L349" s="15"/>
    </row>
    <row r="350" ht="15.75" customHeight="1">
      <c r="A350" s="39">
        <v>44662.0</v>
      </c>
      <c r="B350" s="42">
        <v>644.35</v>
      </c>
      <c r="C350" s="15">
        <f t="shared" si="1"/>
        <v>-0.01580876737</v>
      </c>
      <c r="D350" s="17">
        <f t="shared" si="2"/>
        <v>-0.01580876737</v>
      </c>
      <c r="E350" s="39">
        <v>44662.0</v>
      </c>
      <c r="F350" s="16">
        <v>18117.15</v>
      </c>
      <c r="G350" s="15">
        <v>0.003570103</v>
      </c>
      <c r="H350" s="17">
        <v>0.0036</v>
      </c>
      <c r="I350" s="19"/>
      <c r="J350" s="15"/>
      <c r="K350" s="15"/>
      <c r="L350" s="15"/>
    </row>
    <row r="351" ht="15.75" customHeight="1">
      <c r="A351" s="39">
        <v>44631.0</v>
      </c>
      <c r="B351" s="42">
        <v>654.7</v>
      </c>
      <c r="C351" s="15">
        <f t="shared" si="1"/>
        <v>-0.04276628409</v>
      </c>
      <c r="D351" s="17">
        <f t="shared" si="2"/>
        <v>-0.04276628409</v>
      </c>
      <c r="E351" s="39">
        <v>44631.0</v>
      </c>
      <c r="F351" s="16">
        <v>18052.7</v>
      </c>
      <c r="G351" s="15">
        <v>-0.001667326</v>
      </c>
      <c r="H351" s="17">
        <v>-0.0017</v>
      </c>
      <c r="I351" s="19"/>
      <c r="J351" s="15"/>
      <c r="K351" s="15"/>
      <c r="L351" s="15"/>
    </row>
    <row r="352" ht="15.75" customHeight="1">
      <c r="A352" s="39">
        <v>44603.0</v>
      </c>
      <c r="B352" s="42">
        <v>683.95</v>
      </c>
      <c r="C352" s="15">
        <f t="shared" si="1"/>
        <v>0.003668647736</v>
      </c>
      <c r="D352" s="17">
        <f t="shared" si="2"/>
        <v>0.003668647736</v>
      </c>
      <c r="E352" s="39">
        <v>44603.0</v>
      </c>
      <c r="F352" s="16">
        <v>18082.85</v>
      </c>
      <c r="G352" s="15">
        <v>-0.003447155</v>
      </c>
      <c r="H352" s="17">
        <v>-0.0034</v>
      </c>
      <c r="I352" s="19"/>
      <c r="J352" s="15"/>
      <c r="K352" s="15"/>
      <c r="L352" s="15"/>
    </row>
    <row r="353" ht="15.75" customHeight="1">
      <c r="A353" s="39">
        <v>44572.0</v>
      </c>
      <c r="B353" s="42">
        <v>681.45</v>
      </c>
      <c r="C353" s="15">
        <f t="shared" si="1"/>
        <v>-0.006922180122</v>
      </c>
      <c r="D353" s="17">
        <f t="shared" si="2"/>
        <v>-0.006922180122</v>
      </c>
      <c r="E353" s="39">
        <v>44572.0</v>
      </c>
      <c r="F353" s="16">
        <v>18145.4</v>
      </c>
      <c r="G353" s="15">
        <v>0.007394988</v>
      </c>
      <c r="H353" s="17">
        <v>0.0074</v>
      </c>
      <c r="I353" s="19"/>
      <c r="J353" s="15"/>
      <c r="K353" s="15"/>
      <c r="L353" s="15"/>
    </row>
    <row r="354" ht="15.75" customHeight="1">
      <c r="A354" s="15" t="s">
        <v>332</v>
      </c>
      <c r="B354" s="42">
        <v>686.2</v>
      </c>
      <c r="C354" s="15">
        <f t="shared" si="1"/>
        <v>0.01306562339</v>
      </c>
      <c r="D354" s="17">
        <f t="shared" si="2"/>
        <v>0.01306562339</v>
      </c>
      <c r="E354" s="15" t="s">
        <v>332</v>
      </c>
      <c r="F354" s="16">
        <v>18012.2</v>
      </c>
      <c r="G354" s="15">
        <v>0.012672319</v>
      </c>
      <c r="H354" s="17">
        <v>0.0127</v>
      </c>
      <c r="I354" s="19"/>
      <c r="J354" s="15"/>
      <c r="K354" s="15"/>
      <c r="L354" s="15"/>
    </row>
    <row r="355" ht="15.75" customHeight="1">
      <c r="A355" s="15" t="s">
        <v>333</v>
      </c>
      <c r="B355" s="42">
        <v>677.35</v>
      </c>
      <c r="C355" s="15">
        <f t="shared" si="1"/>
        <v>-0.01598024261</v>
      </c>
      <c r="D355" s="17">
        <f t="shared" si="2"/>
        <v>-0.01598024261</v>
      </c>
      <c r="E355" s="15" t="s">
        <v>333</v>
      </c>
      <c r="F355" s="16">
        <v>17786.8</v>
      </c>
      <c r="G355" s="15">
        <v>0.002810517</v>
      </c>
      <c r="H355" s="17">
        <v>0.0028</v>
      </c>
      <c r="I355" s="19"/>
      <c r="J355" s="15"/>
      <c r="K355" s="15"/>
      <c r="L355" s="15"/>
    </row>
    <row r="356" ht="15.75" customHeight="1">
      <c r="A356" s="15" t="s">
        <v>334</v>
      </c>
      <c r="B356" s="42">
        <v>688.35</v>
      </c>
      <c r="C356" s="15">
        <f t="shared" si="1"/>
        <v>0.02273233786</v>
      </c>
      <c r="D356" s="17">
        <f t="shared" si="2"/>
        <v>0.02273233786</v>
      </c>
      <c r="E356" s="15" t="s">
        <v>334</v>
      </c>
      <c r="F356" s="16">
        <v>17736.95</v>
      </c>
      <c r="G356" s="15">
        <v>0.00456493</v>
      </c>
      <c r="H356" s="17">
        <v>0.0046</v>
      </c>
      <c r="I356" s="19"/>
      <c r="J356" s="15"/>
      <c r="K356" s="15"/>
      <c r="L356" s="15"/>
    </row>
    <row r="357" ht="15.75" customHeight="1">
      <c r="A357" s="15" t="s">
        <v>335</v>
      </c>
      <c r="B357" s="42">
        <v>673.05</v>
      </c>
      <c r="C357" s="15">
        <f t="shared" si="1"/>
        <v>-0.02717352027</v>
      </c>
      <c r="D357" s="17">
        <f t="shared" si="2"/>
        <v>-0.02717352027</v>
      </c>
      <c r="E357" s="15" t="s">
        <v>335</v>
      </c>
      <c r="F357" s="16">
        <v>17656.35</v>
      </c>
      <c r="G357" s="15">
        <v>-0.0041961</v>
      </c>
      <c r="H357" s="17">
        <v>-0.0042</v>
      </c>
      <c r="I357" s="19"/>
      <c r="J357" s="15"/>
      <c r="K357" s="15"/>
      <c r="L357" s="15"/>
    </row>
    <row r="358" ht="15.75" customHeight="1">
      <c r="A358" s="15" t="s">
        <v>336</v>
      </c>
      <c r="B358" s="42">
        <v>691.85</v>
      </c>
      <c r="C358" s="15">
        <f t="shared" si="1"/>
        <v>0.0512041328</v>
      </c>
      <c r="D358" s="17">
        <f t="shared" si="2"/>
        <v>0.0512041328</v>
      </c>
      <c r="E358" s="15" t="s">
        <v>336</v>
      </c>
      <c r="F358" s="16">
        <v>17730.75</v>
      </c>
      <c r="G358" s="15">
        <v>0.008787401</v>
      </c>
      <c r="H358" s="17">
        <v>0.0088</v>
      </c>
      <c r="I358" s="19"/>
      <c r="J358" s="15"/>
      <c r="K358" s="15"/>
      <c r="L358" s="15"/>
    </row>
    <row r="359" ht="15.75" customHeight="1">
      <c r="A359" s="15" t="s">
        <v>337</v>
      </c>
      <c r="B359" s="42">
        <v>658.15</v>
      </c>
      <c r="C359" s="15">
        <f t="shared" si="1"/>
        <v>-0.04719507781</v>
      </c>
      <c r="D359" s="17">
        <f t="shared" si="2"/>
        <v>-0.04719507781</v>
      </c>
      <c r="E359" s="15" t="s">
        <v>337</v>
      </c>
      <c r="F359" s="16">
        <v>17576.3</v>
      </c>
      <c r="G359" s="15">
        <v>7.03145E-4</v>
      </c>
      <c r="H359" s="17">
        <v>7.0E-4</v>
      </c>
      <c r="I359" s="19"/>
      <c r="J359" s="15"/>
      <c r="K359" s="15"/>
      <c r="L359" s="15"/>
    </row>
    <row r="360" ht="15.75" customHeight="1">
      <c r="A360" s="15" t="s">
        <v>338</v>
      </c>
      <c r="B360" s="42">
        <v>690.75</v>
      </c>
      <c r="C360" s="15">
        <f t="shared" si="1"/>
        <v>-0.006829618979</v>
      </c>
      <c r="D360" s="17">
        <f t="shared" si="2"/>
        <v>-0.006829618979</v>
      </c>
      <c r="E360" s="15" t="s">
        <v>338</v>
      </c>
      <c r="F360" s="16">
        <v>17563.95</v>
      </c>
      <c r="G360" s="15">
        <v>0.002952219</v>
      </c>
      <c r="H360" s="17">
        <v>0.003</v>
      </c>
      <c r="I360" s="19"/>
      <c r="J360" s="15"/>
      <c r="K360" s="15"/>
      <c r="L360" s="15"/>
    </row>
    <row r="361" ht="15.75" customHeight="1">
      <c r="A361" s="15" t="s">
        <v>339</v>
      </c>
      <c r="B361" s="42">
        <v>695.5</v>
      </c>
      <c r="C361" s="15">
        <f t="shared" si="1"/>
        <v>-0.02186906687</v>
      </c>
      <c r="D361" s="17">
        <f t="shared" si="2"/>
        <v>-0.02186906687</v>
      </c>
      <c r="E361" s="15" t="s">
        <v>339</v>
      </c>
      <c r="F361" s="16">
        <v>17512.25</v>
      </c>
      <c r="G361" s="15">
        <v>0.001446793</v>
      </c>
      <c r="H361" s="17">
        <v>0.0014</v>
      </c>
      <c r="I361" s="19"/>
      <c r="J361" s="15"/>
      <c r="K361" s="15"/>
      <c r="L361" s="15"/>
    </row>
    <row r="362" ht="15.75" customHeight="1">
      <c r="A362" s="15" t="s">
        <v>340</v>
      </c>
      <c r="B362" s="42">
        <v>711.05</v>
      </c>
      <c r="C362" s="15">
        <f t="shared" si="1"/>
        <v>0.02375638903</v>
      </c>
      <c r="D362" s="17">
        <f t="shared" si="2"/>
        <v>0.02375638903</v>
      </c>
      <c r="E362" s="15" t="s">
        <v>340</v>
      </c>
      <c r="F362" s="16">
        <v>17486.95</v>
      </c>
      <c r="G362" s="15">
        <v>0.010117377</v>
      </c>
      <c r="H362" s="17">
        <v>0.0101</v>
      </c>
      <c r="I362" s="19"/>
      <c r="J362" s="15"/>
      <c r="K362" s="15"/>
      <c r="L362" s="15"/>
    </row>
    <row r="363" ht="15.75" customHeight="1">
      <c r="A363" s="15" t="s">
        <v>341</v>
      </c>
      <c r="B363" s="42">
        <v>694.55</v>
      </c>
      <c r="C363" s="15">
        <f t="shared" si="1"/>
        <v>-0.02485082485</v>
      </c>
      <c r="D363" s="17">
        <f t="shared" si="2"/>
        <v>-0.02485082485</v>
      </c>
      <c r="E363" s="15" t="s">
        <v>341</v>
      </c>
      <c r="F363" s="16">
        <v>17311.8</v>
      </c>
      <c r="G363" s="15">
        <v>0.007337496</v>
      </c>
      <c r="H363" s="17">
        <v>0.0073</v>
      </c>
      <c r="I363" s="19"/>
      <c r="J363" s="15"/>
      <c r="K363" s="15"/>
      <c r="L363" s="15"/>
    </row>
    <row r="364" ht="15.75" customHeight="1">
      <c r="A364" s="15" t="s">
        <v>342</v>
      </c>
      <c r="B364" s="42">
        <v>712.25</v>
      </c>
      <c r="C364" s="15">
        <f t="shared" si="1"/>
        <v>-0.01028277635</v>
      </c>
      <c r="D364" s="17">
        <f t="shared" si="2"/>
        <v>-0.01028277635</v>
      </c>
      <c r="E364" s="15" t="s">
        <v>342</v>
      </c>
      <c r="F364" s="16">
        <v>17185.7</v>
      </c>
      <c r="G364" s="15">
        <v>0.010070911</v>
      </c>
      <c r="H364" s="17">
        <v>0.0101</v>
      </c>
      <c r="I364" s="19"/>
      <c r="J364" s="15"/>
      <c r="K364" s="15"/>
      <c r="L364" s="15"/>
    </row>
    <row r="365" ht="15.75" customHeight="1">
      <c r="A365" s="15" t="s">
        <v>343</v>
      </c>
      <c r="B365" s="42">
        <v>719.65</v>
      </c>
      <c r="C365" s="15">
        <f t="shared" si="1"/>
        <v>0.006644285914</v>
      </c>
      <c r="D365" s="17">
        <f t="shared" si="2"/>
        <v>0.006644285914</v>
      </c>
      <c r="E365" s="15" t="s">
        <v>343</v>
      </c>
      <c r="F365" s="16">
        <v>17014.35</v>
      </c>
      <c r="G365" s="15">
        <v>-0.006380084</v>
      </c>
      <c r="H365" s="17">
        <v>-0.0064</v>
      </c>
      <c r="I365" s="19"/>
      <c r="J365" s="15"/>
      <c r="K365" s="15"/>
      <c r="L365" s="15"/>
    </row>
    <row r="366" ht="15.75" customHeight="1">
      <c r="A366" s="58">
        <v>44905.0</v>
      </c>
      <c r="B366" s="42">
        <v>714.9</v>
      </c>
      <c r="C366" s="15">
        <f t="shared" si="1"/>
        <v>-0.002789789371</v>
      </c>
      <c r="D366" s="17">
        <f t="shared" si="2"/>
        <v>-0.002789789371</v>
      </c>
      <c r="E366" s="58">
        <v>44905.0</v>
      </c>
      <c r="F366" s="16">
        <v>17123.6</v>
      </c>
      <c r="G366" s="15">
        <v>0.008246215</v>
      </c>
      <c r="H366" s="17">
        <v>0.0082</v>
      </c>
      <c r="I366" s="19"/>
      <c r="J366" s="15"/>
      <c r="K366" s="15"/>
      <c r="L366" s="15"/>
    </row>
    <row r="367" ht="15.75" customHeight="1">
      <c r="A367" s="58">
        <v>44875.0</v>
      </c>
      <c r="B367" s="42">
        <v>716.9</v>
      </c>
      <c r="C367" s="15">
        <f t="shared" si="1"/>
        <v>-0.05627591654</v>
      </c>
      <c r="D367" s="17">
        <f t="shared" si="2"/>
        <v>-0.05627591654</v>
      </c>
      <c r="E367" s="58">
        <v>44875.0</v>
      </c>
      <c r="F367" s="16">
        <v>16983.55</v>
      </c>
      <c r="G367" s="15">
        <v>-0.014932429</v>
      </c>
      <c r="H367" s="17">
        <v>-0.0149</v>
      </c>
      <c r="I367" s="19"/>
      <c r="J367" s="15"/>
      <c r="K367" s="15"/>
      <c r="L367" s="15"/>
    </row>
    <row r="368" ht="15.75" customHeight="1">
      <c r="A368" s="58">
        <v>44844.0</v>
      </c>
      <c r="B368" s="42">
        <v>759.65</v>
      </c>
      <c r="C368" s="15">
        <f t="shared" si="1"/>
        <v>0.02898747037</v>
      </c>
      <c r="D368" s="17">
        <f t="shared" si="2"/>
        <v>0.02898747037</v>
      </c>
      <c r="E368" s="58">
        <v>44844.0</v>
      </c>
      <c r="F368" s="16">
        <v>17241.0</v>
      </c>
      <c r="G368" s="15">
        <v>-0.004253623</v>
      </c>
      <c r="H368" s="17">
        <v>-0.0043</v>
      </c>
      <c r="I368" s="19"/>
      <c r="J368" s="15"/>
      <c r="K368" s="15"/>
      <c r="L368" s="15"/>
    </row>
    <row r="369" ht="15.75" customHeight="1">
      <c r="A369" s="39">
        <v>44752.0</v>
      </c>
      <c r="B369" s="42">
        <v>738.25</v>
      </c>
      <c r="C369" s="15">
        <f t="shared" si="1"/>
        <v>0.04420084866</v>
      </c>
      <c r="D369" s="17">
        <f t="shared" si="2"/>
        <v>0.04420084866</v>
      </c>
      <c r="E369" s="39">
        <v>44752.0</v>
      </c>
      <c r="F369" s="16">
        <v>17314.65</v>
      </c>
      <c r="G369" s="15">
        <v>-9.89511E-4</v>
      </c>
      <c r="H369" s="17">
        <v>-0.001</v>
      </c>
      <c r="I369" s="19"/>
      <c r="J369" s="15"/>
      <c r="K369" s="15"/>
      <c r="L369" s="15"/>
    </row>
    <row r="370" ht="15.75" customHeight="1">
      <c r="A370" s="39">
        <v>44722.0</v>
      </c>
      <c r="B370" s="42">
        <v>707.0</v>
      </c>
      <c r="C370" s="15">
        <f t="shared" si="1"/>
        <v>0.041543901</v>
      </c>
      <c r="D370" s="17">
        <f t="shared" si="2"/>
        <v>0.041543901</v>
      </c>
      <c r="E370" s="39">
        <v>44722.0</v>
      </c>
      <c r="F370" s="16">
        <v>17331.8</v>
      </c>
      <c r="G370" s="15">
        <v>0.003328644</v>
      </c>
      <c r="H370" s="17">
        <v>0.0033</v>
      </c>
      <c r="I370" s="19"/>
      <c r="J370" s="15"/>
      <c r="K370" s="15"/>
      <c r="L370" s="15"/>
    </row>
    <row r="371" ht="15.75" customHeight="1">
      <c r="A371" s="39">
        <v>44661.0</v>
      </c>
      <c r="B371" s="42">
        <v>678.8</v>
      </c>
      <c r="C371" s="15">
        <f t="shared" si="1"/>
        <v>-0.006658374186</v>
      </c>
      <c r="D371" s="17">
        <f t="shared" si="2"/>
        <v>-0.006658374186</v>
      </c>
      <c r="E371" s="39">
        <v>44661.0</v>
      </c>
      <c r="F371" s="16">
        <v>17274.3</v>
      </c>
      <c r="G371" s="15">
        <v>0.022913601</v>
      </c>
      <c r="H371" s="17">
        <v>0.0229</v>
      </c>
      <c r="I371" s="19"/>
      <c r="J371" s="15"/>
      <c r="K371" s="15"/>
      <c r="L371" s="15"/>
    </row>
    <row r="372" ht="15.75" customHeight="1">
      <c r="A372" s="39">
        <v>44630.0</v>
      </c>
      <c r="B372" s="42">
        <v>683.35</v>
      </c>
      <c r="C372" s="15">
        <f t="shared" si="1"/>
        <v>0.01394762223</v>
      </c>
      <c r="D372" s="17">
        <f t="shared" si="2"/>
        <v>0.01394762223</v>
      </c>
      <c r="E372" s="39">
        <v>44630.0</v>
      </c>
      <c r="F372" s="16">
        <v>16887.35</v>
      </c>
      <c r="G372" s="15">
        <v>-0.012109264</v>
      </c>
      <c r="H372" s="17">
        <v>-0.0121</v>
      </c>
      <c r="I372" s="19"/>
      <c r="J372" s="15"/>
      <c r="K372" s="15"/>
      <c r="L372" s="15"/>
    </row>
    <row r="373" ht="15.75" customHeight="1">
      <c r="A373" s="15" t="s">
        <v>344</v>
      </c>
      <c r="B373" s="42">
        <v>673.95</v>
      </c>
      <c r="C373" s="15">
        <f t="shared" si="1"/>
        <v>0.01851292126</v>
      </c>
      <c r="D373" s="17">
        <f t="shared" si="2"/>
        <v>0.01851292126</v>
      </c>
      <c r="E373" s="15" t="s">
        <v>344</v>
      </c>
      <c r="F373" s="16">
        <v>17094.35</v>
      </c>
      <c r="G373" s="15">
        <v>0.016425756</v>
      </c>
      <c r="H373" s="17">
        <v>0.0164</v>
      </c>
      <c r="I373" s="19"/>
      <c r="J373" s="15"/>
      <c r="K373" s="15"/>
      <c r="L373" s="15"/>
    </row>
    <row r="374" ht="15.75" customHeight="1">
      <c r="A374" s="15" t="s">
        <v>345</v>
      </c>
      <c r="B374" s="42">
        <v>661.7</v>
      </c>
      <c r="C374" s="15">
        <f t="shared" si="1"/>
        <v>0.0162801413</v>
      </c>
      <c r="D374" s="17">
        <f t="shared" si="2"/>
        <v>0.0162801413</v>
      </c>
      <c r="E374" s="15" t="s">
        <v>345</v>
      </c>
      <c r="F374" s="16">
        <v>16818.1</v>
      </c>
      <c r="G374" s="15">
        <v>-0.002402335</v>
      </c>
      <c r="H374" s="17">
        <v>-0.0024</v>
      </c>
      <c r="I374" s="19"/>
      <c r="J374" s="15"/>
      <c r="K374" s="15"/>
      <c r="L374" s="15"/>
    </row>
    <row r="375" ht="15.75" customHeight="1">
      <c r="A375" s="15" t="s">
        <v>346</v>
      </c>
      <c r="B375" s="42">
        <v>651.1</v>
      </c>
      <c r="C375" s="15">
        <f t="shared" si="1"/>
        <v>0.04636400161</v>
      </c>
      <c r="D375" s="17">
        <f t="shared" si="2"/>
        <v>0.04636400161</v>
      </c>
      <c r="E375" s="15" t="s">
        <v>346</v>
      </c>
      <c r="F375" s="16">
        <v>16858.6</v>
      </c>
      <c r="G375" s="15">
        <v>-0.008749133</v>
      </c>
      <c r="H375" s="17">
        <v>-0.0087</v>
      </c>
      <c r="I375" s="19"/>
      <c r="J375" s="15"/>
      <c r="K375" s="15"/>
      <c r="L375" s="15"/>
    </row>
    <row r="376" ht="15.75" customHeight="1">
      <c r="A376" s="15" t="s">
        <v>347</v>
      </c>
      <c r="B376" s="42">
        <v>622.25</v>
      </c>
      <c r="C376" s="15">
        <f t="shared" si="1"/>
        <v>0.04055183946</v>
      </c>
      <c r="D376" s="17">
        <f t="shared" si="2"/>
        <v>0.04055183946</v>
      </c>
      <c r="E376" s="15" t="s">
        <v>347</v>
      </c>
      <c r="F376" s="16">
        <v>17007.4</v>
      </c>
      <c r="G376" s="15">
        <v>-5.23028E-4</v>
      </c>
      <c r="H376" s="17">
        <v>-5.0E-4</v>
      </c>
      <c r="I376" s="19"/>
      <c r="J376" s="15"/>
      <c r="K376" s="15"/>
      <c r="L376" s="15"/>
    </row>
    <row r="377" ht="15.75" customHeight="1">
      <c r="A377" s="15" t="s">
        <v>348</v>
      </c>
      <c r="B377" s="42">
        <v>598.0</v>
      </c>
      <c r="C377" s="15">
        <f t="shared" si="1"/>
        <v>-0.03150052636</v>
      </c>
      <c r="D377" s="17">
        <f t="shared" si="2"/>
        <v>-0.03150052636</v>
      </c>
      <c r="E377" s="15" t="s">
        <v>348</v>
      </c>
      <c r="F377" s="16">
        <v>17016.3</v>
      </c>
      <c r="G377" s="15">
        <v>-0.017951389</v>
      </c>
      <c r="H377" s="17">
        <v>-0.018</v>
      </c>
      <c r="I377" s="19"/>
      <c r="J377" s="15"/>
      <c r="K377" s="15"/>
      <c r="L377" s="15"/>
    </row>
    <row r="378" ht="15.75" customHeight="1">
      <c r="A378" s="15" t="s">
        <v>349</v>
      </c>
      <c r="B378" s="42">
        <v>617.45</v>
      </c>
      <c r="C378" s="15">
        <f t="shared" si="1"/>
        <v>-0.03666432639</v>
      </c>
      <c r="D378" s="17">
        <f t="shared" si="2"/>
        <v>-0.03666432639</v>
      </c>
      <c r="E378" s="15" t="s">
        <v>349</v>
      </c>
      <c r="F378" s="16">
        <v>17327.35</v>
      </c>
      <c r="G378" s="15">
        <v>-0.017155612</v>
      </c>
      <c r="H378" s="17">
        <v>-0.0172</v>
      </c>
      <c r="I378" s="19"/>
      <c r="J378" s="15"/>
      <c r="K378" s="15"/>
      <c r="L378" s="15"/>
    </row>
    <row r="379" ht="15.75" customHeight="1">
      <c r="A379" s="15" t="s">
        <v>350</v>
      </c>
      <c r="B379" s="42">
        <v>640.95</v>
      </c>
      <c r="C379" s="15">
        <f t="shared" si="1"/>
        <v>0.01112162802</v>
      </c>
      <c r="D379" s="17">
        <f t="shared" si="2"/>
        <v>0.01112162802</v>
      </c>
      <c r="E379" s="15" t="s">
        <v>350</v>
      </c>
      <c r="F379" s="16">
        <v>17629.8</v>
      </c>
      <c r="G379" s="15">
        <v>-0.004997644</v>
      </c>
      <c r="H379" s="17">
        <v>-0.005</v>
      </c>
      <c r="I379" s="19"/>
      <c r="J379" s="15"/>
      <c r="K379" s="15"/>
      <c r="L379" s="15"/>
    </row>
    <row r="380" ht="15.75" customHeight="1">
      <c r="A380" s="15" t="s">
        <v>351</v>
      </c>
      <c r="B380" s="42">
        <v>633.9</v>
      </c>
      <c r="C380" s="15">
        <f t="shared" si="1"/>
        <v>0.02217205515</v>
      </c>
      <c r="D380" s="17">
        <f t="shared" si="2"/>
        <v>0.02217205515</v>
      </c>
      <c r="E380" s="15" t="s">
        <v>351</v>
      </c>
      <c r="F380" s="16">
        <v>17718.35</v>
      </c>
      <c r="G380" s="15">
        <v>-0.005494984</v>
      </c>
      <c r="H380" s="17">
        <v>-0.0055</v>
      </c>
      <c r="I380" s="19"/>
      <c r="J380" s="15"/>
      <c r="K380" s="15"/>
      <c r="L380" s="15"/>
    </row>
    <row r="381" ht="15.75" customHeight="1">
      <c r="A381" s="15" t="s">
        <v>352</v>
      </c>
      <c r="B381" s="42">
        <v>620.15</v>
      </c>
      <c r="C381" s="15">
        <f t="shared" si="1"/>
        <v>0.04358435002</v>
      </c>
      <c r="D381" s="17">
        <f t="shared" si="2"/>
        <v>0.04358435002</v>
      </c>
      <c r="E381" s="15" t="s">
        <v>352</v>
      </c>
      <c r="F381" s="16">
        <v>17816.25</v>
      </c>
      <c r="G381" s="15">
        <v>0.01100881</v>
      </c>
      <c r="H381" s="17">
        <v>0.011</v>
      </c>
      <c r="I381" s="19"/>
      <c r="J381" s="15"/>
      <c r="K381" s="15"/>
      <c r="L381" s="15"/>
    </row>
    <row r="382" ht="15.75" customHeight="1">
      <c r="A382" s="15" t="s">
        <v>353</v>
      </c>
      <c r="B382" s="42">
        <v>594.25</v>
      </c>
      <c r="C382" s="15">
        <f t="shared" si="1"/>
        <v>-0.0262985417</v>
      </c>
      <c r="D382" s="17">
        <f t="shared" si="2"/>
        <v>-0.0262985417</v>
      </c>
      <c r="E382" s="15" t="s">
        <v>353</v>
      </c>
      <c r="F382" s="16">
        <v>17622.25</v>
      </c>
      <c r="G382" s="15">
        <v>0.005213666</v>
      </c>
      <c r="H382" s="17">
        <v>0.0052</v>
      </c>
      <c r="I382" s="19"/>
      <c r="J382" s="15"/>
      <c r="K382" s="15"/>
      <c r="L382" s="15"/>
    </row>
    <row r="383" ht="15.75" customHeight="1">
      <c r="A383" s="15" t="s">
        <v>354</v>
      </c>
      <c r="B383" s="42">
        <v>610.3</v>
      </c>
      <c r="C383" s="15">
        <f t="shared" si="1"/>
        <v>-0.03624161074</v>
      </c>
      <c r="D383" s="17">
        <f t="shared" si="2"/>
        <v>-0.03624161074</v>
      </c>
      <c r="E383" s="15" t="s">
        <v>354</v>
      </c>
      <c r="F383" s="16">
        <v>17530.85</v>
      </c>
      <c r="G383" s="15">
        <v>-0.01938481</v>
      </c>
      <c r="H383" s="17">
        <v>-0.0194</v>
      </c>
      <c r="I383" s="19"/>
      <c r="J383" s="15"/>
      <c r="K383" s="15"/>
      <c r="L383" s="15"/>
    </row>
    <row r="384" ht="15.75" customHeight="1">
      <c r="A384" s="15" t="s">
        <v>355</v>
      </c>
      <c r="B384" s="42">
        <v>633.25</v>
      </c>
      <c r="C384" s="15">
        <f t="shared" si="1"/>
        <v>0.02967479675</v>
      </c>
      <c r="D384" s="17">
        <f t="shared" si="2"/>
        <v>0.02967479675</v>
      </c>
      <c r="E384" s="15" t="s">
        <v>355</v>
      </c>
      <c r="F384" s="16">
        <v>17877.4</v>
      </c>
      <c r="G384" s="15">
        <v>-0.007017982</v>
      </c>
      <c r="H384" s="17">
        <v>-0.007</v>
      </c>
      <c r="I384" s="19"/>
      <c r="J384" s="15"/>
      <c r="K384" s="15"/>
      <c r="L384" s="15"/>
    </row>
    <row r="385" ht="15.75" customHeight="1">
      <c r="A385" s="15" t="s">
        <v>356</v>
      </c>
      <c r="B385" s="42">
        <v>615.0</v>
      </c>
      <c r="C385" s="15">
        <f t="shared" si="1"/>
        <v>-0.007744433688</v>
      </c>
      <c r="D385" s="17">
        <f t="shared" si="2"/>
        <v>-0.007744433688</v>
      </c>
      <c r="E385" s="15" t="s">
        <v>356</v>
      </c>
      <c r="F385" s="16">
        <v>18003.75</v>
      </c>
      <c r="G385" s="15">
        <v>-0.003669055</v>
      </c>
      <c r="H385" s="17">
        <v>-0.0037</v>
      </c>
      <c r="I385" s="19"/>
      <c r="J385" s="15"/>
      <c r="K385" s="15"/>
      <c r="L385" s="15"/>
    </row>
    <row r="386" ht="15.75" customHeight="1">
      <c r="A386" s="15" t="s">
        <v>357</v>
      </c>
      <c r="B386" s="42">
        <v>619.8</v>
      </c>
      <c r="C386" s="15">
        <f t="shared" si="1"/>
        <v>-0.01171968429</v>
      </c>
      <c r="D386" s="17">
        <f t="shared" si="2"/>
        <v>-0.01171968429</v>
      </c>
      <c r="E386" s="15" t="s">
        <v>357</v>
      </c>
      <c r="F386" s="16">
        <v>18070.05</v>
      </c>
      <c r="G386" s="15">
        <v>0.007454136</v>
      </c>
      <c r="H386" s="17">
        <v>0.0075</v>
      </c>
      <c r="I386" s="19"/>
      <c r="J386" s="15"/>
      <c r="K386" s="15"/>
      <c r="L386" s="15"/>
    </row>
    <row r="387" ht="15.75" customHeight="1">
      <c r="A387" s="39">
        <v>44904.0</v>
      </c>
      <c r="B387" s="42">
        <v>627.15</v>
      </c>
      <c r="C387" s="15">
        <f t="shared" si="1"/>
        <v>0.003119001919</v>
      </c>
      <c r="D387" s="17">
        <f t="shared" si="2"/>
        <v>0.003119001919</v>
      </c>
      <c r="E387" s="39">
        <v>44904.0</v>
      </c>
      <c r="F387" s="16">
        <v>17936.35</v>
      </c>
      <c r="G387" s="15">
        <v>0.005775696</v>
      </c>
      <c r="H387" s="17">
        <v>0.0058</v>
      </c>
      <c r="I387" s="19"/>
      <c r="J387" s="15"/>
      <c r="K387" s="15"/>
      <c r="L387" s="15"/>
    </row>
    <row r="388" ht="15.75" customHeight="1">
      <c r="A388" s="39">
        <v>44813.0</v>
      </c>
      <c r="B388" s="42">
        <v>625.2</v>
      </c>
      <c r="C388" s="15">
        <f t="shared" si="1"/>
        <v>-0.01240028434</v>
      </c>
      <c r="D388" s="17">
        <f t="shared" si="2"/>
        <v>-0.01240028434</v>
      </c>
      <c r="E388" s="39">
        <v>44813.0</v>
      </c>
      <c r="F388" s="16">
        <v>17833.35</v>
      </c>
      <c r="G388" s="15">
        <v>0.001943957</v>
      </c>
      <c r="H388" s="17">
        <v>0.0019</v>
      </c>
      <c r="I388" s="19"/>
      <c r="J388" s="15"/>
      <c r="K388" s="15"/>
      <c r="L388" s="15"/>
    </row>
    <row r="389" ht="15.75" customHeight="1">
      <c r="A389" s="39">
        <v>44782.0</v>
      </c>
      <c r="B389" s="42">
        <v>633.05</v>
      </c>
      <c r="C389" s="15">
        <f t="shared" si="1"/>
        <v>-0.01186295169</v>
      </c>
      <c r="D389" s="17">
        <f t="shared" si="2"/>
        <v>-0.01186295169</v>
      </c>
      <c r="E389" s="39">
        <v>44782.0</v>
      </c>
      <c r="F389" s="16">
        <v>17798.75</v>
      </c>
      <c r="G389" s="15">
        <v>0.009892535</v>
      </c>
      <c r="H389" s="17">
        <v>0.0099</v>
      </c>
      <c r="I389" s="19"/>
      <c r="J389" s="15"/>
      <c r="K389" s="15"/>
      <c r="L389" s="15"/>
    </row>
    <row r="390" ht="15.75" customHeight="1">
      <c r="A390" s="39">
        <v>44751.0</v>
      </c>
      <c r="B390" s="42">
        <v>640.65</v>
      </c>
      <c r="C390" s="15">
        <f t="shared" si="1"/>
        <v>0.02438439399</v>
      </c>
      <c r="D390" s="17">
        <f t="shared" si="2"/>
        <v>0.02438439399</v>
      </c>
      <c r="E390" s="39">
        <v>44751.0</v>
      </c>
      <c r="F390" s="16">
        <v>17624.4</v>
      </c>
      <c r="G390" s="15">
        <v>-0.001767145</v>
      </c>
      <c r="H390" s="17">
        <v>-0.0018</v>
      </c>
      <c r="I390" s="19"/>
      <c r="J390" s="15"/>
      <c r="K390" s="15"/>
      <c r="L390" s="15"/>
    </row>
    <row r="391" ht="15.75" customHeight="1">
      <c r="A391" s="39">
        <v>44721.0</v>
      </c>
      <c r="B391" s="42">
        <v>625.4</v>
      </c>
      <c r="C391" s="15">
        <f t="shared" si="1"/>
        <v>-0.04329202998</v>
      </c>
      <c r="D391" s="17">
        <f t="shared" si="2"/>
        <v>-0.04329202998</v>
      </c>
      <c r="E391" s="39">
        <v>44721.0</v>
      </c>
      <c r="F391" s="16">
        <v>17655.6</v>
      </c>
      <c r="G391" s="15">
        <v>-5.77387E-4</v>
      </c>
      <c r="H391" s="17">
        <v>-6.0E-4</v>
      </c>
      <c r="I391" s="19"/>
      <c r="J391" s="15"/>
      <c r="K391" s="15"/>
      <c r="L391" s="15"/>
    </row>
    <row r="392" ht="15.75" customHeight="1">
      <c r="A392" s="39">
        <v>44690.0</v>
      </c>
      <c r="B392" s="42">
        <v>653.7</v>
      </c>
      <c r="C392" s="15">
        <f t="shared" si="1"/>
        <v>-0.001069682152</v>
      </c>
      <c r="D392" s="17">
        <f t="shared" si="2"/>
        <v>-0.001069682152</v>
      </c>
      <c r="E392" s="39">
        <v>44690.0</v>
      </c>
      <c r="F392" s="16">
        <v>17665.8</v>
      </c>
      <c r="G392" s="15">
        <v>0.007203761</v>
      </c>
      <c r="H392" s="17">
        <v>0.0072</v>
      </c>
      <c r="I392" s="19"/>
      <c r="J392" s="15"/>
      <c r="K392" s="15"/>
      <c r="L392" s="15"/>
    </row>
    <row r="393" ht="15.75" customHeight="1">
      <c r="A393" s="39">
        <v>44601.0</v>
      </c>
      <c r="B393" s="42">
        <v>654.4</v>
      </c>
      <c r="C393" s="15">
        <f t="shared" si="1"/>
        <v>-0.004487715829</v>
      </c>
      <c r="D393" s="17">
        <f t="shared" si="2"/>
        <v>-0.004487715829</v>
      </c>
      <c r="E393" s="39">
        <v>44601.0</v>
      </c>
      <c r="F393" s="16">
        <v>17539.45</v>
      </c>
      <c r="G393" s="15">
        <v>-1.90962E-4</v>
      </c>
      <c r="H393" s="17">
        <v>-2.0E-4</v>
      </c>
      <c r="I393" s="19"/>
      <c r="J393" s="15"/>
      <c r="K393" s="15"/>
      <c r="L393" s="15"/>
    </row>
    <row r="394" ht="15.75" customHeight="1">
      <c r="A394" s="39">
        <v>44570.0</v>
      </c>
      <c r="B394" s="42">
        <v>657.35</v>
      </c>
      <c r="C394" s="15">
        <f t="shared" si="1"/>
        <v>0.06773329002</v>
      </c>
      <c r="D394" s="17">
        <f t="shared" si="2"/>
        <v>0.06773329002</v>
      </c>
      <c r="E394" s="39">
        <v>44570.0</v>
      </c>
      <c r="F394" s="16">
        <v>17542.8</v>
      </c>
      <c r="G394" s="15">
        <v>-0.012190796</v>
      </c>
      <c r="H394" s="17">
        <v>-0.0122</v>
      </c>
      <c r="I394" s="19"/>
      <c r="J394" s="15"/>
      <c r="K394" s="15"/>
      <c r="L394" s="15"/>
    </row>
    <row r="395" ht="15.75" customHeight="1">
      <c r="A395" s="15" t="s">
        <v>358</v>
      </c>
      <c r="B395" s="42">
        <v>615.65</v>
      </c>
      <c r="C395" s="15">
        <f t="shared" si="1"/>
        <v>0.0100073825</v>
      </c>
      <c r="D395" s="17">
        <f t="shared" si="2"/>
        <v>0.0100073825</v>
      </c>
      <c r="E395" s="15" t="s">
        <v>358</v>
      </c>
      <c r="F395" s="16">
        <v>17759.3</v>
      </c>
      <c r="G395" s="15">
        <v>0.025784242</v>
      </c>
      <c r="H395" s="17">
        <v>0.0258</v>
      </c>
      <c r="I395" s="19"/>
      <c r="J395" s="15"/>
      <c r="K395" s="15"/>
      <c r="L395" s="15"/>
    </row>
    <row r="396" ht="15.75" customHeight="1">
      <c r="A396" s="15" t="s">
        <v>359</v>
      </c>
      <c r="B396" s="42">
        <v>609.55</v>
      </c>
      <c r="C396" s="15">
        <f t="shared" si="1"/>
        <v>0.1162897171</v>
      </c>
      <c r="D396" s="17">
        <f t="shared" si="2"/>
        <v>0.1162897171</v>
      </c>
      <c r="E396" s="15" t="s">
        <v>359</v>
      </c>
      <c r="F396" s="16">
        <v>17312.9</v>
      </c>
      <c r="G396" s="15">
        <v>-0.014009989</v>
      </c>
      <c r="H396" s="17">
        <v>-0.014</v>
      </c>
      <c r="I396" s="19"/>
      <c r="J396" s="15"/>
      <c r="K396" s="15"/>
      <c r="L396" s="15"/>
    </row>
    <row r="397" ht="15.75" customHeight="1">
      <c r="A397" s="15" t="s">
        <v>360</v>
      </c>
      <c r="B397" s="42">
        <v>546.05</v>
      </c>
      <c r="C397" s="15">
        <f t="shared" si="1"/>
        <v>0.03920449139</v>
      </c>
      <c r="D397" s="17">
        <f t="shared" si="2"/>
        <v>0.03920449139</v>
      </c>
      <c r="E397" s="15" t="s">
        <v>360</v>
      </c>
      <c r="F397" s="16">
        <v>17558.9</v>
      </c>
      <c r="G397" s="15">
        <v>0.002080189</v>
      </c>
      <c r="H397" s="17">
        <v>0.0021</v>
      </c>
      <c r="I397" s="19"/>
      <c r="J397" s="15"/>
      <c r="K397" s="15"/>
      <c r="L397" s="15"/>
    </row>
    <row r="398" ht="15.75" customHeight="1">
      <c r="A398" s="15" t="s">
        <v>361</v>
      </c>
      <c r="B398" s="42">
        <v>525.45</v>
      </c>
      <c r="C398" s="15">
        <f t="shared" si="1"/>
        <v>0.001333968556</v>
      </c>
      <c r="D398" s="17">
        <f t="shared" si="2"/>
        <v>0.001333968556</v>
      </c>
      <c r="E398" s="15" t="s">
        <v>361</v>
      </c>
      <c r="F398" s="16">
        <v>17522.45</v>
      </c>
      <c r="G398" s="15">
        <v>-0.004686182</v>
      </c>
      <c r="H398" s="17">
        <v>-0.0047</v>
      </c>
      <c r="I398" s="19"/>
      <c r="J398" s="15"/>
      <c r="K398" s="15"/>
      <c r="L398" s="15"/>
    </row>
    <row r="399" ht="15.75" customHeight="1">
      <c r="A399" s="15" t="s">
        <v>362</v>
      </c>
      <c r="B399" s="42">
        <v>524.75</v>
      </c>
      <c r="C399" s="15">
        <f t="shared" si="1"/>
        <v>0.06128021033</v>
      </c>
      <c r="D399" s="17">
        <f t="shared" si="2"/>
        <v>0.06128021033</v>
      </c>
      <c r="E399" s="15" t="s">
        <v>362</v>
      </c>
      <c r="F399" s="16">
        <v>17604.95</v>
      </c>
      <c r="G399" s="15">
        <v>0.001561656</v>
      </c>
      <c r="H399" s="17">
        <v>0.0016</v>
      </c>
      <c r="I399" s="19"/>
      <c r="J399" s="15"/>
      <c r="K399" s="15"/>
      <c r="L399" s="15"/>
    </row>
    <row r="400" ht="15.75" customHeight="1">
      <c r="A400" s="15" t="s">
        <v>363</v>
      </c>
      <c r="B400" s="42">
        <v>494.45</v>
      </c>
      <c r="C400" s="15">
        <f t="shared" si="1"/>
        <v>0.002331238597</v>
      </c>
      <c r="D400" s="17">
        <f t="shared" si="2"/>
        <v>0.002331238597</v>
      </c>
      <c r="E400" s="15" t="s">
        <v>363</v>
      </c>
      <c r="F400" s="16">
        <v>17577.5</v>
      </c>
      <c r="G400" s="15">
        <v>0.004962637</v>
      </c>
      <c r="H400" s="17">
        <v>0.005</v>
      </c>
      <c r="I400" s="19"/>
      <c r="J400" s="15"/>
      <c r="K400" s="15"/>
      <c r="L400" s="15"/>
    </row>
    <row r="401" ht="15.75" customHeight="1">
      <c r="A401" s="15" t="s">
        <v>364</v>
      </c>
      <c r="B401" s="42">
        <v>493.3</v>
      </c>
      <c r="C401" s="15">
        <f t="shared" si="1"/>
        <v>0.00992936841</v>
      </c>
      <c r="D401" s="17">
        <f t="shared" si="2"/>
        <v>0.00992936841</v>
      </c>
      <c r="E401" s="15" t="s">
        <v>364</v>
      </c>
      <c r="F401" s="16">
        <v>17490.7</v>
      </c>
      <c r="G401" s="15">
        <v>-0.015077329</v>
      </c>
      <c r="H401" s="17">
        <v>-0.0151</v>
      </c>
      <c r="I401" s="19"/>
      <c r="J401" s="15"/>
      <c r="K401" s="15"/>
      <c r="L401" s="15"/>
    </row>
    <row r="402" ht="15.75" customHeight="1">
      <c r="A402" s="15" t="s">
        <v>365</v>
      </c>
      <c r="B402" s="42">
        <v>488.45</v>
      </c>
      <c r="C402" s="15">
        <f t="shared" si="1"/>
        <v>0.01222671226</v>
      </c>
      <c r="D402" s="17">
        <f t="shared" si="2"/>
        <v>0.01222671226</v>
      </c>
      <c r="E402" s="15" t="s">
        <v>365</v>
      </c>
      <c r="F402" s="16">
        <v>17758.45</v>
      </c>
      <c r="G402" s="15">
        <v>-0.011029432</v>
      </c>
      <c r="H402" s="17">
        <v>-0.011</v>
      </c>
      <c r="I402" s="19"/>
      <c r="J402" s="15"/>
      <c r="K402" s="15"/>
      <c r="L402" s="15"/>
    </row>
    <row r="403" ht="15.75" customHeight="1">
      <c r="A403" s="15" t="s">
        <v>366</v>
      </c>
      <c r="B403" s="42">
        <v>482.55</v>
      </c>
      <c r="C403" s="15">
        <f t="shared" si="1"/>
        <v>-0.0006213109661</v>
      </c>
      <c r="D403" s="17">
        <f t="shared" si="2"/>
        <v>-0.0006213109661</v>
      </c>
      <c r="E403" s="15" t="s">
        <v>366</v>
      </c>
      <c r="F403" s="16">
        <v>17956.5</v>
      </c>
      <c r="G403" s="15">
        <v>6.8267E-4</v>
      </c>
      <c r="H403" s="17">
        <v>7.0E-4</v>
      </c>
      <c r="I403" s="19"/>
      <c r="J403" s="15"/>
      <c r="K403" s="15"/>
      <c r="L403" s="15"/>
    </row>
    <row r="404" ht="15.75" customHeight="1">
      <c r="A404" s="15" t="s">
        <v>367</v>
      </c>
      <c r="B404" s="42">
        <v>482.85</v>
      </c>
      <c r="C404" s="15">
        <f t="shared" si="1"/>
        <v>-0.002376033058</v>
      </c>
      <c r="D404" s="17">
        <f t="shared" si="2"/>
        <v>-0.002376033058</v>
      </c>
      <c r="E404" s="15" t="s">
        <v>367</v>
      </c>
      <c r="F404" s="16">
        <v>17944.25</v>
      </c>
      <c r="G404" s="15">
        <v>0.006675923</v>
      </c>
      <c r="H404" s="17">
        <v>0.0067</v>
      </c>
      <c r="I404" s="19"/>
      <c r="J404" s="15"/>
      <c r="K404" s="15"/>
      <c r="L404" s="15"/>
    </row>
    <row r="405" ht="15.75" customHeight="1">
      <c r="A405" s="15" t="s">
        <v>368</v>
      </c>
      <c r="B405" s="42">
        <v>484.0</v>
      </c>
      <c r="C405" s="15">
        <f t="shared" si="1"/>
        <v>0.03684661525</v>
      </c>
      <c r="D405" s="17">
        <f t="shared" si="2"/>
        <v>0.03684661525</v>
      </c>
      <c r="E405" s="15" t="s">
        <v>368</v>
      </c>
      <c r="F405" s="16">
        <v>17825.25</v>
      </c>
      <c r="G405" s="15">
        <v>0.007181542</v>
      </c>
      <c r="H405" s="17">
        <v>0.0072</v>
      </c>
      <c r="I405" s="19"/>
      <c r="J405" s="15"/>
      <c r="K405" s="15"/>
      <c r="L405" s="15"/>
    </row>
    <row r="406" ht="15.75" customHeight="1">
      <c r="A406" s="39">
        <v>44903.0</v>
      </c>
      <c r="B406" s="42">
        <v>466.8</v>
      </c>
      <c r="C406" s="15">
        <f t="shared" si="1"/>
        <v>-0.01362916006</v>
      </c>
      <c r="D406" s="17">
        <f t="shared" si="2"/>
        <v>-0.01362916006</v>
      </c>
      <c r="E406" s="39">
        <v>44903.0</v>
      </c>
      <c r="F406" s="16">
        <v>17698.15</v>
      </c>
      <c r="G406" s="15">
        <v>0.002217</v>
      </c>
      <c r="H406" s="17">
        <v>0.0022</v>
      </c>
      <c r="I406" s="19"/>
      <c r="J406" s="15"/>
      <c r="K406" s="15"/>
      <c r="L406" s="15"/>
    </row>
    <row r="407" ht="15.75" customHeight="1">
      <c r="A407" s="39">
        <v>44873.0</v>
      </c>
      <c r="B407" s="42">
        <v>473.25</v>
      </c>
      <c r="C407" s="15">
        <f t="shared" si="1"/>
        <v>-0.006924771797</v>
      </c>
      <c r="D407" s="17">
        <f t="shared" si="2"/>
        <v>-0.006924771797</v>
      </c>
      <c r="E407" s="39">
        <v>44873.0</v>
      </c>
      <c r="F407" s="16">
        <v>17659.0</v>
      </c>
      <c r="G407" s="15">
        <v>0.007085929</v>
      </c>
      <c r="H407" s="17">
        <v>0.0071</v>
      </c>
      <c r="I407" s="19"/>
      <c r="J407" s="15"/>
      <c r="K407" s="15"/>
      <c r="L407" s="15"/>
    </row>
    <row r="408" ht="15.75" customHeight="1">
      <c r="A408" s="39">
        <v>44842.0</v>
      </c>
      <c r="B408" s="42">
        <v>476.55</v>
      </c>
      <c r="C408" s="15">
        <f t="shared" si="1"/>
        <v>-0.01772647635</v>
      </c>
      <c r="D408" s="17">
        <f t="shared" si="2"/>
        <v>-0.01772647635</v>
      </c>
      <c r="E408" s="39">
        <v>44842.0</v>
      </c>
      <c r="F408" s="16">
        <v>17534.75</v>
      </c>
      <c r="G408" s="15">
        <v>5.50639E-4</v>
      </c>
      <c r="H408" s="17">
        <v>6.0E-4</v>
      </c>
      <c r="I408" s="19"/>
      <c r="J408" s="15"/>
      <c r="K408" s="15"/>
      <c r="L408" s="15"/>
    </row>
    <row r="409" ht="15.75" customHeight="1">
      <c r="A409" s="39">
        <v>44781.0</v>
      </c>
      <c r="B409" s="42">
        <v>485.15</v>
      </c>
      <c r="C409" s="15">
        <f t="shared" si="1"/>
        <v>-0.02560755172</v>
      </c>
      <c r="D409" s="17">
        <f t="shared" si="2"/>
        <v>-0.02560755172</v>
      </c>
      <c r="E409" s="39">
        <v>44781.0</v>
      </c>
      <c r="F409" s="16">
        <v>17525.1</v>
      </c>
      <c r="G409" s="15">
        <v>0.007334387</v>
      </c>
      <c r="H409" s="17">
        <v>0.0073</v>
      </c>
      <c r="I409" s="19"/>
      <c r="J409" s="15"/>
      <c r="K409" s="15"/>
      <c r="L409" s="15"/>
    </row>
    <row r="410" ht="15.75" customHeight="1">
      <c r="A410" s="39">
        <v>44689.0</v>
      </c>
      <c r="B410" s="42">
        <v>497.9</v>
      </c>
      <c r="C410" s="15">
        <f t="shared" si="1"/>
        <v>0.0003013561025</v>
      </c>
      <c r="D410" s="17">
        <f t="shared" si="2"/>
        <v>0.0003013561025</v>
      </c>
      <c r="E410" s="39">
        <v>44689.0</v>
      </c>
      <c r="F410" s="16">
        <v>17397.5</v>
      </c>
      <c r="G410" s="15">
        <v>8.91727E-4</v>
      </c>
      <c r="H410" s="17">
        <v>9.0E-4</v>
      </c>
      <c r="I410" s="19"/>
      <c r="J410" s="15"/>
      <c r="K410" s="15"/>
      <c r="L410" s="15"/>
    </row>
    <row r="411" ht="15.75" customHeight="1">
      <c r="A411" s="39">
        <v>44659.0</v>
      </c>
      <c r="B411" s="42">
        <v>497.75</v>
      </c>
      <c r="C411" s="15">
        <f t="shared" si="1"/>
        <v>-0.02258222877</v>
      </c>
      <c r="D411" s="17">
        <f t="shared" si="2"/>
        <v>-0.02258222877</v>
      </c>
      <c r="E411" s="39">
        <v>44659.0</v>
      </c>
      <c r="F411" s="16">
        <v>17382.0</v>
      </c>
      <c r="G411" s="15">
        <v>-3.53689E-4</v>
      </c>
      <c r="H411" s="17">
        <v>-4.0E-4</v>
      </c>
      <c r="I411" s="19"/>
      <c r="J411" s="15"/>
      <c r="K411" s="15"/>
      <c r="L411" s="15"/>
    </row>
    <row r="412" ht="15.75" customHeight="1">
      <c r="A412" s="39">
        <v>44628.0</v>
      </c>
      <c r="B412" s="42">
        <v>509.25</v>
      </c>
      <c r="C412" s="15">
        <f t="shared" si="1"/>
        <v>0.02619647355</v>
      </c>
      <c r="D412" s="17">
        <f t="shared" si="2"/>
        <v>0.02619647355</v>
      </c>
      <c r="E412" s="39">
        <v>44628.0</v>
      </c>
      <c r="F412" s="16">
        <v>17388.15</v>
      </c>
      <c r="G412" s="15">
        <v>0.002461741</v>
      </c>
      <c r="H412" s="17">
        <v>0.0025</v>
      </c>
      <c r="I412" s="19"/>
      <c r="J412" s="15"/>
      <c r="K412" s="15"/>
      <c r="L412" s="15"/>
    </row>
    <row r="413" ht="15.75" customHeight="1">
      <c r="A413" s="39">
        <v>44600.0</v>
      </c>
      <c r="B413" s="42">
        <v>496.25</v>
      </c>
      <c r="C413" s="15">
        <f t="shared" si="1"/>
        <v>0.04374802818</v>
      </c>
      <c r="D413" s="17">
        <f t="shared" si="2"/>
        <v>0.04374802818</v>
      </c>
      <c r="E413" s="39">
        <v>44600.0</v>
      </c>
      <c r="F413" s="16">
        <v>17345.45</v>
      </c>
      <c r="G413" s="15">
        <v>3.11418E-4</v>
      </c>
      <c r="H413" s="17">
        <v>3.0E-4</v>
      </c>
      <c r="I413" s="19"/>
      <c r="J413" s="15"/>
      <c r="K413" s="15"/>
      <c r="L413" s="15"/>
    </row>
    <row r="414" ht="15.75" customHeight="1">
      <c r="A414" s="39">
        <v>44569.0</v>
      </c>
      <c r="B414" s="42">
        <v>475.45</v>
      </c>
      <c r="C414" s="15">
        <f t="shared" si="1"/>
        <v>0.01256522202</v>
      </c>
      <c r="D414" s="17">
        <f t="shared" si="2"/>
        <v>0.01256522202</v>
      </c>
      <c r="E414" s="39">
        <v>44569.0</v>
      </c>
      <c r="F414" s="16">
        <v>17340.05</v>
      </c>
      <c r="G414" s="15">
        <v>0.010595486</v>
      </c>
      <c r="H414" s="17">
        <v>0.0106</v>
      </c>
      <c r="I414" s="19"/>
      <c r="J414" s="15"/>
      <c r="K414" s="15"/>
      <c r="L414" s="15"/>
    </row>
    <row r="415" ht="15.75" customHeight="1">
      <c r="A415" s="15" t="s">
        <v>369</v>
      </c>
      <c r="B415" s="42">
        <v>469.55</v>
      </c>
      <c r="C415" s="15">
        <f t="shared" si="1"/>
        <v>-0.004030119843</v>
      </c>
      <c r="D415" s="17">
        <f t="shared" si="2"/>
        <v>-0.004030119843</v>
      </c>
      <c r="E415" s="15" t="s">
        <v>369</v>
      </c>
      <c r="F415" s="16">
        <v>17158.25</v>
      </c>
      <c r="G415" s="15">
        <v>0.01350593</v>
      </c>
      <c r="H415" s="17">
        <v>0.0135</v>
      </c>
      <c r="I415" s="19"/>
      <c r="J415" s="15"/>
      <c r="K415" s="15"/>
      <c r="L415" s="15"/>
    </row>
    <row r="416" ht="15.75" customHeight="1">
      <c r="A416" s="15" t="s">
        <v>370</v>
      </c>
      <c r="B416" s="42">
        <v>471.45</v>
      </c>
      <c r="C416" s="15">
        <f t="shared" si="1"/>
        <v>0.002232142857</v>
      </c>
      <c r="D416" s="17">
        <f t="shared" si="2"/>
        <v>0.002232142857</v>
      </c>
      <c r="E416" s="15" t="s">
        <v>370</v>
      </c>
      <c r="F416" s="16">
        <v>16929.6</v>
      </c>
      <c r="G416" s="15">
        <v>0.017293802</v>
      </c>
      <c r="H416" s="17">
        <v>0.0173</v>
      </c>
      <c r="I416" s="19"/>
      <c r="J416" s="15"/>
      <c r="K416" s="15"/>
      <c r="L416" s="15"/>
    </row>
    <row r="417" ht="15.75" customHeight="1">
      <c r="A417" s="15" t="s">
        <v>371</v>
      </c>
      <c r="B417" s="42">
        <v>470.4</v>
      </c>
      <c r="C417" s="15">
        <f t="shared" si="1"/>
        <v>0.01161290323</v>
      </c>
      <c r="D417" s="17">
        <f t="shared" si="2"/>
        <v>0.01161290323</v>
      </c>
      <c r="E417" s="15" t="s">
        <v>371</v>
      </c>
      <c r="F417" s="16">
        <v>16641.8</v>
      </c>
      <c r="G417" s="15">
        <v>0.009582106</v>
      </c>
      <c r="H417" s="17">
        <v>0.0096</v>
      </c>
      <c r="I417" s="19"/>
      <c r="J417" s="15"/>
      <c r="K417" s="15"/>
      <c r="L417" s="15"/>
    </row>
    <row r="418" ht="15.75" customHeight="1">
      <c r="A418" s="15" t="s">
        <v>372</v>
      </c>
      <c r="B418" s="42">
        <v>465.0</v>
      </c>
      <c r="C418" s="15">
        <f t="shared" si="1"/>
        <v>-0.01649746193</v>
      </c>
      <c r="D418" s="17">
        <f t="shared" si="2"/>
        <v>-0.01649746193</v>
      </c>
      <c r="E418" s="15" t="s">
        <v>372</v>
      </c>
      <c r="F418" s="16">
        <v>16483.85</v>
      </c>
      <c r="G418" s="15">
        <v>-0.008847935</v>
      </c>
      <c r="H418" s="17">
        <v>-0.0088</v>
      </c>
      <c r="I418" s="19"/>
      <c r="J418" s="15"/>
      <c r="K418" s="15"/>
      <c r="L418" s="15"/>
    </row>
    <row r="419" ht="15.75" customHeight="1">
      <c r="A419" s="15" t="s">
        <v>373</v>
      </c>
      <c r="B419" s="42">
        <v>472.8</v>
      </c>
      <c r="C419" s="15">
        <f t="shared" si="1"/>
        <v>-0.01510259348</v>
      </c>
      <c r="D419" s="17">
        <f t="shared" si="2"/>
        <v>-0.01510259348</v>
      </c>
      <c r="E419" s="15" t="s">
        <v>373</v>
      </c>
      <c r="F419" s="16">
        <v>16631.0</v>
      </c>
      <c r="G419" s="15">
        <v>-0.005290246</v>
      </c>
      <c r="H419" s="17">
        <v>-0.0053</v>
      </c>
      <c r="I419" s="19"/>
      <c r="J419" s="15"/>
      <c r="K419" s="15"/>
      <c r="L419" s="15"/>
    </row>
    <row r="420" ht="15.75" customHeight="1">
      <c r="A420" s="15" t="s">
        <v>374</v>
      </c>
      <c r="B420" s="42">
        <v>480.05</v>
      </c>
      <c r="C420" s="15">
        <f t="shared" si="1"/>
        <v>-0.03157151503</v>
      </c>
      <c r="D420" s="17">
        <f t="shared" si="2"/>
        <v>-0.03157151503</v>
      </c>
      <c r="E420" s="15" t="s">
        <v>374</v>
      </c>
      <c r="F420" s="16">
        <v>16719.45</v>
      </c>
      <c r="G420" s="15">
        <v>0.006877343</v>
      </c>
      <c r="H420" s="17">
        <v>0.0069</v>
      </c>
      <c r="I420" s="19"/>
      <c r="J420" s="15"/>
      <c r="K420" s="15"/>
      <c r="L420" s="15"/>
    </row>
    <row r="421" ht="15.75" customHeight="1">
      <c r="A421" s="15" t="s">
        <v>375</v>
      </c>
      <c r="B421" s="42">
        <v>495.7</v>
      </c>
      <c r="C421" s="15">
        <f t="shared" si="1"/>
        <v>0.00926397231</v>
      </c>
      <c r="D421" s="17">
        <f t="shared" si="2"/>
        <v>0.00926397231</v>
      </c>
      <c r="E421" s="15" t="s">
        <v>375</v>
      </c>
      <c r="F421" s="16">
        <v>16605.25</v>
      </c>
      <c r="G421" s="15">
        <v>0.005108696</v>
      </c>
      <c r="H421" s="17">
        <v>0.0051</v>
      </c>
      <c r="I421" s="19"/>
      <c r="J421" s="15"/>
      <c r="K421" s="15"/>
      <c r="L421" s="15"/>
    </row>
    <row r="422" ht="15.75" customHeight="1">
      <c r="A422" s="15" t="s">
        <v>376</v>
      </c>
      <c r="B422" s="42">
        <v>491.15</v>
      </c>
      <c r="C422" s="15">
        <f t="shared" si="1"/>
        <v>0.002858601327</v>
      </c>
      <c r="D422" s="17">
        <f t="shared" si="2"/>
        <v>0.002858601327</v>
      </c>
      <c r="E422" s="15" t="s">
        <v>376</v>
      </c>
      <c r="F422" s="16">
        <v>16520.85</v>
      </c>
      <c r="G422" s="15">
        <v>0.0110339</v>
      </c>
      <c r="H422" s="17">
        <v>0.011</v>
      </c>
      <c r="I422" s="19"/>
      <c r="J422" s="15"/>
      <c r="K422" s="15"/>
      <c r="L422" s="15"/>
    </row>
    <row r="423" ht="15.75" customHeight="1">
      <c r="A423" s="15" t="s">
        <v>377</v>
      </c>
      <c r="B423" s="42">
        <v>489.75</v>
      </c>
      <c r="C423" s="15">
        <f t="shared" si="1"/>
        <v>0.02856242781</v>
      </c>
      <c r="D423" s="17">
        <f t="shared" si="2"/>
        <v>0.02856242781</v>
      </c>
      <c r="E423" s="15" t="s">
        <v>377</v>
      </c>
      <c r="F423" s="16">
        <v>16340.55</v>
      </c>
      <c r="G423" s="15">
        <v>0.003811776</v>
      </c>
      <c r="H423" s="17">
        <v>0.0038</v>
      </c>
      <c r="I423" s="19"/>
      <c r="J423" s="15"/>
      <c r="K423" s="15"/>
      <c r="L423" s="15"/>
    </row>
    <row r="424" ht="15.75" customHeight="1">
      <c r="A424" s="15" t="s">
        <v>378</v>
      </c>
      <c r="B424" s="42">
        <v>476.15</v>
      </c>
      <c r="C424" s="15">
        <f t="shared" si="1"/>
        <v>0.007085448393</v>
      </c>
      <c r="D424" s="17">
        <f t="shared" si="2"/>
        <v>0.007085448393</v>
      </c>
      <c r="E424" s="15" t="s">
        <v>378</v>
      </c>
      <c r="F424" s="16">
        <v>16278.5</v>
      </c>
      <c r="G424" s="15">
        <v>0.014287317</v>
      </c>
      <c r="H424" s="17">
        <v>0.0143</v>
      </c>
      <c r="I424" s="19"/>
      <c r="J424" s="15"/>
      <c r="K424" s="15"/>
      <c r="L424" s="15"/>
    </row>
    <row r="425" ht="15.75" customHeight="1">
      <c r="A425" s="15" t="s">
        <v>379</v>
      </c>
      <c r="B425" s="42">
        <v>472.8</v>
      </c>
      <c r="C425" s="15">
        <f t="shared" si="1"/>
        <v>0.01470114819</v>
      </c>
      <c r="D425" s="17">
        <f t="shared" si="2"/>
        <v>0.01470114819</v>
      </c>
      <c r="E425" s="15" t="s">
        <v>379</v>
      </c>
      <c r="F425" s="16">
        <v>16049.2</v>
      </c>
      <c r="G425" s="15">
        <v>0.00693597</v>
      </c>
      <c r="H425" s="17">
        <v>0.0069</v>
      </c>
      <c r="I425" s="19"/>
      <c r="J425" s="15"/>
      <c r="K425" s="15"/>
      <c r="L425" s="15"/>
    </row>
    <row r="426" ht="15.75" customHeight="1">
      <c r="A426" s="15" t="s">
        <v>380</v>
      </c>
      <c r="B426" s="42">
        <v>465.95</v>
      </c>
      <c r="C426" s="15">
        <f t="shared" si="1"/>
        <v>-0.03098679422</v>
      </c>
      <c r="D426" s="17">
        <f t="shared" si="2"/>
        <v>-0.03098679422</v>
      </c>
      <c r="E426" s="15" t="s">
        <v>380</v>
      </c>
      <c r="F426" s="16">
        <v>15938.65</v>
      </c>
      <c r="G426" s="15">
        <v>-0.001753655</v>
      </c>
      <c r="H426" s="17">
        <v>-0.0018</v>
      </c>
      <c r="I426" s="19"/>
      <c r="J426" s="15"/>
      <c r="K426" s="15"/>
      <c r="L426" s="15"/>
    </row>
    <row r="427" ht="15.75" customHeight="1">
      <c r="A427" s="15" t="s">
        <v>381</v>
      </c>
      <c r="B427" s="42">
        <v>480.85</v>
      </c>
      <c r="C427" s="15">
        <f t="shared" si="1"/>
        <v>-0.01323619947</v>
      </c>
      <c r="D427" s="17">
        <f t="shared" si="2"/>
        <v>-0.01323619947</v>
      </c>
      <c r="E427" s="15" t="s">
        <v>381</v>
      </c>
      <c r="F427" s="16">
        <v>15966.65</v>
      </c>
      <c r="G427" s="15">
        <v>-0.005707329</v>
      </c>
      <c r="H427" s="17">
        <v>-0.0057</v>
      </c>
      <c r="I427" s="19"/>
      <c r="J427" s="15"/>
      <c r="K427" s="15"/>
      <c r="L427" s="15"/>
    </row>
    <row r="428" ht="15.75" customHeight="1">
      <c r="A428" s="39">
        <v>44902.0</v>
      </c>
      <c r="B428" s="42">
        <v>487.3</v>
      </c>
      <c r="C428" s="15">
        <f t="shared" si="1"/>
        <v>0.0617714348</v>
      </c>
      <c r="D428" s="17">
        <f t="shared" si="2"/>
        <v>0.0617714348</v>
      </c>
      <c r="E428" s="39">
        <v>44902.0</v>
      </c>
      <c r="F428" s="16">
        <v>16058.3</v>
      </c>
      <c r="G428" s="15">
        <v>-0.009724963</v>
      </c>
      <c r="H428" s="17">
        <v>-0.0097</v>
      </c>
      <c r="I428" s="19"/>
      <c r="J428" s="15"/>
      <c r="K428" s="15"/>
      <c r="L428" s="15"/>
    </row>
    <row r="429" ht="15.75" customHeight="1">
      <c r="A429" s="39">
        <v>44872.0</v>
      </c>
      <c r="B429" s="42">
        <v>458.95</v>
      </c>
      <c r="C429" s="15">
        <f t="shared" si="1"/>
        <v>0.024327642</v>
      </c>
      <c r="D429" s="17">
        <f t="shared" si="2"/>
        <v>0.024327642</v>
      </c>
      <c r="E429" s="39">
        <v>44872.0</v>
      </c>
      <c r="F429" s="16">
        <v>16216.0</v>
      </c>
      <c r="G429" s="15">
        <v>-2.8359E-4</v>
      </c>
      <c r="H429" s="17">
        <v>-3.0E-4</v>
      </c>
      <c r="I429" s="19"/>
      <c r="J429" s="15"/>
      <c r="K429" s="15"/>
      <c r="L429" s="15"/>
    </row>
    <row r="430" ht="15.75" customHeight="1">
      <c r="A430" s="39">
        <v>44780.0</v>
      </c>
      <c r="B430" s="42">
        <v>448.05</v>
      </c>
      <c r="C430" s="15">
        <f t="shared" si="1"/>
        <v>0.002461125406</v>
      </c>
      <c r="D430" s="17">
        <f t="shared" si="2"/>
        <v>0.002461125406</v>
      </c>
      <c r="E430" s="39">
        <v>44780.0</v>
      </c>
      <c r="F430" s="16">
        <v>16220.6</v>
      </c>
      <c r="G430" s="15">
        <v>0.005436096</v>
      </c>
      <c r="H430" s="17">
        <v>0.0054</v>
      </c>
      <c r="I430" s="19"/>
      <c r="J430" s="15"/>
      <c r="K430" s="15"/>
      <c r="L430" s="15"/>
    </row>
    <row r="431" ht="15.75" customHeight="1">
      <c r="A431" s="39">
        <v>44749.0</v>
      </c>
      <c r="B431" s="42">
        <v>446.95</v>
      </c>
      <c r="C431" s="15">
        <f t="shared" si="1"/>
        <v>0.001232078853</v>
      </c>
      <c r="D431" s="17">
        <f t="shared" si="2"/>
        <v>0.001232078853</v>
      </c>
      <c r="E431" s="39">
        <v>44749.0</v>
      </c>
      <c r="F431" s="16">
        <v>16132.9</v>
      </c>
      <c r="G431" s="15">
        <v>0.008949455</v>
      </c>
      <c r="H431" s="17">
        <v>0.0089</v>
      </c>
      <c r="I431" s="19"/>
      <c r="J431" s="15"/>
      <c r="K431" s="15"/>
      <c r="L431" s="15"/>
    </row>
    <row r="432" ht="15.75" customHeight="1">
      <c r="A432" s="39">
        <v>44719.0</v>
      </c>
      <c r="B432" s="42">
        <v>446.4</v>
      </c>
      <c r="C432" s="15">
        <f t="shared" si="1"/>
        <v>-0.006233303651</v>
      </c>
      <c r="D432" s="17">
        <f t="shared" si="2"/>
        <v>-0.006233303651</v>
      </c>
      <c r="E432" s="39">
        <v>44719.0</v>
      </c>
      <c r="F432" s="16">
        <v>15989.8</v>
      </c>
      <c r="G432" s="15">
        <v>0.011318177</v>
      </c>
      <c r="H432" s="17">
        <v>0.0113</v>
      </c>
      <c r="I432" s="19"/>
      <c r="J432" s="15"/>
      <c r="K432" s="15"/>
      <c r="L432" s="15"/>
    </row>
    <row r="433" ht="15.75" customHeight="1">
      <c r="A433" s="39">
        <v>44688.0</v>
      </c>
      <c r="B433" s="42">
        <v>449.2</v>
      </c>
      <c r="C433" s="15">
        <f t="shared" si="1"/>
        <v>0.01148390002</v>
      </c>
      <c r="D433" s="17">
        <f t="shared" si="2"/>
        <v>0.01148390002</v>
      </c>
      <c r="E433" s="39">
        <v>44688.0</v>
      </c>
      <c r="F433" s="16">
        <v>15810.85</v>
      </c>
      <c r="G433" s="15">
        <v>-0.001547171</v>
      </c>
      <c r="H433" s="17">
        <v>-0.0015</v>
      </c>
      <c r="I433" s="19"/>
      <c r="J433" s="15"/>
      <c r="K433" s="15"/>
      <c r="L433" s="15"/>
    </row>
    <row r="434" ht="15.75" customHeight="1">
      <c r="A434" s="39">
        <v>44658.0</v>
      </c>
      <c r="B434" s="42">
        <v>444.1</v>
      </c>
      <c r="C434" s="15">
        <f t="shared" si="1"/>
        <v>-0.006709908298</v>
      </c>
      <c r="D434" s="17">
        <f t="shared" si="2"/>
        <v>-0.006709908298</v>
      </c>
      <c r="E434" s="39">
        <v>44658.0</v>
      </c>
      <c r="F434" s="16">
        <v>15835.35</v>
      </c>
      <c r="G434" s="15">
        <v>0.005288201</v>
      </c>
      <c r="H434" s="17">
        <v>0.0053</v>
      </c>
      <c r="I434" s="19"/>
      <c r="J434" s="15"/>
      <c r="K434" s="15"/>
      <c r="L434" s="15"/>
    </row>
    <row r="435" ht="15.75" customHeight="1">
      <c r="A435" s="39">
        <v>44568.0</v>
      </c>
      <c r="B435" s="42">
        <v>447.1</v>
      </c>
      <c r="C435" s="15">
        <f t="shared" si="1"/>
        <v>-0.008427589266</v>
      </c>
      <c r="D435" s="17">
        <f t="shared" si="2"/>
        <v>-0.008427589266</v>
      </c>
      <c r="E435" s="39">
        <v>44568.0</v>
      </c>
      <c r="F435" s="16">
        <v>15752.05</v>
      </c>
      <c r="G435" s="15">
        <v>-0.001787044</v>
      </c>
      <c r="H435" s="17">
        <v>-0.0018</v>
      </c>
      <c r="I435" s="19"/>
      <c r="J435" s="15"/>
      <c r="K435" s="15"/>
      <c r="L435" s="15"/>
    </row>
    <row r="436" ht="15.75" customHeight="1">
      <c r="A436" s="15" t="s">
        <v>382</v>
      </c>
      <c r="B436" s="42">
        <v>450.9</v>
      </c>
      <c r="C436" s="15">
        <f t="shared" si="1"/>
        <v>-0.01539469374</v>
      </c>
      <c r="D436" s="17">
        <f t="shared" si="2"/>
        <v>-0.01539469374</v>
      </c>
      <c r="E436" s="15" t="s">
        <v>382</v>
      </c>
      <c r="F436" s="16">
        <v>15780.25</v>
      </c>
      <c r="G436" s="15">
        <v>-0.001193106</v>
      </c>
      <c r="H436" s="17">
        <v>-0.0012</v>
      </c>
      <c r="I436" s="19"/>
      <c r="J436" s="15"/>
      <c r="K436" s="15"/>
      <c r="L436" s="15"/>
    </row>
    <row r="437" ht="15.75" customHeight="1">
      <c r="A437" s="15" t="s">
        <v>383</v>
      </c>
      <c r="B437" s="42">
        <v>457.95</v>
      </c>
      <c r="C437" s="15">
        <f t="shared" si="1"/>
        <v>0.03926018382</v>
      </c>
      <c r="D437" s="17">
        <f t="shared" si="2"/>
        <v>0.03926018382</v>
      </c>
      <c r="E437" s="15" t="s">
        <v>383</v>
      </c>
      <c r="F437" s="16">
        <v>15799.1</v>
      </c>
      <c r="G437" s="15">
        <v>-0.003223934</v>
      </c>
      <c r="H437" s="17">
        <v>-0.0032</v>
      </c>
      <c r="I437" s="19"/>
      <c r="J437" s="15"/>
      <c r="K437" s="15"/>
      <c r="L437" s="15"/>
    </row>
    <row r="438" ht="15.75" customHeight="1">
      <c r="A438" s="15" t="s">
        <v>384</v>
      </c>
      <c r="B438" s="42">
        <v>440.65</v>
      </c>
      <c r="C438" s="15">
        <f t="shared" si="1"/>
        <v>-0.001586042823</v>
      </c>
      <c r="D438" s="17">
        <f t="shared" si="2"/>
        <v>-0.001586042823</v>
      </c>
      <c r="E438" s="15" t="s">
        <v>384</v>
      </c>
      <c r="F438" s="16">
        <v>15850.2</v>
      </c>
      <c r="G438" s="15">
        <v>0.001146409</v>
      </c>
      <c r="H438" s="17">
        <v>0.0011</v>
      </c>
      <c r="I438" s="19"/>
      <c r="J438" s="15"/>
      <c r="K438" s="15"/>
      <c r="L438" s="15"/>
    </row>
    <row r="439" ht="15.75" customHeight="1">
      <c r="A439" s="15" t="s">
        <v>385</v>
      </c>
      <c r="B439" s="42">
        <v>441.35</v>
      </c>
      <c r="C439" s="15">
        <f t="shared" si="1"/>
        <v>0.001474926254</v>
      </c>
      <c r="D439" s="17">
        <f t="shared" si="2"/>
        <v>0.001474926254</v>
      </c>
      <c r="E439" s="15" t="s">
        <v>385</v>
      </c>
      <c r="F439" s="16">
        <v>15832.05</v>
      </c>
      <c r="G439" s="15">
        <v>0.008459003</v>
      </c>
      <c r="H439" s="17">
        <v>0.0085</v>
      </c>
      <c r="I439" s="19"/>
      <c r="J439" s="15"/>
      <c r="K439" s="15"/>
      <c r="L439" s="15"/>
    </row>
    <row r="440" ht="15.75" customHeight="1">
      <c r="A440" s="15" t="s">
        <v>386</v>
      </c>
      <c r="B440" s="42">
        <v>440.7</v>
      </c>
      <c r="C440" s="15">
        <f t="shared" si="1"/>
        <v>0.02286178484</v>
      </c>
      <c r="D440" s="17">
        <f t="shared" si="2"/>
        <v>0.02286178484</v>
      </c>
      <c r="E440" s="15" t="s">
        <v>386</v>
      </c>
      <c r="F440" s="16">
        <v>15699.25</v>
      </c>
      <c r="G440" s="15">
        <v>0.009166498</v>
      </c>
      <c r="H440" s="17">
        <v>0.0092</v>
      </c>
      <c r="I440" s="19"/>
      <c r="J440" s="15"/>
      <c r="K440" s="15"/>
      <c r="L440" s="15"/>
    </row>
    <row r="441" ht="15.75" customHeight="1">
      <c r="A441" s="15" t="s">
        <v>387</v>
      </c>
      <c r="B441" s="42">
        <v>430.85</v>
      </c>
      <c r="C441" s="15">
        <f t="shared" si="1"/>
        <v>0.01364545348</v>
      </c>
      <c r="D441" s="17">
        <f t="shared" si="2"/>
        <v>0.01364545348</v>
      </c>
      <c r="E441" s="15" t="s">
        <v>387</v>
      </c>
      <c r="F441" s="16">
        <v>15556.65</v>
      </c>
      <c r="G441" s="15">
        <v>0.009300409</v>
      </c>
      <c r="H441" s="17">
        <v>0.0093</v>
      </c>
      <c r="I441" s="19"/>
      <c r="J441" s="15"/>
      <c r="K441" s="15"/>
      <c r="L441" s="15"/>
    </row>
    <row r="442" ht="15.75" customHeight="1">
      <c r="A442" s="15" t="s">
        <v>388</v>
      </c>
      <c r="B442" s="42">
        <v>425.05</v>
      </c>
      <c r="C442" s="15">
        <f t="shared" si="1"/>
        <v>-0.01151162791</v>
      </c>
      <c r="D442" s="17">
        <f t="shared" si="2"/>
        <v>-0.01151162791</v>
      </c>
      <c r="E442" s="15" t="s">
        <v>388</v>
      </c>
      <c r="F442" s="16">
        <v>15413.3</v>
      </c>
      <c r="G442" s="15">
        <v>-0.014419265</v>
      </c>
      <c r="H442" s="17">
        <v>-0.0144</v>
      </c>
      <c r="I442" s="19"/>
      <c r="J442" s="15"/>
      <c r="K442" s="15"/>
      <c r="L442" s="15"/>
    </row>
    <row r="443" ht="15.75" customHeight="1">
      <c r="A443" s="15" t="s">
        <v>389</v>
      </c>
      <c r="B443" s="42">
        <v>430.0</v>
      </c>
      <c r="C443" s="15">
        <f t="shared" si="1"/>
        <v>0.02613053335</v>
      </c>
      <c r="D443" s="17">
        <f t="shared" si="2"/>
        <v>0.02613053335</v>
      </c>
      <c r="E443" s="15" t="s">
        <v>389</v>
      </c>
      <c r="F443" s="16">
        <v>15638.8</v>
      </c>
      <c r="G443" s="15">
        <v>0.018804377</v>
      </c>
      <c r="H443" s="17">
        <v>0.0188</v>
      </c>
      <c r="I443" s="19"/>
      <c r="J443" s="15"/>
      <c r="K443" s="15"/>
      <c r="L443" s="15"/>
    </row>
    <row r="444" ht="15.75" customHeight="1">
      <c r="A444" s="15" t="s">
        <v>390</v>
      </c>
      <c r="B444" s="42">
        <v>419.05</v>
      </c>
      <c r="C444" s="15">
        <f t="shared" si="1"/>
        <v>-0.003803637228</v>
      </c>
      <c r="D444" s="17">
        <f t="shared" si="2"/>
        <v>-0.003803637228</v>
      </c>
      <c r="E444" s="15" t="s">
        <v>390</v>
      </c>
      <c r="F444" s="16">
        <v>15350.15</v>
      </c>
      <c r="G444" s="15">
        <v>0.003704188</v>
      </c>
      <c r="H444" s="17">
        <v>0.0037</v>
      </c>
      <c r="I444" s="19"/>
      <c r="J444" s="15"/>
      <c r="K444" s="15"/>
      <c r="L444" s="15"/>
    </row>
    <row r="445" ht="15.75" customHeight="1">
      <c r="A445" s="15" t="s">
        <v>391</v>
      </c>
      <c r="B445" s="42">
        <v>420.65</v>
      </c>
      <c r="C445" s="15">
        <f t="shared" si="1"/>
        <v>-0.01866324507</v>
      </c>
      <c r="D445" s="17">
        <f t="shared" si="2"/>
        <v>-0.01866324507</v>
      </c>
      <c r="E445" s="15" t="s">
        <v>391</v>
      </c>
      <c r="F445" s="16">
        <v>15293.5</v>
      </c>
      <c r="G445" s="15">
        <v>-0.004368319</v>
      </c>
      <c r="H445" s="17">
        <v>-0.0044</v>
      </c>
      <c r="I445" s="19"/>
      <c r="J445" s="15"/>
      <c r="K445" s="15"/>
      <c r="L445" s="15"/>
    </row>
    <row r="446" ht="15.75" customHeight="1">
      <c r="A446" s="15" t="s">
        <v>392</v>
      </c>
      <c r="B446" s="42">
        <v>428.65</v>
      </c>
      <c r="C446" s="15">
        <f t="shared" si="1"/>
        <v>-0.04691495275</v>
      </c>
      <c r="D446" s="17">
        <f t="shared" si="2"/>
        <v>-0.04691495275</v>
      </c>
      <c r="E446" s="15" t="s">
        <v>392</v>
      </c>
      <c r="F446" s="16">
        <v>15360.6</v>
      </c>
      <c r="G446" s="15">
        <v>-0.021128399</v>
      </c>
      <c r="H446" s="17">
        <v>-0.0211</v>
      </c>
      <c r="I446" s="19"/>
      <c r="J446" s="15"/>
      <c r="K446" s="15"/>
      <c r="L446" s="15"/>
    </row>
    <row r="447" ht="15.75" customHeight="1">
      <c r="A447" s="15" t="s">
        <v>393</v>
      </c>
      <c r="B447" s="42">
        <v>449.75</v>
      </c>
      <c r="C447" s="15">
        <f t="shared" si="1"/>
        <v>0.009766502021</v>
      </c>
      <c r="D447" s="17">
        <f t="shared" si="2"/>
        <v>0.009766502021</v>
      </c>
      <c r="E447" s="15" t="s">
        <v>393</v>
      </c>
      <c r="F447" s="16">
        <v>15692.15</v>
      </c>
      <c r="G447" s="15">
        <v>-0.002539394</v>
      </c>
      <c r="H447" s="17">
        <v>-0.0025</v>
      </c>
      <c r="I447" s="19"/>
      <c r="J447" s="15"/>
      <c r="K447" s="15"/>
      <c r="L447" s="15"/>
    </row>
    <row r="448" ht="15.75" customHeight="1">
      <c r="A448" s="15" t="s">
        <v>394</v>
      </c>
      <c r="B448" s="42">
        <v>445.4</v>
      </c>
      <c r="C448" s="15">
        <f t="shared" si="1"/>
        <v>0.03365049896</v>
      </c>
      <c r="D448" s="17">
        <f t="shared" si="2"/>
        <v>0.03365049896</v>
      </c>
      <c r="E448" s="15" t="s">
        <v>394</v>
      </c>
      <c r="F448" s="16">
        <v>15732.1</v>
      </c>
      <c r="G448" s="15">
        <v>-0.00268156</v>
      </c>
      <c r="H448" s="17">
        <v>-0.0027</v>
      </c>
      <c r="I448" s="19"/>
      <c r="J448" s="15"/>
      <c r="K448" s="15"/>
      <c r="L448" s="15"/>
    </row>
    <row r="449" ht="15.75" customHeight="1">
      <c r="A449" s="15" t="s">
        <v>395</v>
      </c>
      <c r="B449" s="42">
        <v>430.9</v>
      </c>
      <c r="C449" s="15">
        <f t="shared" si="1"/>
        <v>-0.04805037004</v>
      </c>
      <c r="D449" s="17">
        <f t="shared" si="2"/>
        <v>-0.04805037004</v>
      </c>
      <c r="E449" s="15" t="s">
        <v>395</v>
      </c>
      <c r="F449" s="16">
        <v>15774.4</v>
      </c>
      <c r="G449" s="15">
        <v>-0.026379785</v>
      </c>
      <c r="H449" s="17">
        <v>-0.0264</v>
      </c>
      <c r="I449" s="19"/>
      <c r="J449" s="15"/>
      <c r="K449" s="15"/>
      <c r="L449" s="15"/>
    </row>
    <row r="450" ht="15.75" customHeight="1">
      <c r="A450" s="39">
        <v>44840.0</v>
      </c>
      <c r="B450" s="42">
        <v>452.65</v>
      </c>
      <c r="C450" s="15">
        <f t="shared" si="1"/>
        <v>-0.01811279826</v>
      </c>
      <c r="D450" s="17">
        <f t="shared" si="2"/>
        <v>-0.01811279826</v>
      </c>
      <c r="E450" s="39">
        <v>44840.0</v>
      </c>
      <c r="F450" s="16">
        <v>16201.8</v>
      </c>
      <c r="G450" s="15">
        <v>-0.01676771</v>
      </c>
      <c r="H450" s="17">
        <v>-0.0168</v>
      </c>
      <c r="I450" s="19"/>
      <c r="J450" s="15"/>
      <c r="K450" s="15"/>
      <c r="L450" s="15"/>
    </row>
    <row r="451" ht="15.75" customHeight="1">
      <c r="A451" s="39">
        <v>44810.0</v>
      </c>
      <c r="B451" s="42">
        <v>461.0</v>
      </c>
      <c r="C451" s="15">
        <f t="shared" si="1"/>
        <v>0.01833443782</v>
      </c>
      <c r="D451" s="17">
        <f t="shared" si="2"/>
        <v>0.01833443782</v>
      </c>
      <c r="E451" s="39">
        <v>44810.0</v>
      </c>
      <c r="F451" s="16">
        <v>16478.1</v>
      </c>
      <c r="G451" s="15">
        <v>0.007449752</v>
      </c>
      <c r="H451" s="17">
        <v>0.0074</v>
      </c>
      <c r="I451" s="19"/>
      <c r="J451" s="15"/>
      <c r="K451" s="15"/>
      <c r="L451" s="15"/>
    </row>
    <row r="452" ht="15.75" customHeight="1">
      <c r="A452" s="39">
        <v>44779.0</v>
      </c>
      <c r="B452" s="42">
        <v>452.7</v>
      </c>
      <c r="C452" s="15">
        <f t="shared" si="1"/>
        <v>-0.01243455497</v>
      </c>
      <c r="D452" s="17">
        <f t="shared" si="2"/>
        <v>-0.01243455497</v>
      </c>
      <c r="E452" s="39">
        <v>44779.0</v>
      </c>
      <c r="F452" s="16">
        <v>16356.25</v>
      </c>
      <c r="G452" s="15">
        <v>-0.003660984</v>
      </c>
      <c r="H452" s="17">
        <v>-0.0037</v>
      </c>
      <c r="I452" s="19"/>
      <c r="J452" s="15"/>
      <c r="K452" s="15"/>
      <c r="L452" s="15"/>
    </row>
    <row r="453" ht="15.75" customHeight="1">
      <c r="A453" s="39">
        <v>44748.0</v>
      </c>
      <c r="B453" s="42">
        <v>458.4</v>
      </c>
      <c r="C453" s="15">
        <f t="shared" si="1"/>
        <v>-0.0227054685</v>
      </c>
      <c r="D453" s="17">
        <f t="shared" si="2"/>
        <v>-0.0227054685</v>
      </c>
      <c r="E453" s="39">
        <v>44748.0</v>
      </c>
      <c r="F453" s="16">
        <v>16416.35</v>
      </c>
      <c r="G453" s="15">
        <v>-0.009245876</v>
      </c>
      <c r="H453" s="17">
        <v>-0.0092</v>
      </c>
      <c r="I453" s="19"/>
      <c r="J453" s="15"/>
      <c r="K453" s="15"/>
      <c r="L453" s="15"/>
    </row>
    <row r="454" ht="15.75" customHeight="1">
      <c r="A454" s="39">
        <v>44718.0</v>
      </c>
      <c r="B454" s="42">
        <v>469.05</v>
      </c>
      <c r="C454" s="15">
        <f t="shared" si="1"/>
        <v>0.02122795558</v>
      </c>
      <c r="D454" s="17">
        <f t="shared" si="2"/>
        <v>0.02122795558</v>
      </c>
      <c r="E454" s="39">
        <v>44718.0</v>
      </c>
      <c r="F454" s="16">
        <v>16569.55</v>
      </c>
      <c r="G454" s="15">
        <v>-8.89395E-4</v>
      </c>
      <c r="H454" s="17">
        <v>-9.0E-4</v>
      </c>
      <c r="I454" s="19"/>
      <c r="J454" s="15"/>
      <c r="K454" s="15"/>
      <c r="L454" s="15"/>
    </row>
    <row r="455" ht="15.75" customHeight="1">
      <c r="A455" s="39">
        <v>44626.0</v>
      </c>
      <c r="B455" s="42">
        <v>459.3</v>
      </c>
      <c r="C455" s="15">
        <f t="shared" si="1"/>
        <v>-0.02700985065</v>
      </c>
      <c r="D455" s="17">
        <f t="shared" si="2"/>
        <v>-0.02700985065</v>
      </c>
      <c r="E455" s="39">
        <v>44626.0</v>
      </c>
      <c r="F455" s="16">
        <v>16584.3</v>
      </c>
      <c r="G455" s="15">
        <v>-0.002628097</v>
      </c>
      <c r="H455" s="17">
        <v>-0.0026</v>
      </c>
      <c r="I455" s="19"/>
      <c r="J455" s="15"/>
      <c r="K455" s="15"/>
      <c r="L455" s="15"/>
    </row>
    <row r="456" ht="15.75" customHeight="1">
      <c r="A456" s="39">
        <v>44598.0</v>
      </c>
      <c r="B456" s="42">
        <v>472.05</v>
      </c>
      <c r="C456" s="15">
        <f t="shared" si="1"/>
        <v>0.04969979987</v>
      </c>
      <c r="D456" s="17">
        <f t="shared" si="2"/>
        <v>0.04969979987</v>
      </c>
      <c r="E456" s="39">
        <v>44598.0</v>
      </c>
      <c r="F456" s="16">
        <v>16628.0</v>
      </c>
      <c r="G456" s="15">
        <v>0.006370005</v>
      </c>
      <c r="H456" s="17">
        <v>0.0064</v>
      </c>
      <c r="I456" s="19"/>
      <c r="J456" s="15"/>
      <c r="K456" s="15"/>
      <c r="L456" s="15"/>
    </row>
    <row r="457" ht="15.75" customHeight="1">
      <c r="A457" s="39">
        <v>44567.0</v>
      </c>
      <c r="B457" s="42">
        <v>449.7</v>
      </c>
      <c r="C457" s="15">
        <f t="shared" si="1"/>
        <v>0.04996497782</v>
      </c>
      <c r="D457" s="17">
        <f t="shared" si="2"/>
        <v>0.04996497782</v>
      </c>
      <c r="E457" s="39">
        <v>44567.0</v>
      </c>
      <c r="F457" s="16">
        <v>16522.75</v>
      </c>
      <c r="G457" s="15">
        <v>-0.00372636</v>
      </c>
      <c r="H457" s="17">
        <v>-0.0037</v>
      </c>
      <c r="I457" s="19"/>
      <c r="J457" s="15"/>
      <c r="K457" s="15"/>
      <c r="L457" s="15"/>
    </row>
    <row r="458" ht="15.75" customHeight="1">
      <c r="A458" s="15" t="s">
        <v>396</v>
      </c>
      <c r="B458" s="42">
        <v>428.3</v>
      </c>
      <c r="C458" s="15">
        <f t="shared" si="1"/>
        <v>-0.01210932995</v>
      </c>
      <c r="D458" s="17">
        <f t="shared" si="2"/>
        <v>-0.01210932995</v>
      </c>
      <c r="E458" s="15" t="s">
        <v>396</v>
      </c>
      <c r="F458" s="16">
        <v>16584.55</v>
      </c>
      <c r="G458" s="15">
        <v>-0.004612458</v>
      </c>
      <c r="H458" s="17">
        <v>-0.0046</v>
      </c>
      <c r="I458" s="19"/>
      <c r="J458" s="15"/>
      <c r="K458" s="15"/>
      <c r="L458" s="15"/>
    </row>
    <row r="459" ht="15.75" customHeight="1">
      <c r="A459" s="15" t="s">
        <v>397</v>
      </c>
      <c r="B459" s="42">
        <v>433.55</v>
      </c>
      <c r="C459" s="15">
        <f t="shared" si="1"/>
        <v>0.02095843636</v>
      </c>
      <c r="D459" s="17">
        <f t="shared" si="2"/>
        <v>0.02095843636</v>
      </c>
      <c r="E459" s="15" t="s">
        <v>397</v>
      </c>
      <c r="F459" s="16">
        <v>16661.4</v>
      </c>
      <c r="G459" s="15">
        <v>0.018893193</v>
      </c>
      <c r="H459" s="17">
        <v>0.0189</v>
      </c>
      <c r="I459" s="19"/>
      <c r="J459" s="15"/>
      <c r="K459" s="15"/>
      <c r="L459" s="15"/>
    </row>
    <row r="460" ht="15.75" customHeight="1">
      <c r="A460" s="15" t="s">
        <v>398</v>
      </c>
      <c r="B460" s="42">
        <v>424.65</v>
      </c>
      <c r="C460" s="15">
        <f t="shared" si="1"/>
        <v>0.01336356043</v>
      </c>
      <c r="D460" s="17">
        <f t="shared" si="2"/>
        <v>0.01336356043</v>
      </c>
      <c r="E460" s="15" t="s">
        <v>398</v>
      </c>
      <c r="F460" s="16">
        <v>16352.45</v>
      </c>
      <c r="G460" s="15">
        <v>0.01127386</v>
      </c>
      <c r="H460" s="17">
        <v>0.0113</v>
      </c>
      <c r="I460" s="19"/>
      <c r="J460" s="15"/>
      <c r="K460" s="15"/>
      <c r="L460" s="15"/>
    </row>
    <row r="461" ht="15.75" customHeight="1">
      <c r="A461" s="15" t="s">
        <v>399</v>
      </c>
      <c r="B461" s="42">
        <v>419.05</v>
      </c>
      <c r="C461" s="15">
        <f t="shared" si="1"/>
        <v>0.04215369311</v>
      </c>
      <c r="D461" s="17">
        <f t="shared" si="2"/>
        <v>0.04215369311</v>
      </c>
      <c r="E461" s="15" t="s">
        <v>399</v>
      </c>
      <c r="F461" s="16">
        <v>16170.15</v>
      </c>
      <c r="G461" s="15">
        <v>0.009007351</v>
      </c>
      <c r="H461" s="17">
        <v>0.009</v>
      </c>
      <c r="I461" s="19"/>
      <c r="J461" s="15"/>
      <c r="K461" s="15"/>
      <c r="L461" s="15"/>
    </row>
    <row r="462" ht="15.75" customHeight="1">
      <c r="A462" s="15" t="s">
        <v>400</v>
      </c>
      <c r="B462" s="42">
        <v>402.1</v>
      </c>
      <c r="C462" s="15">
        <f t="shared" si="1"/>
        <v>-0.04204883859</v>
      </c>
      <c r="D462" s="17">
        <f t="shared" si="2"/>
        <v>-0.04204883859</v>
      </c>
      <c r="E462" s="15" t="s">
        <v>400</v>
      </c>
      <c r="F462" s="16">
        <v>16025.8</v>
      </c>
      <c r="G462" s="15">
        <v>-0.006161183</v>
      </c>
      <c r="H462" s="17">
        <v>-0.0062</v>
      </c>
      <c r="I462" s="19"/>
      <c r="J462" s="15"/>
      <c r="K462" s="15"/>
      <c r="L462" s="15"/>
    </row>
    <row r="463" ht="15.75" customHeight="1">
      <c r="A463" s="15" t="s">
        <v>401</v>
      </c>
      <c r="B463" s="42">
        <v>419.75</v>
      </c>
      <c r="C463" s="15">
        <f t="shared" si="1"/>
        <v>-0.02508419463</v>
      </c>
      <c r="D463" s="17">
        <f t="shared" si="2"/>
        <v>-0.02508419463</v>
      </c>
      <c r="E463" s="15" t="s">
        <v>401</v>
      </c>
      <c r="F463" s="16">
        <v>16125.15</v>
      </c>
      <c r="G463" s="15">
        <v>-0.005522766</v>
      </c>
      <c r="H463" s="17">
        <v>-0.0055</v>
      </c>
      <c r="I463" s="19"/>
      <c r="J463" s="15"/>
      <c r="K463" s="15"/>
      <c r="L463" s="15"/>
    </row>
    <row r="464" ht="15.75" customHeight="1">
      <c r="A464" s="15" t="s">
        <v>402</v>
      </c>
      <c r="B464" s="42">
        <v>430.55</v>
      </c>
      <c r="C464" s="15">
        <f t="shared" si="1"/>
        <v>-0.0201411015</v>
      </c>
      <c r="D464" s="17">
        <f t="shared" si="2"/>
        <v>-0.0201411015</v>
      </c>
      <c r="E464" s="15" t="s">
        <v>402</v>
      </c>
      <c r="F464" s="16">
        <v>16214.7</v>
      </c>
      <c r="G464" s="15">
        <v>-0.00316301</v>
      </c>
      <c r="H464" s="17">
        <v>-0.0032</v>
      </c>
      <c r="I464" s="19"/>
      <c r="J464" s="15"/>
      <c r="K464" s="15"/>
      <c r="L464" s="15"/>
    </row>
    <row r="465" ht="15.75" customHeight="1">
      <c r="A465" s="15" t="s">
        <v>403</v>
      </c>
      <c r="B465" s="42">
        <v>439.4</v>
      </c>
      <c r="C465" s="15">
        <f t="shared" si="1"/>
        <v>0.02008125363</v>
      </c>
      <c r="D465" s="17">
        <f t="shared" si="2"/>
        <v>0.02008125363</v>
      </c>
      <c r="E465" s="15" t="s">
        <v>403</v>
      </c>
      <c r="F465" s="16">
        <v>16266.15</v>
      </c>
      <c r="G465" s="15">
        <v>0.02889104</v>
      </c>
      <c r="H465" s="17">
        <v>0.0289</v>
      </c>
      <c r="I465" s="19"/>
      <c r="J465" s="15"/>
      <c r="K465" s="15"/>
      <c r="L465" s="15"/>
    </row>
    <row r="466" ht="15.75" customHeight="1">
      <c r="A466" s="15" t="s">
        <v>404</v>
      </c>
      <c r="B466" s="42">
        <v>430.75</v>
      </c>
      <c r="C466" s="15">
        <f t="shared" si="1"/>
        <v>-0.03979045921</v>
      </c>
      <c r="D466" s="17">
        <f t="shared" si="2"/>
        <v>-0.03979045921</v>
      </c>
      <c r="E466" s="15" t="s">
        <v>404</v>
      </c>
      <c r="F466" s="16">
        <v>15809.4</v>
      </c>
      <c r="G466" s="15">
        <v>-0.026532761</v>
      </c>
      <c r="H466" s="17">
        <v>-0.0265</v>
      </c>
      <c r="I466" s="19"/>
      <c r="J466" s="15"/>
      <c r="K466" s="15"/>
      <c r="L466" s="15"/>
    </row>
    <row r="467" ht="15.75" customHeight="1">
      <c r="A467" s="15" t="s">
        <v>405</v>
      </c>
      <c r="B467" s="42">
        <v>448.6</v>
      </c>
      <c r="C467" s="15">
        <f t="shared" si="1"/>
        <v>0.04886602759</v>
      </c>
      <c r="D467" s="17">
        <f t="shared" si="2"/>
        <v>0.04886602759</v>
      </c>
      <c r="E467" s="15" t="s">
        <v>405</v>
      </c>
      <c r="F467" s="16">
        <v>16240.3</v>
      </c>
      <c r="G467" s="15">
        <v>-0.001168562</v>
      </c>
      <c r="H467" s="17">
        <v>-0.0012</v>
      </c>
      <c r="I467" s="19"/>
      <c r="J467" s="15"/>
      <c r="K467" s="15"/>
      <c r="L467" s="15"/>
    </row>
    <row r="468" ht="15.75" customHeight="1">
      <c r="A468" s="15" t="s">
        <v>406</v>
      </c>
      <c r="B468" s="42">
        <v>427.7</v>
      </c>
      <c r="C468" s="15">
        <f t="shared" si="1"/>
        <v>0.0499570394</v>
      </c>
      <c r="D468" s="17">
        <f t="shared" si="2"/>
        <v>0.0499570394</v>
      </c>
      <c r="E468" s="15" t="s">
        <v>406</v>
      </c>
      <c r="F468" s="16">
        <v>16259.3</v>
      </c>
      <c r="G468" s="15">
        <v>0.026321936</v>
      </c>
      <c r="H468" s="17">
        <v>0.0263</v>
      </c>
      <c r="I468" s="19"/>
      <c r="J468" s="15"/>
      <c r="K468" s="15"/>
      <c r="L468" s="15"/>
    </row>
    <row r="469" ht="15.75" customHeight="1">
      <c r="A469" s="15" t="s">
        <v>407</v>
      </c>
      <c r="B469" s="42">
        <v>407.35</v>
      </c>
      <c r="C469" s="15">
        <f t="shared" si="1"/>
        <v>0.01004215224</v>
      </c>
      <c r="D469" s="17">
        <f t="shared" si="2"/>
        <v>0.01004215224</v>
      </c>
      <c r="E469" s="15" t="s">
        <v>407</v>
      </c>
      <c r="F469" s="16">
        <v>15842.3</v>
      </c>
      <c r="G469" s="15">
        <v>0.003811268</v>
      </c>
      <c r="H469" s="17">
        <v>0.0038</v>
      </c>
      <c r="I469" s="19"/>
      <c r="J469" s="15"/>
      <c r="K469" s="15"/>
      <c r="L469" s="15"/>
    </row>
    <row r="470" ht="15.75" customHeight="1">
      <c r="A470" s="15" t="s">
        <v>408</v>
      </c>
      <c r="B470" s="42">
        <v>403.3</v>
      </c>
      <c r="C470" s="15">
        <f t="shared" si="1"/>
        <v>0.02882653061</v>
      </c>
      <c r="D470" s="17">
        <f t="shared" si="2"/>
        <v>0.02882653061</v>
      </c>
      <c r="E470" s="15" t="s">
        <v>408</v>
      </c>
      <c r="F470" s="16">
        <v>15782.15</v>
      </c>
      <c r="G470" s="15">
        <v>-0.001635248</v>
      </c>
      <c r="H470" s="17">
        <v>-0.0016</v>
      </c>
      <c r="I470" s="19"/>
      <c r="J470" s="15"/>
      <c r="K470" s="15"/>
      <c r="L470" s="15"/>
    </row>
    <row r="471" ht="15.75" customHeight="1">
      <c r="A471" s="39">
        <v>44900.0</v>
      </c>
      <c r="B471" s="42">
        <v>392.0</v>
      </c>
      <c r="C471" s="15">
        <f t="shared" si="1"/>
        <v>-0.02280942291</v>
      </c>
      <c r="D471" s="17">
        <f t="shared" si="2"/>
        <v>-0.02280942291</v>
      </c>
      <c r="E471" s="39">
        <v>44900.0</v>
      </c>
      <c r="F471" s="16">
        <v>15808.0</v>
      </c>
      <c r="G471" s="15">
        <v>-0.022211776</v>
      </c>
      <c r="H471" s="17">
        <v>-0.0222</v>
      </c>
      <c r="I471" s="19"/>
      <c r="J471" s="15"/>
      <c r="K471" s="15"/>
      <c r="L471" s="15"/>
    </row>
    <row r="472" ht="15.75" customHeight="1">
      <c r="A472" s="39">
        <v>44870.0</v>
      </c>
      <c r="B472" s="42">
        <v>401.15</v>
      </c>
      <c r="C472" s="15">
        <f t="shared" si="1"/>
        <v>-0.03893148059</v>
      </c>
      <c r="D472" s="17">
        <f t="shared" si="2"/>
        <v>-0.03893148059</v>
      </c>
      <c r="E472" s="39">
        <v>44870.0</v>
      </c>
      <c r="F472" s="16">
        <v>16167.1</v>
      </c>
      <c r="G472" s="15">
        <v>-0.004491981</v>
      </c>
      <c r="H472" s="17">
        <v>-0.0045</v>
      </c>
      <c r="I472" s="19"/>
      <c r="J472" s="15"/>
      <c r="K472" s="15"/>
      <c r="L472" s="15"/>
    </row>
    <row r="473" ht="15.75" customHeight="1">
      <c r="A473" s="39">
        <v>44839.0</v>
      </c>
      <c r="B473" s="42">
        <v>417.4</v>
      </c>
      <c r="C473" s="15">
        <f t="shared" si="1"/>
        <v>-0.01915168605</v>
      </c>
      <c r="D473" s="17">
        <f t="shared" si="2"/>
        <v>-0.01915168605</v>
      </c>
      <c r="E473" s="39">
        <v>44839.0</v>
      </c>
      <c r="F473" s="16">
        <v>16240.05</v>
      </c>
      <c r="G473" s="15">
        <v>-0.003790981</v>
      </c>
      <c r="H473" s="17">
        <v>-0.0038</v>
      </c>
      <c r="I473" s="19"/>
      <c r="J473" s="15"/>
      <c r="K473" s="15"/>
      <c r="L473" s="15"/>
    </row>
    <row r="474" ht="15.75" customHeight="1">
      <c r="A474" s="39">
        <v>44809.0</v>
      </c>
      <c r="B474" s="42">
        <v>425.55</v>
      </c>
      <c r="C474" s="15">
        <f t="shared" si="1"/>
        <v>-0.02908966461</v>
      </c>
      <c r="D474" s="17">
        <f t="shared" si="2"/>
        <v>-0.02908966461</v>
      </c>
      <c r="E474" s="39">
        <v>44809.0</v>
      </c>
      <c r="F474" s="16">
        <v>16301.85</v>
      </c>
      <c r="G474" s="15">
        <v>-0.006666159</v>
      </c>
      <c r="H474" s="17">
        <v>-0.0067</v>
      </c>
      <c r="I474" s="19"/>
      <c r="J474" s="15"/>
      <c r="K474" s="15"/>
      <c r="L474" s="15"/>
    </row>
    <row r="475" ht="15.75" customHeight="1">
      <c r="A475" s="39">
        <v>44717.0</v>
      </c>
      <c r="B475" s="42">
        <v>438.3</v>
      </c>
      <c r="C475" s="15">
        <f t="shared" si="1"/>
        <v>-0.02718899123</v>
      </c>
      <c r="D475" s="17">
        <f t="shared" si="2"/>
        <v>-0.02718899123</v>
      </c>
      <c r="E475" s="39">
        <v>44717.0</v>
      </c>
      <c r="F475" s="16">
        <v>16411.25</v>
      </c>
      <c r="G475" s="15">
        <v>-0.016268399</v>
      </c>
      <c r="H475" s="17">
        <v>-0.0163</v>
      </c>
      <c r="I475" s="19"/>
      <c r="J475" s="15"/>
      <c r="K475" s="15"/>
      <c r="L475" s="15"/>
    </row>
    <row r="476" ht="15.75" customHeight="1">
      <c r="A476" s="39">
        <v>44686.0</v>
      </c>
      <c r="B476" s="42">
        <v>450.55</v>
      </c>
      <c r="C476" s="15">
        <f t="shared" si="1"/>
        <v>0.01269948303</v>
      </c>
      <c r="D476" s="17">
        <f t="shared" si="2"/>
        <v>0.01269948303</v>
      </c>
      <c r="E476" s="39">
        <v>44686.0</v>
      </c>
      <c r="F476" s="16">
        <v>16682.65</v>
      </c>
      <c r="G476" s="15">
        <v>3.02801E-4</v>
      </c>
      <c r="H476" s="17">
        <v>3.0E-4</v>
      </c>
      <c r="I476" s="19"/>
      <c r="J476" s="15"/>
      <c r="K476" s="15"/>
      <c r="L476" s="15"/>
    </row>
    <row r="477" ht="15.75" customHeight="1">
      <c r="A477" s="39">
        <v>44656.0</v>
      </c>
      <c r="B477" s="42">
        <v>444.9</v>
      </c>
      <c r="C477" s="15">
        <f t="shared" si="1"/>
        <v>-0.03029642546</v>
      </c>
      <c r="D477" s="17">
        <f t="shared" si="2"/>
        <v>-0.03029642546</v>
      </c>
      <c r="E477" s="39">
        <v>44656.0</v>
      </c>
      <c r="F477" s="16">
        <v>16677.6</v>
      </c>
      <c r="G477" s="15">
        <v>-0.022936183</v>
      </c>
      <c r="H477" s="17">
        <v>-0.0229</v>
      </c>
      <c r="I477" s="19"/>
      <c r="J477" s="15"/>
      <c r="K477" s="15"/>
      <c r="L477" s="15"/>
    </row>
    <row r="478" ht="15.75" customHeight="1">
      <c r="A478" s="39">
        <v>44597.0</v>
      </c>
      <c r="B478" s="42">
        <v>458.8</v>
      </c>
      <c r="C478" s="15">
        <f t="shared" si="1"/>
        <v>-0.02445247714</v>
      </c>
      <c r="D478" s="17">
        <f t="shared" si="2"/>
        <v>-0.02445247714</v>
      </c>
      <c r="E478" s="39">
        <v>44597.0</v>
      </c>
      <c r="F478" s="16">
        <v>17069.1</v>
      </c>
      <c r="G478" s="15">
        <v>-0.001955849</v>
      </c>
      <c r="H478" s="17">
        <v>-0.002</v>
      </c>
      <c r="I478" s="19"/>
      <c r="J478" s="15"/>
      <c r="K478" s="15"/>
      <c r="L478" s="15"/>
    </row>
    <row r="479" ht="15.75" customHeight="1">
      <c r="A479" s="15" t="s">
        <v>409</v>
      </c>
      <c r="B479" s="42">
        <v>470.3</v>
      </c>
      <c r="C479" s="15">
        <f t="shared" si="1"/>
        <v>-0.008955852913</v>
      </c>
      <c r="D479" s="17">
        <f t="shared" si="2"/>
        <v>-0.008955852913</v>
      </c>
      <c r="E479" s="15" t="s">
        <v>409</v>
      </c>
      <c r="F479" s="16">
        <v>17102.55</v>
      </c>
      <c r="G479" s="15">
        <v>-0.008263241</v>
      </c>
      <c r="H479" s="17">
        <v>-0.0083</v>
      </c>
      <c r="I479" s="19"/>
      <c r="J479" s="15"/>
      <c r="K479" s="15"/>
      <c r="L479" s="15"/>
    </row>
    <row r="480" ht="15.75" customHeight="1">
      <c r="A480" s="15" t="s">
        <v>410</v>
      </c>
      <c r="B480" s="42">
        <v>474.55</v>
      </c>
      <c r="C480" s="15">
        <f t="shared" si="1"/>
        <v>-0.02984769498</v>
      </c>
      <c r="D480" s="17">
        <f t="shared" si="2"/>
        <v>-0.02984769498</v>
      </c>
      <c r="E480" s="15" t="s">
        <v>410</v>
      </c>
      <c r="F480" s="16">
        <v>17245.05</v>
      </c>
      <c r="G480" s="15">
        <v>0.012128486</v>
      </c>
      <c r="H480" s="17">
        <v>0.0121</v>
      </c>
      <c r="I480" s="19"/>
      <c r="J480" s="15"/>
      <c r="K480" s="15"/>
      <c r="L480" s="15"/>
    </row>
    <row r="481" ht="15.75" customHeight="1">
      <c r="A481" s="15" t="s">
        <v>411</v>
      </c>
      <c r="B481" s="42">
        <v>489.15</v>
      </c>
      <c r="C481" s="15">
        <f t="shared" si="1"/>
        <v>-0.02898263027</v>
      </c>
      <c r="D481" s="17">
        <f t="shared" si="2"/>
        <v>-0.02898263027</v>
      </c>
      <c r="E481" s="15" t="s">
        <v>411</v>
      </c>
      <c r="F481" s="16">
        <v>17038.4</v>
      </c>
      <c r="G481" s="15">
        <v>-0.009441421</v>
      </c>
      <c r="H481" s="17">
        <v>-0.0094</v>
      </c>
      <c r="I481" s="19"/>
      <c r="J481" s="15"/>
      <c r="K481" s="15"/>
      <c r="L481" s="15"/>
    </row>
    <row r="482" ht="15.75" customHeight="1">
      <c r="A482" s="15" t="s">
        <v>412</v>
      </c>
      <c r="B482" s="42">
        <v>503.75</v>
      </c>
      <c r="C482" s="15">
        <f t="shared" si="1"/>
        <v>0.04991663193</v>
      </c>
      <c r="D482" s="17">
        <f t="shared" si="2"/>
        <v>0.04991663193</v>
      </c>
      <c r="E482" s="15" t="s">
        <v>412</v>
      </c>
      <c r="F482" s="16">
        <v>17200.8</v>
      </c>
      <c r="G482" s="15">
        <v>0.014560029</v>
      </c>
      <c r="H482" s="17">
        <v>0.0146</v>
      </c>
      <c r="I482" s="19"/>
      <c r="J482" s="15"/>
      <c r="K482" s="15"/>
      <c r="L482" s="15"/>
    </row>
    <row r="483" ht="15.75" customHeight="1">
      <c r="A483" s="15" t="s">
        <v>413</v>
      </c>
      <c r="B483" s="42">
        <v>479.8</v>
      </c>
      <c r="C483" s="15">
        <f t="shared" si="1"/>
        <v>-0.04999505</v>
      </c>
      <c r="D483" s="17">
        <f t="shared" si="2"/>
        <v>-0.04999505</v>
      </c>
      <c r="E483" s="15" t="s">
        <v>413</v>
      </c>
      <c r="F483" s="16">
        <v>16953.95</v>
      </c>
      <c r="G483" s="15">
        <v>-0.012695122</v>
      </c>
      <c r="H483" s="17">
        <v>-0.0127</v>
      </c>
      <c r="I483" s="19"/>
      <c r="J483" s="15"/>
      <c r="K483" s="15"/>
      <c r="L483" s="15"/>
    </row>
    <row r="484" ht="15.75" customHeight="1">
      <c r="A484" s="15" t="s">
        <v>414</v>
      </c>
      <c r="B484" s="42">
        <v>505.05</v>
      </c>
      <c r="C484" s="15">
        <f t="shared" si="1"/>
        <v>0.01131357629</v>
      </c>
      <c r="D484" s="17">
        <f t="shared" si="2"/>
        <v>0.01131357629</v>
      </c>
      <c r="E484" s="15" t="s">
        <v>414</v>
      </c>
      <c r="F484" s="16">
        <v>17171.95</v>
      </c>
      <c r="G484" s="15">
        <v>-0.01268643</v>
      </c>
      <c r="H484" s="17">
        <v>-0.0127</v>
      </c>
      <c r="I484" s="19"/>
      <c r="J484" s="15"/>
      <c r="K484" s="15"/>
      <c r="L484" s="15"/>
    </row>
    <row r="485" ht="15.75" customHeight="1">
      <c r="A485" s="15" t="s">
        <v>415</v>
      </c>
      <c r="B485" s="42">
        <v>499.4</v>
      </c>
      <c r="C485" s="15">
        <f t="shared" si="1"/>
        <v>0.04993167245</v>
      </c>
      <c r="D485" s="17">
        <f t="shared" si="2"/>
        <v>0.04993167245</v>
      </c>
      <c r="E485" s="15" t="s">
        <v>415</v>
      </c>
      <c r="F485" s="16">
        <v>17392.6</v>
      </c>
      <c r="G485" s="15">
        <v>0.014941747</v>
      </c>
      <c r="H485" s="17">
        <v>0.0149</v>
      </c>
      <c r="I485" s="19"/>
      <c r="J485" s="15"/>
      <c r="K485" s="15"/>
      <c r="L485" s="15"/>
    </row>
    <row r="486" ht="15.75" customHeight="1">
      <c r="A486" s="15" t="s">
        <v>416</v>
      </c>
      <c r="B486" s="42">
        <v>475.65</v>
      </c>
      <c r="C486" s="15">
        <f t="shared" si="1"/>
        <v>0.04664979646</v>
      </c>
      <c r="D486" s="17">
        <f t="shared" si="2"/>
        <v>0.04664979646</v>
      </c>
      <c r="E486" s="15" t="s">
        <v>416</v>
      </c>
      <c r="F486" s="16">
        <v>17136.55</v>
      </c>
      <c r="G486" s="15">
        <v>0.010490222</v>
      </c>
      <c r="H486" s="17">
        <v>0.0105</v>
      </c>
      <c r="I486" s="19"/>
      <c r="J486" s="15"/>
      <c r="K486" s="15"/>
      <c r="L486" s="15"/>
    </row>
    <row r="487" ht="15.75" customHeight="1">
      <c r="A487" s="15" t="s">
        <v>417</v>
      </c>
      <c r="B487" s="42">
        <v>454.45</v>
      </c>
      <c r="C487" s="15">
        <f t="shared" si="1"/>
        <v>-0.02833012615</v>
      </c>
      <c r="D487" s="17">
        <f t="shared" si="2"/>
        <v>-0.02833012615</v>
      </c>
      <c r="E487" s="15" t="s">
        <v>417</v>
      </c>
      <c r="F487" s="16">
        <v>16958.65</v>
      </c>
      <c r="G487" s="15">
        <v>-0.012519179</v>
      </c>
      <c r="H487" s="17">
        <v>-0.0125</v>
      </c>
      <c r="I487" s="19"/>
      <c r="J487" s="15"/>
      <c r="K487" s="15"/>
      <c r="L487" s="15"/>
    </row>
    <row r="488" ht="15.75" customHeight="1">
      <c r="A488" s="15" t="s">
        <v>418</v>
      </c>
      <c r="B488" s="42">
        <v>467.7</v>
      </c>
      <c r="C488" s="15">
        <f t="shared" si="1"/>
        <v>-0.04996953077</v>
      </c>
      <c r="D488" s="17">
        <f t="shared" si="2"/>
        <v>-0.04996953077</v>
      </c>
      <c r="E488" s="15" t="s">
        <v>418</v>
      </c>
      <c r="F488" s="16">
        <v>17173.65</v>
      </c>
      <c r="G488" s="15">
        <v>-0.017281188</v>
      </c>
      <c r="H488" s="17">
        <v>-0.0173</v>
      </c>
      <c r="I488" s="19"/>
      <c r="J488" s="15"/>
      <c r="K488" s="15"/>
      <c r="L488" s="15"/>
    </row>
    <row r="489" ht="15.75" customHeight="1">
      <c r="A489" s="15" t="s">
        <v>419</v>
      </c>
      <c r="B489" s="42">
        <v>492.3</v>
      </c>
      <c r="C489" s="15">
        <f t="shared" si="1"/>
        <v>-0.02736342981</v>
      </c>
      <c r="D489" s="17">
        <f t="shared" si="2"/>
        <v>-0.02736342981</v>
      </c>
      <c r="E489" s="15" t="s">
        <v>419</v>
      </c>
      <c r="F489" s="16">
        <v>17475.65</v>
      </c>
      <c r="G489" s="15">
        <v>-0.003117459</v>
      </c>
      <c r="H489" s="17">
        <v>-0.0031</v>
      </c>
      <c r="I489" s="19"/>
      <c r="J489" s="15"/>
      <c r="K489" s="15"/>
      <c r="L489" s="15"/>
    </row>
    <row r="490" ht="15.75" customHeight="1">
      <c r="A490" s="39">
        <v>44899.0</v>
      </c>
      <c r="B490" s="42">
        <v>506.15</v>
      </c>
      <c r="C490" s="15">
        <f t="shared" si="1"/>
        <v>-0.04992961051</v>
      </c>
      <c r="D490" s="17">
        <f t="shared" si="2"/>
        <v>-0.04992961051</v>
      </c>
      <c r="E490" s="39">
        <v>44899.0</v>
      </c>
      <c r="F490" s="16">
        <v>17530.3</v>
      </c>
      <c r="G490" s="15">
        <v>-0.008183899</v>
      </c>
      <c r="H490" s="17">
        <v>-0.0082</v>
      </c>
      <c r="I490" s="19"/>
      <c r="J490" s="15"/>
      <c r="K490" s="15"/>
      <c r="L490" s="15"/>
    </row>
    <row r="491" ht="15.75" customHeight="1">
      <c r="A491" s="39">
        <v>44869.0</v>
      </c>
      <c r="B491" s="42">
        <v>532.75</v>
      </c>
      <c r="C491" s="15">
        <f t="shared" si="1"/>
        <v>-0.04993312528</v>
      </c>
      <c r="D491" s="17">
        <f t="shared" si="2"/>
        <v>-0.04993312528</v>
      </c>
      <c r="E491" s="39">
        <v>44869.0</v>
      </c>
      <c r="F491" s="16">
        <v>17674.95</v>
      </c>
      <c r="G491" s="15">
        <v>-0.006151476</v>
      </c>
      <c r="H491" s="17">
        <v>-0.0062</v>
      </c>
      <c r="I491" s="19"/>
      <c r="J491" s="15"/>
      <c r="K491" s="15"/>
      <c r="L491" s="15"/>
    </row>
    <row r="492" ht="15.75" customHeight="1">
      <c r="A492" s="39">
        <v>44777.0</v>
      </c>
      <c r="B492" s="42">
        <v>560.75</v>
      </c>
      <c r="C492" s="15">
        <f t="shared" si="1"/>
        <v>0.03126436782</v>
      </c>
      <c r="D492" s="17">
        <f t="shared" si="2"/>
        <v>0.03126436782</v>
      </c>
      <c r="E492" s="39">
        <v>44777.0</v>
      </c>
      <c r="F492" s="16">
        <v>17784.35</v>
      </c>
      <c r="G492" s="15">
        <v>0.008208826</v>
      </c>
      <c r="H492" s="17">
        <v>0.0082</v>
      </c>
      <c r="I492" s="19"/>
      <c r="J492" s="15"/>
      <c r="K492" s="15"/>
      <c r="L492" s="15"/>
    </row>
    <row r="493" ht="15.75" customHeight="1">
      <c r="A493" s="39">
        <v>44746.0</v>
      </c>
      <c r="B493" s="42">
        <v>543.75</v>
      </c>
      <c r="C493" s="15">
        <f t="shared" si="1"/>
        <v>0.04849595064</v>
      </c>
      <c r="D493" s="17">
        <f t="shared" si="2"/>
        <v>0.04849595064</v>
      </c>
      <c r="E493" s="39">
        <v>44746.0</v>
      </c>
      <c r="F493" s="16">
        <v>17639.55</v>
      </c>
      <c r="G493" s="15">
        <v>-0.009439763</v>
      </c>
      <c r="H493" s="17">
        <v>-0.0094</v>
      </c>
      <c r="I493" s="19"/>
      <c r="J493" s="15"/>
      <c r="K493" s="15"/>
      <c r="L493" s="15"/>
    </row>
    <row r="494" ht="15.75" customHeight="1">
      <c r="A494" s="39">
        <v>44716.0</v>
      </c>
      <c r="B494" s="42">
        <v>518.6</v>
      </c>
      <c r="C494" s="15">
        <f t="shared" si="1"/>
        <v>0.04990383642</v>
      </c>
      <c r="D494" s="17">
        <f t="shared" si="2"/>
        <v>0.04990383642</v>
      </c>
      <c r="E494" s="39">
        <v>44716.0</v>
      </c>
      <c r="F494" s="16">
        <v>17807.65</v>
      </c>
      <c r="G494" s="15">
        <v>-0.008339181</v>
      </c>
      <c r="H494" s="17">
        <v>-0.0083</v>
      </c>
      <c r="I494" s="19"/>
      <c r="J494" s="15"/>
      <c r="K494" s="15"/>
      <c r="L494" s="15"/>
    </row>
    <row r="495" ht="15.75" customHeight="1">
      <c r="A495" s="39">
        <v>44685.0</v>
      </c>
      <c r="B495" s="42">
        <v>493.95</v>
      </c>
      <c r="C495" s="15">
        <f t="shared" si="1"/>
        <v>0.04995217345</v>
      </c>
      <c r="D495" s="17">
        <f t="shared" si="2"/>
        <v>0.04995217345</v>
      </c>
      <c r="E495" s="39">
        <v>44685.0</v>
      </c>
      <c r="F495" s="16">
        <v>17957.4</v>
      </c>
      <c r="G495" s="15">
        <v>-0.005317558</v>
      </c>
      <c r="H495" s="17">
        <v>-0.0053</v>
      </c>
      <c r="I495" s="19"/>
      <c r="J495" s="15"/>
      <c r="K495" s="15"/>
      <c r="L495" s="15"/>
    </row>
    <row r="496" ht="15.75" customHeight="1">
      <c r="A496" s="39">
        <v>44655.0</v>
      </c>
      <c r="B496" s="42">
        <v>470.45</v>
      </c>
      <c r="C496" s="15">
        <f t="shared" si="1"/>
        <v>0.04999442027</v>
      </c>
      <c r="D496" s="17">
        <f t="shared" si="2"/>
        <v>0.04999442027</v>
      </c>
      <c r="E496" s="39">
        <v>44655.0</v>
      </c>
      <c r="F496" s="16">
        <v>18053.4</v>
      </c>
      <c r="G496" s="15">
        <v>0.021671774</v>
      </c>
      <c r="H496" s="17">
        <v>0.0217</v>
      </c>
      <c r="I496" s="19"/>
      <c r="J496" s="15"/>
      <c r="K496" s="15"/>
      <c r="L496" s="15"/>
    </row>
    <row r="497" ht="15.75" customHeight="1">
      <c r="A497" s="39">
        <v>44565.0</v>
      </c>
      <c r="B497" s="42">
        <v>448.05</v>
      </c>
      <c r="C497" s="15">
        <f t="shared" si="1"/>
        <v>0.04991212654</v>
      </c>
      <c r="D497" s="17">
        <f t="shared" si="2"/>
        <v>0.04991212654</v>
      </c>
      <c r="E497" s="39">
        <v>44565.0</v>
      </c>
      <c r="F497" s="16">
        <v>17670.45</v>
      </c>
      <c r="G497" s="15">
        <v>0.01177801</v>
      </c>
      <c r="H497" s="17">
        <v>0.0118</v>
      </c>
      <c r="I497" s="19"/>
      <c r="J497" s="15"/>
      <c r="K497" s="15"/>
      <c r="L497" s="15"/>
    </row>
    <row r="498" ht="15.75" customHeight="1">
      <c r="A498" s="15" t="s">
        <v>420</v>
      </c>
      <c r="B498" s="42">
        <v>426.75</v>
      </c>
      <c r="C498" s="15">
        <f t="shared" si="1"/>
        <v>0.04994464264</v>
      </c>
      <c r="D498" s="17">
        <f t="shared" si="2"/>
        <v>0.04994464264</v>
      </c>
      <c r="E498" s="15" t="s">
        <v>420</v>
      </c>
      <c r="F498" s="16">
        <v>17464.75</v>
      </c>
      <c r="G498" s="15">
        <v>-0.001914477</v>
      </c>
      <c r="H498" s="17">
        <v>-0.0019</v>
      </c>
      <c r="I498" s="19"/>
      <c r="J498" s="15"/>
      <c r="K498" s="15"/>
      <c r="L498" s="15"/>
    </row>
    <row r="499" ht="15.75" customHeight="1">
      <c r="A499" s="15" t="s">
        <v>421</v>
      </c>
      <c r="B499" s="42">
        <v>406.45</v>
      </c>
      <c r="C499" s="15">
        <f t="shared" si="1"/>
        <v>0.04998708344</v>
      </c>
      <c r="D499" s="17">
        <f t="shared" si="2"/>
        <v>0.04998708344</v>
      </c>
      <c r="E499" s="15" t="s">
        <v>421</v>
      </c>
      <c r="F499" s="16">
        <v>17498.25</v>
      </c>
      <c r="G499" s="15">
        <v>0.009982511</v>
      </c>
      <c r="H499" s="17">
        <v>0.01</v>
      </c>
      <c r="I499" s="19"/>
      <c r="J499" s="15"/>
      <c r="K499" s="15"/>
      <c r="L499" s="15"/>
    </row>
    <row r="500" ht="15.75" customHeight="1">
      <c r="A500" s="15" t="s">
        <v>422</v>
      </c>
      <c r="B500" s="42">
        <v>387.1</v>
      </c>
      <c r="C500" s="15">
        <f t="shared" si="1"/>
        <v>0.01667760998</v>
      </c>
      <c r="D500" s="17">
        <f t="shared" si="2"/>
        <v>0.01667760998</v>
      </c>
      <c r="E500" s="15" t="s">
        <v>422</v>
      </c>
      <c r="F500" s="16">
        <v>17325.3</v>
      </c>
      <c r="G500" s="15">
        <v>0.005998142</v>
      </c>
      <c r="H500" s="17">
        <v>0.006</v>
      </c>
      <c r="I500" s="19"/>
      <c r="J500" s="15"/>
      <c r="K500" s="15"/>
      <c r="L500" s="15"/>
    </row>
    <row r="501" ht="15.75" customHeight="1">
      <c r="A501" s="15" t="s">
        <v>423</v>
      </c>
      <c r="B501" s="42">
        <v>380.75</v>
      </c>
      <c r="C501" s="15">
        <f t="shared" si="1"/>
        <v>-0.008592631168</v>
      </c>
      <c r="D501" s="17">
        <f t="shared" si="2"/>
        <v>-0.008592631168</v>
      </c>
      <c r="E501" s="15" t="s">
        <v>423</v>
      </c>
      <c r="F501" s="16">
        <v>17222.0</v>
      </c>
      <c r="G501" s="15">
        <v>0.00402262</v>
      </c>
      <c r="H501" s="17">
        <v>0.004</v>
      </c>
      <c r="I501" s="19"/>
      <c r="J501" s="15"/>
      <c r="K501" s="15"/>
      <c r="L501" s="15"/>
    </row>
    <row r="502" ht="15.75" customHeight="1">
      <c r="A502" s="15" t="s">
        <v>424</v>
      </c>
      <c r="B502" s="42">
        <v>384.05</v>
      </c>
      <c r="C502" s="15">
        <f t="shared" si="1"/>
        <v>0.007476390346</v>
      </c>
      <c r="D502" s="17">
        <f t="shared" si="2"/>
        <v>0.007476390346</v>
      </c>
      <c r="E502" s="15" t="s">
        <v>424</v>
      </c>
      <c r="F502" s="16">
        <v>17153.0</v>
      </c>
      <c r="G502" s="15">
        <v>-0.004049876</v>
      </c>
      <c r="H502" s="17">
        <v>-0.004</v>
      </c>
      <c r="I502" s="19"/>
      <c r="J502" s="15"/>
      <c r="K502" s="15"/>
      <c r="L502" s="15"/>
    </row>
    <row r="503" ht="15.75" customHeight="1">
      <c r="A503" s="15" t="s">
        <v>425</v>
      </c>
      <c r="B503" s="42">
        <v>381.2</v>
      </c>
      <c r="C503" s="15">
        <f t="shared" si="1"/>
        <v>-0.006256517205</v>
      </c>
      <c r="D503" s="17">
        <f t="shared" si="2"/>
        <v>-0.006256517205</v>
      </c>
      <c r="E503" s="15" t="s">
        <v>425</v>
      </c>
      <c r="F503" s="16">
        <v>17222.75</v>
      </c>
      <c r="G503" s="15">
        <v>-0.001327871</v>
      </c>
      <c r="H503" s="17">
        <v>-0.0013</v>
      </c>
      <c r="I503" s="19"/>
      <c r="J503" s="15"/>
      <c r="K503" s="15"/>
      <c r="L503" s="15"/>
    </row>
    <row r="504" ht="15.75" customHeight="1">
      <c r="A504" s="15" t="s">
        <v>426</v>
      </c>
      <c r="B504" s="42">
        <v>383.6</v>
      </c>
      <c r="C504" s="15">
        <f t="shared" si="1"/>
        <v>-0.01476820342</v>
      </c>
      <c r="D504" s="17">
        <f t="shared" si="2"/>
        <v>-0.01476820342</v>
      </c>
      <c r="E504" s="15" t="s">
        <v>426</v>
      </c>
      <c r="F504" s="16">
        <v>17245.65</v>
      </c>
      <c r="G504" s="15">
        <v>-0.004033958</v>
      </c>
      <c r="H504" s="17">
        <v>-0.004</v>
      </c>
      <c r="I504" s="19"/>
      <c r="J504" s="15"/>
      <c r="K504" s="15"/>
      <c r="L504" s="15"/>
    </row>
    <row r="505" ht="15.75" customHeight="1">
      <c r="A505" s="15" t="s">
        <v>427</v>
      </c>
      <c r="B505" s="42">
        <v>389.35</v>
      </c>
      <c r="C505" s="15">
        <f t="shared" si="1"/>
        <v>-0.01367954402</v>
      </c>
      <c r="D505" s="17">
        <f t="shared" si="2"/>
        <v>-0.01367954402</v>
      </c>
      <c r="E505" s="15" t="s">
        <v>427</v>
      </c>
      <c r="F505" s="16">
        <v>17315.5</v>
      </c>
      <c r="G505" s="15">
        <v>0.0115612</v>
      </c>
      <c r="H505" s="17">
        <v>0.0116</v>
      </c>
      <c r="I505" s="19"/>
      <c r="J505" s="15"/>
      <c r="K505" s="15"/>
      <c r="L505" s="15"/>
    </row>
    <row r="506" ht="15.75" customHeight="1">
      <c r="A506" s="15" t="s">
        <v>428</v>
      </c>
      <c r="B506" s="42">
        <v>394.75</v>
      </c>
      <c r="C506" s="15">
        <f t="shared" si="1"/>
        <v>-0.01065162907</v>
      </c>
      <c r="D506" s="17">
        <f t="shared" si="2"/>
        <v>-0.01065162907</v>
      </c>
      <c r="E506" s="15" t="s">
        <v>428</v>
      </c>
      <c r="F506" s="16">
        <v>17117.6</v>
      </c>
      <c r="G506" s="15">
        <v>-0.009802135</v>
      </c>
      <c r="H506" s="17">
        <v>-0.0098</v>
      </c>
      <c r="I506" s="19"/>
      <c r="J506" s="15"/>
      <c r="K506" s="15"/>
      <c r="L506" s="15"/>
    </row>
    <row r="507" ht="15.75" customHeight="1">
      <c r="A507" s="15" t="s">
        <v>429</v>
      </c>
      <c r="B507" s="42">
        <v>399.0</v>
      </c>
      <c r="C507" s="15">
        <f t="shared" si="1"/>
        <v>0.01694915254</v>
      </c>
      <c r="D507" s="17">
        <f t="shared" si="2"/>
        <v>0.01694915254</v>
      </c>
      <c r="E507" s="15" t="s">
        <v>429</v>
      </c>
      <c r="F507" s="16">
        <v>17287.05</v>
      </c>
      <c r="G507" s="15">
        <v>0.018361919</v>
      </c>
      <c r="H507" s="17">
        <v>0.0184</v>
      </c>
      <c r="I507" s="19"/>
      <c r="J507" s="15"/>
      <c r="K507" s="15"/>
      <c r="L507" s="15"/>
    </row>
    <row r="508" ht="15.75" customHeight="1">
      <c r="A508" s="15" t="s">
        <v>430</v>
      </c>
      <c r="B508" s="42">
        <v>392.35</v>
      </c>
      <c r="C508" s="15">
        <f t="shared" si="1"/>
        <v>0.02938475666</v>
      </c>
      <c r="D508" s="17">
        <f t="shared" si="2"/>
        <v>0.02938475666</v>
      </c>
      <c r="E508" s="15" t="s">
        <v>430</v>
      </c>
      <c r="F508" s="16">
        <v>16975.35</v>
      </c>
      <c r="G508" s="15">
        <v>0.018745124</v>
      </c>
      <c r="H508" s="17">
        <v>0.0187</v>
      </c>
      <c r="I508" s="19"/>
      <c r="J508" s="15"/>
      <c r="K508" s="15"/>
      <c r="L508" s="15"/>
    </row>
    <row r="509" ht="15.75" customHeight="1">
      <c r="A509" s="15" t="s">
        <v>431</v>
      </c>
      <c r="B509" s="42">
        <v>381.15</v>
      </c>
      <c r="C509" s="15">
        <f t="shared" si="1"/>
        <v>-0.02269230769</v>
      </c>
      <c r="D509" s="17">
        <f t="shared" si="2"/>
        <v>-0.02269230769</v>
      </c>
      <c r="E509" s="15" t="s">
        <v>431</v>
      </c>
      <c r="F509" s="16">
        <v>16663.0</v>
      </c>
      <c r="G509" s="15">
        <v>-0.012346411</v>
      </c>
      <c r="H509" s="17">
        <v>-0.0123</v>
      </c>
      <c r="I509" s="19"/>
      <c r="J509" s="15"/>
      <c r="K509" s="15"/>
      <c r="L509" s="15"/>
    </row>
    <row r="510" ht="15.75" customHeight="1">
      <c r="A510" s="15" t="s">
        <v>432</v>
      </c>
      <c r="B510" s="42">
        <v>390.0</v>
      </c>
      <c r="C510" s="15">
        <f t="shared" si="1"/>
        <v>-0.01128153125</v>
      </c>
      <c r="D510" s="17">
        <f t="shared" si="2"/>
        <v>-0.01128153125</v>
      </c>
      <c r="E510" s="15" t="s">
        <v>432</v>
      </c>
      <c r="F510" s="16">
        <v>16871.3</v>
      </c>
      <c r="G510" s="15">
        <v>0.01448247</v>
      </c>
      <c r="H510" s="17">
        <v>0.0145</v>
      </c>
      <c r="I510" s="19"/>
      <c r="J510" s="15"/>
      <c r="K510" s="15"/>
      <c r="L510" s="15"/>
    </row>
    <row r="511" ht="15.75" customHeight="1">
      <c r="A511" s="39">
        <v>44868.0</v>
      </c>
      <c r="B511" s="42">
        <v>394.45</v>
      </c>
      <c r="C511" s="15">
        <f t="shared" si="1"/>
        <v>-0.02072989076</v>
      </c>
      <c r="D511" s="17">
        <f t="shared" si="2"/>
        <v>-0.02072989076</v>
      </c>
      <c r="E511" s="39">
        <v>44868.0</v>
      </c>
      <c r="F511" s="16">
        <v>16630.45</v>
      </c>
      <c r="G511" s="15">
        <v>0.002142224</v>
      </c>
      <c r="H511" s="17">
        <v>0.0021</v>
      </c>
      <c r="I511" s="19"/>
      <c r="J511" s="15"/>
      <c r="K511" s="15"/>
      <c r="L511" s="15"/>
    </row>
    <row r="512" ht="15.75" customHeight="1">
      <c r="A512" s="39">
        <v>44837.0</v>
      </c>
      <c r="B512" s="42">
        <v>402.8</v>
      </c>
      <c r="C512" s="15">
        <f t="shared" si="1"/>
        <v>0.04704964908</v>
      </c>
      <c r="D512" s="17">
        <f t="shared" si="2"/>
        <v>0.04704964908</v>
      </c>
      <c r="E512" s="39">
        <v>44837.0</v>
      </c>
      <c r="F512" s="16">
        <v>16594.9</v>
      </c>
      <c r="G512" s="15">
        <v>0.015267339</v>
      </c>
      <c r="H512" s="17">
        <v>0.0153</v>
      </c>
      <c r="I512" s="19"/>
      <c r="J512" s="15"/>
      <c r="K512" s="15"/>
      <c r="L512" s="15"/>
    </row>
    <row r="513" ht="15.75" customHeight="1">
      <c r="A513" s="39">
        <v>44807.0</v>
      </c>
      <c r="B513" s="42">
        <v>384.7</v>
      </c>
      <c r="C513" s="15">
        <f t="shared" si="1"/>
        <v>0.04994541485</v>
      </c>
      <c r="D513" s="17">
        <f t="shared" si="2"/>
        <v>0.04994541485</v>
      </c>
      <c r="E513" s="39">
        <v>44807.0</v>
      </c>
      <c r="F513" s="16">
        <v>16345.35</v>
      </c>
      <c r="G513" s="15">
        <v>0.020726327</v>
      </c>
      <c r="H513" s="17">
        <v>0.0207</v>
      </c>
      <c r="I513" s="19"/>
      <c r="J513" s="15"/>
      <c r="K513" s="15"/>
      <c r="L513" s="15"/>
    </row>
    <row r="514" ht="15.75" customHeight="1">
      <c r="A514" s="39">
        <v>44776.0</v>
      </c>
      <c r="B514" s="42">
        <v>366.4</v>
      </c>
      <c r="C514" s="15">
        <f t="shared" si="1"/>
        <v>-0.03464629166</v>
      </c>
      <c r="D514" s="17">
        <f t="shared" si="2"/>
        <v>-0.03464629166</v>
      </c>
      <c r="E514" s="39">
        <v>44776.0</v>
      </c>
      <c r="F514" s="16">
        <v>16013.45</v>
      </c>
      <c r="G514" s="15">
        <v>0.009474789</v>
      </c>
      <c r="H514" s="17">
        <v>0.0095</v>
      </c>
      <c r="I514" s="19"/>
      <c r="J514" s="15"/>
      <c r="K514" s="15"/>
      <c r="L514" s="15"/>
    </row>
    <row r="515" ht="15.75" customHeight="1">
      <c r="A515" s="39">
        <v>44745.0</v>
      </c>
      <c r="B515" s="42">
        <v>379.55</v>
      </c>
      <c r="C515" s="15">
        <f t="shared" si="1"/>
        <v>-0.04993742178</v>
      </c>
      <c r="D515" s="17">
        <f t="shared" si="2"/>
        <v>-0.04993742178</v>
      </c>
      <c r="E515" s="39">
        <v>44745.0</v>
      </c>
      <c r="F515" s="16">
        <v>15863.15</v>
      </c>
      <c r="G515" s="15">
        <v>-0.023526732</v>
      </c>
      <c r="H515" s="17">
        <v>-0.0235</v>
      </c>
      <c r="I515" s="19"/>
      <c r="J515" s="15"/>
      <c r="K515" s="15"/>
      <c r="L515" s="15"/>
    </row>
    <row r="516" ht="15.75" customHeight="1">
      <c r="A516" s="39">
        <v>44654.0</v>
      </c>
      <c r="B516" s="42">
        <v>399.5</v>
      </c>
      <c r="C516" s="15">
        <f t="shared" si="1"/>
        <v>-0.02489626556</v>
      </c>
      <c r="D516" s="17">
        <f t="shared" si="2"/>
        <v>-0.02489626556</v>
      </c>
      <c r="E516" s="39">
        <v>44654.0</v>
      </c>
      <c r="F516" s="16">
        <v>16245.35</v>
      </c>
      <c r="G516" s="15">
        <v>-0.015316962</v>
      </c>
      <c r="H516" s="17">
        <v>-0.0153</v>
      </c>
      <c r="I516" s="19"/>
      <c r="J516" s="15"/>
      <c r="K516" s="15"/>
      <c r="L516" s="15"/>
    </row>
    <row r="517" ht="15.75" customHeight="1">
      <c r="A517" s="39">
        <v>44623.0</v>
      </c>
      <c r="B517" s="42">
        <v>409.7</v>
      </c>
      <c r="C517" s="15">
        <f t="shared" si="1"/>
        <v>0.003183153771</v>
      </c>
      <c r="D517" s="17">
        <f t="shared" si="2"/>
        <v>0.003183153771</v>
      </c>
      <c r="E517" s="39">
        <v>44623.0</v>
      </c>
      <c r="F517" s="16">
        <v>16498.05</v>
      </c>
      <c r="G517" s="15">
        <v>-0.006497671</v>
      </c>
      <c r="H517" s="17">
        <v>-0.0065</v>
      </c>
      <c r="I517" s="19"/>
      <c r="J517" s="15"/>
      <c r="K517" s="15"/>
      <c r="L517" s="15"/>
    </row>
    <row r="518" ht="15.75" customHeight="1">
      <c r="A518" s="39">
        <v>44595.0</v>
      </c>
      <c r="B518" s="42">
        <v>408.4</v>
      </c>
      <c r="C518" s="15">
        <f t="shared" si="1"/>
        <v>0.002454590083</v>
      </c>
      <c r="D518" s="17">
        <f t="shared" si="2"/>
        <v>0.002454590083</v>
      </c>
      <c r="E518" s="39">
        <v>44595.0</v>
      </c>
      <c r="F518" s="16">
        <v>16605.95</v>
      </c>
      <c r="G518" s="15">
        <v>-0.011191564</v>
      </c>
      <c r="H518" s="17">
        <v>-0.0112</v>
      </c>
      <c r="I518" s="19"/>
      <c r="J518" s="15"/>
      <c r="K518" s="15"/>
      <c r="L518" s="15"/>
    </row>
    <row r="519" ht="15.75" customHeight="1">
      <c r="A519" s="15" t="s">
        <v>433</v>
      </c>
      <c r="B519" s="42">
        <v>407.4</v>
      </c>
      <c r="C519" s="15">
        <f t="shared" si="1"/>
        <v>-0.001348204437</v>
      </c>
      <c r="D519" s="17">
        <f t="shared" si="2"/>
        <v>-0.001348204437</v>
      </c>
      <c r="E519" s="15" t="s">
        <v>433</v>
      </c>
      <c r="F519" s="16">
        <v>16793.9</v>
      </c>
      <c r="G519" s="15">
        <v>0.008134034</v>
      </c>
      <c r="H519" s="17">
        <v>0.0081</v>
      </c>
      <c r="I519" s="19"/>
      <c r="J519" s="15"/>
      <c r="K519" s="15"/>
      <c r="L519" s="15"/>
    </row>
    <row r="520" ht="15.75" customHeight="1">
      <c r="A520" s="15" t="s">
        <v>434</v>
      </c>
      <c r="B520" s="42">
        <v>407.95</v>
      </c>
      <c r="C520" s="15">
        <f t="shared" si="1"/>
        <v>0.02384238926</v>
      </c>
      <c r="D520" s="17">
        <f t="shared" si="2"/>
        <v>0.02384238926</v>
      </c>
      <c r="E520" s="15" t="s">
        <v>434</v>
      </c>
      <c r="F520" s="16">
        <v>16658.4</v>
      </c>
      <c r="G520" s="15">
        <v>0.025261648</v>
      </c>
      <c r="H520" s="17">
        <v>0.0253</v>
      </c>
      <c r="I520" s="19"/>
      <c r="J520" s="15"/>
      <c r="K520" s="15"/>
      <c r="L520" s="15"/>
    </row>
    <row r="521" ht="15.75" customHeight="1">
      <c r="A521" s="15" t="s">
        <v>435</v>
      </c>
      <c r="B521" s="42">
        <v>398.45</v>
      </c>
      <c r="C521" s="15">
        <f t="shared" si="1"/>
        <v>-0.04995231283</v>
      </c>
      <c r="D521" s="17">
        <f t="shared" si="2"/>
        <v>-0.04995231283</v>
      </c>
      <c r="E521" s="15" t="s">
        <v>435</v>
      </c>
      <c r="F521" s="16">
        <v>16247.95</v>
      </c>
      <c r="G521" s="15">
        <v>-0.04778105</v>
      </c>
      <c r="H521" s="17">
        <v>-0.0478</v>
      </c>
      <c r="I521" s="19"/>
      <c r="J521" s="15"/>
      <c r="K521" s="15"/>
      <c r="L521" s="15"/>
    </row>
    <row r="522" ht="15.75" customHeight="1">
      <c r="A522" s="15" t="s">
        <v>436</v>
      </c>
      <c r="B522" s="42">
        <v>419.4</v>
      </c>
      <c r="C522" s="15">
        <f t="shared" si="1"/>
        <v>0.02693437806</v>
      </c>
      <c r="D522" s="17">
        <f t="shared" si="2"/>
        <v>0.02693437806</v>
      </c>
      <c r="E522" s="15" t="s">
        <v>436</v>
      </c>
      <c r="F522" s="16">
        <v>17063.25</v>
      </c>
      <c r="G522" s="15">
        <v>-0.001693755</v>
      </c>
      <c r="H522" s="17">
        <v>-0.0017</v>
      </c>
      <c r="I522" s="19"/>
      <c r="J522" s="15"/>
      <c r="K522" s="15"/>
      <c r="L522" s="15"/>
    </row>
    <row r="523" ht="15.75" customHeight="1">
      <c r="A523" s="15" t="s">
        <v>437</v>
      </c>
      <c r="B523" s="42">
        <v>408.4</v>
      </c>
      <c r="C523" s="15">
        <f t="shared" si="1"/>
        <v>-0.03211280957</v>
      </c>
      <c r="D523" s="17">
        <f t="shared" si="2"/>
        <v>-0.03211280957</v>
      </c>
      <c r="E523" s="15" t="s">
        <v>437</v>
      </c>
      <c r="F523" s="16">
        <v>17092.2</v>
      </c>
      <c r="G523" s="15">
        <v>-0.006651498</v>
      </c>
      <c r="H523" s="17">
        <v>-0.0067</v>
      </c>
      <c r="I523" s="19"/>
      <c r="J523" s="15"/>
      <c r="K523" s="15"/>
      <c r="L523" s="15"/>
    </row>
    <row r="524" ht="15.75" customHeight="1">
      <c r="A524" s="15" t="s">
        <v>438</v>
      </c>
      <c r="B524" s="42">
        <v>421.95</v>
      </c>
      <c r="C524" s="15">
        <f t="shared" si="1"/>
        <v>-0.04912676056</v>
      </c>
      <c r="D524" s="17">
        <f t="shared" si="2"/>
        <v>-0.04912676056</v>
      </c>
      <c r="E524" s="15" t="s">
        <v>438</v>
      </c>
      <c r="F524" s="16">
        <v>17206.65</v>
      </c>
      <c r="G524" s="15">
        <v>-0.004031535</v>
      </c>
      <c r="H524" s="17">
        <v>-0.004</v>
      </c>
      <c r="I524" s="19"/>
      <c r="J524" s="15"/>
      <c r="K524" s="15"/>
      <c r="L524" s="15"/>
    </row>
    <row r="525" ht="15.75" customHeight="1">
      <c r="A525" s="15" t="s">
        <v>439</v>
      </c>
      <c r="B525" s="42">
        <v>443.75</v>
      </c>
      <c r="C525" s="15">
        <f t="shared" si="1"/>
        <v>0.002711558016</v>
      </c>
      <c r="D525" s="17">
        <f t="shared" si="2"/>
        <v>0.002711558016</v>
      </c>
      <c r="E525" s="15" t="s">
        <v>439</v>
      </c>
      <c r="F525" s="16">
        <v>17276.3</v>
      </c>
      <c r="G525" s="15">
        <v>-0.001635403</v>
      </c>
      <c r="H525" s="17">
        <v>-0.0016</v>
      </c>
      <c r="I525" s="19"/>
      <c r="J525" s="15"/>
      <c r="K525" s="15"/>
      <c r="L525" s="15"/>
    </row>
    <row r="526" ht="15.75" customHeight="1">
      <c r="A526" s="15" t="s">
        <v>440</v>
      </c>
      <c r="B526" s="42">
        <v>442.55</v>
      </c>
      <c r="C526" s="15">
        <f t="shared" si="1"/>
        <v>0.009696554871</v>
      </c>
      <c r="D526" s="17">
        <f t="shared" si="2"/>
        <v>0.009696554871</v>
      </c>
      <c r="E526" s="15" t="s">
        <v>440</v>
      </c>
      <c r="F526" s="16">
        <v>17304.6</v>
      </c>
      <c r="G526" s="15">
        <v>-0.001016037</v>
      </c>
      <c r="H526" s="17">
        <v>-0.001</v>
      </c>
      <c r="I526" s="19"/>
      <c r="J526" s="15"/>
      <c r="K526" s="15"/>
      <c r="L526" s="15"/>
    </row>
    <row r="527" ht="15.75" customHeight="1">
      <c r="A527" s="15" t="s">
        <v>441</v>
      </c>
      <c r="B527" s="42">
        <v>438.3</v>
      </c>
      <c r="C527" s="15">
        <f t="shared" si="1"/>
        <v>0.00515995872</v>
      </c>
      <c r="D527" s="17">
        <f t="shared" si="2"/>
        <v>0.00515995872</v>
      </c>
      <c r="E527" s="15" t="s">
        <v>441</v>
      </c>
      <c r="F527" s="16">
        <v>17322.2</v>
      </c>
      <c r="G527" s="15">
        <v>-0.00174327</v>
      </c>
      <c r="H527" s="17">
        <v>-0.0017</v>
      </c>
      <c r="I527" s="19"/>
      <c r="J527" s="15"/>
      <c r="K527" s="15"/>
      <c r="L527" s="15"/>
    </row>
    <row r="528" ht="15.75" customHeight="1">
      <c r="A528" s="15" t="s">
        <v>442</v>
      </c>
      <c r="B528" s="42">
        <v>436.05</v>
      </c>
      <c r="C528" s="15">
        <f t="shared" si="1"/>
        <v>0.04996388153</v>
      </c>
      <c r="D528" s="17">
        <f t="shared" si="2"/>
        <v>0.04996388153</v>
      </c>
      <c r="E528" s="15" t="s">
        <v>442</v>
      </c>
      <c r="F528" s="16">
        <v>17352.45</v>
      </c>
      <c r="G528" s="15">
        <v>0.030259221</v>
      </c>
      <c r="H528" s="17">
        <v>0.0303</v>
      </c>
      <c r="I528" s="19"/>
      <c r="J528" s="15"/>
      <c r="K528" s="15"/>
      <c r="L528" s="15"/>
    </row>
    <row r="529" ht="15.75" customHeight="1">
      <c r="A529" s="15" t="s">
        <v>443</v>
      </c>
      <c r="B529" s="42">
        <v>415.3</v>
      </c>
      <c r="C529" s="15">
        <f t="shared" si="1"/>
        <v>-0.04835013749</v>
      </c>
      <c r="D529" s="17">
        <f t="shared" si="2"/>
        <v>-0.04835013749</v>
      </c>
      <c r="E529" s="15" t="s">
        <v>443</v>
      </c>
      <c r="F529" s="16">
        <v>16842.8</v>
      </c>
      <c r="G529" s="15">
        <v>-0.030616268</v>
      </c>
      <c r="H529" s="17">
        <v>-0.0306</v>
      </c>
      <c r="I529" s="19"/>
      <c r="J529" s="15"/>
      <c r="K529" s="15"/>
      <c r="L529" s="15"/>
    </row>
    <row r="530" ht="15.75" customHeight="1">
      <c r="A530" s="39">
        <v>44867.0</v>
      </c>
      <c r="B530" s="42">
        <v>436.4</v>
      </c>
      <c r="C530" s="15">
        <f t="shared" si="1"/>
        <v>-0.002400274317</v>
      </c>
      <c r="D530" s="17">
        <f t="shared" si="2"/>
        <v>-0.002400274317</v>
      </c>
      <c r="E530" s="39">
        <v>44867.0</v>
      </c>
      <c r="F530" s="16">
        <v>17374.75</v>
      </c>
      <c r="G530" s="15">
        <v>-0.013126319</v>
      </c>
      <c r="H530" s="17">
        <v>-0.0131</v>
      </c>
      <c r="I530" s="19"/>
      <c r="J530" s="15"/>
      <c r="K530" s="15"/>
      <c r="L530" s="15"/>
    </row>
    <row r="531" ht="15.75" customHeight="1">
      <c r="A531" s="39">
        <v>44836.0</v>
      </c>
      <c r="B531" s="42">
        <v>437.45</v>
      </c>
      <c r="C531" s="15">
        <f t="shared" si="1"/>
        <v>-0.01241675133</v>
      </c>
      <c r="D531" s="17">
        <f t="shared" si="2"/>
        <v>-0.01241675133</v>
      </c>
      <c r="E531" s="39">
        <v>44836.0</v>
      </c>
      <c r="F531" s="16">
        <v>17605.85</v>
      </c>
      <c r="G531" s="15">
        <v>0.008133969</v>
      </c>
      <c r="H531" s="17">
        <v>0.0081</v>
      </c>
      <c r="I531" s="19"/>
      <c r="J531" s="15"/>
      <c r="K531" s="15"/>
      <c r="L531" s="15"/>
    </row>
    <row r="532" ht="15.75" customHeight="1">
      <c r="A532" s="39">
        <v>44806.0</v>
      </c>
      <c r="B532" s="42">
        <v>442.95</v>
      </c>
      <c r="C532" s="15">
        <f t="shared" si="1"/>
        <v>0.01675657064</v>
      </c>
      <c r="D532" s="17">
        <f t="shared" si="2"/>
        <v>0.01675657064</v>
      </c>
      <c r="E532" s="39">
        <v>44806.0</v>
      </c>
      <c r="F532" s="16">
        <v>17463.8</v>
      </c>
      <c r="G532" s="15">
        <v>0.011412107</v>
      </c>
      <c r="H532" s="17">
        <v>0.0114</v>
      </c>
      <c r="I532" s="19"/>
      <c r="J532" s="15"/>
      <c r="K532" s="15"/>
      <c r="L532" s="15"/>
    </row>
    <row r="533" ht="15.75" customHeight="1">
      <c r="A533" s="39">
        <v>44775.0</v>
      </c>
      <c r="B533" s="42">
        <v>435.65</v>
      </c>
      <c r="C533" s="15">
        <f t="shared" si="1"/>
        <v>-0.04983642312</v>
      </c>
      <c r="D533" s="17">
        <f t="shared" si="2"/>
        <v>-0.04983642312</v>
      </c>
      <c r="E533" s="39">
        <v>44775.0</v>
      </c>
      <c r="F533" s="16">
        <v>17266.75</v>
      </c>
      <c r="G533" s="15">
        <v>0.003087675</v>
      </c>
      <c r="H533" s="17">
        <v>0.0031</v>
      </c>
      <c r="I533" s="19"/>
      <c r="J533" s="15"/>
      <c r="K533" s="15"/>
      <c r="L533" s="15"/>
    </row>
    <row r="534" ht="15.75" customHeight="1">
      <c r="A534" s="39">
        <v>44744.0</v>
      </c>
      <c r="B534" s="42">
        <v>458.5</v>
      </c>
      <c r="C534" s="15">
        <f t="shared" si="1"/>
        <v>-0.04993783672</v>
      </c>
      <c r="D534" s="17">
        <f t="shared" si="2"/>
        <v>-0.04993783672</v>
      </c>
      <c r="E534" s="39">
        <v>44744.0</v>
      </c>
      <c r="F534" s="16">
        <v>17213.6</v>
      </c>
      <c r="G534" s="15">
        <v>-0.017281047</v>
      </c>
      <c r="H534" s="17">
        <v>-0.0173</v>
      </c>
      <c r="I534" s="19"/>
      <c r="J534" s="15"/>
      <c r="K534" s="15"/>
      <c r="L534" s="15"/>
    </row>
    <row r="535" ht="15.75" customHeight="1">
      <c r="A535" s="39">
        <v>44653.0</v>
      </c>
      <c r="B535" s="42">
        <v>482.6</v>
      </c>
      <c r="C535" s="15">
        <f t="shared" si="1"/>
        <v>0.02834008097</v>
      </c>
      <c r="D535" s="17">
        <f t="shared" si="2"/>
        <v>0.02834008097</v>
      </c>
      <c r="E535" s="39">
        <v>44653.0</v>
      </c>
      <c r="F535" s="16">
        <v>17516.3</v>
      </c>
      <c r="G535" s="15">
        <v>-0.002499972</v>
      </c>
      <c r="H535" s="17">
        <v>-0.0025</v>
      </c>
      <c r="I535" s="19"/>
      <c r="J535" s="15"/>
      <c r="K535" s="15"/>
      <c r="L535" s="15"/>
    </row>
    <row r="536" ht="15.75" customHeight="1">
      <c r="A536" s="39">
        <v>44622.0</v>
      </c>
      <c r="B536" s="42">
        <v>469.3</v>
      </c>
      <c r="C536" s="15">
        <f t="shared" si="1"/>
        <v>0.0496533214</v>
      </c>
      <c r="D536" s="17">
        <f t="shared" si="2"/>
        <v>0.0496533214</v>
      </c>
      <c r="E536" s="39">
        <v>44622.0</v>
      </c>
      <c r="F536" s="16">
        <v>17560.2</v>
      </c>
      <c r="G536" s="15">
        <v>-0.012362205</v>
      </c>
      <c r="H536" s="17">
        <v>-0.0124</v>
      </c>
      <c r="I536" s="19"/>
      <c r="J536" s="15"/>
      <c r="K536" s="15"/>
      <c r="L536" s="15"/>
    </row>
    <row r="537" ht="15.75" customHeight="1">
      <c r="A537" s="39">
        <v>44594.0</v>
      </c>
      <c r="B537" s="42">
        <v>447.1</v>
      </c>
      <c r="C537" s="15">
        <f t="shared" si="1"/>
        <v>0.0499001996</v>
      </c>
      <c r="D537" s="17">
        <f t="shared" si="2"/>
        <v>0.0499001996</v>
      </c>
      <c r="E537" s="39">
        <v>44594.0</v>
      </c>
      <c r="F537" s="16">
        <v>17780.0</v>
      </c>
      <c r="G537" s="15">
        <v>0.011557816</v>
      </c>
      <c r="H537" s="17">
        <v>0.0116</v>
      </c>
      <c r="I537" s="19"/>
      <c r="J537" s="15"/>
      <c r="K537" s="15"/>
      <c r="L537" s="15"/>
    </row>
    <row r="538" ht="15.75" customHeight="1">
      <c r="A538" s="39">
        <v>44563.0</v>
      </c>
      <c r="B538" s="42">
        <v>425.85</v>
      </c>
      <c r="C538" s="15">
        <f t="shared" si="1"/>
        <v>0.03663583252</v>
      </c>
      <c r="D538" s="17">
        <f t="shared" si="2"/>
        <v>0.03663583252</v>
      </c>
      <c r="E538" s="39">
        <v>44563.0</v>
      </c>
      <c r="F538" s="16">
        <v>17576.85</v>
      </c>
      <c r="G538" s="15">
        <v>0.013667938</v>
      </c>
      <c r="H538" s="17">
        <v>0.0137</v>
      </c>
      <c r="I538" s="19"/>
      <c r="J538" s="15"/>
      <c r="K538" s="15"/>
      <c r="L538" s="15"/>
    </row>
    <row r="539" ht="15.75" customHeight="1">
      <c r="A539" s="15" t="s">
        <v>444</v>
      </c>
      <c r="B539" s="42">
        <v>410.8</v>
      </c>
      <c r="C539" s="15">
        <f t="shared" si="1"/>
        <v>0.001951219512</v>
      </c>
      <c r="D539" s="17">
        <f t="shared" si="2"/>
        <v>0.001951219512</v>
      </c>
      <c r="E539" s="15" t="s">
        <v>444</v>
      </c>
      <c r="F539" s="16">
        <v>17339.85</v>
      </c>
      <c r="G539" s="15">
        <v>0.013910694</v>
      </c>
      <c r="H539" s="17">
        <v>0.0139</v>
      </c>
      <c r="I539" s="19"/>
      <c r="J539" s="15"/>
      <c r="K539" s="15"/>
      <c r="L539" s="15"/>
    </row>
    <row r="540" ht="15.75" customHeight="1">
      <c r="A540" s="15" t="s">
        <v>445</v>
      </c>
      <c r="B540" s="42">
        <v>410.0</v>
      </c>
      <c r="C540" s="15">
        <f t="shared" si="1"/>
        <v>0.005764749172</v>
      </c>
      <c r="D540" s="17">
        <f t="shared" si="2"/>
        <v>0.005764749172</v>
      </c>
      <c r="E540" s="15" t="s">
        <v>445</v>
      </c>
      <c r="F540" s="16">
        <v>17101.95</v>
      </c>
      <c r="G540" s="15">
        <v>-4.79248E-4</v>
      </c>
      <c r="H540" s="17">
        <v>-5.0E-4</v>
      </c>
      <c r="I540" s="19"/>
      <c r="J540" s="15"/>
      <c r="K540" s="15"/>
      <c r="L540" s="15"/>
    </row>
    <row r="541" ht="15.75" customHeight="1">
      <c r="A541" s="15" t="s">
        <v>446</v>
      </c>
      <c r="B541" s="42">
        <v>407.65</v>
      </c>
      <c r="C541" s="15">
        <f t="shared" si="1"/>
        <v>-0.01175757576</v>
      </c>
      <c r="D541" s="17">
        <f t="shared" si="2"/>
        <v>-0.01175757576</v>
      </c>
      <c r="E541" s="15" t="s">
        <v>446</v>
      </c>
      <c r="F541" s="16">
        <v>17110.15</v>
      </c>
      <c r="G541" s="15">
        <v>-0.0097118</v>
      </c>
      <c r="H541" s="17">
        <v>-0.0097</v>
      </c>
      <c r="I541" s="19"/>
      <c r="J541" s="15"/>
      <c r="K541" s="15"/>
      <c r="L541" s="15"/>
    </row>
    <row r="542" ht="15.75" customHeight="1">
      <c r="A542" s="15" t="s">
        <v>447</v>
      </c>
      <c r="B542" s="42">
        <v>412.5</v>
      </c>
      <c r="C542" s="15">
        <f t="shared" si="1"/>
        <v>0.04430379747</v>
      </c>
      <c r="D542" s="17">
        <f t="shared" si="2"/>
        <v>0.04430379747</v>
      </c>
      <c r="E542" s="15" t="s">
        <v>447</v>
      </c>
      <c r="F542" s="16">
        <v>17277.95</v>
      </c>
      <c r="G542" s="15">
        <v>0.007513514</v>
      </c>
      <c r="H542" s="17">
        <v>0.0075</v>
      </c>
      <c r="I542" s="19"/>
      <c r="J542" s="15"/>
      <c r="K542" s="15"/>
      <c r="L542" s="15"/>
    </row>
    <row r="543" ht="15.75" customHeight="1">
      <c r="A543" s="15" t="s">
        <v>448</v>
      </c>
      <c r="B543" s="42">
        <v>395.0</v>
      </c>
      <c r="C543" s="15">
        <f t="shared" si="1"/>
        <v>-0.04990980156</v>
      </c>
      <c r="D543" s="17">
        <f t="shared" si="2"/>
        <v>-0.04990980156</v>
      </c>
      <c r="E543" s="15" t="s">
        <v>448</v>
      </c>
      <c r="F543" s="16">
        <v>17149.1</v>
      </c>
      <c r="G543" s="15">
        <v>-0.026567861</v>
      </c>
      <c r="H543" s="17">
        <v>-0.0266</v>
      </c>
      <c r="I543" s="19"/>
      <c r="J543" s="15"/>
      <c r="K543" s="15"/>
      <c r="L543" s="15"/>
    </row>
    <row r="544" ht="15.75" customHeight="1">
      <c r="A544" s="15" t="s">
        <v>449</v>
      </c>
      <c r="B544" s="42">
        <v>415.75</v>
      </c>
      <c r="C544" s="15">
        <f t="shared" si="1"/>
        <v>-0.007638142976</v>
      </c>
      <c r="D544" s="17">
        <f t="shared" si="2"/>
        <v>-0.007638142976</v>
      </c>
      <c r="E544" s="15" t="s">
        <v>449</v>
      </c>
      <c r="F544" s="16">
        <v>17617.15</v>
      </c>
      <c r="G544" s="15">
        <v>-0.007875767</v>
      </c>
      <c r="H544" s="17">
        <v>-0.0079</v>
      </c>
      <c r="I544" s="19"/>
      <c r="J544" s="15"/>
      <c r="K544" s="15"/>
      <c r="L544" s="15"/>
    </row>
    <row r="545" ht="15.75" customHeight="1">
      <c r="A545" s="15" t="s">
        <v>450</v>
      </c>
      <c r="B545" s="42">
        <v>418.95</v>
      </c>
      <c r="C545" s="15">
        <f t="shared" si="1"/>
        <v>-0.04989227804</v>
      </c>
      <c r="D545" s="17">
        <f t="shared" si="2"/>
        <v>-0.04989227804</v>
      </c>
      <c r="E545" s="15" t="s">
        <v>450</v>
      </c>
      <c r="F545" s="16">
        <v>17757.0</v>
      </c>
      <c r="G545" s="15">
        <v>-0.010112385</v>
      </c>
      <c r="H545" s="17">
        <v>-0.0101</v>
      </c>
      <c r="I545" s="19"/>
      <c r="J545" s="15"/>
      <c r="K545" s="15"/>
      <c r="L545" s="15"/>
    </row>
    <row r="546" ht="15.75" customHeight="1">
      <c r="A546" s="15" t="s">
        <v>451</v>
      </c>
      <c r="B546" s="42">
        <v>440.95</v>
      </c>
      <c r="C546" s="15">
        <f t="shared" si="1"/>
        <v>-0.04047437711</v>
      </c>
      <c r="D546" s="17">
        <f t="shared" si="2"/>
        <v>-0.04047437711</v>
      </c>
      <c r="E546" s="15" t="s">
        <v>451</v>
      </c>
      <c r="F546" s="16">
        <v>17938.4</v>
      </c>
      <c r="G546" s="15">
        <v>-0.009642219</v>
      </c>
      <c r="H546" s="17">
        <v>-0.0096</v>
      </c>
      <c r="I546" s="19"/>
      <c r="J546" s="15"/>
      <c r="K546" s="15"/>
      <c r="L546" s="15"/>
    </row>
    <row r="547" ht="15.75" customHeight="1">
      <c r="A547" s="15" t="s">
        <v>452</v>
      </c>
      <c r="B547" s="42">
        <v>459.55</v>
      </c>
      <c r="C547" s="15">
        <f t="shared" si="1"/>
        <v>-0.0499276411</v>
      </c>
      <c r="D547" s="17">
        <f t="shared" si="2"/>
        <v>-0.0499276411</v>
      </c>
      <c r="E547" s="15" t="s">
        <v>452</v>
      </c>
      <c r="F547" s="16">
        <v>18113.05</v>
      </c>
      <c r="G547" s="15">
        <v>-0.010653754</v>
      </c>
      <c r="H547" s="17">
        <v>-0.0107</v>
      </c>
      <c r="I547" s="19"/>
      <c r="J547" s="15"/>
      <c r="K547" s="15"/>
      <c r="L547" s="15"/>
    </row>
    <row r="548" ht="15.75" customHeight="1">
      <c r="A548" s="15" t="s">
        <v>453</v>
      </c>
      <c r="B548" s="42">
        <v>483.7</v>
      </c>
      <c r="C548" s="15">
        <f t="shared" si="1"/>
        <v>-0.04998526957</v>
      </c>
      <c r="D548" s="17">
        <f t="shared" si="2"/>
        <v>-0.04998526957</v>
      </c>
      <c r="E548" s="15" t="s">
        <v>453</v>
      </c>
      <c r="F548" s="16">
        <v>18308.1</v>
      </c>
      <c r="G548" s="15">
        <v>0.00286759</v>
      </c>
      <c r="H548" s="17">
        <v>0.0029</v>
      </c>
      <c r="I548" s="19"/>
      <c r="J548" s="15"/>
      <c r="K548" s="15"/>
      <c r="L548" s="15"/>
    </row>
    <row r="549" ht="15.75" customHeight="1">
      <c r="A549" s="15" t="s">
        <v>454</v>
      </c>
      <c r="B549" s="42">
        <v>509.15</v>
      </c>
      <c r="C549" s="15">
        <f t="shared" si="1"/>
        <v>-0.01241392687</v>
      </c>
      <c r="D549" s="17">
        <f t="shared" si="2"/>
        <v>-0.01241392687</v>
      </c>
      <c r="E549" s="15" t="s">
        <v>454</v>
      </c>
      <c r="F549" s="16">
        <v>18255.75</v>
      </c>
      <c r="G549" s="15">
        <v>-1.12281E-4</v>
      </c>
      <c r="H549" s="17">
        <v>-1.0E-4</v>
      </c>
      <c r="I549" s="19"/>
      <c r="J549" s="15"/>
      <c r="K549" s="15"/>
      <c r="L549" s="15"/>
    </row>
    <row r="550" ht="15.75" customHeight="1">
      <c r="A550" s="15" t="s">
        <v>455</v>
      </c>
      <c r="B550" s="42">
        <v>515.55</v>
      </c>
      <c r="C550" s="15">
        <f t="shared" si="1"/>
        <v>0.05</v>
      </c>
      <c r="D550" s="17">
        <f t="shared" si="2"/>
        <v>0.05</v>
      </c>
      <c r="E550" s="15" t="s">
        <v>455</v>
      </c>
      <c r="F550" s="16">
        <v>18257.8</v>
      </c>
      <c r="G550" s="15">
        <v>0.002495559</v>
      </c>
      <c r="H550" s="17">
        <v>0.0025</v>
      </c>
      <c r="I550" s="19"/>
      <c r="J550" s="15"/>
      <c r="K550" s="15"/>
      <c r="L550" s="15"/>
    </row>
    <row r="551" ht="15.75" customHeight="1">
      <c r="A551" s="39">
        <v>44896.0</v>
      </c>
      <c r="B551" s="42">
        <v>491.0</v>
      </c>
      <c r="C551" s="15">
        <f t="shared" si="1"/>
        <v>0.04646206309</v>
      </c>
      <c r="D551" s="17">
        <f t="shared" si="2"/>
        <v>0.04646206309</v>
      </c>
      <c r="E551" s="39">
        <v>44896.0</v>
      </c>
      <c r="F551" s="16">
        <v>18212.35</v>
      </c>
      <c r="G551" s="15">
        <v>0.008673137</v>
      </c>
      <c r="H551" s="17">
        <v>0.0087</v>
      </c>
      <c r="I551" s="19"/>
      <c r="J551" s="15"/>
      <c r="K551" s="15"/>
      <c r="L551" s="15"/>
    </row>
    <row r="552" ht="15.75" customHeight="1">
      <c r="A552" s="39">
        <v>44866.0</v>
      </c>
      <c r="B552" s="42">
        <v>469.2</v>
      </c>
      <c r="C552" s="15">
        <f t="shared" si="1"/>
        <v>0.04989930633</v>
      </c>
      <c r="D552" s="17">
        <f t="shared" si="2"/>
        <v>0.04989930633</v>
      </c>
      <c r="E552" s="39">
        <v>44866.0</v>
      </c>
      <c r="F552" s="16">
        <v>18055.75</v>
      </c>
      <c r="G552" s="15">
        <v>0.002913355</v>
      </c>
      <c r="H552" s="17">
        <v>0.0029</v>
      </c>
      <c r="I552" s="19"/>
      <c r="J552" s="15"/>
      <c r="K552" s="15"/>
      <c r="L552" s="15"/>
    </row>
    <row r="553" ht="15.75" customHeight="1">
      <c r="A553" s="39">
        <v>44835.0</v>
      </c>
      <c r="B553" s="42">
        <v>446.9</v>
      </c>
      <c r="C553" s="15">
        <f t="shared" si="1"/>
        <v>0.04992364619</v>
      </c>
      <c r="D553" s="17">
        <f t="shared" si="2"/>
        <v>0.04992364619</v>
      </c>
      <c r="E553" s="39">
        <v>44835.0</v>
      </c>
      <c r="F553" s="16">
        <v>18003.3</v>
      </c>
      <c r="G553" s="15">
        <v>0.010700231</v>
      </c>
      <c r="H553" s="17">
        <v>0.0107</v>
      </c>
      <c r="I553" s="19"/>
      <c r="J553" s="15"/>
      <c r="K553" s="15"/>
      <c r="L553" s="15"/>
    </row>
    <row r="554" ht="15.75" customHeight="1">
      <c r="A554" s="39">
        <v>44743.0</v>
      </c>
      <c r="B554" s="42">
        <v>425.65</v>
      </c>
      <c r="C554" s="15">
        <f t="shared" si="1"/>
        <v>-0.0007043080174</v>
      </c>
      <c r="D554" s="17">
        <f t="shared" si="2"/>
        <v>-0.0007043080174</v>
      </c>
      <c r="E554" s="39">
        <v>44743.0</v>
      </c>
      <c r="F554" s="16">
        <v>17812.7</v>
      </c>
      <c r="G554" s="15">
        <v>0.00376425</v>
      </c>
      <c r="H554" s="17">
        <v>0.0038</v>
      </c>
      <c r="I554" s="19"/>
      <c r="J554" s="15"/>
      <c r="K554" s="15"/>
      <c r="L554" s="15"/>
    </row>
    <row r="555" ht="15.75" customHeight="1">
      <c r="A555" s="39">
        <v>44713.0</v>
      </c>
      <c r="B555" s="42">
        <v>425.95</v>
      </c>
      <c r="C555" s="15">
        <f t="shared" si="1"/>
        <v>-0.009764035801</v>
      </c>
      <c r="D555" s="17">
        <f t="shared" si="2"/>
        <v>-0.009764035801</v>
      </c>
      <c r="E555" s="39">
        <v>44713.0</v>
      </c>
      <c r="F555" s="16">
        <v>17745.9</v>
      </c>
      <c r="G555" s="15">
        <v>-0.010005439</v>
      </c>
      <c r="H555" s="17">
        <v>-0.01</v>
      </c>
      <c r="I555" s="19"/>
      <c r="J555" s="15"/>
      <c r="K555" s="15"/>
      <c r="L555" s="15"/>
    </row>
    <row r="556" ht="15.75" customHeight="1">
      <c r="A556" s="39">
        <v>44682.0</v>
      </c>
      <c r="B556" s="42">
        <v>430.15</v>
      </c>
      <c r="C556" s="15">
        <f t="shared" si="1"/>
        <v>0.01211764706</v>
      </c>
      <c r="D556" s="17">
        <f t="shared" si="2"/>
        <v>0.01211764706</v>
      </c>
      <c r="E556" s="39">
        <v>44682.0</v>
      </c>
      <c r="F556" s="16">
        <v>17925.25</v>
      </c>
      <c r="G556" s="15">
        <v>0.006739585</v>
      </c>
      <c r="H556" s="17">
        <v>0.0067</v>
      </c>
      <c r="I556" s="19"/>
      <c r="J556" s="15"/>
      <c r="K556" s="15"/>
      <c r="L556" s="15"/>
    </row>
    <row r="557" ht="15.75" customHeight="1">
      <c r="A557" s="39">
        <v>44652.0</v>
      </c>
      <c r="B557" s="42">
        <v>425.0</v>
      </c>
      <c r="C557" s="15">
        <f t="shared" si="1"/>
        <v>-0.004567279541</v>
      </c>
      <c r="D557" s="17">
        <f t="shared" si="2"/>
        <v>-0.004567279541</v>
      </c>
      <c r="E557" s="39">
        <v>44652.0</v>
      </c>
      <c r="F557" s="16">
        <v>17805.25</v>
      </c>
      <c r="G557" s="15">
        <v>0.010186829</v>
      </c>
      <c r="H557" s="17">
        <v>0.0102</v>
      </c>
      <c r="I557" s="19"/>
      <c r="J557" s="15"/>
      <c r="K557" s="15"/>
      <c r="L557" s="15"/>
    </row>
    <row r="558" ht="15.75" customHeight="1">
      <c r="A558" s="39">
        <v>44621.0</v>
      </c>
      <c r="B558" s="42">
        <v>426.95</v>
      </c>
      <c r="C558" s="15">
        <f t="shared" si="1"/>
        <v>0.01909535744</v>
      </c>
      <c r="D558" s="17">
        <f t="shared" si="2"/>
        <v>0.01909535744</v>
      </c>
      <c r="E558" s="39">
        <v>44621.0</v>
      </c>
      <c r="F558" s="16">
        <v>17625.7</v>
      </c>
      <c r="G558" s="15">
        <v>0.015653407</v>
      </c>
      <c r="H558" s="17">
        <v>0.0157</v>
      </c>
      <c r="I558" s="19"/>
      <c r="J558" s="15"/>
      <c r="K558" s="15"/>
      <c r="L558" s="15"/>
    </row>
    <row r="559" ht="15.75" customHeight="1">
      <c r="A559" s="15" t="s">
        <v>456</v>
      </c>
      <c r="B559" s="42">
        <v>418.95</v>
      </c>
      <c r="C559" s="15">
        <f t="shared" si="1"/>
        <v>0.01502119927</v>
      </c>
      <c r="D559" s="17">
        <f t="shared" si="2"/>
        <v>0.01502119927</v>
      </c>
      <c r="E559" s="15" t="s">
        <v>456</v>
      </c>
      <c r="F559" s="16">
        <v>17354.05</v>
      </c>
      <c r="G559" s="15">
        <v>0.008724741</v>
      </c>
      <c r="H559" s="17">
        <v>0.0087</v>
      </c>
      <c r="I559" s="19"/>
      <c r="J559" s="15"/>
      <c r="K559" s="15"/>
      <c r="L559" s="15"/>
    </row>
    <row r="560" ht="15.75" customHeight="1">
      <c r="A560" s="15" t="s">
        <v>457</v>
      </c>
      <c r="B560" s="42">
        <v>412.75</v>
      </c>
      <c r="C560" s="15">
        <f t="shared" si="1"/>
        <v>-0.006977023938</v>
      </c>
      <c r="D560" s="17">
        <f t="shared" si="2"/>
        <v>-0.006977023938</v>
      </c>
      <c r="E560" s="15" t="s">
        <v>457</v>
      </c>
      <c r="F560" s="16">
        <v>17203.95</v>
      </c>
      <c r="G560" s="15">
        <v>-5.60603E-4</v>
      </c>
      <c r="H560" s="17">
        <v>-6.0E-4</v>
      </c>
      <c r="I560" s="19"/>
      <c r="J560" s="15"/>
      <c r="K560" s="15"/>
      <c r="L560" s="15"/>
    </row>
    <row r="561" ht="15.75" customHeight="1">
      <c r="A561" s="15" t="s">
        <v>458</v>
      </c>
      <c r="B561" s="42">
        <v>415.65</v>
      </c>
      <c r="C561" s="15">
        <f t="shared" si="1"/>
        <v>-0.00846851145</v>
      </c>
      <c r="D561" s="17">
        <f t="shared" si="2"/>
        <v>-0.00846851145</v>
      </c>
      <c r="E561" s="15" t="s">
        <v>458</v>
      </c>
      <c r="F561" s="16">
        <v>17213.6</v>
      </c>
      <c r="G561" s="15">
        <v>-0.001140238</v>
      </c>
      <c r="H561" s="17">
        <v>-0.0011</v>
      </c>
      <c r="I561" s="19"/>
      <c r="J561" s="15"/>
      <c r="K561" s="15"/>
      <c r="L561" s="15"/>
    </row>
    <row r="562" ht="15.75" customHeight="1">
      <c r="A562" s="15" t="s">
        <v>459</v>
      </c>
      <c r="B562" s="42">
        <v>419.2</v>
      </c>
      <c r="C562" s="15">
        <f t="shared" si="1"/>
        <v>0.02044790652</v>
      </c>
      <c r="D562" s="17">
        <f t="shared" si="2"/>
        <v>0.02044790652</v>
      </c>
      <c r="E562" s="15" t="s">
        <v>459</v>
      </c>
      <c r="F562" s="16">
        <v>17233.25</v>
      </c>
      <c r="G562" s="15">
        <v>0.008603409</v>
      </c>
      <c r="H562" s="17">
        <v>0.0086</v>
      </c>
      <c r="I562" s="19"/>
      <c r="J562" s="15"/>
      <c r="K562" s="15"/>
      <c r="L562" s="15"/>
    </row>
    <row r="563" ht="15.75" customHeight="1">
      <c r="A563" s="15" t="s">
        <v>460</v>
      </c>
      <c r="B563" s="42">
        <v>410.8</v>
      </c>
      <c r="C563" s="15">
        <f t="shared" si="1"/>
        <v>0.002807274503</v>
      </c>
      <c r="D563" s="17">
        <f t="shared" si="2"/>
        <v>0.002807274503</v>
      </c>
      <c r="E563" s="15" t="s">
        <v>460</v>
      </c>
      <c r="F563" s="16">
        <v>17086.25</v>
      </c>
      <c r="G563" s="15">
        <v>0.004851871</v>
      </c>
      <c r="H563" s="17">
        <v>0.0049</v>
      </c>
      <c r="I563" s="19"/>
      <c r="J563" s="15"/>
      <c r="K563" s="15"/>
      <c r="L563" s="15"/>
    </row>
    <row r="564" ht="15.75" customHeight="1">
      <c r="A564" s="15" t="s">
        <v>461</v>
      </c>
      <c r="B564" s="42">
        <v>409.65</v>
      </c>
      <c r="C564" s="15">
        <f t="shared" si="1"/>
        <v>-0.01644657863</v>
      </c>
      <c r="D564" s="17">
        <f t="shared" si="2"/>
        <v>-0.01644657863</v>
      </c>
      <c r="E564" s="15" t="s">
        <v>461</v>
      </c>
      <c r="F564" s="16">
        <v>17003.75</v>
      </c>
      <c r="G564" s="15">
        <v>-0.004032778</v>
      </c>
      <c r="H564" s="17">
        <v>-0.004</v>
      </c>
      <c r="I564" s="19"/>
      <c r="J564" s="15"/>
      <c r="K564" s="15"/>
      <c r="L564" s="15"/>
    </row>
    <row r="565" ht="15.75" customHeight="1">
      <c r="A565" s="15" t="s">
        <v>462</v>
      </c>
      <c r="B565" s="42">
        <v>416.5</v>
      </c>
      <c r="C565" s="15">
        <f t="shared" si="1"/>
        <v>-0.02470436717</v>
      </c>
      <c r="D565" s="17">
        <f t="shared" si="2"/>
        <v>-0.02470436717</v>
      </c>
      <c r="E565" s="15" t="s">
        <v>462</v>
      </c>
      <c r="F565" s="16">
        <v>17072.6</v>
      </c>
      <c r="G565" s="15">
        <v>0.006909283</v>
      </c>
      <c r="H565" s="17">
        <v>0.0069</v>
      </c>
      <c r="I565" s="19"/>
      <c r="J565" s="15"/>
      <c r="K565" s="15"/>
      <c r="L565" s="15"/>
    </row>
    <row r="566" ht="15.75" customHeight="1">
      <c r="A566" s="15" t="s">
        <v>463</v>
      </c>
      <c r="B566" s="42">
        <v>427.05</v>
      </c>
      <c r="C566" s="15">
        <f t="shared" si="1"/>
        <v>0.001172195522</v>
      </c>
      <c r="D566" s="17">
        <f t="shared" si="2"/>
        <v>0.001172195522</v>
      </c>
      <c r="E566" s="15" t="s">
        <v>463</v>
      </c>
      <c r="F566" s="16">
        <v>16955.45</v>
      </c>
      <c r="G566" s="15">
        <v>0.011007194</v>
      </c>
      <c r="H566" s="17">
        <v>0.011</v>
      </c>
      <c r="I566" s="19"/>
      <c r="J566" s="15"/>
      <c r="K566" s="15"/>
      <c r="L566" s="15"/>
    </row>
    <row r="567" ht="15.75" customHeight="1">
      <c r="A567" s="15" t="s">
        <v>464</v>
      </c>
      <c r="B567" s="42">
        <v>426.55</v>
      </c>
      <c r="C567" s="15">
        <f t="shared" si="1"/>
        <v>0.03657351154</v>
      </c>
      <c r="D567" s="17">
        <f t="shared" si="2"/>
        <v>0.03657351154</v>
      </c>
      <c r="E567" s="15" t="s">
        <v>464</v>
      </c>
      <c r="F567" s="16">
        <v>16770.85</v>
      </c>
      <c r="G567" s="15">
        <v>0.009428681</v>
      </c>
      <c r="H567" s="17">
        <v>0.0094</v>
      </c>
      <c r="I567" s="19"/>
      <c r="J567" s="15"/>
      <c r="K567" s="15"/>
      <c r="L567" s="15"/>
    </row>
    <row r="568" ht="15.75" customHeight="1">
      <c r="A568" s="15" t="s">
        <v>465</v>
      </c>
      <c r="B568" s="42">
        <v>411.5</v>
      </c>
      <c r="C568" s="15">
        <f t="shared" si="1"/>
        <v>-0.009865255053</v>
      </c>
      <c r="D568" s="17">
        <f t="shared" si="2"/>
        <v>-0.009865255053</v>
      </c>
      <c r="E568" s="15" t="s">
        <v>465</v>
      </c>
      <c r="F568" s="16">
        <v>16614.2</v>
      </c>
      <c r="G568" s="15">
        <v>-0.021842545</v>
      </c>
      <c r="H568" s="17">
        <v>-0.0218</v>
      </c>
      <c r="I568" s="19"/>
      <c r="J568" s="15"/>
      <c r="K568" s="15"/>
      <c r="L568" s="15"/>
    </row>
    <row r="569" ht="15.75" customHeight="1">
      <c r="A569" s="15" t="s">
        <v>466</v>
      </c>
      <c r="B569" s="42">
        <v>415.6</v>
      </c>
      <c r="C569" s="15">
        <f t="shared" si="1"/>
        <v>-0.0406278855</v>
      </c>
      <c r="D569" s="17">
        <f t="shared" si="2"/>
        <v>-0.0406278855</v>
      </c>
      <c r="E569" s="15" t="s">
        <v>466</v>
      </c>
      <c r="F569" s="16">
        <v>16985.2</v>
      </c>
      <c r="G569" s="15">
        <v>-0.015259386</v>
      </c>
      <c r="H569" s="17">
        <v>-0.0153</v>
      </c>
      <c r="I569" s="19"/>
      <c r="J569" s="15"/>
      <c r="K569" s="15"/>
      <c r="L569" s="15"/>
    </row>
    <row r="570" ht="15.75" customHeight="1">
      <c r="A570" s="15" t="s">
        <v>467</v>
      </c>
      <c r="B570" s="42">
        <v>433.2</v>
      </c>
      <c r="C570" s="15">
        <f t="shared" si="1"/>
        <v>-0.03701233745</v>
      </c>
      <c r="D570" s="17">
        <f t="shared" si="2"/>
        <v>-0.03701233745</v>
      </c>
      <c r="E570" s="15" t="s">
        <v>467</v>
      </c>
      <c r="F570" s="16">
        <v>17248.4</v>
      </c>
      <c r="G570" s="15">
        <v>0.001567817</v>
      </c>
      <c r="H570" s="17">
        <v>0.0016</v>
      </c>
      <c r="I570" s="19"/>
      <c r="J570" s="15"/>
      <c r="K570" s="15"/>
      <c r="L570" s="15"/>
    </row>
    <row r="571" ht="15.75" customHeight="1">
      <c r="A571" s="15" t="s">
        <v>468</v>
      </c>
      <c r="B571" s="42">
        <v>449.85</v>
      </c>
      <c r="C571" s="15">
        <f t="shared" si="1"/>
        <v>0.008632286996</v>
      </c>
      <c r="D571" s="17">
        <f t="shared" si="2"/>
        <v>0.008632286996</v>
      </c>
      <c r="E571" s="15" t="s">
        <v>468</v>
      </c>
      <c r="F571" s="16">
        <v>17221.4</v>
      </c>
      <c r="G571" s="15">
        <v>-0.00597406</v>
      </c>
      <c r="H571" s="17">
        <v>-0.006</v>
      </c>
      <c r="I571" s="19"/>
      <c r="J571" s="15"/>
      <c r="K571" s="15"/>
      <c r="L571" s="15"/>
    </row>
    <row r="572" ht="15.75" customHeight="1">
      <c r="A572" s="15" t="s">
        <v>469</v>
      </c>
      <c r="B572" s="42">
        <v>446.0</v>
      </c>
      <c r="C572" s="15">
        <f t="shared" si="1"/>
        <v>-0.01360168086</v>
      </c>
      <c r="D572" s="17">
        <f t="shared" si="2"/>
        <v>-0.01360168086</v>
      </c>
      <c r="E572" s="15" t="s">
        <v>469</v>
      </c>
      <c r="F572" s="16">
        <v>17324.9</v>
      </c>
      <c r="G572" s="15">
        <v>-0.002495934</v>
      </c>
      <c r="H572" s="17">
        <v>-0.0025</v>
      </c>
      <c r="I572" s="19"/>
      <c r="J572" s="15"/>
      <c r="K572" s="15"/>
      <c r="L572" s="15"/>
    </row>
    <row r="573" ht="15.75" customHeight="1">
      <c r="A573" s="15" t="s">
        <v>470</v>
      </c>
      <c r="B573" s="42">
        <v>452.15</v>
      </c>
      <c r="C573" s="15">
        <f t="shared" si="1"/>
        <v>0.01401659565</v>
      </c>
      <c r="D573" s="17">
        <f t="shared" si="2"/>
        <v>0.01401659565</v>
      </c>
      <c r="E573" s="15" t="s">
        <v>470</v>
      </c>
      <c r="F573" s="16">
        <v>17368.25</v>
      </c>
      <c r="G573" s="15">
        <v>-0.008169011</v>
      </c>
      <c r="H573" s="17">
        <v>-0.0082</v>
      </c>
      <c r="I573" s="19"/>
      <c r="J573" s="15"/>
      <c r="K573" s="15"/>
      <c r="L573" s="15"/>
    </row>
    <row r="574" ht="15.75" customHeight="1">
      <c r="A574" s="58">
        <v>44481.0</v>
      </c>
      <c r="B574" s="42">
        <v>445.9</v>
      </c>
      <c r="C574" s="15">
        <f t="shared" si="1"/>
        <v>-0.02010768047</v>
      </c>
      <c r="D574" s="17">
        <f t="shared" si="2"/>
        <v>-0.02010768047</v>
      </c>
      <c r="E574" s="58">
        <v>44481.0</v>
      </c>
      <c r="F574" s="16">
        <v>17511.3</v>
      </c>
      <c r="G574" s="15">
        <v>-3.16838E-4</v>
      </c>
      <c r="H574" s="17">
        <v>-3.0E-4</v>
      </c>
      <c r="I574" s="19"/>
      <c r="J574" s="15"/>
      <c r="K574" s="15"/>
      <c r="L574" s="15"/>
    </row>
    <row r="575" ht="15.75" customHeight="1">
      <c r="A575" s="39">
        <v>44451.0</v>
      </c>
      <c r="B575" s="42">
        <v>455.05</v>
      </c>
      <c r="C575" s="15">
        <f t="shared" si="1"/>
        <v>-0.002192742024</v>
      </c>
      <c r="D575" s="17">
        <f t="shared" si="2"/>
        <v>-0.002192742024</v>
      </c>
      <c r="E575" s="39">
        <v>44451.0</v>
      </c>
      <c r="F575" s="16">
        <v>17516.85</v>
      </c>
      <c r="G575" s="15">
        <v>0.002696089</v>
      </c>
      <c r="H575" s="17">
        <v>0.0027</v>
      </c>
      <c r="I575" s="19"/>
      <c r="J575" s="15"/>
      <c r="K575" s="15"/>
      <c r="L575" s="15"/>
    </row>
    <row r="576" ht="15.75" customHeight="1">
      <c r="A576" s="39">
        <v>44420.0</v>
      </c>
      <c r="B576" s="42">
        <v>456.05</v>
      </c>
      <c r="C576" s="15">
        <f t="shared" si="1"/>
        <v>-0.009125475285</v>
      </c>
      <c r="D576" s="17">
        <f t="shared" si="2"/>
        <v>-0.009125475285</v>
      </c>
      <c r="E576" s="39">
        <v>44420.0</v>
      </c>
      <c r="F576" s="16">
        <v>17469.75</v>
      </c>
      <c r="G576" s="15">
        <v>0.017060902</v>
      </c>
      <c r="H576" s="17">
        <v>0.0171</v>
      </c>
      <c r="I576" s="19"/>
      <c r="J576" s="15"/>
      <c r="K576" s="15"/>
      <c r="L576" s="15"/>
    </row>
    <row r="577" ht="15.75" customHeight="1">
      <c r="A577" s="39">
        <v>44389.0</v>
      </c>
      <c r="B577" s="42">
        <v>460.25</v>
      </c>
      <c r="C577" s="15">
        <f t="shared" si="1"/>
        <v>0.04235080965</v>
      </c>
      <c r="D577" s="17">
        <f t="shared" si="2"/>
        <v>0.04235080965</v>
      </c>
      <c r="E577" s="39">
        <v>44389.0</v>
      </c>
      <c r="F577" s="16">
        <v>17176.7</v>
      </c>
      <c r="G577" s="15">
        <v>0.015636595</v>
      </c>
      <c r="H577" s="17">
        <v>0.0156</v>
      </c>
      <c r="I577" s="19"/>
      <c r="J577" s="15"/>
      <c r="K577" s="15"/>
      <c r="L577" s="15"/>
    </row>
    <row r="578" ht="15.75" customHeight="1">
      <c r="A578" s="39">
        <v>44359.0</v>
      </c>
      <c r="B578" s="42">
        <v>441.55</v>
      </c>
      <c r="C578" s="15">
        <f t="shared" si="1"/>
        <v>-0.01483712628</v>
      </c>
      <c r="D578" s="17">
        <f t="shared" si="2"/>
        <v>-0.01483712628</v>
      </c>
      <c r="E578" s="39">
        <v>44359.0</v>
      </c>
      <c r="F578" s="16">
        <v>16912.25</v>
      </c>
      <c r="G578" s="15">
        <v>-0.016540964</v>
      </c>
      <c r="H578" s="17">
        <v>-0.0165</v>
      </c>
      <c r="I578" s="19"/>
      <c r="J578" s="15"/>
      <c r="K578" s="15"/>
      <c r="L578" s="15"/>
    </row>
    <row r="579" ht="15.75" customHeight="1">
      <c r="A579" s="39">
        <v>44267.0</v>
      </c>
      <c r="B579" s="42">
        <v>448.2</v>
      </c>
      <c r="C579" s="15">
        <f t="shared" si="1"/>
        <v>-0.0005574757498</v>
      </c>
      <c r="D579" s="17">
        <f t="shared" si="2"/>
        <v>-0.0005574757498</v>
      </c>
      <c r="E579" s="39">
        <v>44267.0</v>
      </c>
      <c r="F579" s="16">
        <v>17196.7</v>
      </c>
      <c r="G579" s="15">
        <v>-0.011777619</v>
      </c>
      <c r="H579" s="17">
        <v>-0.0118</v>
      </c>
      <c r="I579" s="19"/>
      <c r="J579" s="15"/>
      <c r="K579" s="15"/>
      <c r="L579" s="15"/>
    </row>
    <row r="580" ht="15.75" customHeight="1">
      <c r="A580" s="39">
        <v>44239.0</v>
      </c>
      <c r="B580" s="42">
        <v>448.45</v>
      </c>
      <c r="C580" s="15">
        <f t="shared" si="1"/>
        <v>0.004929971989</v>
      </c>
      <c r="D580" s="17">
        <f t="shared" si="2"/>
        <v>0.004929971989</v>
      </c>
      <c r="E580" s="39">
        <v>44239.0</v>
      </c>
      <c r="F580" s="16">
        <v>17401.65</v>
      </c>
      <c r="G580" s="15">
        <v>0.013674571</v>
      </c>
      <c r="H580" s="17">
        <v>0.0137</v>
      </c>
      <c r="I580" s="19"/>
      <c r="J580" s="15"/>
      <c r="K580" s="15"/>
      <c r="L580" s="15"/>
    </row>
    <row r="581" ht="15.75" customHeight="1">
      <c r="A581" s="39">
        <v>44208.0</v>
      </c>
      <c r="B581" s="42">
        <v>446.25</v>
      </c>
      <c r="C581" s="15">
        <f t="shared" si="1"/>
        <v>-0.0236297998</v>
      </c>
      <c r="D581" s="17">
        <f t="shared" si="2"/>
        <v>-0.0236297998</v>
      </c>
      <c r="E581" s="39">
        <v>44208.0</v>
      </c>
      <c r="F581" s="16">
        <v>17166.9</v>
      </c>
      <c r="G581" s="15">
        <v>0.010816572</v>
      </c>
      <c r="H581" s="17">
        <v>0.0108</v>
      </c>
      <c r="I581" s="19"/>
      <c r="J581" s="15"/>
      <c r="K581" s="15"/>
      <c r="L581" s="15"/>
    </row>
    <row r="582" ht="15.75" customHeight="1">
      <c r="A582" s="15" t="s">
        <v>471</v>
      </c>
      <c r="B582" s="42">
        <v>457.05</v>
      </c>
      <c r="C582" s="15">
        <f t="shared" si="1"/>
        <v>0.03299807888</v>
      </c>
      <c r="D582" s="17">
        <f t="shared" si="2"/>
        <v>0.03299807888</v>
      </c>
      <c r="E582" s="15" t="s">
        <v>471</v>
      </c>
      <c r="F582" s="16">
        <v>16983.2</v>
      </c>
      <c r="G582" s="15">
        <v>-0.004148599</v>
      </c>
      <c r="H582" s="17">
        <v>-0.0041</v>
      </c>
      <c r="I582" s="19"/>
      <c r="J582" s="15"/>
      <c r="K582" s="15"/>
      <c r="L582" s="15"/>
    </row>
    <row r="583" ht="15.75" customHeight="1">
      <c r="A583" s="15" t="s">
        <v>472</v>
      </c>
      <c r="B583" s="42">
        <v>442.45</v>
      </c>
      <c r="C583" s="15">
        <f t="shared" si="1"/>
        <v>-0.04992484432</v>
      </c>
      <c r="D583" s="17">
        <f t="shared" si="2"/>
        <v>-0.04992484432</v>
      </c>
      <c r="E583" s="15" t="s">
        <v>472</v>
      </c>
      <c r="F583" s="16">
        <v>17053.95</v>
      </c>
      <c r="G583" s="15">
        <v>0.001615134</v>
      </c>
      <c r="H583" s="17">
        <v>0.0016</v>
      </c>
      <c r="I583" s="19"/>
      <c r="J583" s="15"/>
      <c r="K583" s="15"/>
      <c r="L583" s="15"/>
    </row>
    <row r="584" ht="15.75" customHeight="1">
      <c r="A584" s="15" t="s">
        <v>473</v>
      </c>
      <c r="B584" s="42">
        <v>465.7</v>
      </c>
      <c r="C584" s="15">
        <f t="shared" si="1"/>
        <v>-0.04706363822</v>
      </c>
      <c r="D584" s="17">
        <f t="shared" si="2"/>
        <v>-0.04706363822</v>
      </c>
      <c r="E584" s="15" t="s">
        <v>473</v>
      </c>
      <c r="F584" s="16">
        <v>17026.45</v>
      </c>
      <c r="G584" s="15">
        <v>-0.02907121</v>
      </c>
      <c r="H584" s="17">
        <v>-0.0291</v>
      </c>
      <c r="I584" s="19"/>
      <c r="J584" s="15"/>
      <c r="K584" s="15"/>
      <c r="L584" s="15"/>
    </row>
    <row r="585" ht="15.75" customHeight="1">
      <c r="A585" s="15" t="s">
        <v>474</v>
      </c>
      <c r="B585" s="42">
        <v>488.7</v>
      </c>
      <c r="C585" s="15">
        <f t="shared" si="1"/>
        <v>0.04995165968</v>
      </c>
      <c r="D585" s="17">
        <f t="shared" si="2"/>
        <v>0.04995165968</v>
      </c>
      <c r="E585" s="15" t="s">
        <v>474</v>
      </c>
      <c r="F585" s="16">
        <v>17536.25</v>
      </c>
      <c r="G585" s="15">
        <v>0.006959498</v>
      </c>
      <c r="H585" s="17">
        <v>0.007</v>
      </c>
      <c r="I585" s="19"/>
      <c r="J585" s="15"/>
      <c r="K585" s="15"/>
      <c r="L585" s="15"/>
    </row>
    <row r="586" ht="15.75" customHeight="1">
      <c r="A586" s="15" t="s">
        <v>475</v>
      </c>
      <c r="B586" s="42">
        <v>465.45</v>
      </c>
      <c r="C586" s="15">
        <f t="shared" si="1"/>
        <v>0.04984775008</v>
      </c>
      <c r="D586" s="17">
        <f t="shared" si="2"/>
        <v>0.04984775008</v>
      </c>
      <c r="E586" s="15" t="s">
        <v>475</v>
      </c>
      <c r="F586" s="16">
        <v>17415.05</v>
      </c>
      <c r="G586" s="15">
        <v>-0.005044749</v>
      </c>
      <c r="H586" s="17">
        <v>-0.005</v>
      </c>
      <c r="I586" s="19"/>
      <c r="J586" s="15"/>
      <c r="K586" s="15"/>
      <c r="L586" s="15"/>
    </row>
    <row r="587" ht="15.75" customHeight="1">
      <c r="A587" s="15" t="s">
        <v>476</v>
      </c>
      <c r="B587" s="42">
        <v>443.35</v>
      </c>
      <c r="C587" s="15">
        <f t="shared" si="1"/>
        <v>0.04997039668</v>
      </c>
      <c r="D587" s="17">
        <f t="shared" si="2"/>
        <v>0.04997039668</v>
      </c>
      <c r="E587" s="15" t="s">
        <v>476</v>
      </c>
      <c r="F587" s="16">
        <v>17503.35</v>
      </c>
      <c r="G587" s="15">
        <v>0.004983765</v>
      </c>
      <c r="H587" s="17">
        <v>0.005</v>
      </c>
      <c r="I587" s="19"/>
      <c r="J587" s="15"/>
      <c r="K587" s="15"/>
      <c r="L587" s="15"/>
    </row>
    <row r="588" ht="15.75" customHeight="1">
      <c r="A588" s="15" t="s">
        <v>477</v>
      </c>
      <c r="B588" s="42">
        <v>422.25</v>
      </c>
      <c r="C588" s="15">
        <f t="shared" si="1"/>
        <v>-0.04834347532</v>
      </c>
      <c r="D588" s="17">
        <f t="shared" si="2"/>
        <v>-0.04834347532</v>
      </c>
      <c r="E588" s="15" t="s">
        <v>477</v>
      </c>
      <c r="F588" s="16">
        <v>17416.55</v>
      </c>
      <c r="G588" s="15">
        <v>-0.019603373</v>
      </c>
      <c r="H588" s="17">
        <v>-0.0196</v>
      </c>
      <c r="I588" s="19"/>
      <c r="J588" s="15"/>
      <c r="K588" s="15"/>
      <c r="L588" s="15"/>
    </row>
    <row r="589" ht="15.75" customHeight="1">
      <c r="A589" s="15" t="s">
        <v>478</v>
      </c>
      <c r="B589" s="42">
        <v>443.7</v>
      </c>
      <c r="C589" s="15">
        <f t="shared" si="1"/>
        <v>-0.04887459807</v>
      </c>
      <c r="D589" s="17">
        <f t="shared" si="2"/>
        <v>-0.04887459807</v>
      </c>
      <c r="E589" s="15" t="s">
        <v>478</v>
      </c>
      <c r="F589" s="16">
        <v>17764.8</v>
      </c>
      <c r="G589" s="15">
        <v>-0.007478218</v>
      </c>
      <c r="H589" s="17">
        <v>-0.0075</v>
      </c>
      <c r="I589" s="19"/>
      <c r="J589" s="15"/>
      <c r="K589" s="15"/>
      <c r="L589" s="15"/>
    </row>
    <row r="590" ht="15.75" customHeight="1">
      <c r="A590" s="15" t="s">
        <v>479</v>
      </c>
      <c r="B590" s="42">
        <v>466.5</v>
      </c>
      <c r="C590" s="15">
        <f t="shared" si="1"/>
        <v>0.005821474774</v>
      </c>
      <c r="D590" s="17">
        <f t="shared" si="2"/>
        <v>0.005821474774</v>
      </c>
      <c r="E590" s="15" t="s">
        <v>479</v>
      </c>
      <c r="F590" s="16">
        <v>17898.65</v>
      </c>
      <c r="G590" s="15">
        <v>-0.005586359</v>
      </c>
      <c r="H590" s="17">
        <v>-0.0056</v>
      </c>
      <c r="I590" s="19"/>
      <c r="J590" s="15"/>
      <c r="K590" s="15"/>
      <c r="L590" s="15"/>
    </row>
    <row r="591" ht="15.75" customHeight="1">
      <c r="A591" s="15" t="s">
        <v>480</v>
      </c>
      <c r="B591" s="42">
        <v>463.8</v>
      </c>
      <c r="C591" s="15">
        <f t="shared" si="1"/>
        <v>0.04991511036</v>
      </c>
      <c r="D591" s="17">
        <f t="shared" si="2"/>
        <v>0.04991511036</v>
      </c>
      <c r="E591" s="15" t="s">
        <v>480</v>
      </c>
      <c r="F591" s="16">
        <v>17999.2</v>
      </c>
      <c r="G591" s="15">
        <v>-0.006087982</v>
      </c>
      <c r="H591" s="17">
        <v>-0.0061</v>
      </c>
      <c r="I591" s="19"/>
      <c r="J591" s="15"/>
      <c r="K591" s="15"/>
      <c r="L591" s="15"/>
    </row>
    <row r="592" ht="15.75" customHeight="1">
      <c r="A592" s="15" t="s">
        <v>481</v>
      </c>
      <c r="B592" s="42">
        <v>441.75</v>
      </c>
      <c r="C592" s="15">
        <f t="shared" si="1"/>
        <v>-0.004731328151</v>
      </c>
      <c r="D592" s="17">
        <f t="shared" si="2"/>
        <v>-0.004731328151</v>
      </c>
      <c r="E592" s="15" t="s">
        <v>481</v>
      </c>
      <c r="F592" s="16">
        <v>18109.45</v>
      </c>
      <c r="G592" s="15">
        <v>3.7011E-4</v>
      </c>
      <c r="H592" s="17">
        <v>4.0E-4</v>
      </c>
      <c r="I592" s="19"/>
      <c r="J592" s="15"/>
      <c r="K592" s="15"/>
      <c r="L592" s="15"/>
    </row>
    <row r="593" ht="15.75" customHeight="1">
      <c r="A593" s="58">
        <v>44541.0</v>
      </c>
      <c r="B593" s="42">
        <v>443.85</v>
      </c>
      <c r="C593" s="15">
        <f t="shared" si="1"/>
        <v>0.04991129509</v>
      </c>
      <c r="D593" s="17">
        <f t="shared" si="2"/>
        <v>0.04991129509</v>
      </c>
      <c r="E593" s="58">
        <v>44541.0</v>
      </c>
      <c r="F593" s="16">
        <v>18102.75</v>
      </c>
      <c r="G593" s="15">
        <v>0.012820585</v>
      </c>
      <c r="H593" s="17">
        <v>0.0128</v>
      </c>
      <c r="I593" s="19"/>
      <c r="J593" s="15"/>
      <c r="K593" s="15"/>
      <c r="L593" s="15"/>
    </row>
    <row r="594" ht="15.75" customHeight="1">
      <c r="A594" s="58">
        <v>44511.0</v>
      </c>
      <c r="B594" s="42">
        <v>422.75</v>
      </c>
      <c r="C594" s="15">
        <f t="shared" si="1"/>
        <v>-0.01284296556</v>
      </c>
      <c r="D594" s="17">
        <f t="shared" si="2"/>
        <v>-0.01284296556</v>
      </c>
      <c r="E594" s="58">
        <v>44511.0</v>
      </c>
      <c r="F594" s="16">
        <v>17873.6</v>
      </c>
      <c r="G594" s="15">
        <v>-0.007970162</v>
      </c>
      <c r="H594" s="17">
        <v>-0.008</v>
      </c>
      <c r="I594" s="19"/>
      <c r="J594" s="15"/>
      <c r="K594" s="15"/>
      <c r="L594" s="15"/>
    </row>
    <row r="595" ht="15.75" customHeight="1">
      <c r="A595" s="58">
        <v>44480.0</v>
      </c>
      <c r="B595" s="42">
        <v>428.25</v>
      </c>
      <c r="C595" s="15">
        <f t="shared" si="1"/>
        <v>-0.01381692573</v>
      </c>
      <c r="D595" s="17">
        <f t="shared" si="2"/>
        <v>-0.01381692573</v>
      </c>
      <c r="E595" s="58">
        <v>44480.0</v>
      </c>
      <c r="F595" s="16">
        <v>18017.2</v>
      </c>
      <c r="G595" s="15">
        <v>-0.001499093</v>
      </c>
      <c r="H595" s="17">
        <v>-0.0015</v>
      </c>
      <c r="I595" s="19"/>
      <c r="J595" s="15"/>
      <c r="K595" s="15"/>
      <c r="L595" s="15"/>
    </row>
    <row r="596" ht="15.75" customHeight="1">
      <c r="A596" s="39">
        <v>44450.0</v>
      </c>
      <c r="B596" s="42">
        <v>434.25</v>
      </c>
      <c r="C596" s="15">
        <f t="shared" si="1"/>
        <v>0.003118503119</v>
      </c>
      <c r="D596" s="17">
        <f t="shared" si="2"/>
        <v>0.003118503119</v>
      </c>
      <c r="E596" s="39">
        <v>44450.0</v>
      </c>
      <c r="F596" s="16">
        <v>18044.25</v>
      </c>
      <c r="G596" s="15">
        <v>-0.001344878</v>
      </c>
      <c r="H596" s="17">
        <v>-0.0013</v>
      </c>
      <c r="I596" s="19"/>
      <c r="J596" s="15"/>
      <c r="K596" s="15"/>
      <c r="L596" s="15"/>
    </row>
    <row r="597" ht="15.75" customHeight="1">
      <c r="A597" s="39">
        <v>44419.0</v>
      </c>
      <c r="B597" s="42">
        <v>432.9</v>
      </c>
      <c r="C597" s="15">
        <f t="shared" si="1"/>
        <v>-0.01288336564</v>
      </c>
      <c r="D597" s="17">
        <f t="shared" si="2"/>
        <v>-0.01288336564</v>
      </c>
      <c r="E597" s="39">
        <v>44419.0</v>
      </c>
      <c r="F597" s="16">
        <v>18068.55</v>
      </c>
      <c r="G597" s="15">
        <v>0.008469704</v>
      </c>
      <c r="H597" s="17">
        <v>0.0085</v>
      </c>
      <c r="I597" s="19"/>
      <c r="J597" s="15"/>
      <c r="K597" s="15"/>
      <c r="L597" s="15"/>
    </row>
    <row r="598" ht="15.75" customHeight="1">
      <c r="A598" s="39">
        <v>44297.0</v>
      </c>
      <c r="B598" s="42">
        <v>438.55</v>
      </c>
      <c r="C598" s="15">
        <f t="shared" si="1"/>
        <v>0.0195280716</v>
      </c>
      <c r="D598" s="17">
        <f t="shared" si="2"/>
        <v>0.0195280716</v>
      </c>
      <c r="E598" s="39">
        <v>44297.0</v>
      </c>
      <c r="F598" s="16">
        <v>17916.8</v>
      </c>
      <c r="G598" s="15">
        <v>0.004913288</v>
      </c>
      <c r="H598" s="17">
        <v>0.0049</v>
      </c>
      <c r="I598" s="19"/>
      <c r="J598" s="15"/>
      <c r="K598" s="15"/>
      <c r="L598" s="15"/>
    </row>
    <row r="599" ht="15.75" customHeight="1">
      <c r="A599" s="39">
        <v>44266.0</v>
      </c>
      <c r="B599" s="42">
        <v>430.15</v>
      </c>
      <c r="C599" s="15">
        <f t="shared" si="1"/>
        <v>-0.03920035738</v>
      </c>
      <c r="D599" s="17">
        <f t="shared" si="2"/>
        <v>-0.03920035738</v>
      </c>
      <c r="E599" s="39">
        <v>44266.0</v>
      </c>
      <c r="F599" s="16">
        <v>17829.2</v>
      </c>
      <c r="G599" s="15">
        <v>-0.003340051</v>
      </c>
      <c r="H599" s="17">
        <v>-0.0033</v>
      </c>
      <c r="I599" s="19"/>
      <c r="J599" s="15"/>
      <c r="K599" s="15"/>
      <c r="L599" s="15"/>
    </row>
    <row r="600" ht="15.75" customHeight="1">
      <c r="A600" s="39">
        <v>44238.0</v>
      </c>
      <c r="B600" s="42">
        <v>447.7</v>
      </c>
      <c r="C600" s="15">
        <f t="shared" si="1"/>
        <v>0.03251845018</v>
      </c>
      <c r="D600" s="17">
        <f t="shared" si="2"/>
        <v>0.03251845018</v>
      </c>
      <c r="E600" s="39">
        <v>44238.0</v>
      </c>
      <c r="F600" s="16">
        <v>17888.95</v>
      </c>
      <c r="G600" s="15">
        <v>-0.002269983</v>
      </c>
      <c r="H600" s="17">
        <v>-0.0023</v>
      </c>
      <c r="I600" s="19"/>
      <c r="J600" s="15"/>
      <c r="K600" s="15"/>
      <c r="L600" s="15"/>
    </row>
    <row r="601" ht="15.75" customHeight="1">
      <c r="A601" s="39">
        <v>44207.0</v>
      </c>
      <c r="B601" s="42">
        <v>433.6</v>
      </c>
      <c r="C601" s="15">
        <f t="shared" si="1"/>
        <v>0.006850110298</v>
      </c>
      <c r="D601" s="17">
        <f t="shared" si="2"/>
        <v>0.006850110298</v>
      </c>
      <c r="E601" s="39">
        <v>44207.0</v>
      </c>
      <c r="F601" s="16">
        <v>17929.65</v>
      </c>
      <c r="G601" s="15">
        <v>0.014599655</v>
      </c>
      <c r="H601" s="17">
        <v>0.0146</v>
      </c>
      <c r="I601" s="19"/>
      <c r="J601" s="15"/>
      <c r="K601" s="15"/>
      <c r="L601" s="15"/>
    </row>
    <row r="602" ht="15.75" customHeight="1">
      <c r="A602" s="15" t="s">
        <v>482</v>
      </c>
      <c r="B602" s="42">
        <v>430.65</v>
      </c>
      <c r="C602" s="15">
        <f t="shared" si="1"/>
        <v>-0.004852686308</v>
      </c>
      <c r="D602" s="17">
        <f t="shared" si="2"/>
        <v>-0.004852686308</v>
      </c>
      <c r="E602" s="15" t="s">
        <v>482</v>
      </c>
      <c r="F602" s="16">
        <v>17671.65</v>
      </c>
      <c r="G602" s="15">
        <v>-0.010393538</v>
      </c>
      <c r="H602" s="17">
        <v>-0.0104</v>
      </c>
      <c r="I602" s="19"/>
      <c r="J602" s="15"/>
      <c r="K602" s="15"/>
      <c r="L602" s="15"/>
    </row>
    <row r="603" ht="15.75" customHeight="1">
      <c r="A603" s="15" t="s">
        <v>483</v>
      </c>
      <c r="B603" s="42">
        <v>432.75</v>
      </c>
      <c r="C603" s="15">
        <f t="shared" si="1"/>
        <v>-0.02861952862</v>
      </c>
      <c r="D603" s="17">
        <f t="shared" si="2"/>
        <v>-0.02861952862</v>
      </c>
      <c r="E603" s="15" t="s">
        <v>483</v>
      </c>
      <c r="F603" s="16">
        <v>17857.25</v>
      </c>
      <c r="G603" s="15">
        <v>-0.01942238</v>
      </c>
      <c r="H603" s="17">
        <v>-0.0194</v>
      </c>
      <c r="I603" s="19"/>
      <c r="J603" s="15"/>
      <c r="K603" s="15"/>
      <c r="L603" s="15"/>
    </row>
    <row r="604" ht="15.75" customHeight="1">
      <c r="A604" s="15" t="s">
        <v>484</v>
      </c>
      <c r="B604" s="42">
        <v>445.5</v>
      </c>
      <c r="C604" s="15">
        <f t="shared" si="1"/>
        <v>0.01077708452</v>
      </c>
      <c r="D604" s="17">
        <f t="shared" si="2"/>
        <v>0.01077708452</v>
      </c>
      <c r="E604" s="15" t="s">
        <v>484</v>
      </c>
      <c r="F604" s="16">
        <v>18210.95</v>
      </c>
      <c r="G604" s="15">
        <v>-0.003144775</v>
      </c>
      <c r="H604" s="17">
        <v>-0.0031</v>
      </c>
      <c r="I604" s="19"/>
      <c r="J604" s="15"/>
      <c r="K604" s="15"/>
      <c r="L604" s="15"/>
    </row>
    <row r="605" ht="15.75" customHeight="1">
      <c r="A605" s="15" t="s">
        <v>485</v>
      </c>
      <c r="B605" s="42">
        <v>440.75</v>
      </c>
      <c r="C605" s="15">
        <f t="shared" si="1"/>
        <v>0.04990471653</v>
      </c>
      <c r="D605" s="17">
        <f t="shared" si="2"/>
        <v>0.04990471653</v>
      </c>
      <c r="E605" s="15" t="s">
        <v>485</v>
      </c>
      <c r="F605" s="16">
        <v>18268.4</v>
      </c>
      <c r="G605" s="15">
        <v>0.007889481</v>
      </c>
      <c r="H605" s="17">
        <v>0.0079</v>
      </c>
      <c r="I605" s="19"/>
      <c r="J605" s="15"/>
      <c r="K605" s="15"/>
      <c r="L605" s="15"/>
    </row>
    <row r="606" ht="15.75" customHeight="1">
      <c r="A606" s="15" t="s">
        <v>486</v>
      </c>
      <c r="B606" s="42">
        <v>419.8</v>
      </c>
      <c r="C606" s="15">
        <f t="shared" si="1"/>
        <v>-0.04990381351</v>
      </c>
      <c r="D606" s="17">
        <f t="shared" si="2"/>
        <v>-0.04990381351</v>
      </c>
      <c r="E606" s="15" t="s">
        <v>486</v>
      </c>
      <c r="F606" s="16">
        <v>18125.4</v>
      </c>
      <c r="G606" s="15">
        <v>5.79633E-4</v>
      </c>
      <c r="H606" s="17">
        <v>6.0E-4</v>
      </c>
      <c r="I606" s="19"/>
      <c r="J606" s="15"/>
      <c r="K606" s="15"/>
      <c r="L606" s="15"/>
    </row>
    <row r="607" ht="15.75" customHeight="1">
      <c r="A607" s="15" t="s">
        <v>487</v>
      </c>
      <c r="B607" s="42">
        <v>441.85</v>
      </c>
      <c r="C607" s="15">
        <f t="shared" si="1"/>
        <v>-0.01251536485</v>
      </c>
      <c r="D607" s="17">
        <f t="shared" si="2"/>
        <v>-0.01251536485</v>
      </c>
      <c r="E607" s="15" t="s">
        <v>487</v>
      </c>
      <c r="F607" s="16">
        <v>18114.9</v>
      </c>
      <c r="G607" s="15">
        <v>-0.003476711</v>
      </c>
      <c r="H607" s="17">
        <v>-0.0035</v>
      </c>
      <c r="I607" s="19"/>
      <c r="J607" s="15"/>
      <c r="K607" s="15"/>
      <c r="L607" s="15"/>
    </row>
    <row r="608" ht="15.75" customHeight="1">
      <c r="A608" s="15" t="s">
        <v>488</v>
      </c>
      <c r="B608" s="42">
        <v>447.45</v>
      </c>
      <c r="C608" s="15">
        <f t="shared" si="1"/>
        <v>-0.04462474645</v>
      </c>
      <c r="D608" s="17">
        <f t="shared" si="2"/>
        <v>-0.04462474645</v>
      </c>
      <c r="E608" s="15" t="s">
        <v>488</v>
      </c>
      <c r="F608" s="16">
        <v>18178.1</v>
      </c>
      <c r="G608" s="15">
        <v>-0.004844908</v>
      </c>
      <c r="H608" s="17">
        <v>-0.0048</v>
      </c>
      <c r="I608" s="19"/>
      <c r="J608" s="15"/>
      <c r="K608" s="15"/>
      <c r="L608" s="15"/>
    </row>
    <row r="609" ht="15.75" customHeight="1">
      <c r="A609" s="15" t="s">
        <v>489</v>
      </c>
      <c r="B609" s="42">
        <v>468.35</v>
      </c>
      <c r="C609" s="15">
        <f t="shared" si="1"/>
        <v>-0.04990364134</v>
      </c>
      <c r="D609" s="17">
        <f t="shared" si="2"/>
        <v>-0.04990364134</v>
      </c>
      <c r="E609" s="15" t="s">
        <v>489</v>
      </c>
      <c r="F609" s="16">
        <v>18266.6</v>
      </c>
      <c r="G609" s="15">
        <v>-0.008260604</v>
      </c>
      <c r="H609" s="17">
        <v>-0.0083</v>
      </c>
      <c r="I609" s="19"/>
      <c r="J609" s="15"/>
      <c r="K609" s="15"/>
      <c r="L609" s="15"/>
    </row>
    <row r="610" ht="15.75" customHeight="1">
      <c r="A610" s="15" t="s">
        <v>490</v>
      </c>
      <c r="B610" s="42">
        <v>492.95</v>
      </c>
      <c r="C610" s="15">
        <f t="shared" si="1"/>
        <v>-0.04845092173</v>
      </c>
      <c r="D610" s="17">
        <f t="shared" si="2"/>
        <v>-0.04845092173</v>
      </c>
      <c r="E610" s="15" t="s">
        <v>490</v>
      </c>
      <c r="F610" s="16">
        <v>18418.75</v>
      </c>
      <c r="G610" s="15">
        <v>-0.003155266</v>
      </c>
      <c r="H610" s="17">
        <v>-0.0032</v>
      </c>
      <c r="I610" s="19"/>
      <c r="J610" s="15"/>
      <c r="K610" s="15"/>
      <c r="L610" s="15"/>
    </row>
    <row r="611" ht="15.75" customHeight="1">
      <c r="A611" s="15" t="s">
        <v>491</v>
      </c>
      <c r="B611" s="42">
        <v>518.05</v>
      </c>
      <c r="C611" s="15">
        <f t="shared" si="1"/>
        <v>0.008762535294</v>
      </c>
      <c r="D611" s="17">
        <f t="shared" si="2"/>
        <v>0.008762535294</v>
      </c>
      <c r="E611" s="15" t="s">
        <v>491</v>
      </c>
      <c r="F611" s="16">
        <v>18477.05</v>
      </c>
      <c r="G611" s="15">
        <v>0.007552396</v>
      </c>
      <c r="H611" s="17">
        <v>0.0076</v>
      </c>
      <c r="I611" s="19"/>
      <c r="J611" s="15"/>
      <c r="K611" s="15"/>
      <c r="L611" s="15"/>
    </row>
    <row r="612" ht="15.75" customHeight="1">
      <c r="A612" s="15" t="s">
        <v>492</v>
      </c>
      <c r="B612" s="42">
        <v>513.55</v>
      </c>
      <c r="C612" s="15">
        <f t="shared" si="1"/>
        <v>0.04998977714</v>
      </c>
      <c r="D612" s="17">
        <f t="shared" si="2"/>
        <v>0.04998977714</v>
      </c>
      <c r="E612" s="15" t="s">
        <v>492</v>
      </c>
      <c r="F612" s="16">
        <v>18338.55</v>
      </c>
      <c r="G612" s="15">
        <v>0.009734745</v>
      </c>
      <c r="H612" s="17">
        <v>0.0097</v>
      </c>
      <c r="I612" s="19"/>
      <c r="J612" s="15"/>
      <c r="K612" s="15"/>
      <c r="L612" s="15"/>
    </row>
    <row r="613" ht="15.75" customHeight="1">
      <c r="A613" s="15" t="s">
        <v>493</v>
      </c>
      <c r="B613" s="42">
        <v>489.1</v>
      </c>
      <c r="C613" s="15">
        <f t="shared" si="1"/>
        <v>0.008661579707</v>
      </c>
      <c r="D613" s="17">
        <f t="shared" si="2"/>
        <v>0.008661579707</v>
      </c>
      <c r="E613" s="15" t="s">
        <v>493</v>
      </c>
      <c r="F613" s="16">
        <v>18161.75</v>
      </c>
      <c r="G613" s="15">
        <v>0.009437554</v>
      </c>
      <c r="H613" s="17">
        <v>0.0094</v>
      </c>
      <c r="I613" s="19"/>
      <c r="J613" s="15"/>
      <c r="K613" s="15"/>
      <c r="L613" s="15"/>
    </row>
    <row r="614" ht="15.75" customHeight="1">
      <c r="A614" s="58">
        <v>44540.0</v>
      </c>
      <c r="B614" s="42">
        <v>484.9</v>
      </c>
      <c r="C614" s="15">
        <f t="shared" si="1"/>
        <v>0.01178925404</v>
      </c>
      <c r="D614" s="17">
        <f t="shared" si="2"/>
        <v>0.01178925404</v>
      </c>
      <c r="E614" s="58">
        <v>44540.0</v>
      </c>
      <c r="F614" s="16">
        <v>17991.95</v>
      </c>
      <c r="G614" s="15">
        <v>0.002563252</v>
      </c>
      <c r="H614" s="17">
        <v>0.0026</v>
      </c>
      <c r="I614" s="19"/>
      <c r="J614" s="15"/>
      <c r="K614" s="15"/>
      <c r="L614" s="15"/>
    </row>
    <row r="615" ht="15.75" customHeight="1">
      <c r="A615" s="58">
        <v>44510.0</v>
      </c>
      <c r="B615" s="42">
        <v>479.25</v>
      </c>
      <c r="C615" s="15">
        <f t="shared" si="1"/>
        <v>-0.04217048066</v>
      </c>
      <c r="D615" s="17">
        <f t="shared" si="2"/>
        <v>-0.04217048066</v>
      </c>
      <c r="E615" s="58">
        <v>44510.0</v>
      </c>
      <c r="F615" s="16">
        <v>17945.95</v>
      </c>
      <c r="G615" s="15">
        <v>0.002835956</v>
      </c>
      <c r="H615" s="17">
        <v>0.0028</v>
      </c>
      <c r="I615" s="19"/>
      <c r="J615" s="15"/>
      <c r="K615" s="15"/>
      <c r="L615" s="15"/>
    </row>
    <row r="616" ht="15.75" customHeight="1">
      <c r="A616" s="39">
        <v>44418.0</v>
      </c>
      <c r="B616" s="42">
        <v>500.35</v>
      </c>
      <c r="C616" s="15">
        <f t="shared" si="1"/>
        <v>0.005425499849</v>
      </c>
      <c r="D616" s="17">
        <f t="shared" si="2"/>
        <v>0.005425499849</v>
      </c>
      <c r="E616" s="39">
        <v>44418.0</v>
      </c>
      <c r="F616" s="16">
        <v>17895.2</v>
      </c>
      <c r="G616" s="15">
        <v>0.005893645</v>
      </c>
      <c r="H616" s="17">
        <v>0.0059</v>
      </c>
      <c r="I616" s="19"/>
      <c r="J616" s="15"/>
      <c r="K616" s="15"/>
      <c r="L616" s="15"/>
    </row>
    <row r="617" ht="15.75" customHeight="1">
      <c r="A617" s="39">
        <v>44387.0</v>
      </c>
      <c r="B617" s="42">
        <v>497.65</v>
      </c>
      <c r="C617" s="15">
        <f t="shared" si="1"/>
        <v>0.01478384992</v>
      </c>
      <c r="D617" s="17">
        <f t="shared" si="2"/>
        <v>0.01478384992</v>
      </c>
      <c r="E617" s="39">
        <v>44387.0</v>
      </c>
      <c r="F617" s="16">
        <v>17790.35</v>
      </c>
      <c r="G617" s="15">
        <v>0.008180324</v>
      </c>
      <c r="H617" s="17">
        <v>0.0082</v>
      </c>
      <c r="I617" s="19"/>
      <c r="J617" s="15"/>
      <c r="K617" s="15"/>
      <c r="L617" s="15"/>
    </row>
    <row r="618" ht="15.75" customHeight="1">
      <c r="A618" s="39">
        <v>44357.0</v>
      </c>
      <c r="B618" s="42">
        <v>490.4</v>
      </c>
      <c r="C618" s="15">
        <f t="shared" si="1"/>
        <v>-0.04998062766</v>
      </c>
      <c r="D618" s="17">
        <f t="shared" si="2"/>
        <v>-0.04998062766</v>
      </c>
      <c r="E618" s="39">
        <v>44357.0</v>
      </c>
      <c r="F618" s="16">
        <v>17646.0</v>
      </c>
      <c r="G618" s="15">
        <v>-0.009892101</v>
      </c>
      <c r="H618" s="17">
        <v>-0.0099</v>
      </c>
      <c r="I618" s="19"/>
      <c r="J618" s="15"/>
      <c r="K618" s="15"/>
      <c r="L618" s="15"/>
    </row>
    <row r="619" ht="15.75" customHeight="1">
      <c r="A619" s="39">
        <v>44326.0</v>
      </c>
      <c r="B619" s="42">
        <v>516.2</v>
      </c>
      <c r="C619" s="15">
        <f t="shared" si="1"/>
        <v>-0.0499677924</v>
      </c>
      <c r="D619" s="17">
        <f t="shared" si="2"/>
        <v>-0.0499677924</v>
      </c>
      <c r="E619" s="39">
        <v>44326.0</v>
      </c>
      <c r="F619" s="16">
        <v>17822.3</v>
      </c>
      <c r="G619" s="15">
        <v>0.007407617</v>
      </c>
      <c r="H619" s="17">
        <v>0.0074</v>
      </c>
      <c r="I619" s="19"/>
      <c r="J619" s="15"/>
      <c r="K619" s="15"/>
      <c r="L619" s="15"/>
    </row>
    <row r="620" ht="15.75" customHeight="1">
      <c r="A620" s="39">
        <v>44296.0</v>
      </c>
      <c r="B620" s="42">
        <v>543.35</v>
      </c>
      <c r="C620" s="15">
        <f t="shared" si="1"/>
        <v>0.04995169082</v>
      </c>
      <c r="D620" s="17">
        <f t="shared" si="2"/>
        <v>0.04995169082</v>
      </c>
      <c r="E620" s="39">
        <v>44296.0</v>
      </c>
      <c r="F620" s="16">
        <v>17691.25</v>
      </c>
      <c r="G620" s="15">
        <v>0.009080513</v>
      </c>
      <c r="H620" s="17">
        <v>0.0091</v>
      </c>
      <c r="I620" s="19"/>
      <c r="J620" s="15"/>
      <c r="K620" s="15"/>
      <c r="L620" s="15"/>
    </row>
    <row r="621" ht="15.75" customHeight="1">
      <c r="A621" s="39">
        <v>44206.0</v>
      </c>
      <c r="B621" s="42">
        <v>517.5</v>
      </c>
      <c r="C621" s="15">
        <f t="shared" si="1"/>
        <v>0.04990870359</v>
      </c>
      <c r="D621" s="17">
        <f t="shared" si="2"/>
        <v>0.04990870359</v>
      </c>
      <c r="E621" s="39">
        <v>44206.0</v>
      </c>
      <c r="F621" s="16">
        <v>17532.05</v>
      </c>
      <c r="G621" s="15">
        <v>-0.004887006</v>
      </c>
      <c r="H621" s="17">
        <v>-0.0049</v>
      </c>
      <c r="I621" s="19"/>
      <c r="J621" s="15"/>
      <c r="K621" s="15"/>
      <c r="L621" s="15"/>
    </row>
    <row r="622" ht="15.75" customHeight="1">
      <c r="A622" s="15" t="s">
        <v>494</v>
      </c>
      <c r="B622" s="42">
        <v>492.9</v>
      </c>
      <c r="C622" s="15">
        <f t="shared" si="1"/>
        <v>0.04995207157</v>
      </c>
      <c r="D622" s="17">
        <f t="shared" si="2"/>
        <v>0.04995207157</v>
      </c>
      <c r="E622" s="15" t="s">
        <v>494</v>
      </c>
      <c r="F622" s="16">
        <v>17618.15</v>
      </c>
      <c r="G622" s="15">
        <v>-0.005259354</v>
      </c>
      <c r="H622" s="17">
        <v>-0.0053</v>
      </c>
      <c r="I622" s="19"/>
      <c r="J622" s="15"/>
      <c r="K622" s="15"/>
      <c r="L622" s="15"/>
    </row>
    <row r="623" ht="15.75" customHeight="1">
      <c r="A623" s="15" t="s">
        <v>495</v>
      </c>
      <c r="B623" s="42">
        <v>469.45</v>
      </c>
      <c r="C623" s="15">
        <f t="shared" si="1"/>
        <v>-0.02623936943</v>
      </c>
      <c r="D623" s="17">
        <f t="shared" si="2"/>
        <v>-0.02623936943</v>
      </c>
      <c r="E623" s="15" t="s">
        <v>495</v>
      </c>
      <c r="F623" s="16">
        <v>17711.3</v>
      </c>
      <c r="G623" s="15">
        <v>-0.002101574</v>
      </c>
      <c r="H623" s="17">
        <v>-0.0021</v>
      </c>
      <c r="I623" s="19"/>
      <c r="J623" s="15"/>
      <c r="K623" s="15"/>
      <c r="L623" s="15"/>
    </row>
    <row r="624" ht="15.75" customHeight="1">
      <c r="A624" s="15" t="s">
        <v>496</v>
      </c>
      <c r="B624" s="42">
        <v>482.1</v>
      </c>
      <c r="C624" s="15">
        <f t="shared" si="1"/>
        <v>0.04998366547</v>
      </c>
      <c r="D624" s="17">
        <f t="shared" si="2"/>
        <v>0.04998366547</v>
      </c>
      <c r="E624" s="15" t="s">
        <v>496</v>
      </c>
      <c r="F624" s="16">
        <v>17748.6</v>
      </c>
      <c r="G624" s="15">
        <v>-0.005964682</v>
      </c>
      <c r="H624" s="17">
        <v>-0.006</v>
      </c>
      <c r="I624" s="19"/>
      <c r="J624" s="15"/>
      <c r="K624" s="15"/>
      <c r="L624" s="15"/>
    </row>
    <row r="625" ht="15.75" customHeight="1">
      <c r="A625" s="15" t="s">
        <v>497</v>
      </c>
      <c r="B625" s="42">
        <v>459.15</v>
      </c>
      <c r="C625" s="15">
        <f t="shared" si="1"/>
        <v>0.04996569861</v>
      </c>
      <c r="D625" s="17">
        <f t="shared" si="2"/>
        <v>0.04996569861</v>
      </c>
      <c r="E625" s="15" t="s">
        <v>497</v>
      </c>
      <c r="F625" s="16">
        <v>17855.1</v>
      </c>
      <c r="G625" s="15">
        <v>1.06423E-4</v>
      </c>
      <c r="H625" s="17">
        <v>1.0E-4</v>
      </c>
      <c r="I625" s="19"/>
      <c r="J625" s="15"/>
      <c r="K625" s="15"/>
      <c r="L625" s="15"/>
    </row>
    <row r="626" ht="15.75" customHeight="1">
      <c r="A626" s="15" t="s">
        <v>498</v>
      </c>
      <c r="B626" s="42">
        <v>437.3</v>
      </c>
      <c r="C626" s="15">
        <f t="shared" si="1"/>
        <v>0.04993997599</v>
      </c>
      <c r="D626" s="17">
        <f t="shared" si="2"/>
        <v>0.04993997599</v>
      </c>
      <c r="E626" s="15" t="s">
        <v>498</v>
      </c>
      <c r="F626" s="16">
        <v>17853.2</v>
      </c>
      <c r="G626" s="15">
        <v>0.00169725</v>
      </c>
      <c r="H626" s="17">
        <v>0.0017</v>
      </c>
      <c r="I626" s="19"/>
      <c r="J626" s="15"/>
      <c r="K626" s="15"/>
      <c r="L626" s="15"/>
    </row>
    <row r="627" ht="15.75" customHeight="1">
      <c r="A627" s="15" t="s">
        <v>499</v>
      </c>
      <c r="B627" s="42">
        <v>416.5</v>
      </c>
      <c r="C627" s="15">
        <f t="shared" si="1"/>
        <v>0.04991177212</v>
      </c>
      <c r="D627" s="17">
        <f t="shared" si="2"/>
        <v>0.04991177212</v>
      </c>
      <c r="E627" s="15" t="s">
        <v>499</v>
      </c>
      <c r="F627" s="16">
        <v>17822.95</v>
      </c>
      <c r="G627" s="15">
        <v>0.015746596</v>
      </c>
      <c r="H627" s="17">
        <v>0.0157</v>
      </c>
      <c r="I627" s="19"/>
      <c r="J627" s="15"/>
      <c r="K627" s="15"/>
      <c r="L627" s="15"/>
    </row>
    <row r="628" ht="15.75" customHeight="1">
      <c r="A628" s="15" t="s">
        <v>500</v>
      </c>
      <c r="B628" s="42">
        <v>396.7</v>
      </c>
      <c r="C628" s="15">
        <f t="shared" si="1"/>
        <v>-0.008373953256</v>
      </c>
      <c r="D628" s="17">
        <f t="shared" si="2"/>
        <v>-0.008373953256</v>
      </c>
      <c r="E628" s="15" t="s">
        <v>500</v>
      </c>
      <c r="F628" s="16">
        <v>17546.65</v>
      </c>
      <c r="G628" s="15">
        <v>-8.74046E-4</v>
      </c>
      <c r="H628" s="17">
        <v>-9.0E-4</v>
      </c>
      <c r="I628" s="19"/>
      <c r="J628" s="15"/>
      <c r="K628" s="15"/>
      <c r="L628" s="15"/>
    </row>
    <row r="629" ht="15.75" customHeight="1">
      <c r="A629" s="15" t="s">
        <v>501</v>
      </c>
      <c r="B629" s="42">
        <v>400.05</v>
      </c>
      <c r="C629" s="15">
        <f t="shared" si="1"/>
        <v>-0.006333830104</v>
      </c>
      <c r="D629" s="17">
        <f t="shared" si="2"/>
        <v>-0.006333830104</v>
      </c>
      <c r="E629" s="15" t="s">
        <v>501</v>
      </c>
      <c r="F629" s="16">
        <v>17562.0</v>
      </c>
      <c r="G629" s="15">
        <v>0.009490197</v>
      </c>
      <c r="H629" s="17">
        <v>0.0095</v>
      </c>
      <c r="I629" s="19"/>
      <c r="J629" s="15"/>
      <c r="K629" s="15"/>
      <c r="L629" s="15"/>
    </row>
    <row r="630" ht="15.75" customHeight="1">
      <c r="A630" s="15" t="s">
        <v>502</v>
      </c>
      <c r="B630" s="42">
        <v>402.6</v>
      </c>
      <c r="C630" s="15">
        <f t="shared" si="1"/>
        <v>-0.04991150442</v>
      </c>
      <c r="D630" s="17">
        <f t="shared" si="2"/>
        <v>-0.04991150442</v>
      </c>
      <c r="E630" s="15" t="s">
        <v>502</v>
      </c>
      <c r="F630" s="16">
        <v>17396.9</v>
      </c>
      <c r="G630" s="15">
        <v>-0.010705055</v>
      </c>
      <c r="H630" s="17">
        <v>-0.0107</v>
      </c>
      <c r="I630" s="19"/>
      <c r="J630" s="15"/>
      <c r="K630" s="15"/>
      <c r="L630" s="15"/>
    </row>
    <row r="631" ht="15.75" customHeight="1">
      <c r="A631" s="15" t="s">
        <v>503</v>
      </c>
      <c r="B631" s="42">
        <v>423.75</v>
      </c>
      <c r="C631" s="15">
        <f t="shared" si="1"/>
        <v>-0.009119607155</v>
      </c>
      <c r="D631" s="17">
        <f t="shared" si="2"/>
        <v>-0.009119607155</v>
      </c>
      <c r="E631" s="15" t="s">
        <v>503</v>
      </c>
      <c r="F631" s="16">
        <v>17585.15</v>
      </c>
      <c r="G631" s="15">
        <v>-0.00251567</v>
      </c>
      <c r="H631" s="17">
        <v>-0.0025</v>
      </c>
      <c r="I631" s="19"/>
      <c r="J631" s="15"/>
      <c r="K631" s="15"/>
      <c r="L631" s="15"/>
    </row>
    <row r="632" ht="15.75" customHeight="1">
      <c r="A632" s="15" t="s">
        <v>504</v>
      </c>
      <c r="B632" s="42">
        <v>427.65</v>
      </c>
      <c r="C632" s="15">
        <f t="shared" si="1"/>
        <v>-0.01667049897</v>
      </c>
      <c r="D632" s="17">
        <f t="shared" si="2"/>
        <v>-0.01667049897</v>
      </c>
      <c r="E632" s="15" t="s">
        <v>504</v>
      </c>
      <c r="F632" s="16">
        <v>17629.5</v>
      </c>
      <c r="G632" s="15">
        <v>0.00628159</v>
      </c>
      <c r="H632" s="17">
        <v>0.0063</v>
      </c>
      <c r="I632" s="19"/>
      <c r="J632" s="15"/>
      <c r="K632" s="15"/>
      <c r="L632" s="15"/>
    </row>
    <row r="633" ht="15.75" customHeight="1">
      <c r="A633" s="15" t="s">
        <v>505</v>
      </c>
      <c r="B633" s="42">
        <v>434.9</v>
      </c>
      <c r="C633" s="15">
        <f t="shared" si="1"/>
        <v>0.03313932771</v>
      </c>
      <c r="D633" s="17">
        <f t="shared" si="2"/>
        <v>0.03313932771</v>
      </c>
      <c r="E633" s="15" t="s">
        <v>505</v>
      </c>
      <c r="F633" s="16">
        <v>17519.45</v>
      </c>
      <c r="G633" s="15">
        <v>0.00802359</v>
      </c>
      <c r="H633" s="17">
        <v>0.008</v>
      </c>
      <c r="I633" s="19"/>
      <c r="J633" s="15"/>
      <c r="K633" s="15"/>
      <c r="L633" s="15"/>
    </row>
    <row r="634" ht="15.75" customHeight="1">
      <c r="A634" s="15" t="s">
        <v>506</v>
      </c>
      <c r="B634" s="42">
        <v>420.95</v>
      </c>
      <c r="C634" s="15">
        <f t="shared" si="1"/>
        <v>-0.03163100989</v>
      </c>
      <c r="D634" s="17">
        <f t="shared" si="2"/>
        <v>-0.03163100989</v>
      </c>
      <c r="E634" s="15" t="s">
        <v>506</v>
      </c>
      <c r="F634" s="16">
        <v>17380.0</v>
      </c>
      <c r="G634" s="15">
        <v>0.001423196</v>
      </c>
      <c r="H634" s="17">
        <v>0.0014</v>
      </c>
      <c r="I634" s="19"/>
      <c r="J634" s="15"/>
      <c r="K634" s="15"/>
      <c r="L634" s="15"/>
    </row>
    <row r="635" ht="15.75" customHeight="1">
      <c r="A635" s="15" t="s">
        <v>507</v>
      </c>
      <c r="B635" s="42">
        <v>434.7</v>
      </c>
      <c r="C635" s="15">
        <f t="shared" si="1"/>
        <v>-0.03335557038</v>
      </c>
      <c r="D635" s="17">
        <f t="shared" si="2"/>
        <v>-0.03335557038</v>
      </c>
      <c r="E635" s="15" t="s">
        <v>507</v>
      </c>
      <c r="F635" s="16">
        <v>17355.3</v>
      </c>
      <c r="G635" s="15">
        <v>-8.03143E-4</v>
      </c>
      <c r="H635" s="17">
        <v>-8.0E-4</v>
      </c>
      <c r="I635" s="19"/>
      <c r="J635" s="15"/>
      <c r="K635" s="15"/>
      <c r="L635" s="15"/>
    </row>
    <row r="636" ht="15.75" customHeight="1">
      <c r="A636" s="39">
        <v>44448.0</v>
      </c>
      <c r="B636" s="42">
        <v>449.7</v>
      </c>
      <c r="C636" s="15">
        <f t="shared" si="1"/>
        <v>0.04996497782</v>
      </c>
      <c r="D636" s="17">
        <f t="shared" si="2"/>
        <v>0.04996497782</v>
      </c>
      <c r="E636" s="39">
        <v>44448.0</v>
      </c>
      <c r="F636" s="16">
        <v>17369.25</v>
      </c>
      <c r="G636" s="15">
        <v>9.07598E-4</v>
      </c>
      <c r="H636" s="17">
        <v>9.0E-4</v>
      </c>
      <c r="I636" s="19"/>
      <c r="J636" s="15"/>
      <c r="K636" s="15"/>
      <c r="L636" s="15"/>
    </row>
    <row r="637" ht="15.75" customHeight="1">
      <c r="A637" s="39">
        <v>44417.0</v>
      </c>
      <c r="B637" s="42">
        <v>428.3</v>
      </c>
      <c r="C637" s="15">
        <f t="shared" si="1"/>
        <v>0.04988356416</v>
      </c>
      <c r="D637" s="17">
        <f t="shared" si="2"/>
        <v>0.04988356416</v>
      </c>
      <c r="E637" s="39">
        <v>44417.0</v>
      </c>
      <c r="F637" s="16">
        <v>17353.5</v>
      </c>
      <c r="G637" s="15">
        <v>-4.95332E-4</v>
      </c>
      <c r="H637" s="17">
        <v>-5.0E-4</v>
      </c>
      <c r="I637" s="19"/>
      <c r="J637" s="15"/>
      <c r="K637" s="15"/>
      <c r="L637" s="15"/>
    </row>
    <row r="638" ht="15.75" customHeight="1">
      <c r="A638" s="39">
        <v>44386.0</v>
      </c>
      <c r="B638" s="42">
        <v>407.95</v>
      </c>
      <c r="C638" s="15">
        <f t="shared" si="1"/>
        <v>0.04992922404</v>
      </c>
      <c r="D638" s="17">
        <f t="shared" si="2"/>
        <v>0.04992922404</v>
      </c>
      <c r="E638" s="39">
        <v>44386.0</v>
      </c>
      <c r="F638" s="16">
        <v>17362.1</v>
      </c>
      <c r="G638" s="15">
        <v>-9.03452E-4</v>
      </c>
      <c r="H638" s="17">
        <v>-9.0E-4</v>
      </c>
      <c r="I638" s="19"/>
      <c r="J638" s="15"/>
      <c r="K638" s="15"/>
      <c r="L638" s="15"/>
    </row>
    <row r="639" ht="15.75" customHeight="1">
      <c r="A639" s="39">
        <v>44356.0</v>
      </c>
      <c r="B639" s="42">
        <v>388.55</v>
      </c>
      <c r="C639" s="15">
        <f t="shared" si="1"/>
        <v>0.04999324416</v>
      </c>
      <c r="D639" s="17">
        <f t="shared" si="2"/>
        <v>0.04999324416</v>
      </c>
      <c r="E639" s="39">
        <v>44356.0</v>
      </c>
      <c r="F639" s="16">
        <v>17377.8</v>
      </c>
      <c r="G639" s="15">
        <v>0.00312868</v>
      </c>
      <c r="H639" s="17">
        <v>0.0031</v>
      </c>
      <c r="I639" s="19"/>
      <c r="J639" s="15"/>
      <c r="K639" s="15"/>
      <c r="L639" s="15"/>
    </row>
    <row r="640" ht="15.75" customHeight="1">
      <c r="A640" s="39">
        <v>44264.0</v>
      </c>
      <c r="B640" s="42">
        <v>370.05</v>
      </c>
      <c r="C640" s="15">
        <f t="shared" si="1"/>
        <v>0.00693877551</v>
      </c>
      <c r="D640" s="17">
        <f t="shared" si="2"/>
        <v>0.00693877551</v>
      </c>
      <c r="E640" s="39">
        <v>44264.0</v>
      </c>
      <c r="F640" s="16">
        <v>17323.6</v>
      </c>
      <c r="G640" s="15">
        <v>0.005190276</v>
      </c>
      <c r="H640" s="17">
        <v>0.0052</v>
      </c>
      <c r="I640" s="19"/>
      <c r="J640" s="15"/>
      <c r="K640" s="15"/>
      <c r="L640" s="15"/>
    </row>
    <row r="641" ht="15.75" customHeight="1">
      <c r="A641" s="39">
        <v>44236.0</v>
      </c>
      <c r="B641" s="42">
        <v>367.5</v>
      </c>
      <c r="C641" s="15">
        <f t="shared" si="1"/>
        <v>-0.008097165992</v>
      </c>
      <c r="D641" s="17">
        <f t="shared" si="2"/>
        <v>-0.008097165992</v>
      </c>
      <c r="E641" s="39">
        <v>44236.0</v>
      </c>
      <c r="F641" s="16">
        <v>17234.15</v>
      </c>
      <c r="G641" s="15">
        <v>0.009246761</v>
      </c>
      <c r="H641" s="17">
        <v>0.0092</v>
      </c>
      <c r="I641" s="19"/>
      <c r="J641" s="15"/>
      <c r="K641" s="15"/>
      <c r="L641" s="15"/>
    </row>
    <row r="642" ht="15.75" customHeight="1">
      <c r="A642" s="39">
        <v>44205.0</v>
      </c>
      <c r="B642" s="42">
        <v>370.5</v>
      </c>
      <c r="C642" s="15">
        <f t="shared" si="1"/>
        <v>0.008986928105</v>
      </c>
      <c r="D642" s="17">
        <f t="shared" si="2"/>
        <v>0.008986928105</v>
      </c>
      <c r="E642" s="39">
        <v>44205.0</v>
      </c>
      <c r="F642" s="16">
        <v>17076.25</v>
      </c>
      <c r="G642" s="15">
        <v>-0.00326578</v>
      </c>
      <c r="H642" s="17">
        <v>-0.0033</v>
      </c>
      <c r="I642" s="19"/>
      <c r="J642" s="15"/>
      <c r="K642" s="15"/>
      <c r="L642" s="15"/>
    </row>
    <row r="643" ht="15.75" customHeight="1">
      <c r="A643" s="15" t="s">
        <v>508</v>
      </c>
      <c r="B643" s="42">
        <v>367.2</v>
      </c>
      <c r="C643" s="15">
        <f t="shared" si="1"/>
        <v>-0.01936173054</v>
      </c>
      <c r="D643" s="17">
        <f t="shared" si="2"/>
        <v>-0.01936173054</v>
      </c>
      <c r="E643" s="15" t="s">
        <v>508</v>
      </c>
      <c r="F643" s="16">
        <v>17132.2</v>
      </c>
      <c r="G643" s="15">
        <v>0.011880539</v>
      </c>
      <c r="H643" s="17">
        <v>0.0119</v>
      </c>
      <c r="I643" s="19"/>
      <c r="J643" s="15"/>
      <c r="K643" s="15"/>
      <c r="L643" s="15"/>
    </row>
    <row r="644" ht="15.75" customHeight="1">
      <c r="A644" s="15" t="s">
        <v>509</v>
      </c>
      <c r="B644" s="42">
        <v>374.45</v>
      </c>
      <c r="C644" s="15">
        <f t="shared" si="1"/>
        <v>0.009027216384</v>
      </c>
      <c r="D644" s="17">
        <f t="shared" si="2"/>
        <v>0.009027216384</v>
      </c>
      <c r="E644" s="15" t="s">
        <v>509</v>
      </c>
      <c r="F644" s="16">
        <v>16931.05</v>
      </c>
      <c r="G644" s="15">
        <v>0.013519742</v>
      </c>
      <c r="H644" s="17">
        <v>0.0135</v>
      </c>
      <c r="I644" s="19"/>
      <c r="J644" s="15"/>
      <c r="K644" s="15"/>
      <c r="L644" s="15"/>
    </row>
    <row r="645" ht="15.75" customHeight="1">
      <c r="A645" s="15" t="s">
        <v>510</v>
      </c>
      <c r="B645" s="42">
        <v>371.1</v>
      </c>
      <c r="C645" s="15">
        <f t="shared" si="1"/>
        <v>0.03269792681</v>
      </c>
      <c r="D645" s="17">
        <f t="shared" si="2"/>
        <v>0.03269792681</v>
      </c>
      <c r="E645" s="15" t="s">
        <v>510</v>
      </c>
      <c r="F645" s="16">
        <v>16705.2</v>
      </c>
      <c r="G645" s="15">
        <v>0.004105332</v>
      </c>
      <c r="H645" s="17">
        <v>0.0041</v>
      </c>
      <c r="I645" s="19"/>
      <c r="J645" s="15"/>
      <c r="K645" s="15"/>
      <c r="L645" s="15"/>
    </row>
    <row r="646" ht="15.75" customHeight="1">
      <c r="A646" s="15" t="s">
        <v>511</v>
      </c>
      <c r="B646" s="42">
        <v>359.35</v>
      </c>
      <c r="C646" s="15">
        <f t="shared" si="1"/>
        <v>-0.009782309176</v>
      </c>
      <c r="D646" s="17">
        <f t="shared" si="2"/>
        <v>-0.009782309176</v>
      </c>
      <c r="E646" s="15" t="s">
        <v>511</v>
      </c>
      <c r="F646" s="16">
        <v>16636.9</v>
      </c>
      <c r="G646" s="15">
        <v>1.3526E-4</v>
      </c>
      <c r="H646" s="17">
        <v>1.0E-4</v>
      </c>
      <c r="I646" s="19"/>
      <c r="J646" s="15"/>
      <c r="K646" s="15"/>
      <c r="L646" s="15"/>
    </row>
    <row r="647" ht="15.75" customHeight="1">
      <c r="A647" s="15" t="s">
        <v>512</v>
      </c>
      <c r="B647" s="42">
        <v>362.9</v>
      </c>
      <c r="C647" s="15">
        <f t="shared" si="1"/>
        <v>0.004567474048</v>
      </c>
      <c r="D647" s="17">
        <f t="shared" si="2"/>
        <v>0.004567474048</v>
      </c>
      <c r="E647" s="15" t="s">
        <v>512</v>
      </c>
      <c r="F647" s="16">
        <v>16634.65</v>
      </c>
      <c r="G647" s="15">
        <v>6.04526E-4</v>
      </c>
      <c r="H647" s="17">
        <v>6.0E-4</v>
      </c>
      <c r="I647" s="19"/>
      <c r="J647" s="15"/>
      <c r="K647" s="15"/>
      <c r="L647" s="15"/>
    </row>
    <row r="648" ht="15.75" customHeight="1">
      <c r="A648" s="15" t="s">
        <v>513</v>
      </c>
      <c r="B648" s="42">
        <v>361.25</v>
      </c>
      <c r="C648" s="15">
        <f t="shared" si="1"/>
        <v>-0.0191420038</v>
      </c>
      <c r="D648" s="17">
        <f t="shared" si="2"/>
        <v>-0.0191420038</v>
      </c>
      <c r="E648" s="15" t="s">
        <v>513</v>
      </c>
      <c r="F648" s="16">
        <v>16624.6</v>
      </c>
      <c r="G648" s="15">
        <v>0.007768338</v>
      </c>
      <c r="H648" s="17">
        <v>0.0078</v>
      </c>
      <c r="I648" s="19"/>
      <c r="J648" s="15"/>
      <c r="K648" s="15"/>
      <c r="L648" s="15"/>
    </row>
    <row r="649" ht="15.75" customHeight="1">
      <c r="A649" s="15" t="s">
        <v>514</v>
      </c>
      <c r="B649" s="42">
        <v>368.3</v>
      </c>
      <c r="C649" s="15">
        <f t="shared" si="1"/>
        <v>0.0162803532</v>
      </c>
      <c r="D649" s="17">
        <f t="shared" si="2"/>
        <v>0.0162803532</v>
      </c>
      <c r="E649" s="15" t="s">
        <v>514</v>
      </c>
      <c r="F649" s="16">
        <v>16496.45</v>
      </c>
      <c r="G649" s="15">
        <v>0.002793228</v>
      </c>
      <c r="H649" s="17">
        <v>0.0028</v>
      </c>
      <c r="I649" s="19"/>
      <c r="J649" s="15"/>
      <c r="K649" s="15"/>
      <c r="L649" s="15"/>
    </row>
    <row r="650" ht="15.75" customHeight="1">
      <c r="A650" s="15" t="s">
        <v>515</v>
      </c>
      <c r="B650" s="42">
        <v>362.4</v>
      </c>
      <c r="C650" s="15">
        <f t="shared" si="1"/>
        <v>-0.04994101455</v>
      </c>
      <c r="D650" s="17">
        <f t="shared" si="2"/>
        <v>-0.04994101455</v>
      </c>
      <c r="E650" s="15" t="s">
        <v>515</v>
      </c>
      <c r="F650" s="16">
        <v>16450.5</v>
      </c>
      <c r="G650" s="15">
        <v>-0.007142922</v>
      </c>
      <c r="H650" s="17">
        <v>-0.0071</v>
      </c>
      <c r="I650" s="19"/>
      <c r="J650" s="15"/>
      <c r="K650" s="15"/>
      <c r="L650" s="15"/>
    </row>
    <row r="651" ht="15.75" customHeight="1">
      <c r="A651" s="15" t="s">
        <v>516</v>
      </c>
      <c r="B651" s="42">
        <v>381.45</v>
      </c>
      <c r="C651" s="15">
        <f t="shared" si="1"/>
        <v>0.01220644819</v>
      </c>
      <c r="D651" s="17">
        <f t="shared" si="2"/>
        <v>0.01220644819</v>
      </c>
      <c r="E651" s="15" t="s">
        <v>516</v>
      </c>
      <c r="F651" s="16">
        <v>16568.85</v>
      </c>
      <c r="G651" s="15">
        <v>-0.002753602</v>
      </c>
      <c r="H651" s="17">
        <v>-0.0028</v>
      </c>
      <c r="I651" s="19"/>
      <c r="J651" s="15"/>
      <c r="K651" s="15"/>
      <c r="L651" s="15"/>
    </row>
    <row r="652" ht="15.75" customHeight="1">
      <c r="A652" s="15" t="s">
        <v>517</v>
      </c>
      <c r="B652" s="42">
        <v>376.85</v>
      </c>
      <c r="C652" s="15">
        <f t="shared" si="1"/>
        <v>-0.04991806378</v>
      </c>
      <c r="D652" s="17">
        <f t="shared" si="2"/>
        <v>-0.04991806378</v>
      </c>
      <c r="E652" s="15" t="s">
        <v>517</v>
      </c>
      <c r="F652" s="16">
        <v>16614.6</v>
      </c>
      <c r="G652" s="15">
        <v>0.003112349</v>
      </c>
      <c r="H652" s="17">
        <v>0.0031</v>
      </c>
      <c r="I652" s="19"/>
      <c r="J652" s="15"/>
      <c r="K652" s="15"/>
      <c r="L652" s="15"/>
    </row>
    <row r="653" ht="15.75" customHeight="1">
      <c r="A653" s="15" t="s">
        <v>518</v>
      </c>
      <c r="B653" s="42">
        <v>396.65</v>
      </c>
      <c r="C653" s="15">
        <f t="shared" si="1"/>
        <v>-0.04994011976</v>
      </c>
      <c r="D653" s="17">
        <f t="shared" si="2"/>
        <v>-0.04994011976</v>
      </c>
      <c r="E653" s="15" t="s">
        <v>518</v>
      </c>
      <c r="F653" s="16">
        <v>16563.05</v>
      </c>
      <c r="G653" s="15">
        <v>0.002053953</v>
      </c>
      <c r="H653" s="17">
        <v>0.0021</v>
      </c>
      <c r="I653" s="19"/>
      <c r="J653" s="15"/>
      <c r="K653" s="15"/>
      <c r="L653" s="15"/>
    </row>
    <row r="654" ht="15.75" customHeight="1">
      <c r="A654" s="15" t="s">
        <v>519</v>
      </c>
      <c r="B654" s="42">
        <v>417.5</v>
      </c>
      <c r="C654" s="15">
        <f t="shared" si="1"/>
        <v>0.04991826984</v>
      </c>
      <c r="D654" s="17">
        <f t="shared" si="2"/>
        <v>0.04991826984</v>
      </c>
      <c r="E654" s="15" t="s">
        <v>519</v>
      </c>
      <c r="F654" s="16">
        <v>16529.1</v>
      </c>
      <c r="G654" s="15">
        <v>0.01006453</v>
      </c>
      <c r="H654" s="17">
        <v>0.0101</v>
      </c>
      <c r="I654" s="19"/>
      <c r="J654" s="15"/>
      <c r="K654" s="15"/>
      <c r="L654" s="15"/>
    </row>
    <row r="655" ht="15.75" customHeight="1">
      <c r="A655" s="39">
        <v>44538.0</v>
      </c>
      <c r="B655" s="42">
        <v>397.65</v>
      </c>
      <c r="C655" s="15">
        <f t="shared" si="1"/>
        <v>0.0499009901</v>
      </c>
      <c r="D655" s="17">
        <f t="shared" si="2"/>
        <v>0.0499009901</v>
      </c>
      <c r="E655" s="39">
        <v>44538.0</v>
      </c>
      <c r="F655" s="16">
        <v>16364.4</v>
      </c>
      <c r="G655" s="15">
        <v>0.005045371</v>
      </c>
      <c r="H655" s="17">
        <v>0.005</v>
      </c>
      <c r="I655" s="19"/>
      <c r="J655" s="15"/>
      <c r="K655" s="15"/>
      <c r="L655" s="15"/>
    </row>
    <row r="656" ht="15.75" customHeight="1">
      <c r="A656" s="39">
        <v>44508.0</v>
      </c>
      <c r="B656" s="42">
        <v>378.75</v>
      </c>
      <c r="C656" s="15">
        <f t="shared" si="1"/>
        <v>0.0498960499</v>
      </c>
      <c r="D656" s="17">
        <f t="shared" si="2"/>
        <v>0.0498960499</v>
      </c>
      <c r="E656" s="39">
        <v>44508.0</v>
      </c>
      <c r="F656" s="16">
        <v>16282.25</v>
      </c>
      <c r="G656" s="15">
        <v>1.32063E-4</v>
      </c>
      <c r="H656" s="17">
        <v>1.0E-4</v>
      </c>
      <c r="I656" s="19"/>
      <c r="J656" s="15"/>
      <c r="K656" s="15"/>
      <c r="L656" s="15"/>
    </row>
    <row r="657" ht="15.75" customHeight="1">
      <c r="A657" s="39">
        <v>44477.0</v>
      </c>
      <c r="B657" s="42">
        <v>360.75</v>
      </c>
      <c r="C657" s="15">
        <f t="shared" si="1"/>
        <v>0.04991268917</v>
      </c>
      <c r="D657" s="17">
        <f t="shared" si="2"/>
        <v>0.04991268917</v>
      </c>
      <c r="E657" s="39">
        <v>44477.0</v>
      </c>
      <c r="F657" s="16">
        <v>16280.1</v>
      </c>
      <c r="G657" s="15">
        <v>0.001343933</v>
      </c>
      <c r="H657" s="17">
        <v>0.0013</v>
      </c>
      <c r="I657" s="19"/>
      <c r="J657" s="15"/>
      <c r="K657" s="15"/>
      <c r="L657" s="15"/>
    </row>
    <row r="658" ht="15.75" customHeight="1">
      <c r="A658" s="39">
        <v>44447.0</v>
      </c>
      <c r="B658" s="42">
        <v>343.6</v>
      </c>
      <c r="C658" s="15">
        <f t="shared" si="1"/>
        <v>0.0499618029</v>
      </c>
      <c r="D658" s="17">
        <f t="shared" si="2"/>
        <v>0.0499618029</v>
      </c>
      <c r="E658" s="39">
        <v>44447.0</v>
      </c>
      <c r="F658" s="16">
        <v>16258.25</v>
      </c>
      <c r="G658" s="15">
        <v>0.001234743</v>
      </c>
      <c r="H658" s="17">
        <v>0.0012</v>
      </c>
      <c r="I658" s="19"/>
      <c r="J658" s="15"/>
      <c r="K658" s="15"/>
      <c r="L658" s="15"/>
    </row>
    <row r="659" ht="15.75" customHeight="1">
      <c r="A659" s="39">
        <v>44355.0</v>
      </c>
      <c r="B659" s="42">
        <v>327.25</v>
      </c>
      <c r="C659" s="15">
        <f t="shared" si="1"/>
        <v>0.04988771254</v>
      </c>
      <c r="D659" s="17">
        <f t="shared" si="2"/>
        <v>0.04988771254</v>
      </c>
      <c r="E659" s="39">
        <v>44355.0</v>
      </c>
      <c r="F659" s="16">
        <v>16238.2</v>
      </c>
      <c r="G659" s="15">
        <v>-0.003461269</v>
      </c>
      <c r="H659" s="17">
        <v>-0.0035</v>
      </c>
      <c r="I659" s="19"/>
      <c r="J659" s="15"/>
      <c r="K659" s="15"/>
      <c r="L659" s="15"/>
    </row>
    <row r="660" ht="15.75" customHeight="1">
      <c r="A660" s="39">
        <v>44324.0</v>
      </c>
      <c r="B660" s="42">
        <v>311.7</v>
      </c>
      <c r="C660" s="15">
        <f t="shared" si="1"/>
        <v>0.04984843382</v>
      </c>
      <c r="D660" s="17">
        <f t="shared" si="2"/>
        <v>0.04984843382</v>
      </c>
      <c r="E660" s="39">
        <v>44324.0</v>
      </c>
      <c r="F660" s="16">
        <v>16294.6</v>
      </c>
      <c r="G660" s="15">
        <v>0.002201885</v>
      </c>
      <c r="H660" s="17">
        <v>0.0022</v>
      </c>
      <c r="I660" s="19"/>
      <c r="J660" s="15"/>
      <c r="K660" s="15"/>
      <c r="L660" s="15"/>
    </row>
    <row r="661" ht="15.75" customHeight="1">
      <c r="A661" s="39">
        <v>44294.0</v>
      </c>
      <c r="B661" s="42">
        <v>296.9</v>
      </c>
      <c r="C661" s="15">
        <f t="shared" si="1"/>
        <v>0.04985855728</v>
      </c>
      <c r="D661" s="17">
        <f t="shared" si="2"/>
        <v>0.04985855728</v>
      </c>
      <c r="E661" s="39">
        <v>44294.0</v>
      </c>
      <c r="F661" s="16">
        <v>16258.8</v>
      </c>
      <c r="G661" s="15">
        <v>0.007938255</v>
      </c>
      <c r="H661" s="17">
        <v>0.0079</v>
      </c>
      <c r="I661" s="19"/>
      <c r="J661" s="15"/>
      <c r="K661" s="15"/>
      <c r="L661" s="15"/>
    </row>
    <row r="662" ht="15.75" customHeight="1">
      <c r="A662" s="39">
        <v>44263.0</v>
      </c>
      <c r="B662" s="42">
        <v>282.8</v>
      </c>
      <c r="C662" s="15">
        <f t="shared" si="1"/>
        <v>0.04993502877</v>
      </c>
      <c r="D662" s="17">
        <f t="shared" si="2"/>
        <v>0.04993502877</v>
      </c>
      <c r="E662" s="39">
        <v>44263.0</v>
      </c>
      <c r="F662" s="16">
        <v>16130.75</v>
      </c>
      <c r="G662" s="15">
        <v>0.015460981</v>
      </c>
      <c r="H662" s="17">
        <v>0.0155</v>
      </c>
      <c r="I662" s="19"/>
      <c r="J662" s="15"/>
      <c r="K662" s="15"/>
      <c r="L662" s="15"/>
    </row>
    <row r="663" ht="15.75" customHeight="1">
      <c r="A663" s="39">
        <v>44235.0</v>
      </c>
      <c r="B663" s="42">
        <v>269.35</v>
      </c>
      <c r="C663" s="15">
        <f t="shared" si="1"/>
        <v>0.04989280842</v>
      </c>
      <c r="D663" s="17">
        <f t="shared" si="2"/>
        <v>0.04989280842</v>
      </c>
      <c r="E663" s="39">
        <v>44235.0</v>
      </c>
      <c r="F663" s="16">
        <v>15885.15</v>
      </c>
      <c r="G663" s="15">
        <v>0.007745963</v>
      </c>
      <c r="H663" s="17">
        <v>0.0077</v>
      </c>
      <c r="I663" s="19"/>
      <c r="J663" s="15"/>
      <c r="K663" s="15"/>
      <c r="L663" s="15"/>
    </row>
    <row r="664" ht="15.75" customHeight="1">
      <c r="A664" s="15" t="s">
        <v>520</v>
      </c>
      <c r="B664" s="42">
        <v>256.55</v>
      </c>
      <c r="C664" s="15">
        <f t="shared" si="1"/>
        <v>0.04992838142</v>
      </c>
      <c r="D664" s="17">
        <f t="shared" si="2"/>
        <v>0.04992838142</v>
      </c>
      <c r="E664" s="15" t="s">
        <v>520</v>
      </c>
      <c r="F664" s="16">
        <v>15763.05</v>
      </c>
      <c r="G664" s="15">
        <v>-9.76015E-4</v>
      </c>
      <c r="H664" s="17">
        <v>-0.001</v>
      </c>
      <c r="I664" s="19"/>
      <c r="J664" s="15"/>
      <c r="K664" s="15"/>
      <c r="L664" s="15"/>
    </row>
    <row r="665" ht="15.75" customHeight="1">
      <c r="A665" s="15" t="s">
        <v>521</v>
      </c>
      <c r="B665" s="42">
        <v>244.35</v>
      </c>
      <c r="C665" s="15">
        <f t="shared" si="1"/>
        <v>0.04983888292</v>
      </c>
      <c r="D665" s="17">
        <f t="shared" si="2"/>
        <v>0.04983888292</v>
      </c>
      <c r="E665" s="15" t="s">
        <v>521</v>
      </c>
      <c r="F665" s="16">
        <v>15778.45</v>
      </c>
      <c r="G665" s="15">
        <v>0.004395457</v>
      </c>
      <c r="H665" s="17">
        <v>0.0044</v>
      </c>
      <c r="I665" s="19"/>
      <c r="J665" s="15"/>
      <c r="K665" s="15"/>
      <c r="L665" s="15"/>
    </row>
    <row r="666" ht="15.75" customHeight="1">
      <c r="A666" s="15" t="s">
        <v>522</v>
      </c>
      <c r="B666" s="42">
        <v>232.75</v>
      </c>
      <c r="C666" s="15">
        <f t="shared" si="1"/>
        <v>0.049842129</v>
      </c>
      <c r="D666" s="17">
        <f t="shared" si="2"/>
        <v>0.049842129</v>
      </c>
      <c r="E666" s="15" t="s">
        <v>522</v>
      </c>
      <c r="F666" s="16">
        <v>15709.4</v>
      </c>
      <c r="G666" s="15">
        <v>-0.002352911</v>
      </c>
      <c r="H666" s="17">
        <v>-0.0024</v>
      </c>
      <c r="I666" s="19"/>
      <c r="J666" s="15"/>
      <c r="K666" s="15"/>
      <c r="L666" s="15"/>
    </row>
    <row r="667" ht="15.75" customHeight="1">
      <c r="A667" s="15" t="s">
        <v>523</v>
      </c>
      <c r="B667" s="42">
        <v>221.7</v>
      </c>
      <c r="C667" s="15">
        <f t="shared" si="1"/>
        <v>0.04996448023</v>
      </c>
      <c r="D667" s="17">
        <f t="shared" si="2"/>
        <v>0.04996448023</v>
      </c>
      <c r="E667" s="15" t="s">
        <v>523</v>
      </c>
      <c r="F667" s="16">
        <v>15746.45</v>
      </c>
      <c r="G667" s="15">
        <v>-0.004929081</v>
      </c>
      <c r="H667" s="17">
        <v>-0.0049</v>
      </c>
      <c r="I667" s="19"/>
      <c r="J667" s="15"/>
      <c r="K667" s="15"/>
      <c r="L667" s="15"/>
    </row>
    <row r="668" ht="15.75" customHeight="1">
      <c r="A668" s="15" t="s">
        <v>524</v>
      </c>
      <c r="B668" s="42">
        <v>211.15</v>
      </c>
      <c r="C668" s="15">
        <f t="shared" si="1"/>
        <v>0.04997513675</v>
      </c>
      <c r="D668" s="17">
        <f t="shared" si="2"/>
        <v>0.04997513675</v>
      </c>
      <c r="E668" s="15" t="s">
        <v>524</v>
      </c>
      <c r="F668" s="16">
        <v>15824.45</v>
      </c>
      <c r="G668" s="15">
        <v>-0.00199293</v>
      </c>
      <c r="H668" s="17">
        <v>-0.002</v>
      </c>
      <c r="I668" s="19"/>
      <c r="J668" s="15"/>
      <c r="K668" s="15"/>
      <c r="L668" s="15"/>
    </row>
    <row r="669" ht="15.75" customHeight="1">
      <c r="A669" s="15" t="s">
        <v>525</v>
      </c>
      <c r="B669" s="42">
        <v>201.1</v>
      </c>
      <c r="C669" s="15">
        <f t="shared" si="1"/>
        <v>0.04985643435</v>
      </c>
      <c r="D669" s="17">
        <f t="shared" si="2"/>
        <v>0.04985643435</v>
      </c>
      <c r="E669" s="15" t="s">
        <v>525</v>
      </c>
      <c r="F669" s="16">
        <v>15856.05</v>
      </c>
      <c r="G669" s="15">
        <v>0.002022238</v>
      </c>
      <c r="H669" s="17">
        <v>0.002</v>
      </c>
      <c r="I669" s="19"/>
      <c r="J669" s="15"/>
      <c r="K669" s="15"/>
      <c r="L669" s="15"/>
    </row>
    <row r="670" ht="15.75" customHeight="1">
      <c r="A670" s="15" t="s">
        <v>526</v>
      </c>
      <c r="B670" s="42">
        <v>191.55</v>
      </c>
      <c r="C670" s="15">
        <f t="shared" si="1"/>
        <v>0.04987667854</v>
      </c>
      <c r="D670" s="17">
        <f t="shared" si="2"/>
        <v>0.04987667854</v>
      </c>
      <c r="E670" s="15" t="s">
        <v>526</v>
      </c>
      <c r="F670" s="16">
        <v>15824.05</v>
      </c>
      <c r="G670" s="15">
        <v>0.01227922</v>
      </c>
      <c r="H670" s="17">
        <v>0.0123</v>
      </c>
      <c r="I670" s="19"/>
      <c r="J670" s="15"/>
      <c r="K670" s="15"/>
      <c r="L670" s="15"/>
    </row>
    <row r="671" ht="15.75" customHeight="1">
      <c r="A671" s="15" t="s">
        <v>527</v>
      </c>
      <c r="B671" s="42">
        <v>182.45</v>
      </c>
      <c r="C671" s="15">
        <f t="shared" si="1"/>
        <v>-0.01934963719</v>
      </c>
      <c r="D671" s="17">
        <f t="shared" si="2"/>
        <v>-0.01934963719</v>
      </c>
      <c r="E671" s="15" t="s">
        <v>527</v>
      </c>
      <c r="F671" s="16">
        <v>15632.1</v>
      </c>
      <c r="G671" s="15">
        <v>-0.007636932</v>
      </c>
      <c r="H671" s="17">
        <v>-0.0076</v>
      </c>
      <c r="I671" s="19"/>
      <c r="J671" s="15"/>
      <c r="K671" s="15"/>
      <c r="L671" s="15"/>
    </row>
    <row r="672" ht="15.75" customHeight="1">
      <c r="A672" s="15" t="s">
        <v>528</v>
      </c>
      <c r="B672" s="42">
        <v>186.05</v>
      </c>
      <c r="C672" s="15">
        <f t="shared" si="1"/>
        <v>0.01059206953</v>
      </c>
      <c r="D672" s="17">
        <f t="shared" si="2"/>
        <v>0.01059206953</v>
      </c>
      <c r="E672" s="15" t="s">
        <v>528</v>
      </c>
      <c r="F672" s="16">
        <v>15752.4</v>
      </c>
      <c r="G672" s="15">
        <v>-0.010738913</v>
      </c>
      <c r="H672" s="17">
        <v>-0.0107</v>
      </c>
      <c r="I672" s="19"/>
      <c r="J672" s="15"/>
      <c r="K672" s="15"/>
      <c r="L672" s="15"/>
    </row>
    <row r="673" ht="15.75" customHeight="1">
      <c r="A673" s="15" t="s">
        <v>529</v>
      </c>
      <c r="B673" s="42">
        <v>184.1</v>
      </c>
      <c r="C673" s="15">
        <f t="shared" si="1"/>
        <v>-0.007547169811</v>
      </c>
      <c r="D673" s="17">
        <f t="shared" si="2"/>
        <v>-0.007547169811</v>
      </c>
      <c r="E673" s="15" t="s">
        <v>529</v>
      </c>
      <c r="F673" s="16">
        <v>15923.4</v>
      </c>
      <c r="G673" s="48">
        <v>-5.0238E-5</v>
      </c>
      <c r="H673" s="17">
        <v>-1.0E-4</v>
      </c>
      <c r="I673" s="19"/>
      <c r="J673" s="15"/>
      <c r="K673" s="15"/>
      <c r="L673" s="15"/>
    </row>
    <row r="674" ht="15.75" customHeight="1">
      <c r="A674" s="15" t="s">
        <v>530</v>
      </c>
      <c r="B674" s="42">
        <v>185.5</v>
      </c>
      <c r="C674" s="15">
        <f t="shared" si="1"/>
        <v>-0.01565401963</v>
      </c>
      <c r="D674" s="17">
        <f t="shared" si="2"/>
        <v>-0.01565401963</v>
      </c>
      <c r="E674" s="15" t="s">
        <v>530</v>
      </c>
      <c r="F674" s="16">
        <v>15924.2</v>
      </c>
      <c r="G674" s="15">
        <v>0.004431072</v>
      </c>
      <c r="H674" s="17">
        <v>0.0044</v>
      </c>
      <c r="I674" s="19"/>
      <c r="J674" s="15"/>
      <c r="K674" s="15"/>
      <c r="L674" s="15"/>
    </row>
    <row r="675" ht="15.75" customHeight="1">
      <c r="A675" s="15" t="s">
        <v>531</v>
      </c>
      <c r="B675" s="42">
        <v>188.45</v>
      </c>
      <c r="C675" s="15">
        <f t="shared" si="1"/>
        <v>0.03401920439</v>
      </c>
      <c r="D675" s="17">
        <f t="shared" si="2"/>
        <v>0.03401920439</v>
      </c>
      <c r="E675" s="15" t="s">
        <v>531</v>
      </c>
      <c r="F675" s="16">
        <v>15853.95</v>
      </c>
      <c r="G675" s="15">
        <v>0.002630855</v>
      </c>
      <c r="H675" s="17">
        <v>0.0026</v>
      </c>
      <c r="I675" s="19"/>
      <c r="J675" s="15"/>
      <c r="K675" s="15"/>
      <c r="L675" s="15"/>
    </row>
    <row r="676" ht="15.75" customHeight="1">
      <c r="A676" s="15" t="s">
        <v>532</v>
      </c>
      <c r="B676" s="42">
        <v>182.25</v>
      </c>
      <c r="C676" s="15">
        <f t="shared" si="1"/>
        <v>-0.01539708266</v>
      </c>
      <c r="D676" s="17">
        <f t="shared" si="2"/>
        <v>-0.01539708266</v>
      </c>
      <c r="E676" s="15" t="s">
        <v>532</v>
      </c>
      <c r="F676" s="16">
        <v>15812.35</v>
      </c>
      <c r="G676" s="15">
        <v>0.007630985</v>
      </c>
      <c r="H676" s="17">
        <v>0.0076</v>
      </c>
      <c r="I676" s="19"/>
      <c r="J676" s="15"/>
      <c r="K676" s="15"/>
      <c r="L676" s="15"/>
    </row>
    <row r="677" ht="15.75" customHeight="1">
      <c r="A677" s="39">
        <v>44537.0</v>
      </c>
      <c r="B677" s="42">
        <v>185.1</v>
      </c>
      <c r="C677" s="15">
        <f t="shared" si="1"/>
        <v>0.00899427637</v>
      </c>
      <c r="D677" s="17">
        <f t="shared" si="2"/>
        <v>0.00899427637</v>
      </c>
      <c r="E677" s="39">
        <v>44537.0</v>
      </c>
      <c r="F677" s="16">
        <v>15692.6</v>
      </c>
      <c r="G677" s="15">
        <v>1.7846E-4</v>
      </c>
      <c r="H677" s="17">
        <v>2.0E-4</v>
      </c>
      <c r="I677" s="19"/>
      <c r="J677" s="15"/>
      <c r="K677" s="15"/>
      <c r="L677" s="15"/>
    </row>
    <row r="678" ht="15.75" customHeight="1">
      <c r="A678" s="39">
        <v>44446.0</v>
      </c>
      <c r="B678" s="42">
        <v>183.45</v>
      </c>
      <c r="C678" s="15">
        <f t="shared" si="1"/>
        <v>-0.004612045578</v>
      </c>
      <c r="D678" s="17">
        <f t="shared" si="2"/>
        <v>-0.004612045578</v>
      </c>
      <c r="E678" s="39">
        <v>44446.0</v>
      </c>
      <c r="F678" s="16">
        <v>15689.8</v>
      </c>
      <c r="G678" s="15">
        <v>-0.002422447</v>
      </c>
      <c r="H678" s="17">
        <v>-0.0024</v>
      </c>
      <c r="I678" s="19"/>
      <c r="J678" s="15"/>
      <c r="K678" s="15"/>
      <c r="L678" s="15"/>
    </row>
    <row r="679" ht="15.75" customHeight="1">
      <c r="A679" s="39">
        <v>44415.0</v>
      </c>
      <c r="B679" s="42">
        <v>184.3</v>
      </c>
      <c r="C679" s="15">
        <f t="shared" si="1"/>
        <v>-0.01126609442</v>
      </c>
      <c r="D679" s="17">
        <f t="shared" si="2"/>
        <v>-0.01126609442</v>
      </c>
      <c r="E679" s="39">
        <v>44415.0</v>
      </c>
      <c r="F679" s="16">
        <v>15727.9</v>
      </c>
      <c r="G679" s="15">
        <v>-0.009556256</v>
      </c>
      <c r="H679" s="17">
        <v>-0.0096</v>
      </c>
      <c r="I679" s="19"/>
      <c r="J679" s="15"/>
      <c r="K679" s="15"/>
      <c r="L679" s="15"/>
    </row>
    <row r="680" ht="15.75" customHeight="1">
      <c r="A680" s="39">
        <v>44384.0</v>
      </c>
      <c r="B680" s="42">
        <v>186.4</v>
      </c>
      <c r="C680" s="15">
        <f t="shared" si="1"/>
        <v>-0.008774262164</v>
      </c>
      <c r="D680" s="17">
        <f t="shared" si="2"/>
        <v>-0.008774262164</v>
      </c>
      <c r="E680" s="39">
        <v>44384.0</v>
      </c>
      <c r="F680" s="16">
        <v>15879.65</v>
      </c>
      <c r="G680" s="15">
        <v>0.003881592</v>
      </c>
      <c r="H680" s="17">
        <v>0.0039</v>
      </c>
      <c r="I680" s="19"/>
      <c r="J680" s="15"/>
      <c r="K680" s="15"/>
      <c r="L680" s="15"/>
    </row>
    <row r="681" ht="15.75" customHeight="1">
      <c r="A681" s="39">
        <v>44354.0</v>
      </c>
      <c r="B681" s="42">
        <v>188.05</v>
      </c>
      <c r="C681" s="15">
        <f t="shared" si="1"/>
        <v>-0.01544502618</v>
      </c>
      <c r="D681" s="17">
        <f t="shared" si="2"/>
        <v>-0.01544502618</v>
      </c>
      <c r="E681" s="39">
        <v>44354.0</v>
      </c>
      <c r="F681" s="16">
        <v>15818.25</v>
      </c>
      <c r="G681" s="15">
        <v>-0.001016777</v>
      </c>
      <c r="H681" s="17">
        <v>-0.001</v>
      </c>
      <c r="I681" s="19"/>
      <c r="J681" s="15"/>
      <c r="K681" s="15"/>
      <c r="L681" s="15"/>
    </row>
    <row r="682" ht="15.75" customHeight="1">
      <c r="A682" s="39">
        <v>44323.0</v>
      </c>
      <c r="B682" s="42">
        <v>191.0</v>
      </c>
      <c r="C682" s="15">
        <f t="shared" si="1"/>
        <v>0.04973893927</v>
      </c>
      <c r="D682" s="17">
        <f t="shared" si="2"/>
        <v>0.04973893927</v>
      </c>
      <c r="E682" s="39">
        <v>44323.0</v>
      </c>
      <c r="F682" s="16">
        <v>15834.35</v>
      </c>
      <c r="G682" s="15">
        <v>0.007133226</v>
      </c>
      <c r="H682" s="17">
        <v>0.0071</v>
      </c>
      <c r="I682" s="19"/>
      <c r="J682" s="15"/>
      <c r="K682" s="15"/>
      <c r="L682" s="15"/>
    </row>
    <row r="683" ht="15.75" customHeight="1">
      <c r="A683" s="39">
        <v>44234.0</v>
      </c>
      <c r="B683" s="42">
        <v>181.95</v>
      </c>
      <c r="C683" s="15">
        <f t="shared" si="1"/>
        <v>0.004693539481</v>
      </c>
      <c r="D683" s="17">
        <f t="shared" si="2"/>
        <v>0.004693539481</v>
      </c>
      <c r="E683" s="39">
        <v>44234.0</v>
      </c>
      <c r="F683" s="16">
        <v>15722.2</v>
      </c>
      <c r="G683" s="15">
        <v>0.002691327</v>
      </c>
      <c r="H683" s="17">
        <v>0.0027</v>
      </c>
      <c r="I683" s="19"/>
      <c r="J683" s="15"/>
      <c r="K683" s="15"/>
      <c r="L683" s="15"/>
    </row>
    <row r="684" ht="15.75" customHeight="1">
      <c r="A684" s="39">
        <v>44203.0</v>
      </c>
      <c r="B684" s="42">
        <v>181.1</v>
      </c>
      <c r="C684" s="15">
        <f t="shared" si="1"/>
        <v>0.00555247085</v>
      </c>
      <c r="D684" s="17">
        <f t="shared" si="2"/>
        <v>0.00555247085</v>
      </c>
      <c r="E684" s="39">
        <v>44203.0</v>
      </c>
      <c r="F684" s="16">
        <v>15680.0</v>
      </c>
      <c r="G684" s="15">
        <v>-0.002639697</v>
      </c>
      <c r="H684" s="17">
        <v>-0.0026</v>
      </c>
      <c r="I684" s="19"/>
      <c r="J684" s="15"/>
      <c r="K684" s="15"/>
      <c r="L684" s="15"/>
    </row>
    <row r="685" ht="15.75" customHeight="1">
      <c r="A685" s="15" t="s">
        <v>533</v>
      </c>
      <c r="B685" s="42">
        <v>180.1</v>
      </c>
      <c r="C685" s="15">
        <f t="shared" si="1"/>
        <v>0.04983969688</v>
      </c>
      <c r="D685" s="17">
        <f t="shared" si="2"/>
        <v>0.04983969688</v>
      </c>
      <c r="E685" s="15" t="s">
        <v>533</v>
      </c>
      <c r="F685" s="16">
        <v>15721.5</v>
      </c>
      <c r="G685" s="15">
        <v>-0.00171128</v>
      </c>
      <c r="H685" s="17">
        <v>-0.0017</v>
      </c>
      <c r="I685" s="19"/>
      <c r="J685" s="15"/>
      <c r="K685" s="15"/>
      <c r="L685" s="15"/>
    </row>
    <row r="686" ht="15.75" customHeight="1">
      <c r="A686" s="15" t="s">
        <v>534</v>
      </c>
      <c r="B686" s="42">
        <v>171.55</v>
      </c>
      <c r="C686" s="15">
        <f t="shared" si="1"/>
        <v>-0.009526558891</v>
      </c>
      <c r="D686" s="17">
        <f t="shared" si="2"/>
        <v>-0.009526558891</v>
      </c>
      <c r="E686" s="15" t="s">
        <v>534</v>
      </c>
      <c r="F686" s="16">
        <v>15748.45</v>
      </c>
      <c r="G686" s="15">
        <v>-0.00418914</v>
      </c>
      <c r="H686" s="17">
        <v>-0.0042</v>
      </c>
      <c r="I686" s="19"/>
      <c r="J686" s="15"/>
      <c r="K686" s="15"/>
      <c r="L686" s="15"/>
    </row>
    <row r="687" ht="15.75" customHeight="1">
      <c r="A687" s="15" t="s">
        <v>535</v>
      </c>
      <c r="B687" s="42">
        <v>173.2</v>
      </c>
      <c r="C687" s="15">
        <f t="shared" si="1"/>
        <v>-0.01841881553</v>
      </c>
      <c r="D687" s="17">
        <f t="shared" si="2"/>
        <v>-0.01841881553</v>
      </c>
      <c r="E687" s="15" t="s">
        <v>535</v>
      </c>
      <c r="F687" s="16">
        <v>15814.7</v>
      </c>
      <c r="G687" s="15">
        <v>-0.002878247</v>
      </c>
      <c r="H687" s="17">
        <v>-0.0029</v>
      </c>
      <c r="I687" s="19"/>
      <c r="J687" s="15"/>
      <c r="K687" s="15"/>
      <c r="L687" s="15"/>
    </row>
    <row r="688" ht="15.75" customHeight="1">
      <c r="A688" s="15" t="s">
        <v>536</v>
      </c>
      <c r="B688" s="42">
        <v>176.45</v>
      </c>
      <c r="C688" s="15">
        <f t="shared" si="1"/>
        <v>-0.0033888732</v>
      </c>
      <c r="D688" s="17">
        <f t="shared" si="2"/>
        <v>-0.0033888732</v>
      </c>
      <c r="E688" s="15" t="s">
        <v>536</v>
      </c>
      <c r="F688" s="16">
        <v>15860.35</v>
      </c>
      <c r="G688" s="15">
        <v>0.004426726</v>
      </c>
      <c r="H688" s="17">
        <v>0.0044</v>
      </c>
      <c r="I688" s="19"/>
      <c r="J688" s="15"/>
      <c r="K688" s="15"/>
      <c r="L688" s="15"/>
    </row>
    <row r="689" ht="15.75" customHeight="1">
      <c r="A689" s="15" t="s">
        <v>537</v>
      </c>
      <c r="B689" s="42">
        <v>177.05</v>
      </c>
      <c r="C689" s="15">
        <f t="shared" si="1"/>
        <v>-0.001691570341</v>
      </c>
      <c r="D689" s="17">
        <f t="shared" si="2"/>
        <v>-0.001691570341</v>
      </c>
      <c r="E689" s="15" t="s">
        <v>537</v>
      </c>
      <c r="F689" s="16">
        <v>15790.45</v>
      </c>
      <c r="G689" s="15">
        <v>0.006597841</v>
      </c>
      <c r="H689" s="17">
        <v>0.0066</v>
      </c>
      <c r="I689" s="19"/>
      <c r="J689" s="15"/>
      <c r="K689" s="15"/>
      <c r="L689" s="15"/>
    </row>
    <row r="690" ht="15.75" customHeight="1">
      <c r="A690" s="15" t="s">
        <v>538</v>
      </c>
      <c r="B690" s="42">
        <v>177.35</v>
      </c>
      <c r="C690" s="15">
        <f t="shared" si="1"/>
        <v>0.02219020173</v>
      </c>
      <c r="D690" s="17">
        <f t="shared" si="2"/>
        <v>0.02219020173</v>
      </c>
      <c r="E690" s="15" t="s">
        <v>538</v>
      </c>
      <c r="F690" s="16">
        <v>15686.95</v>
      </c>
      <c r="G690" s="15">
        <v>-0.005439762</v>
      </c>
      <c r="H690" s="17">
        <v>-0.0054</v>
      </c>
      <c r="I690" s="19"/>
      <c r="J690" s="15"/>
      <c r="K690" s="15"/>
      <c r="L690" s="15"/>
    </row>
    <row r="691" ht="15.75" customHeight="1">
      <c r="A691" s="15" t="s">
        <v>539</v>
      </c>
      <c r="B691" s="42">
        <v>173.5</v>
      </c>
      <c r="C691" s="15">
        <f t="shared" si="1"/>
        <v>0.02602010645</v>
      </c>
      <c r="D691" s="17">
        <f t="shared" si="2"/>
        <v>0.02602010645</v>
      </c>
      <c r="E691" s="15" t="s">
        <v>539</v>
      </c>
      <c r="F691" s="16">
        <v>15772.75</v>
      </c>
      <c r="G691" s="15">
        <v>0.001667037</v>
      </c>
      <c r="H691" s="17">
        <v>0.0017</v>
      </c>
      <c r="I691" s="19"/>
      <c r="J691" s="15"/>
      <c r="K691" s="15"/>
      <c r="L691" s="15"/>
    </row>
    <row r="692" ht="15.75" customHeight="1">
      <c r="A692" s="15" t="s">
        <v>540</v>
      </c>
      <c r="B692" s="42">
        <v>169.1</v>
      </c>
      <c r="C692" s="15">
        <f t="shared" si="1"/>
        <v>-0.01714617844</v>
      </c>
      <c r="D692" s="17">
        <f t="shared" si="2"/>
        <v>-0.01714617844</v>
      </c>
      <c r="E692" s="15" t="s">
        <v>540</v>
      </c>
      <c r="F692" s="16">
        <v>15746.5</v>
      </c>
      <c r="G692" s="15">
        <v>0.004026563</v>
      </c>
      <c r="H692" s="17">
        <v>0.004</v>
      </c>
      <c r="I692" s="19"/>
      <c r="J692" s="15"/>
      <c r="K692" s="15"/>
      <c r="L692" s="15"/>
    </row>
    <row r="693" ht="15.75" customHeight="1">
      <c r="A693" s="15" t="s">
        <v>541</v>
      </c>
      <c r="B693" s="42">
        <v>172.05</v>
      </c>
      <c r="C693" s="15">
        <f t="shared" si="1"/>
        <v>-0.01713796058</v>
      </c>
      <c r="D693" s="17">
        <f t="shared" si="2"/>
        <v>-0.01713796058</v>
      </c>
      <c r="E693" s="15" t="s">
        <v>541</v>
      </c>
      <c r="F693" s="16">
        <v>15683.35</v>
      </c>
      <c r="G693" s="15">
        <v>-5.1302E-4</v>
      </c>
      <c r="H693" s="17">
        <v>-5.0E-4</v>
      </c>
      <c r="I693" s="19"/>
      <c r="J693" s="15"/>
      <c r="K693" s="15"/>
      <c r="L693" s="15"/>
    </row>
    <row r="694" ht="15.75" customHeight="1">
      <c r="A694" s="15" t="s">
        <v>542</v>
      </c>
      <c r="B694" s="42">
        <v>175.05</v>
      </c>
      <c r="C694" s="15">
        <f t="shared" si="1"/>
        <v>-0.005962521295</v>
      </c>
      <c r="D694" s="17">
        <f t="shared" si="2"/>
        <v>-0.005962521295</v>
      </c>
      <c r="E694" s="15" t="s">
        <v>542</v>
      </c>
      <c r="F694" s="16">
        <v>15691.4</v>
      </c>
      <c r="G694" s="15">
        <v>-0.004829539</v>
      </c>
      <c r="H694" s="17">
        <v>-0.0048</v>
      </c>
      <c r="I694" s="19"/>
      <c r="J694" s="15"/>
      <c r="K694" s="15"/>
      <c r="L694" s="15"/>
    </row>
    <row r="695" ht="15.75" customHeight="1">
      <c r="A695" s="15" t="s">
        <v>543</v>
      </c>
      <c r="B695" s="42">
        <v>176.1</v>
      </c>
      <c r="C695" s="15">
        <f t="shared" si="1"/>
        <v>0.004277159966</v>
      </c>
      <c r="D695" s="17">
        <f t="shared" si="2"/>
        <v>0.004277159966</v>
      </c>
      <c r="E695" s="15" t="s">
        <v>543</v>
      </c>
      <c r="F695" s="16">
        <v>15767.55</v>
      </c>
      <c r="G695" s="15">
        <v>-0.00640862</v>
      </c>
      <c r="H695" s="17">
        <v>-0.0064</v>
      </c>
      <c r="I695" s="19"/>
      <c r="J695" s="15"/>
      <c r="K695" s="15"/>
      <c r="L695" s="15"/>
    </row>
    <row r="696" ht="15.75" customHeight="1">
      <c r="A696" s="15" t="s">
        <v>544</v>
      </c>
      <c r="B696" s="42">
        <v>175.35</v>
      </c>
      <c r="C696" s="15">
        <f t="shared" si="1"/>
        <v>0</v>
      </c>
      <c r="D696" s="17">
        <f t="shared" si="2"/>
        <v>0</v>
      </c>
      <c r="E696" s="15" t="s">
        <v>544</v>
      </c>
      <c r="F696" s="16">
        <v>15869.25</v>
      </c>
      <c r="G696" s="15">
        <v>0.003630189</v>
      </c>
      <c r="H696" s="17">
        <v>0.0036</v>
      </c>
      <c r="I696" s="19"/>
      <c r="J696" s="15"/>
      <c r="K696" s="15"/>
      <c r="L696" s="15"/>
    </row>
    <row r="697" ht="15.75" customHeight="1">
      <c r="A697" s="15" t="s">
        <v>545</v>
      </c>
      <c r="B697" s="42">
        <v>175.35</v>
      </c>
      <c r="C697" s="15">
        <f t="shared" si="1"/>
        <v>-0.01044018059</v>
      </c>
      <c r="D697" s="17">
        <f t="shared" si="2"/>
        <v>-0.01044018059</v>
      </c>
      <c r="E697" s="15" t="s">
        <v>545</v>
      </c>
      <c r="F697" s="16">
        <v>15811.85</v>
      </c>
      <c r="G697" s="15">
        <v>7.91172E-4</v>
      </c>
      <c r="H697" s="17">
        <v>8.0E-4</v>
      </c>
      <c r="I697" s="19"/>
      <c r="J697" s="15"/>
      <c r="K697" s="15"/>
      <c r="L697" s="15"/>
    </row>
    <row r="698" ht="15.75" customHeight="1">
      <c r="A698" s="39">
        <v>44506.0</v>
      </c>
      <c r="B698" s="42">
        <v>177.2</v>
      </c>
      <c r="C698" s="15">
        <f t="shared" si="1"/>
        <v>0.008537279454</v>
      </c>
      <c r="D698" s="17">
        <f t="shared" si="2"/>
        <v>0.008537279454</v>
      </c>
      <c r="E698" s="39">
        <v>44506.0</v>
      </c>
      <c r="F698" s="16">
        <v>15799.35</v>
      </c>
      <c r="G698" s="15">
        <v>0.003914155</v>
      </c>
      <c r="H698" s="17">
        <v>0.0039</v>
      </c>
      <c r="I698" s="19"/>
      <c r="J698" s="15"/>
      <c r="K698" s="15"/>
      <c r="L698" s="15"/>
    </row>
    <row r="699" ht="15.75" customHeight="1">
      <c r="A699" s="39">
        <v>44475.0</v>
      </c>
      <c r="B699" s="42">
        <v>175.7</v>
      </c>
      <c r="C699" s="15">
        <f t="shared" si="1"/>
        <v>-0.005940594059</v>
      </c>
      <c r="D699" s="17">
        <f t="shared" si="2"/>
        <v>-0.005940594059</v>
      </c>
      <c r="E699" s="39">
        <v>44475.0</v>
      </c>
      <c r="F699" s="16">
        <v>15737.75</v>
      </c>
      <c r="G699" s="15">
        <v>0.006549262</v>
      </c>
      <c r="H699" s="17">
        <v>0.0065</v>
      </c>
      <c r="I699" s="19"/>
      <c r="J699" s="15"/>
      <c r="K699" s="15"/>
      <c r="L699" s="15"/>
    </row>
    <row r="700" ht="15.75" customHeight="1">
      <c r="A700" s="39">
        <v>44445.0</v>
      </c>
      <c r="B700" s="42">
        <v>176.75</v>
      </c>
      <c r="C700" s="15">
        <f t="shared" si="1"/>
        <v>-0.01723658604</v>
      </c>
      <c r="D700" s="17">
        <f t="shared" si="2"/>
        <v>-0.01723658604</v>
      </c>
      <c r="E700" s="39">
        <v>44445.0</v>
      </c>
      <c r="F700" s="16">
        <v>15635.35</v>
      </c>
      <c r="G700" s="15">
        <v>-0.006654977</v>
      </c>
      <c r="H700" s="17">
        <v>-0.0067</v>
      </c>
      <c r="I700" s="19"/>
      <c r="J700" s="15"/>
      <c r="K700" s="15"/>
      <c r="L700" s="15"/>
    </row>
    <row r="701" ht="15.75" customHeight="1">
      <c r="A701" s="39">
        <v>44414.0</v>
      </c>
      <c r="B701" s="42">
        <v>179.85</v>
      </c>
      <c r="C701" s="15">
        <f t="shared" si="1"/>
        <v>0.003907340218</v>
      </c>
      <c r="D701" s="17">
        <f t="shared" si="2"/>
        <v>0.003907340218</v>
      </c>
      <c r="E701" s="39">
        <v>44414.0</v>
      </c>
      <c r="F701" s="16">
        <v>15740.1</v>
      </c>
      <c r="G701" s="15">
        <v>-7.33257E-4</v>
      </c>
      <c r="H701" s="17">
        <v>-7.0E-4</v>
      </c>
      <c r="I701" s="19"/>
      <c r="J701" s="15"/>
      <c r="K701" s="15"/>
      <c r="L701" s="15"/>
    </row>
    <row r="702" ht="15.75" customHeight="1">
      <c r="A702" s="39">
        <v>44383.0</v>
      </c>
      <c r="B702" s="42">
        <v>179.15</v>
      </c>
      <c r="C702" s="15">
        <f t="shared" si="1"/>
        <v>-0.0334502293</v>
      </c>
      <c r="D702" s="17">
        <f t="shared" si="2"/>
        <v>-0.0334502293</v>
      </c>
      <c r="E702" s="39">
        <v>44383.0</v>
      </c>
      <c r="F702" s="16">
        <v>15751.65</v>
      </c>
      <c r="G702" s="15">
        <v>0.005194557</v>
      </c>
      <c r="H702" s="17">
        <v>0.0052</v>
      </c>
      <c r="I702" s="19"/>
      <c r="J702" s="15"/>
      <c r="K702" s="15"/>
      <c r="L702" s="15"/>
    </row>
    <row r="703" ht="15.75" customHeight="1">
      <c r="A703" s="39">
        <v>44292.0</v>
      </c>
      <c r="B703" s="42">
        <v>185.35</v>
      </c>
      <c r="C703" s="15">
        <f t="shared" si="1"/>
        <v>0.03954010095</v>
      </c>
      <c r="D703" s="17">
        <f t="shared" si="2"/>
        <v>0.03954010095</v>
      </c>
      <c r="E703" s="39">
        <v>44292.0</v>
      </c>
      <c r="F703" s="16">
        <v>15670.25</v>
      </c>
      <c r="G703" s="15">
        <v>-0.001281042</v>
      </c>
      <c r="H703" s="17">
        <v>-0.0013</v>
      </c>
      <c r="I703" s="19"/>
      <c r="J703" s="15"/>
      <c r="K703" s="15"/>
      <c r="L703" s="15"/>
    </row>
    <row r="704" ht="15.75" customHeight="1">
      <c r="A704" s="39">
        <v>44261.0</v>
      </c>
      <c r="B704" s="42">
        <v>178.3</v>
      </c>
      <c r="C704" s="15">
        <f t="shared" si="1"/>
        <v>-0.01898211829</v>
      </c>
      <c r="D704" s="17">
        <f t="shared" si="2"/>
        <v>-0.01898211829</v>
      </c>
      <c r="E704" s="39">
        <v>44261.0</v>
      </c>
      <c r="F704" s="16">
        <v>15690.35</v>
      </c>
      <c r="G704" s="15">
        <v>0.007328488</v>
      </c>
      <c r="H704" s="17">
        <v>0.0073</v>
      </c>
      <c r="I704" s="19"/>
      <c r="J704" s="15"/>
      <c r="K704" s="15"/>
      <c r="L704" s="15"/>
    </row>
    <row r="705" ht="15.75" customHeight="1">
      <c r="A705" s="39">
        <v>44233.0</v>
      </c>
      <c r="B705" s="42">
        <v>181.75</v>
      </c>
      <c r="C705" s="15">
        <f t="shared" si="1"/>
        <v>0.04997111496</v>
      </c>
      <c r="D705" s="17">
        <f t="shared" si="2"/>
        <v>0.04997111496</v>
      </c>
      <c r="E705" s="39">
        <v>44233.0</v>
      </c>
      <c r="F705" s="16">
        <v>15576.2</v>
      </c>
      <c r="G705" s="48">
        <v>8.66782E-5</v>
      </c>
      <c r="H705" s="17">
        <v>1.0E-4</v>
      </c>
      <c r="I705" s="19"/>
      <c r="J705" s="15"/>
      <c r="K705" s="15"/>
      <c r="L705" s="15"/>
    </row>
    <row r="706" ht="15.75" customHeight="1">
      <c r="A706" s="39">
        <v>44202.0</v>
      </c>
      <c r="B706" s="42">
        <v>173.1</v>
      </c>
      <c r="C706" s="15">
        <f t="shared" si="1"/>
        <v>0.002316155182</v>
      </c>
      <c r="D706" s="17">
        <f t="shared" si="2"/>
        <v>0.002316155182</v>
      </c>
      <c r="E706" s="39">
        <v>44202.0</v>
      </c>
      <c r="F706" s="16">
        <v>15574.85</v>
      </c>
      <c r="G706" s="15">
        <v>-5.10178E-4</v>
      </c>
      <c r="H706" s="17">
        <v>-5.0E-4</v>
      </c>
      <c r="I706" s="19"/>
      <c r="J706" s="15"/>
      <c r="K706" s="15"/>
      <c r="L706" s="15"/>
    </row>
    <row r="707" ht="15.75" customHeight="1">
      <c r="A707" s="15" t="s">
        <v>546</v>
      </c>
      <c r="B707" s="42">
        <v>172.7</v>
      </c>
      <c r="C707" s="15">
        <f t="shared" si="1"/>
        <v>-0.02125247946</v>
      </c>
      <c r="D707" s="17">
        <f t="shared" si="2"/>
        <v>-0.02125247946</v>
      </c>
      <c r="E707" s="15" t="s">
        <v>546</v>
      </c>
      <c r="F707" s="16">
        <v>15582.8</v>
      </c>
      <c r="G707" s="15">
        <v>0.009533126</v>
      </c>
      <c r="H707" s="17">
        <v>0.0095</v>
      </c>
      <c r="I707" s="19"/>
      <c r="J707" s="15"/>
      <c r="K707" s="15"/>
      <c r="L707" s="15"/>
    </row>
    <row r="708" ht="15.75" customHeight="1">
      <c r="A708" s="15" t="s">
        <v>547</v>
      </c>
      <c r="B708" s="42">
        <v>176.45</v>
      </c>
      <c r="C708" s="15">
        <f t="shared" si="1"/>
        <v>-0.008429334083</v>
      </c>
      <c r="D708" s="17">
        <f t="shared" si="2"/>
        <v>-0.008429334083</v>
      </c>
      <c r="E708" s="15" t="s">
        <v>547</v>
      </c>
      <c r="F708" s="16">
        <v>15435.65</v>
      </c>
      <c r="G708" s="15">
        <v>0.006376383</v>
      </c>
      <c r="H708" s="17">
        <v>0.0064</v>
      </c>
      <c r="I708" s="19"/>
      <c r="J708" s="15"/>
      <c r="K708" s="15"/>
      <c r="L708" s="15"/>
    </row>
    <row r="709" ht="15.75" customHeight="1">
      <c r="A709" s="15" t="s">
        <v>548</v>
      </c>
      <c r="B709" s="42">
        <v>177.95</v>
      </c>
      <c r="C709" s="15">
        <f t="shared" si="1"/>
        <v>-0.02009911894</v>
      </c>
      <c r="D709" s="17">
        <f t="shared" si="2"/>
        <v>-0.02009911894</v>
      </c>
      <c r="E709" s="15" t="s">
        <v>548</v>
      </c>
      <c r="F709" s="16">
        <v>15337.85</v>
      </c>
      <c r="G709" s="15">
        <v>0.00237886</v>
      </c>
      <c r="H709" s="17">
        <v>0.0024</v>
      </c>
      <c r="I709" s="19"/>
      <c r="J709" s="15"/>
      <c r="K709" s="15"/>
      <c r="L709" s="15"/>
    </row>
    <row r="710" ht="15.75" customHeight="1">
      <c r="A710" s="15" t="s">
        <v>549</v>
      </c>
      <c r="B710" s="42">
        <v>181.6</v>
      </c>
      <c r="C710" s="15">
        <f t="shared" si="1"/>
        <v>-0.01008449169</v>
      </c>
      <c r="D710" s="17">
        <f t="shared" si="2"/>
        <v>-0.01008449169</v>
      </c>
      <c r="E710" s="15" t="s">
        <v>549</v>
      </c>
      <c r="F710" s="16">
        <v>15301.45</v>
      </c>
      <c r="G710" s="15">
        <v>0.006115022</v>
      </c>
      <c r="H710" s="17">
        <v>0.0061</v>
      </c>
      <c r="I710" s="19"/>
      <c r="J710" s="15"/>
      <c r="K710" s="15"/>
      <c r="L710" s="15"/>
    </row>
    <row r="711" ht="15.75" customHeight="1">
      <c r="A711" s="15" t="s">
        <v>550</v>
      </c>
      <c r="B711" s="42">
        <v>183.45</v>
      </c>
      <c r="C711" s="15">
        <f t="shared" si="1"/>
        <v>0.04888507719</v>
      </c>
      <c r="D711" s="17">
        <f t="shared" si="2"/>
        <v>0.04888507719</v>
      </c>
      <c r="E711" s="15" t="s">
        <v>550</v>
      </c>
      <c r="F711" s="16">
        <v>15208.45</v>
      </c>
      <c r="G711" s="15">
        <v>7.07344E-4</v>
      </c>
      <c r="H711" s="17">
        <v>7.0E-4</v>
      </c>
      <c r="I711" s="19"/>
      <c r="J711" s="15"/>
      <c r="K711" s="15"/>
      <c r="L711" s="15"/>
    </row>
    <row r="712" ht="15.75" customHeight="1">
      <c r="A712" s="15" t="s">
        <v>551</v>
      </c>
      <c r="B712" s="42">
        <v>174.9</v>
      </c>
      <c r="C712" s="15">
        <f t="shared" si="1"/>
        <v>-0.00653223516</v>
      </c>
      <c r="D712" s="17">
        <f t="shared" si="2"/>
        <v>-0.00653223516</v>
      </c>
      <c r="E712" s="15" t="s">
        <v>551</v>
      </c>
      <c r="F712" s="16">
        <v>15197.7</v>
      </c>
      <c r="G712" s="15">
        <v>0.001476083</v>
      </c>
      <c r="H712" s="17">
        <v>0.0015</v>
      </c>
      <c r="I712" s="19"/>
      <c r="J712" s="15"/>
      <c r="K712" s="15"/>
      <c r="L712" s="15"/>
    </row>
    <row r="713" ht="15.75" customHeight="1">
      <c r="A713" s="15" t="s">
        <v>552</v>
      </c>
      <c r="B713" s="42">
        <v>176.05</v>
      </c>
      <c r="C713" s="15">
        <f t="shared" si="1"/>
        <v>-0.003678551217</v>
      </c>
      <c r="D713" s="17">
        <f t="shared" si="2"/>
        <v>-0.003678551217</v>
      </c>
      <c r="E713" s="15" t="s">
        <v>552</v>
      </c>
      <c r="F713" s="16">
        <v>15175.3</v>
      </c>
      <c r="G713" s="15">
        <v>0.018063135</v>
      </c>
      <c r="H713" s="17">
        <v>0.0181</v>
      </c>
      <c r="I713" s="19"/>
      <c r="J713" s="15"/>
      <c r="K713" s="15"/>
      <c r="L713" s="15"/>
    </row>
    <row r="714" ht="15.75" customHeight="1">
      <c r="A714" s="15" t="s">
        <v>553</v>
      </c>
      <c r="B714" s="42">
        <v>176.7</v>
      </c>
      <c r="C714" s="15">
        <f t="shared" si="1"/>
        <v>-0.01642081826</v>
      </c>
      <c r="D714" s="17">
        <f t="shared" si="2"/>
        <v>-0.01642081826</v>
      </c>
      <c r="E714" s="15" t="s">
        <v>553</v>
      </c>
      <c r="F714" s="16">
        <v>14906.05</v>
      </c>
      <c r="G714" s="15">
        <v>-0.008256737</v>
      </c>
      <c r="H714" s="17">
        <v>-0.0083</v>
      </c>
      <c r="I714" s="19"/>
      <c r="J714" s="15"/>
      <c r="K714" s="15"/>
      <c r="L714" s="15"/>
    </row>
    <row r="715" ht="15.75" customHeight="1">
      <c r="A715" s="15" t="s">
        <v>554</v>
      </c>
      <c r="B715" s="42">
        <v>179.65</v>
      </c>
      <c r="C715" s="15">
        <f t="shared" si="1"/>
        <v>-0.0002782415136</v>
      </c>
      <c r="D715" s="17">
        <f t="shared" si="2"/>
        <v>-0.0002782415136</v>
      </c>
      <c r="E715" s="15" t="s">
        <v>554</v>
      </c>
      <c r="F715" s="16">
        <v>15030.15</v>
      </c>
      <c r="G715" s="15">
        <v>-0.005159484</v>
      </c>
      <c r="H715" s="17">
        <v>-0.0052</v>
      </c>
      <c r="I715" s="19"/>
      <c r="J715" s="15"/>
      <c r="K715" s="15"/>
      <c r="L715" s="15"/>
    </row>
    <row r="716" ht="15.75" customHeight="1">
      <c r="A716" s="15" t="s">
        <v>555</v>
      </c>
      <c r="B716" s="42">
        <v>179.7</v>
      </c>
      <c r="C716" s="15">
        <f t="shared" si="1"/>
        <v>0.01697792869</v>
      </c>
      <c r="D716" s="17">
        <f t="shared" si="2"/>
        <v>0.01697792869</v>
      </c>
      <c r="E716" s="15" t="s">
        <v>555</v>
      </c>
      <c r="F716" s="16">
        <v>15108.1</v>
      </c>
      <c r="G716" s="15">
        <v>0.012393496</v>
      </c>
      <c r="H716" s="17">
        <v>0.0124</v>
      </c>
      <c r="I716" s="19"/>
      <c r="J716" s="15"/>
      <c r="K716" s="15"/>
      <c r="L716" s="15"/>
    </row>
    <row r="717" ht="15.75" customHeight="1">
      <c r="A717" s="15" t="s">
        <v>556</v>
      </c>
      <c r="B717" s="42">
        <v>176.7</v>
      </c>
      <c r="C717" s="15">
        <f t="shared" si="1"/>
        <v>0.01058049757</v>
      </c>
      <c r="D717" s="17">
        <f t="shared" si="2"/>
        <v>0.01058049757</v>
      </c>
      <c r="E717" s="15" t="s">
        <v>556</v>
      </c>
      <c r="F717" s="16">
        <v>14923.15</v>
      </c>
      <c r="G717" s="15">
        <v>0.01671572</v>
      </c>
      <c r="H717" s="17">
        <v>0.0167</v>
      </c>
      <c r="I717" s="19"/>
      <c r="J717" s="15"/>
      <c r="K717" s="15"/>
      <c r="L717" s="15"/>
    </row>
    <row r="718" ht="15.75" customHeight="1">
      <c r="A718" s="15" t="s">
        <v>557</v>
      </c>
      <c r="B718" s="42">
        <v>174.85</v>
      </c>
      <c r="C718" s="15">
        <f t="shared" si="1"/>
        <v>-0.03531034483</v>
      </c>
      <c r="D718" s="17">
        <f t="shared" si="2"/>
        <v>-0.03531034483</v>
      </c>
      <c r="E718" s="15" t="s">
        <v>557</v>
      </c>
      <c r="F718" s="16">
        <v>14677.8</v>
      </c>
      <c r="G718" s="15">
        <v>-0.001272412</v>
      </c>
      <c r="H718" s="17">
        <v>-0.0013</v>
      </c>
      <c r="I718" s="19"/>
      <c r="J718" s="15"/>
      <c r="K718" s="15"/>
      <c r="L718" s="15"/>
    </row>
    <row r="719" ht="15.75" customHeight="1">
      <c r="A719" s="39">
        <v>44535.0</v>
      </c>
      <c r="B719" s="42">
        <v>181.25</v>
      </c>
      <c r="C719" s="15">
        <f t="shared" si="1"/>
        <v>0.001934770591</v>
      </c>
      <c r="D719" s="17">
        <f t="shared" si="2"/>
        <v>0.001934770591</v>
      </c>
      <c r="E719" s="39">
        <v>44535.0</v>
      </c>
      <c r="F719" s="16">
        <v>14696.5</v>
      </c>
      <c r="G719" s="15">
        <v>-0.010386681</v>
      </c>
      <c r="H719" s="17">
        <v>-0.0104</v>
      </c>
      <c r="I719" s="19"/>
      <c r="J719" s="15"/>
      <c r="K719" s="15"/>
      <c r="L719" s="15"/>
    </row>
    <row r="720" ht="15.75" customHeight="1">
      <c r="A720" s="39">
        <v>44505.0</v>
      </c>
      <c r="B720" s="42">
        <v>180.9</v>
      </c>
      <c r="C720" s="15">
        <f t="shared" si="1"/>
        <v>-0.02083897158</v>
      </c>
      <c r="D720" s="17">
        <f t="shared" si="2"/>
        <v>-0.02083897158</v>
      </c>
      <c r="E720" s="39">
        <v>44505.0</v>
      </c>
      <c r="F720" s="16">
        <v>14850.75</v>
      </c>
      <c r="G720" s="15">
        <v>-0.006130227</v>
      </c>
      <c r="H720" s="17">
        <v>-0.0061</v>
      </c>
      <c r="I720" s="19"/>
      <c r="J720" s="15"/>
      <c r="K720" s="15"/>
      <c r="L720" s="15"/>
    </row>
    <row r="721" ht="15.75" customHeight="1">
      <c r="A721" s="39">
        <v>44474.0</v>
      </c>
      <c r="B721" s="42">
        <v>184.75</v>
      </c>
      <c r="C721" s="15">
        <f t="shared" si="1"/>
        <v>-0.01519189765</v>
      </c>
      <c r="D721" s="17">
        <f t="shared" si="2"/>
        <v>-0.01519189765</v>
      </c>
      <c r="E721" s="39">
        <v>44474.0</v>
      </c>
      <c r="F721" s="16">
        <v>14942.35</v>
      </c>
      <c r="G721" s="15">
        <v>0.008041476</v>
      </c>
      <c r="H721" s="17">
        <v>0.008</v>
      </c>
      <c r="I721" s="19"/>
      <c r="J721" s="15"/>
      <c r="K721" s="15"/>
      <c r="L721" s="15"/>
    </row>
    <row r="722" ht="15.75" customHeight="1">
      <c r="A722" s="39">
        <v>44382.0</v>
      </c>
      <c r="B722" s="42">
        <v>187.6</v>
      </c>
      <c r="C722" s="15">
        <f t="shared" si="1"/>
        <v>-0.003188097768</v>
      </c>
      <c r="D722" s="17">
        <f t="shared" si="2"/>
        <v>-0.003188097768</v>
      </c>
      <c r="E722" s="39">
        <v>44382.0</v>
      </c>
      <c r="F722" s="16">
        <v>14823.15</v>
      </c>
      <c r="G722" s="15">
        <v>0.006679208</v>
      </c>
      <c r="H722" s="17">
        <v>0.0067</v>
      </c>
      <c r="I722" s="19"/>
      <c r="J722" s="15"/>
      <c r="K722" s="15"/>
      <c r="L722" s="15"/>
    </row>
    <row r="723" ht="15.75" customHeight="1">
      <c r="A723" s="39">
        <v>44352.0</v>
      </c>
      <c r="B723" s="42">
        <v>188.2</v>
      </c>
      <c r="C723" s="15">
        <f t="shared" si="1"/>
        <v>0.04993026499</v>
      </c>
      <c r="D723" s="17">
        <f t="shared" si="2"/>
        <v>0.04993026499</v>
      </c>
      <c r="E723" s="39">
        <v>44352.0</v>
      </c>
      <c r="F723" s="16">
        <v>14724.8</v>
      </c>
      <c r="G723" s="15">
        <v>0.007316397</v>
      </c>
      <c r="H723" s="17">
        <v>0.0073</v>
      </c>
      <c r="I723" s="19"/>
      <c r="J723" s="15"/>
      <c r="K723" s="15"/>
      <c r="L723" s="15"/>
    </row>
    <row r="724" ht="15.75" customHeight="1">
      <c r="A724" s="39">
        <v>44321.0</v>
      </c>
      <c r="B724" s="42">
        <v>179.25</v>
      </c>
      <c r="C724" s="15">
        <f t="shared" si="1"/>
        <v>-0.0118522602</v>
      </c>
      <c r="D724" s="17">
        <f t="shared" si="2"/>
        <v>-0.0118522602</v>
      </c>
      <c r="E724" s="39">
        <v>44321.0</v>
      </c>
      <c r="F724" s="16">
        <v>14617.85</v>
      </c>
      <c r="G724" s="15">
        <v>0.008370986</v>
      </c>
      <c r="H724" s="17">
        <v>0.0084</v>
      </c>
      <c r="I724" s="19"/>
      <c r="J724" s="15"/>
      <c r="K724" s="15"/>
      <c r="L724" s="15"/>
    </row>
    <row r="725" ht="15.75" customHeight="1">
      <c r="A725" s="39">
        <v>44291.0</v>
      </c>
      <c r="B725" s="42">
        <v>181.4</v>
      </c>
      <c r="C725" s="15">
        <f t="shared" si="1"/>
        <v>-0.03020582732</v>
      </c>
      <c r="D725" s="17">
        <f t="shared" si="2"/>
        <v>-0.03020582732</v>
      </c>
      <c r="E725" s="39">
        <v>44291.0</v>
      </c>
      <c r="F725" s="16">
        <v>14496.5</v>
      </c>
      <c r="G725" s="15">
        <v>-0.009406081</v>
      </c>
      <c r="H725" s="17">
        <v>-0.0094</v>
      </c>
      <c r="I725" s="19"/>
      <c r="J725" s="15"/>
      <c r="K725" s="15"/>
      <c r="L725" s="15"/>
    </row>
    <row r="726" ht="15.75" customHeight="1">
      <c r="A726" s="39">
        <v>44260.0</v>
      </c>
      <c r="B726" s="42">
        <v>187.05</v>
      </c>
      <c r="C726" s="15">
        <f t="shared" si="1"/>
        <v>-0.003728362184</v>
      </c>
      <c r="D726" s="17">
        <f t="shared" si="2"/>
        <v>-0.003728362184</v>
      </c>
      <c r="E726" s="39">
        <v>44260.0</v>
      </c>
      <c r="F726" s="16">
        <v>14634.15</v>
      </c>
      <c r="G726" s="15">
        <v>2.0846E-4</v>
      </c>
      <c r="H726" s="17">
        <v>2.0E-4</v>
      </c>
      <c r="I726" s="19"/>
      <c r="J726" s="15"/>
      <c r="K726" s="15"/>
      <c r="L726" s="15"/>
    </row>
    <row r="727" ht="15.75" customHeight="1">
      <c r="A727" s="15" t="s">
        <v>558</v>
      </c>
      <c r="B727" s="42">
        <v>187.75</v>
      </c>
      <c r="C727" s="15">
        <f t="shared" si="1"/>
        <v>-0.01675831369</v>
      </c>
      <c r="D727" s="17">
        <f t="shared" si="2"/>
        <v>-0.01675831369</v>
      </c>
      <c r="E727" s="15" t="s">
        <v>558</v>
      </c>
      <c r="F727" s="16">
        <v>14631.1</v>
      </c>
      <c r="G727" s="15">
        <v>-0.01771076</v>
      </c>
      <c r="H727" s="17">
        <v>-0.0177</v>
      </c>
      <c r="I727" s="19"/>
      <c r="J727" s="15"/>
      <c r="K727" s="15"/>
      <c r="L727" s="15"/>
    </row>
    <row r="728" ht="15.75" customHeight="1">
      <c r="A728" s="15" t="s">
        <v>559</v>
      </c>
      <c r="B728" s="42">
        <v>190.95</v>
      </c>
      <c r="C728" s="15">
        <f t="shared" si="1"/>
        <v>-0.04501125281</v>
      </c>
      <c r="D728" s="17">
        <f t="shared" si="2"/>
        <v>-0.04501125281</v>
      </c>
      <c r="E728" s="15" t="s">
        <v>559</v>
      </c>
      <c r="F728" s="16">
        <v>14894.9</v>
      </c>
      <c r="G728" s="15">
        <v>0.002041771</v>
      </c>
      <c r="H728" s="17">
        <v>0.002</v>
      </c>
      <c r="I728" s="19"/>
      <c r="J728" s="15"/>
      <c r="K728" s="15"/>
      <c r="L728" s="15"/>
    </row>
    <row r="729" ht="15.75" customHeight="1">
      <c r="A729" s="15" t="s">
        <v>560</v>
      </c>
      <c r="B729" s="42">
        <v>199.95</v>
      </c>
      <c r="C729" s="15">
        <f t="shared" si="1"/>
        <v>0.04576359833</v>
      </c>
      <c r="D729" s="17">
        <f t="shared" si="2"/>
        <v>0.04576359833</v>
      </c>
      <c r="E729" s="15" t="s">
        <v>560</v>
      </c>
      <c r="F729" s="16">
        <v>14864.55</v>
      </c>
      <c r="G729" s="15">
        <v>0.014433855</v>
      </c>
      <c r="H729" s="17">
        <v>0.0144</v>
      </c>
      <c r="I729" s="19"/>
      <c r="J729" s="15"/>
      <c r="K729" s="15"/>
      <c r="L729" s="15"/>
    </row>
    <row r="730" ht="15.75" customHeight="1">
      <c r="A730" s="15" t="s">
        <v>561</v>
      </c>
      <c r="B730" s="42">
        <v>191.2</v>
      </c>
      <c r="C730" s="15">
        <f t="shared" si="1"/>
        <v>-0.01214156549</v>
      </c>
      <c r="D730" s="17">
        <f t="shared" si="2"/>
        <v>-0.01214156549</v>
      </c>
      <c r="E730" s="15" t="s">
        <v>561</v>
      </c>
      <c r="F730" s="16">
        <v>14653.05</v>
      </c>
      <c r="G730" s="15">
        <v>0.011601657</v>
      </c>
      <c r="H730" s="17">
        <v>0.0116</v>
      </c>
      <c r="I730" s="19"/>
      <c r="J730" s="15"/>
      <c r="K730" s="15"/>
      <c r="L730" s="15"/>
    </row>
    <row r="731" ht="15.75" customHeight="1">
      <c r="A731" s="15" t="s">
        <v>562</v>
      </c>
      <c r="B731" s="42">
        <v>193.55</v>
      </c>
      <c r="C731" s="15">
        <f t="shared" si="1"/>
        <v>0.04990507187</v>
      </c>
      <c r="D731" s="17">
        <f t="shared" si="2"/>
        <v>0.04990507187</v>
      </c>
      <c r="E731" s="15" t="s">
        <v>562</v>
      </c>
      <c r="F731" s="16">
        <v>14485.0</v>
      </c>
      <c r="G731" s="15">
        <v>0.010016491</v>
      </c>
      <c r="H731" s="17">
        <v>0.01</v>
      </c>
      <c r="I731" s="19"/>
      <c r="J731" s="15"/>
      <c r="K731" s="15"/>
      <c r="L731" s="15"/>
    </row>
    <row r="732" ht="15.75" customHeight="1">
      <c r="A732" s="15" t="s">
        <v>563</v>
      </c>
      <c r="B732" s="42">
        <v>184.35</v>
      </c>
      <c r="C732" s="15">
        <f t="shared" si="1"/>
        <v>0.04982915718</v>
      </c>
      <c r="D732" s="17">
        <f t="shared" si="2"/>
        <v>0.04982915718</v>
      </c>
      <c r="E732" s="15" t="s">
        <v>563</v>
      </c>
      <c r="F732" s="16">
        <v>14341.35</v>
      </c>
      <c r="G732" s="15">
        <v>-0.004498079</v>
      </c>
      <c r="H732" s="17">
        <v>-0.0045</v>
      </c>
      <c r="I732" s="19"/>
      <c r="J732" s="15"/>
      <c r="K732" s="15"/>
      <c r="L732" s="15"/>
    </row>
    <row r="733" ht="15.75" customHeight="1">
      <c r="A733" s="15" t="s">
        <v>564</v>
      </c>
      <c r="B733" s="42">
        <v>175.6</v>
      </c>
      <c r="C733" s="15">
        <f t="shared" si="1"/>
        <v>0.04992526158</v>
      </c>
      <c r="D733" s="17">
        <f t="shared" si="2"/>
        <v>0.04992526158</v>
      </c>
      <c r="E733" s="15" t="s">
        <v>564</v>
      </c>
      <c r="F733" s="16">
        <v>14406.15</v>
      </c>
      <c r="G733" s="15">
        <v>0.007676758</v>
      </c>
      <c r="H733" s="17">
        <v>0.0077</v>
      </c>
      <c r="I733" s="19"/>
      <c r="J733" s="15"/>
      <c r="K733" s="15"/>
      <c r="L733" s="15"/>
    </row>
    <row r="734" ht="15.75" customHeight="1">
      <c r="A734" s="15" t="s">
        <v>565</v>
      </c>
      <c r="B734" s="42">
        <v>167.25</v>
      </c>
      <c r="C734" s="15">
        <f t="shared" si="1"/>
        <v>0.04990583804</v>
      </c>
      <c r="D734" s="17">
        <f t="shared" si="2"/>
        <v>0.04990583804</v>
      </c>
      <c r="E734" s="15" t="s">
        <v>565</v>
      </c>
      <c r="F734" s="16">
        <v>14296.4</v>
      </c>
      <c r="G734" s="15">
        <v>-0.004390837</v>
      </c>
      <c r="H734" s="17">
        <v>-0.0044</v>
      </c>
      <c r="I734" s="19"/>
      <c r="J734" s="15"/>
      <c r="K734" s="15"/>
      <c r="L734" s="15"/>
    </row>
    <row r="735" ht="15.75" customHeight="1">
      <c r="A735" s="15" t="s">
        <v>566</v>
      </c>
      <c r="B735" s="42">
        <v>159.3</v>
      </c>
      <c r="C735" s="15">
        <f t="shared" si="1"/>
        <v>-0.03688029021</v>
      </c>
      <c r="D735" s="17">
        <f t="shared" si="2"/>
        <v>-0.03688029021</v>
      </c>
      <c r="E735" s="15" t="s">
        <v>566</v>
      </c>
      <c r="F735" s="16">
        <v>14359.45</v>
      </c>
      <c r="G735" s="15">
        <v>-0.017677018</v>
      </c>
      <c r="H735" s="17">
        <v>-0.0177</v>
      </c>
      <c r="I735" s="19"/>
      <c r="J735" s="15"/>
      <c r="K735" s="15"/>
      <c r="L735" s="15"/>
    </row>
    <row r="736" ht="15.75" customHeight="1">
      <c r="A736" s="15" t="s">
        <v>567</v>
      </c>
      <c r="B736" s="42">
        <v>165.4</v>
      </c>
      <c r="C736" s="15">
        <f t="shared" si="1"/>
        <v>0.0200431699</v>
      </c>
      <c r="D736" s="17">
        <f t="shared" si="2"/>
        <v>0.0200431699</v>
      </c>
      <c r="E736" s="15" t="s">
        <v>567</v>
      </c>
      <c r="F736" s="16">
        <v>14617.85</v>
      </c>
      <c r="G736" s="15">
        <v>0.002496322</v>
      </c>
      <c r="H736" s="17">
        <v>0.0025</v>
      </c>
      <c r="I736" s="19"/>
      <c r="J736" s="15"/>
      <c r="K736" s="15"/>
      <c r="L736" s="15"/>
    </row>
    <row r="737" ht="15.75" customHeight="1">
      <c r="A737" s="15" t="s">
        <v>568</v>
      </c>
      <c r="B737" s="42">
        <v>162.15</v>
      </c>
      <c r="C737" s="15">
        <f t="shared" si="1"/>
        <v>-0.02671068427</v>
      </c>
      <c r="D737" s="17">
        <f t="shared" si="2"/>
        <v>-0.02671068427</v>
      </c>
      <c r="E737" s="15" t="s">
        <v>568</v>
      </c>
      <c r="F737" s="16">
        <v>14581.45</v>
      </c>
      <c r="G737" s="15">
        <v>0.005284458</v>
      </c>
      <c r="H737" s="17">
        <v>0.0053</v>
      </c>
      <c r="I737" s="19"/>
      <c r="J737" s="15"/>
      <c r="K737" s="15"/>
      <c r="L737" s="15"/>
    </row>
    <row r="738" ht="15.75" customHeight="1">
      <c r="A738" s="15" t="s">
        <v>569</v>
      </c>
      <c r="B738" s="42">
        <v>166.6</v>
      </c>
      <c r="C738" s="15">
        <f t="shared" si="1"/>
        <v>-0.02230046948</v>
      </c>
      <c r="D738" s="17">
        <f t="shared" si="2"/>
        <v>-0.02230046948</v>
      </c>
      <c r="E738" s="15" t="s">
        <v>569</v>
      </c>
      <c r="F738" s="16">
        <v>14504.8</v>
      </c>
      <c r="G738" s="15">
        <v>0.013556195</v>
      </c>
      <c r="H738" s="17">
        <v>0.0136</v>
      </c>
      <c r="I738" s="19"/>
      <c r="J738" s="15"/>
      <c r="K738" s="15"/>
      <c r="L738" s="15"/>
    </row>
    <row r="739" ht="15.75" customHeight="1">
      <c r="A739" s="39">
        <v>44534.0</v>
      </c>
      <c r="B739" s="42">
        <v>170.4</v>
      </c>
      <c r="C739" s="15">
        <f t="shared" si="1"/>
        <v>-0.04990242543</v>
      </c>
      <c r="D739" s="17">
        <f t="shared" si="2"/>
        <v>-0.04990242543</v>
      </c>
      <c r="E739" s="39">
        <v>44534.0</v>
      </c>
      <c r="F739" s="16">
        <v>14310.8</v>
      </c>
      <c r="G739" s="15">
        <v>-0.035325602</v>
      </c>
      <c r="H739" s="17">
        <v>-0.0353</v>
      </c>
      <c r="I739" s="19"/>
      <c r="J739" s="15"/>
      <c r="K739" s="15"/>
      <c r="L739" s="15"/>
    </row>
    <row r="740" ht="15.75" customHeight="1">
      <c r="A740" s="39">
        <v>44443.0</v>
      </c>
      <c r="B740" s="42">
        <v>179.35</v>
      </c>
      <c r="C740" s="15">
        <f t="shared" si="1"/>
        <v>0.01270468662</v>
      </c>
      <c r="D740" s="17">
        <f t="shared" si="2"/>
        <v>0.01270468662</v>
      </c>
      <c r="E740" s="39">
        <v>44443.0</v>
      </c>
      <c r="F740" s="16">
        <v>14834.85</v>
      </c>
      <c r="G740" s="15">
        <v>-0.002618699</v>
      </c>
      <c r="H740" s="17">
        <v>-0.0026</v>
      </c>
      <c r="I740" s="19"/>
      <c r="J740" s="15"/>
      <c r="K740" s="15"/>
      <c r="L740" s="15"/>
    </row>
    <row r="741" ht="15.75" customHeight="1">
      <c r="A741" s="39">
        <v>44412.0</v>
      </c>
      <c r="B741" s="42">
        <v>177.1</v>
      </c>
      <c r="C741" s="15">
        <f t="shared" si="1"/>
        <v>-0.02477973568</v>
      </c>
      <c r="D741" s="17">
        <f t="shared" si="2"/>
        <v>-0.02477973568</v>
      </c>
      <c r="E741" s="39">
        <v>44412.0</v>
      </c>
      <c r="F741" s="16">
        <v>14873.8</v>
      </c>
      <c r="G741" s="15">
        <v>0.003694569</v>
      </c>
      <c r="H741" s="17">
        <v>0.0037</v>
      </c>
      <c r="I741" s="19"/>
      <c r="J741" s="15"/>
      <c r="K741" s="15"/>
      <c r="L741" s="15"/>
    </row>
    <row r="742" ht="15.75" customHeight="1">
      <c r="A742" s="39">
        <v>44381.0</v>
      </c>
      <c r="B742" s="42">
        <v>181.6</v>
      </c>
      <c r="C742" s="15">
        <f t="shared" si="1"/>
        <v>-0.01250679717</v>
      </c>
      <c r="D742" s="17">
        <f t="shared" si="2"/>
        <v>-0.01250679717</v>
      </c>
      <c r="E742" s="39">
        <v>44381.0</v>
      </c>
      <c r="F742" s="16">
        <v>14819.05</v>
      </c>
      <c r="G742" s="15">
        <v>0.00923145</v>
      </c>
      <c r="H742" s="17">
        <v>0.0092</v>
      </c>
      <c r="I742" s="19"/>
      <c r="J742" s="15"/>
      <c r="K742" s="15"/>
      <c r="L742" s="15"/>
    </row>
    <row r="743" ht="15.75" customHeight="1">
      <c r="A743" s="39">
        <v>44351.0</v>
      </c>
      <c r="B743" s="42">
        <v>183.9</v>
      </c>
      <c r="C743" s="15">
        <f t="shared" si="1"/>
        <v>0.04995717956</v>
      </c>
      <c r="D743" s="17">
        <f t="shared" si="2"/>
        <v>0.04995717956</v>
      </c>
      <c r="E743" s="39">
        <v>44351.0</v>
      </c>
      <c r="F743" s="16">
        <v>14683.5</v>
      </c>
      <c r="G743" s="15">
        <v>0.003122054</v>
      </c>
      <c r="H743" s="17">
        <v>0.0031</v>
      </c>
      <c r="I743" s="19"/>
      <c r="J743" s="15"/>
      <c r="K743" s="15"/>
      <c r="L743" s="15"/>
    </row>
    <row r="744" ht="15.75" customHeight="1">
      <c r="A744" s="39">
        <v>44320.0</v>
      </c>
      <c r="B744" s="42">
        <v>175.15</v>
      </c>
      <c r="C744" s="15">
        <f t="shared" si="1"/>
        <v>0.04974528019</v>
      </c>
      <c r="D744" s="17">
        <f t="shared" si="2"/>
        <v>0.04974528019</v>
      </c>
      <c r="E744" s="39">
        <v>44320.0</v>
      </c>
      <c r="F744" s="16">
        <v>14637.8</v>
      </c>
      <c r="G744" s="15">
        <v>-0.015439873</v>
      </c>
      <c r="H744" s="17">
        <v>-0.0154</v>
      </c>
      <c r="I744" s="19"/>
      <c r="J744" s="15"/>
      <c r="K744" s="15"/>
      <c r="L744" s="15"/>
    </row>
    <row r="745" ht="15.75" customHeight="1">
      <c r="A745" s="39">
        <v>44200.0</v>
      </c>
      <c r="B745" s="42">
        <v>166.85</v>
      </c>
      <c r="C745" s="15">
        <v>0.068</v>
      </c>
      <c r="D745" s="17">
        <f t="shared" si="2"/>
        <v>0.068</v>
      </c>
      <c r="E745" s="39">
        <v>44200.0</v>
      </c>
      <c r="F745" s="16">
        <v>14867.35</v>
      </c>
      <c r="G745" s="15">
        <f>0.012</f>
        <v>0.012</v>
      </c>
      <c r="H745" s="17">
        <v>0.012</v>
      </c>
      <c r="I745" s="19"/>
      <c r="J745" s="15"/>
      <c r="K745" s="15"/>
      <c r="L745" s="15"/>
    </row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75"/>
    <col customWidth="1" min="2" max="2" width="12.63"/>
    <col customWidth="1" min="3" max="3" width="17.38"/>
    <col customWidth="1" min="4" max="4" width="12.38"/>
    <col customWidth="1" min="5" max="5" width="12.75"/>
    <col customWidth="1" min="6" max="6" width="16.0"/>
    <col customWidth="1" min="9" max="9" width="21.25"/>
    <col customWidth="1" min="10" max="10" width="22.25"/>
    <col customWidth="1" min="11" max="11" width="15.13"/>
    <col customWidth="1" min="12" max="12" width="23.13"/>
  </cols>
  <sheetData>
    <row r="1">
      <c r="A1" s="82" t="s">
        <v>591</v>
      </c>
      <c r="B1" s="83"/>
      <c r="C1" s="83"/>
      <c r="D1" s="83"/>
      <c r="E1" s="83"/>
      <c r="F1" s="83"/>
      <c r="G1" s="83"/>
      <c r="H1" s="84"/>
      <c r="I1" s="10"/>
      <c r="J1" s="10"/>
      <c r="K1" s="10"/>
      <c r="L1" s="10"/>
      <c r="M1" s="10"/>
      <c r="N1" s="10"/>
      <c r="O1" s="10"/>
    </row>
    <row r="2">
      <c r="A2" s="11"/>
      <c r="B2" s="11"/>
      <c r="C2" s="11"/>
      <c r="D2" s="11"/>
      <c r="E2" s="11"/>
      <c r="F2" s="11"/>
      <c r="G2" s="11"/>
      <c r="H2" s="11"/>
      <c r="I2" s="13" t="s">
        <v>589</v>
      </c>
      <c r="J2" s="10"/>
      <c r="K2" s="10"/>
      <c r="L2" s="10"/>
      <c r="M2" s="14"/>
      <c r="N2" s="14"/>
      <c r="O2" s="14"/>
    </row>
    <row r="3">
      <c r="A3" s="11" t="s">
        <v>29</v>
      </c>
      <c r="B3" s="11" t="s">
        <v>30</v>
      </c>
      <c r="C3" s="11" t="s">
        <v>31</v>
      </c>
      <c r="D3" s="11" t="s">
        <v>32</v>
      </c>
      <c r="E3" s="11" t="s">
        <v>29</v>
      </c>
      <c r="F3" s="11" t="s">
        <v>30</v>
      </c>
      <c r="G3" s="11" t="s">
        <v>31</v>
      </c>
      <c r="H3" s="11" t="s">
        <v>32</v>
      </c>
      <c r="I3" s="13"/>
      <c r="J3" s="10"/>
      <c r="K3" s="10"/>
      <c r="L3" s="10"/>
      <c r="M3" s="14"/>
      <c r="N3" s="14"/>
      <c r="O3" s="14"/>
    </row>
    <row r="4">
      <c r="A4" s="15" t="s">
        <v>34</v>
      </c>
      <c r="B4" s="42">
        <v>252.7</v>
      </c>
      <c r="C4" s="15">
        <f t="shared" ref="C4:C746" si="1">B4/B5-1</f>
        <v>-0.00453023439</v>
      </c>
      <c r="D4" s="17">
        <f t="shared" ref="D4:D746" si="2">C4</f>
        <v>-0.00453023439</v>
      </c>
      <c r="E4" s="15" t="s">
        <v>34</v>
      </c>
      <c r="F4" s="16">
        <v>22326.9</v>
      </c>
      <c r="G4" s="15">
        <v>0.009187001</v>
      </c>
      <c r="H4" s="17">
        <v>0.0092</v>
      </c>
    </row>
    <row r="5">
      <c r="A5" s="15" t="s">
        <v>36</v>
      </c>
      <c r="B5" s="42">
        <v>253.85</v>
      </c>
      <c r="C5" s="15">
        <f t="shared" si="1"/>
        <v>0.004749653671</v>
      </c>
      <c r="D5" s="17">
        <f t="shared" si="2"/>
        <v>0.004749653671</v>
      </c>
      <c r="E5" s="15" t="s">
        <v>36</v>
      </c>
      <c r="F5" s="16">
        <v>22123.65</v>
      </c>
      <c r="G5" s="15">
        <v>0.005405663</v>
      </c>
      <c r="H5" s="17">
        <v>0.0054</v>
      </c>
      <c r="I5" s="19"/>
      <c r="J5" s="20">
        <f>(B4/B746)^(1/3)</f>
        <v>1.29207478</v>
      </c>
      <c r="K5" s="15"/>
      <c r="L5" s="15"/>
    </row>
    <row r="6">
      <c r="A6" s="15" t="s">
        <v>37</v>
      </c>
      <c r="B6" s="42">
        <v>252.65</v>
      </c>
      <c r="C6" s="15">
        <f t="shared" si="1"/>
        <v>-0.03199233716</v>
      </c>
      <c r="D6" s="17">
        <f t="shared" si="2"/>
        <v>-0.03199233716</v>
      </c>
      <c r="E6" s="15" t="s">
        <v>37</v>
      </c>
      <c r="F6" s="16">
        <v>22004.7</v>
      </c>
      <c r="G6" s="15">
        <v>-0.004165771</v>
      </c>
      <c r="H6" s="17">
        <v>-0.0042</v>
      </c>
      <c r="I6" s="21" t="s">
        <v>38</v>
      </c>
      <c r="J6" s="20">
        <f>J5-1</f>
        <v>0.2920747803</v>
      </c>
      <c r="K6" s="15"/>
      <c r="L6" s="22">
        <f>(7.08+7.29+4.64)/3</f>
        <v>6.336666667</v>
      </c>
    </row>
    <row r="7">
      <c r="A7" s="15" t="s">
        <v>40</v>
      </c>
      <c r="B7" s="42">
        <v>261.0</v>
      </c>
      <c r="C7" s="15">
        <f t="shared" si="1"/>
        <v>0.01913315111</v>
      </c>
      <c r="D7" s="17">
        <f t="shared" si="2"/>
        <v>0.01913315111</v>
      </c>
      <c r="E7" s="15" t="s">
        <v>40</v>
      </c>
      <c r="F7" s="16">
        <v>22096.75</v>
      </c>
      <c r="G7" s="15">
        <v>0.003852453</v>
      </c>
      <c r="H7" s="17">
        <v>0.0039</v>
      </c>
      <c r="I7" s="19"/>
      <c r="J7" s="20">
        <v>33.94912735</v>
      </c>
      <c r="K7" s="24" t="s">
        <v>41</v>
      </c>
      <c r="L7" s="25">
        <v>0.0633</v>
      </c>
      <c r="M7" s="22" t="s">
        <v>42</v>
      </c>
      <c r="N7" s="22"/>
      <c r="O7" s="22"/>
    </row>
    <row r="8">
      <c r="A8" s="15" t="s">
        <v>43</v>
      </c>
      <c r="B8" s="42">
        <v>256.1</v>
      </c>
      <c r="C8" s="15">
        <f t="shared" si="1"/>
        <v>0.03037618185</v>
      </c>
      <c r="D8" s="17">
        <f t="shared" si="2"/>
        <v>0.03037618185</v>
      </c>
      <c r="E8" s="15" t="s">
        <v>43</v>
      </c>
      <c r="F8" s="16">
        <v>22011.95</v>
      </c>
      <c r="G8" s="15">
        <v>0.007914703</v>
      </c>
      <c r="H8" s="17">
        <v>0.0079</v>
      </c>
      <c r="I8" s="19"/>
      <c r="J8" s="15"/>
      <c r="K8" s="15"/>
      <c r="L8" s="24">
        <v>0.0633</v>
      </c>
    </row>
    <row r="9">
      <c r="A9" s="15" t="s">
        <v>44</v>
      </c>
      <c r="B9" s="42">
        <v>248.55</v>
      </c>
      <c r="C9" s="15">
        <f t="shared" si="1"/>
        <v>-0.01271102284</v>
      </c>
      <c r="D9" s="17">
        <f t="shared" si="2"/>
        <v>-0.01271102284</v>
      </c>
      <c r="E9" s="15" t="s">
        <v>44</v>
      </c>
      <c r="F9" s="16">
        <v>21839.1</v>
      </c>
      <c r="G9" s="15">
        <v>9.92325E-4</v>
      </c>
      <c r="H9" s="17">
        <v>0.001</v>
      </c>
      <c r="I9" s="26" t="s">
        <v>45</v>
      </c>
      <c r="J9" s="24">
        <f>_xlfn.COVARIANCE.P(C4:C745,G4:G745)/_xlfn.VAR.P(G4:G745)</f>
        <v>0.8678872415</v>
      </c>
      <c r="K9" s="15"/>
      <c r="L9" s="15"/>
    </row>
    <row r="10">
      <c r="A10" s="15" t="s">
        <v>46</v>
      </c>
      <c r="B10" s="42">
        <v>251.75</v>
      </c>
      <c r="C10" s="15">
        <f t="shared" si="1"/>
        <v>-0.01602501466</v>
      </c>
      <c r="D10" s="17">
        <f t="shared" si="2"/>
        <v>-0.01602501466</v>
      </c>
      <c r="E10" s="15" t="s">
        <v>46</v>
      </c>
      <c r="F10" s="16">
        <v>21817.45</v>
      </c>
      <c r="G10" s="15">
        <v>-0.010802196</v>
      </c>
      <c r="H10" s="17">
        <v>-0.0108</v>
      </c>
      <c r="I10" s="26" t="s">
        <v>47</v>
      </c>
      <c r="J10" s="24">
        <f>SLOPE(C4:C745,G4:G745)</f>
        <v>0.8678872415</v>
      </c>
      <c r="K10" s="15"/>
      <c r="L10" s="27" t="s">
        <v>48</v>
      </c>
      <c r="M10" s="28" t="s">
        <v>49</v>
      </c>
      <c r="N10" s="28" t="s">
        <v>50</v>
      </c>
      <c r="O10" s="28" t="s">
        <v>51</v>
      </c>
    </row>
    <row r="11">
      <c r="A11" s="15" t="s">
        <v>57</v>
      </c>
      <c r="B11" s="42">
        <v>255.85</v>
      </c>
      <c r="C11" s="15">
        <f t="shared" si="1"/>
        <v>-0.0157722639</v>
      </c>
      <c r="D11" s="17">
        <f t="shared" si="2"/>
        <v>-0.0157722639</v>
      </c>
      <c r="E11" s="15" t="s">
        <v>57</v>
      </c>
      <c r="F11" s="16">
        <v>22055.7</v>
      </c>
      <c r="G11" s="15">
        <v>0.001468896</v>
      </c>
      <c r="H11" s="17">
        <v>0.0015</v>
      </c>
      <c r="I11" s="26" t="s">
        <v>58</v>
      </c>
      <c r="J11" s="24">
        <f>0.7853</f>
        <v>0.7853</v>
      </c>
      <c r="K11" s="15"/>
      <c r="L11" s="27" t="s">
        <v>59</v>
      </c>
      <c r="M11" s="28">
        <f t="shared" ref="M11:M12" si="3">AVERAGE(C499:C746)</f>
        <v>-0.0004914925337</v>
      </c>
      <c r="N11" s="28">
        <f>AVERAGE(C250:C498)</f>
        <v>0.0001750312274</v>
      </c>
      <c r="O11" s="28">
        <f>AVERAGE(C4:C249)</f>
        <v>0.004983658767</v>
      </c>
    </row>
    <row r="12">
      <c r="A12" s="15" t="s">
        <v>61</v>
      </c>
      <c r="B12" s="42">
        <v>259.95</v>
      </c>
      <c r="C12" s="15">
        <f t="shared" si="1"/>
        <v>-0.06002531188</v>
      </c>
      <c r="D12" s="17">
        <f t="shared" si="2"/>
        <v>-0.06002531188</v>
      </c>
      <c r="E12" s="15" t="s">
        <v>61</v>
      </c>
      <c r="F12" s="16">
        <v>22023.35</v>
      </c>
      <c r="G12" s="15">
        <v>-0.005567433</v>
      </c>
      <c r="H12" s="17">
        <v>-0.0056</v>
      </c>
      <c r="I12" s="19" t="s">
        <v>62</v>
      </c>
      <c r="J12" s="15">
        <f>J6-L8</f>
        <v>0.2287747803</v>
      </c>
      <c r="L12" s="27" t="s">
        <v>59</v>
      </c>
      <c r="M12" s="33">
        <f t="shared" si="3"/>
        <v>-0.0004092225328</v>
      </c>
      <c r="N12" s="33">
        <f t="shared" ref="N12:O12" si="4">N11</f>
        <v>0.0001750312274</v>
      </c>
      <c r="O12" s="34">
        <f t="shared" si="4"/>
        <v>0.004983658767</v>
      </c>
    </row>
    <row r="13">
      <c r="A13" s="15" t="s">
        <v>64</v>
      </c>
      <c r="B13" s="42">
        <v>276.55</v>
      </c>
      <c r="C13" s="15">
        <f t="shared" si="1"/>
        <v>0.1831016043</v>
      </c>
      <c r="D13" s="17">
        <f t="shared" si="2"/>
        <v>0.1831016043</v>
      </c>
      <c r="E13" s="15" t="s">
        <v>64</v>
      </c>
      <c r="F13" s="16">
        <v>22146.65</v>
      </c>
      <c r="G13" s="15">
        <v>0.006771162</v>
      </c>
      <c r="H13" s="17">
        <v>0.0068</v>
      </c>
      <c r="I13" s="19" t="s">
        <v>65</v>
      </c>
      <c r="J13" s="15">
        <f>J12*J9</f>
        <v>0.198550713</v>
      </c>
      <c r="L13" s="27" t="s">
        <v>66</v>
      </c>
      <c r="M13" s="33">
        <f>AVERAGE(M12:O12)</f>
        <v>0.001583155821</v>
      </c>
      <c r="N13" s="35"/>
      <c r="O13" s="35"/>
    </row>
    <row r="14">
      <c r="A14" s="15" t="s">
        <v>68</v>
      </c>
      <c r="B14" s="42">
        <v>233.75</v>
      </c>
      <c r="C14" s="15">
        <f t="shared" si="1"/>
        <v>-0.1059475999</v>
      </c>
      <c r="D14" s="17">
        <f t="shared" si="2"/>
        <v>-0.1059475999</v>
      </c>
      <c r="E14" s="15" t="s">
        <v>68</v>
      </c>
      <c r="F14" s="16">
        <v>21997.7</v>
      </c>
      <c r="G14" s="15">
        <v>-0.015132725</v>
      </c>
      <c r="H14" s="17">
        <v>-0.0151</v>
      </c>
      <c r="I14" s="36" t="s">
        <v>69</v>
      </c>
      <c r="J14" s="15">
        <f>J13+L8</f>
        <v>0.261850713</v>
      </c>
      <c r="L14" s="27" t="s">
        <v>70</v>
      </c>
      <c r="M14" s="35">
        <f>B746/B499-1</f>
        <v>0.2146189736</v>
      </c>
      <c r="N14" s="35">
        <f>B250/B498-1</f>
        <v>-0.09077155825</v>
      </c>
      <c r="O14" s="35">
        <f>B4/B249-1</f>
        <v>1.776923077</v>
      </c>
    </row>
    <row r="15">
      <c r="A15" s="39">
        <v>45629.0</v>
      </c>
      <c r="B15" s="42">
        <v>261.45</v>
      </c>
      <c r="C15" s="15">
        <f t="shared" si="1"/>
        <v>-0.01321003963</v>
      </c>
      <c r="D15" s="17">
        <f t="shared" si="2"/>
        <v>-0.01321003963</v>
      </c>
      <c r="E15" s="39">
        <v>45629.0</v>
      </c>
      <c r="F15" s="16">
        <v>22335.7</v>
      </c>
      <c r="G15" s="15">
        <v>1.36571E-4</v>
      </c>
      <c r="H15" s="17">
        <v>1.0E-4</v>
      </c>
      <c r="I15" s="36" t="s">
        <v>72</v>
      </c>
      <c r="J15" s="40">
        <f>J14</f>
        <v>0.261850713</v>
      </c>
      <c r="L15" s="27" t="s">
        <v>73</v>
      </c>
      <c r="M15" s="33">
        <f t="shared" ref="M15:O15" si="5">M14</f>
        <v>0.2146189736</v>
      </c>
      <c r="N15" s="33">
        <f t="shared" si="5"/>
        <v>-0.09077155825</v>
      </c>
      <c r="O15" s="33">
        <f t="shared" si="5"/>
        <v>1.776923077</v>
      </c>
    </row>
    <row r="16">
      <c r="A16" s="39">
        <v>45599.0</v>
      </c>
      <c r="B16" s="42">
        <v>264.95</v>
      </c>
      <c r="C16" s="15">
        <f t="shared" si="1"/>
        <v>-0.0545941124</v>
      </c>
      <c r="D16" s="17">
        <f t="shared" si="2"/>
        <v>-0.0545941124</v>
      </c>
      <c r="E16" s="39">
        <v>45599.0</v>
      </c>
      <c r="F16" s="16">
        <v>22332.65</v>
      </c>
      <c r="G16" s="15">
        <v>-0.007153162</v>
      </c>
      <c r="H16" s="17">
        <v>-0.0072</v>
      </c>
      <c r="I16" s="19"/>
      <c r="J16" s="15"/>
      <c r="K16" s="15"/>
      <c r="L16" s="27" t="s">
        <v>74</v>
      </c>
      <c r="M16" s="33">
        <f>AVERAGE(M15:O15)</f>
        <v>0.6335901641</v>
      </c>
      <c r="N16" s="35"/>
      <c r="O16" s="35"/>
    </row>
    <row r="17">
      <c r="A17" s="39">
        <v>45476.0</v>
      </c>
      <c r="B17" s="42">
        <v>280.25</v>
      </c>
      <c r="C17" s="15">
        <f t="shared" si="1"/>
        <v>-0.01216073317</v>
      </c>
      <c r="D17" s="17">
        <f t="shared" si="2"/>
        <v>-0.01216073317</v>
      </c>
      <c r="E17" s="39">
        <v>45476.0</v>
      </c>
      <c r="F17" s="16">
        <v>22493.55</v>
      </c>
      <c r="G17" s="15">
        <v>8.67667E-4</v>
      </c>
      <c r="H17" s="17">
        <v>9.0E-4</v>
      </c>
      <c r="I17" s="19"/>
      <c r="J17" s="15"/>
      <c r="K17" s="15"/>
      <c r="L17" s="15"/>
      <c r="M17" s="41"/>
      <c r="N17" s="41"/>
      <c r="O17" s="41"/>
    </row>
    <row r="18">
      <c r="A18" s="39">
        <v>45446.0</v>
      </c>
      <c r="B18" s="42">
        <v>283.7</v>
      </c>
      <c r="C18" s="15">
        <f t="shared" si="1"/>
        <v>-0.02020376446</v>
      </c>
      <c r="D18" s="17">
        <f t="shared" si="2"/>
        <v>-0.02020376446</v>
      </c>
      <c r="E18" s="39">
        <v>45446.0</v>
      </c>
      <c r="F18" s="16">
        <v>22474.05</v>
      </c>
      <c r="G18" s="15">
        <v>0.005266972</v>
      </c>
      <c r="H18" s="17">
        <v>0.0053</v>
      </c>
      <c r="I18" s="19"/>
      <c r="J18" s="15"/>
      <c r="K18" s="15"/>
      <c r="L18" s="15"/>
    </row>
    <row r="19">
      <c r="A19" s="39">
        <v>45415.0</v>
      </c>
      <c r="B19" s="42">
        <v>289.55</v>
      </c>
      <c r="C19" s="15">
        <f t="shared" si="1"/>
        <v>-0.01194335438</v>
      </c>
      <c r="D19" s="17">
        <f t="shared" si="2"/>
        <v>-0.01194335438</v>
      </c>
      <c r="E19" s="39">
        <v>45415.0</v>
      </c>
      <c r="F19" s="16">
        <v>22356.3</v>
      </c>
      <c r="G19" s="15">
        <v>-0.002200343</v>
      </c>
      <c r="H19" s="17">
        <v>-0.0022</v>
      </c>
      <c r="I19" s="19"/>
      <c r="J19" s="15"/>
      <c r="K19" s="15"/>
      <c r="L19" s="15"/>
    </row>
    <row r="20">
      <c r="A20" s="39">
        <v>45385.0</v>
      </c>
      <c r="B20" s="42">
        <v>293.05</v>
      </c>
      <c r="C20" s="15">
        <f t="shared" si="1"/>
        <v>-0.007283197832</v>
      </c>
      <c r="D20" s="17">
        <f t="shared" si="2"/>
        <v>-0.007283197832</v>
      </c>
      <c r="E20" s="39">
        <v>45385.0</v>
      </c>
      <c r="F20" s="16">
        <v>22405.6</v>
      </c>
      <c r="G20" s="15">
        <v>0.001215458</v>
      </c>
      <c r="H20" s="17">
        <v>0.0012</v>
      </c>
      <c r="I20" s="19"/>
      <c r="J20" s="15"/>
      <c r="K20" s="15"/>
      <c r="L20" s="15"/>
    </row>
    <row r="21" ht="15.75" customHeight="1">
      <c r="A21" s="39">
        <v>45325.0</v>
      </c>
      <c r="B21" s="42">
        <v>295.2</v>
      </c>
      <c r="C21" s="15">
        <f t="shared" si="1"/>
        <v>0.009921313719</v>
      </c>
      <c r="D21" s="17">
        <f t="shared" si="2"/>
        <v>0.009921313719</v>
      </c>
      <c r="E21" s="39">
        <v>45325.0</v>
      </c>
      <c r="F21" s="16">
        <v>22378.4</v>
      </c>
      <c r="G21" s="15">
        <v>0.001774943</v>
      </c>
      <c r="H21" s="17">
        <v>0.0018</v>
      </c>
      <c r="I21" s="19"/>
      <c r="J21" s="15"/>
      <c r="K21" s="15"/>
      <c r="L21" s="15"/>
    </row>
    <row r="22" ht="15.75" customHeight="1">
      <c r="A22" s="39">
        <v>45294.0</v>
      </c>
      <c r="B22" s="42">
        <v>292.3</v>
      </c>
      <c r="C22" s="15">
        <f t="shared" si="1"/>
        <v>-0.02060646674</v>
      </c>
      <c r="D22" s="17">
        <f t="shared" si="2"/>
        <v>-0.02060646674</v>
      </c>
      <c r="E22" s="39">
        <v>45294.0</v>
      </c>
      <c r="F22" s="16">
        <v>22338.75</v>
      </c>
      <c r="G22" s="15">
        <v>0.016192205</v>
      </c>
      <c r="H22" s="17">
        <v>0.0162</v>
      </c>
      <c r="I22" s="19"/>
      <c r="J22" s="15"/>
      <c r="K22" s="15"/>
      <c r="L22" s="15"/>
    </row>
    <row r="23" ht="15.75" customHeight="1">
      <c r="A23" s="15" t="s">
        <v>75</v>
      </c>
      <c r="B23" s="42">
        <v>298.45</v>
      </c>
      <c r="C23" s="15">
        <f t="shared" si="1"/>
        <v>-0.0106083209</v>
      </c>
      <c r="D23" s="17">
        <f t="shared" si="2"/>
        <v>-0.0106083209</v>
      </c>
      <c r="E23" s="15" t="s">
        <v>75</v>
      </c>
      <c r="F23" s="16">
        <v>21982.8</v>
      </c>
      <c r="G23" s="15">
        <v>0.001441838</v>
      </c>
      <c r="H23" s="17">
        <v>0.0014</v>
      </c>
      <c r="I23" s="19"/>
      <c r="J23" s="15"/>
      <c r="K23" s="15"/>
      <c r="L23" s="15"/>
    </row>
    <row r="24" ht="15.75" customHeight="1">
      <c r="A24" s="15" t="s">
        <v>76</v>
      </c>
      <c r="B24" s="42">
        <v>301.65</v>
      </c>
      <c r="C24" s="15">
        <f t="shared" si="1"/>
        <v>-0.04268486195</v>
      </c>
      <c r="D24" s="17">
        <f t="shared" si="2"/>
        <v>-0.04268486195</v>
      </c>
      <c r="E24" s="15" t="s">
        <v>76</v>
      </c>
      <c r="F24" s="16">
        <v>21951.15</v>
      </c>
      <c r="G24" s="15">
        <v>-0.011135963</v>
      </c>
      <c r="H24" s="17">
        <v>-0.0111</v>
      </c>
      <c r="I24" s="43"/>
      <c r="J24" s="15"/>
      <c r="K24" s="15"/>
      <c r="L24" s="15"/>
    </row>
    <row r="25" ht="15.75" customHeight="1">
      <c r="A25" s="15" t="s">
        <v>79</v>
      </c>
      <c r="B25" s="42">
        <v>315.1</v>
      </c>
      <c r="C25" s="15">
        <f t="shared" si="1"/>
        <v>-0.01067503925</v>
      </c>
      <c r="D25" s="17">
        <f t="shared" si="2"/>
        <v>-0.01067503925</v>
      </c>
      <c r="E25" s="15" t="s">
        <v>79</v>
      </c>
      <c r="F25" s="16">
        <v>22198.35</v>
      </c>
      <c r="G25" s="15">
        <v>0.003449047</v>
      </c>
      <c r="H25" s="17">
        <v>0.0034</v>
      </c>
      <c r="I25" s="19"/>
      <c r="J25" s="15"/>
      <c r="K25" s="15"/>
      <c r="L25" s="15"/>
    </row>
    <row r="26" ht="15.75" customHeight="1">
      <c r="A26" s="15" t="s">
        <v>82</v>
      </c>
      <c r="B26" s="42">
        <v>318.5</v>
      </c>
      <c r="C26" s="15">
        <f t="shared" si="1"/>
        <v>0.01223581758</v>
      </c>
      <c r="D26" s="17">
        <f t="shared" si="2"/>
        <v>0.01223581758</v>
      </c>
      <c r="E26" s="15" t="s">
        <v>82</v>
      </c>
      <c r="F26" s="16">
        <v>22122.05</v>
      </c>
      <c r="G26" s="15">
        <v>-0.004080999</v>
      </c>
      <c r="H26" s="17">
        <v>-0.0041</v>
      </c>
      <c r="I26" s="19"/>
      <c r="J26" s="15"/>
      <c r="K26" s="15"/>
      <c r="L26" s="15"/>
    </row>
    <row r="27" ht="15.75" customHeight="1">
      <c r="A27" s="15" t="s">
        <v>84</v>
      </c>
      <c r="B27" s="42">
        <v>314.65</v>
      </c>
      <c r="C27" s="15">
        <f t="shared" si="1"/>
        <v>0.007202304738</v>
      </c>
      <c r="D27" s="17">
        <f t="shared" si="2"/>
        <v>0.007202304738</v>
      </c>
      <c r="E27" s="15" t="s">
        <v>84</v>
      </c>
      <c r="F27" s="16">
        <v>22212.7</v>
      </c>
      <c r="G27" s="15">
        <v>-2.13796E-4</v>
      </c>
      <c r="H27" s="17">
        <v>-2.0E-4</v>
      </c>
      <c r="I27" s="19"/>
      <c r="J27" s="15"/>
      <c r="K27" s="15"/>
      <c r="L27" s="15"/>
    </row>
    <row r="28" ht="15.75" customHeight="1">
      <c r="A28" s="15" t="s">
        <v>90</v>
      </c>
      <c r="B28" s="42">
        <v>312.4</v>
      </c>
      <c r="C28" s="15">
        <f t="shared" si="1"/>
        <v>-0.007150802479</v>
      </c>
      <c r="D28" s="17">
        <f t="shared" si="2"/>
        <v>-0.007150802479</v>
      </c>
      <c r="E28" s="15" t="s">
        <v>90</v>
      </c>
      <c r="F28" s="16">
        <v>22217.45</v>
      </c>
      <c r="G28" s="15">
        <v>0.007363393</v>
      </c>
      <c r="H28" s="17">
        <v>0.0074</v>
      </c>
      <c r="I28" s="19"/>
      <c r="J28" s="17"/>
      <c r="K28" s="17"/>
      <c r="L28" s="17"/>
    </row>
    <row r="29" ht="15.75" customHeight="1">
      <c r="A29" s="15" t="s">
        <v>92</v>
      </c>
      <c r="B29" s="42">
        <v>314.65</v>
      </c>
      <c r="C29" s="15">
        <f t="shared" si="1"/>
        <v>-0.03303626306</v>
      </c>
      <c r="D29" s="17">
        <f t="shared" si="2"/>
        <v>-0.03303626306</v>
      </c>
      <c r="E29" s="15" t="s">
        <v>92</v>
      </c>
      <c r="F29" s="16">
        <v>22055.05</v>
      </c>
      <c r="G29" s="15">
        <v>-0.00639277</v>
      </c>
      <c r="H29" s="17">
        <v>-0.0064</v>
      </c>
      <c r="I29" s="19"/>
      <c r="J29" s="26"/>
      <c r="K29" s="26"/>
      <c r="L29" s="15"/>
      <c r="N29" s="22" t="s">
        <v>94</v>
      </c>
      <c r="O29" s="22"/>
    </row>
    <row r="30" ht="15.75" customHeight="1">
      <c r="A30" s="15" t="s">
        <v>95</v>
      </c>
      <c r="B30" s="42">
        <v>325.4</v>
      </c>
      <c r="C30" s="15">
        <f t="shared" si="1"/>
        <v>-0.005653170359</v>
      </c>
      <c r="D30" s="17">
        <f t="shared" si="2"/>
        <v>-0.005653170359</v>
      </c>
      <c r="E30" s="15" t="s">
        <v>95</v>
      </c>
      <c r="F30" s="16">
        <v>22196.95</v>
      </c>
      <c r="G30" s="15">
        <v>0.003376691</v>
      </c>
      <c r="H30" s="17">
        <v>0.0034</v>
      </c>
      <c r="I30" s="19"/>
      <c r="J30" s="15"/>
      <c r="K30" s="15"/>
      <c r="L30" s="15"/>
      <c r="N30" s="22"/>
      <c r="O30" s="22"/>
    </row>
    <row r="31" ht="15.75" customHeight="1">
      <c r="A31" s="15" t="s">
        <v>97</v>
      </c>
      <c r="B31" s="42">
        <v>327.25</v>
      </c>
      <c r="C31" s="15">
        <f t="shared" si="1"/>
        <v>0.0472</v>
      </c>
      <c r="D31" s="17">
        <f t="shared" si="2"/>
        <v>0.0472</v>
      </c>
      <c r="E31" s="15" t="s">
        <v>97</v>
      </c>
      <c r="F31" s="16">
        <v>22122.25</v>
      </c>
      <c r="G31" s="15">
        <v>0.003699973</v>
      </c>
      <c r="H31" s="17">
        <v>0.0037</v>
      </c>
      <c r="I31" s="19"/>
      <c r="J31" s="77"/>
      <c r="K31" s="77"/>
      <c r="L31" s="77"/>
    </row>
    <row r="32" ht="15.75" customHeight="1">
      <c r="A32" s="15" t="s">
        <v>99</v>
      </c>
      <c r="B32" s="42">
        <v>312.5</v>
      </c>
      <c r="C32" s="15">
        <f t="shared" si="1"/>
        <v>-0.01076289965</v>
      </c>
      <c r="D32" s="17">
        <f t="shared" si="2"/>
        <v>-0.01076289965</v>
      </c>
      <c r="E32" s="15" t="s">
        <v>99</v>
      </c>
      <c r="F32" s="16">
        <v>22040.7</v>
      </c>
      <c r="G32" s="15">
        <v>0.005930879</v>
      </c>
      <c r="H32" s="17">
        <v>0.0059</v>
      </c>
      <c r="I32" s="19"/>
      <c r="J32" s="17"/>
      <c r="K32" s="17"/>
      <c r="L32" s="17"/>
    </row>
    <row r="33" ht="15.75" customHeight="1">
      <c r="A33" s="15" t="s">
        <v>101</v>
      </c>
      <c r="B33" s="42">
        <v>315.9</v>
      </c>
      <c r="C33" s="15">
        <f t="shared" si="1"/>
        <v>0.06525037936</v>
      </c>
      <c r="D33" s="17">
        <f t="shared" si="2"/>
        <v>0.06525037936</v>
      </c>
      <c r="E33" s="15" t="s">
        <v>101</v>
      </c>
      <c r="F33" s="16">
        <v>21910.75</v>
      </c>
      <c r="G33" s="15">
        <v>0.003237172</v>
      </c>
      <c r="H33" s="17">
        <v>0.0032</v>
      </c>
      <c r="I33" s="19"/>
      <c r="J33" s="15"/>
      <c r="K33" s="15"/>
      <c r="L33" s="15"/>
    </row>
    <row r="34" ht="15.75" customHeight="1">
      <c r="A34" s="15" t="s">
        <v>104</v>
      </c>
      <c r="B34" s="42">
        <v>296.55</v>
      </c>
      <c r="C34" s="15">
        <f t="shared" si="1"/>
        <v>0.01332649923</v>
      </c>
      <c r="D34" s="17">
        <f t="shared" si="2"/>
        <v>0.01332649923</v>
      </c>
      <c r="E34" s="15" t="s">
        <v>104</v>
      </c>
      <c r="F34" s="16">
        <v>21840.05</v>
      </c>
      <c r="G34" s="15">
        <v>0.004451956</v>
      </c>
      <c r="H34" s="17">
        <v>0.0045</v>
      </c>
      <c r="I34" s="19"/>
      <c r="J34" s="15"/>
      <c r="K34" s="15"/>
      <c r="L34" s="15"/>
    </row>
    <row r="35" ht="15.75" customHeight="1">
      <c r="A35" s="15" t="s">
        <v>107</v>
      </c>
      <c r="B35" s="42">
        <v>292.65</v>
      </c>
      <c r="C35" s="15">
        <f t="shared" si="1"/>
        <v>0.04053333333</v>
      </c>
      <c r="D35" s="17">
        <f t="shared" si="2"/>
        <v>0.04053333333</v>
      </c>
      <c r="E35" s="15" t="s">
        <v>107</v>
      </c>
      <c r="F35" s="16">
        <v>21743.25</v>
      </c>
      <c r="G35" s="15">
        <v>0.005884516</v>
      </c>
      <c r="H35" s="17">
        <v>0.0059</v>
      </c>
      <c r="I35" s="19"/>
      <c r="J35" s="15"/>
      <c r="K35" s="15"/>
      <c r="L35" s="15"/>
    </row>
    <row r="36" ht="15.75" customHeight="1">
      <c r="A36" s="39">
        <v>45628.0</v>
      </c>
      <c r="B36" s="42">
        <v>281.25</v>
      </c>
      <c r="C36" s="15">
        <f t="shared" si="1"/>
        <v>-0.1413524653</v>
      </c>
      <c r="D36" s="17">
        <f t="shared" si="2"/>
        <v>-0.1413524653</v>
      </c>
      <c r="E36" s="39">
        <v>45628.0</v>
      </c>
      <c r="F36" s="16">
        <v>21616.05</v>
      </c>
      <c r="G36" s="15">
        <v>-0.007641455</v>
      </c>
      <c r="H36" s="17">
        <v>-0.0076</v>
      </c>
      <c r="I36" s="19"/>
      <c r="J36" s="15"/>
      <c r="K36" s="15"/>
      <c r="L36" s="15"/>
    </row>
    <row r="37" ht="15.75" customHeight="1">
      <c r="A37" s="39">
        <v>45537.0</v>
      </c>
      <c r="B37" s="42">
        <v>327.55</v>
      </c>
      <c r="C37" s="15">
        <f t="shared" si="1"/>
        <v>-0.04601718363</v>
      </c>
      <c r="D37" s="17">
        <f t="shared" si="2"/>
        <v>-0.04601718363</v>
      </c>
      <c r="E37" s="39">
        <v>45537.0</v>
      </c>
      <c r="F37" s="16">
        <v>21782.5</v>
      </c>
      <c r="G37" s="15">
        <v>0.002972196</v>
      </c>
      <c r="H37" s="17">
        <v>0.003</v>
      </c>
      <c r="I37" s="19"/>
      <c r="J37" s="15"/>
      <c r="K37" s="15"/>
      <c r="L37" s="15"/>
    </row>
    <row r="38" ht="15.75" customHeight="1">
      <c r="A38" s="39">
        <v>45506.0</v>
      </c>
      <c r="B38" s="42">
        <v>343.35</v>
      </c>
      <c r="C38" s="15">
        <f t="shared" si="1"/>
        <v>-0.01534270146</v>
      </c>
      <c r="D38" s="17">
        <f t="shared" si="2"/>
        <v>-0.01534270146</v>
      </c>
      <c r="E38" s="39">
        <v>45506.0</v>
      </c>
      <c r="F38" s="16">
        <v>21717.95</v>
      </c>
      <c r="G38" s="15">
        <v>-0.009691981</v>
      </c>
      <c r="H38" s="17">
        <v>-0.0097</v>
      </c>
      <c r="I38" s="19"/>
      <c r="J38" s="15"/>
      <c r="K38" s="15"/>
      <c r="L38" s="15"/>
    </row>
    <row r="39" ht="15.75" customHeight="1">
      <c r="A39" s="39">
        <v>45475.0</v>
      </c>
      <c r="B39" s="42">
        <v>348.7</v>
      </c>
      <c r="C39" s="15">
        <f t="shared" si="1"/>
        <v>-0.01399688958</v>
      </c>
      <c r="D39" s="17">
        <f t="shared" si="2"/>
        <v>-0.01399688958</v>
      </c>
      <c r="E39" s="39">
        <v>45475.0</v>
      </c>
      <c r="F39" s="16">
        <v>21930.5</v>
      </c>
      <c r="G39" s="48">
        <v>5.0161E-5</v>
      </c>
      <c r="H39" s="17">
        <v>1.0E-4</v>
      </c>
      <c r="I39" s="19"/>
      <c r="J39" s="17"/>
      <c r="K39" s="17"/>
      <c r="L39" s="17"/>
    </row>
    <row r="40" ht="15.75" customHeight="1">
      <c r="A40" s="39">
        <v>45445.0</v>
      </c>
      <c r="B40" s="42">
        <v>353.65</v>
      </c>
      <c r="C40" s="15">
        <f t="shared" si="1"/>
        <v>0.02790292109</v>
      </c>
      <c r="D40" s="17">
        <f t="shared" si="2"/>
        <v>0.02790292109</v>
      </c>
      <c r="E40" s="39">
        <v>45445.0</v>
      </c>
      <c r="F40" s="16">
        <v>21929.4</v>
      </c>
      <c r="G40" s="15">
        <v>0.007243348</v>
      </c>
      <c r="H40" s="17">
        <v>0.0072</v>
      </c>
      <c r="I40" s="19"/>
      <c r="J40" s="15"/>
      <c r="K40" s="15"/>
      <c r="L40" s="15"/>
    </row>
    <row r="41" ht="15.75" customHeight="1">
      <c r="A41" s="39">
        <v>45414.0</v>
      </c>
      <c r="B41" s="42">
        <v>344.05</v>
      </c>
      <c r="C41" s="15">
        <f t="shared" si="1"/>
        <v>0.006288388418</v>
      </c>
      <c r="D41" s="17">
        <f t="shared" si="2"/>
        <v>0.006288388418</v>
      </c>
      <c r="E41" s="39">
        <v>45414.0</v>
      </c>
      <c r="F41" s="16">
        <v>21771.7</v>
      </c>
      <c r="G41" s="15">
        <v>-0.003756784</v>
      </c>
      <c r="H41" s="17">
        <v>-0.0038</v>
      </c>
      <c r="I41" s="78"/>
      <c r="J41" s="79"/>
      <c r="K41" s="15"/>
      <c r="L41" s="15"/>
    </row>
    <row r="42" ht="15.75" customHeight="1">
      <c r="A42" s="39">
        <v>45324.0</v>
      </c>
      <c r="B42" s="42">
        <v>341.9</v>
      </c>
      <c r="C42" s="15">
        <f t="shared" si="1"/>
        <v>-0.0002923976608</v>
      </c>
      <c r="D42" s="17">
        <f t="shared" si="2"/>
        <v>-0.0002923976608</v>
      </c>
      <c r="E42" s="39">
        <v>45324.0</v>
      </c>
      <c r="F42" s="16">
        <v>21853.8</v>
      </c>
      <c r="G42" s="15">
        <v>0.007205916</v>
      </c>
      <c r="H42" s="17">
        <v>0.0072</v>
      </c>
    </row>
    <row r="43" ht="15.75" customHeight="1">
      <c r="A43" s="39">
        <v>45293.0</v>
      </c>
      <c r="B43" s="42">
        <v>342.0</v>
      </c>
      <c r="C43" s="15">
        <f t="shared" si="1"/>
        <v>0.00278551532</v>
      </c>
      <c r="D43" s="17">
        <f t="shared" si="2"/>
        <v>0.00278551532</v>
      </c>
      <c r="E43" s="39">
        <v>45293.0</v>
      </c>
      <c r="F43" s="16">
        <v>21697.45</v>
      </c>
      <c r="G43" s="15">
        <v>-0.001300303</v>
      </c>
      <c r="H43" s="17">
        <v>-0.0013</v>
      </c>
    </row>
    <row r="44" ht="15.75" customHeight="1">
      <c r="A44" s="15" t="s">
        <v>114</v>
      </c>
      <c r="B44" s="42">
        <v>341.05</v>
      </c>
      <c r="C44" s="15">
        <f t="shared" si="1"/>
        <v>0.007086962941</v>
      </c>
      <c r="D44" s="17">
        <f t="shared" si="2"/>
        <v>0.007086962941</v>
      </c>
      <c r="E44" s="15" t="s">
        <v>114</v>
      </c>
      <c r="F44" s="16">
        <v>21725.7</v>
      </c>
      <c r="G44" s="15">
        <v>0.009460043</v>
      </c>
      <c r="H44" s="17">
        <v>0.0095</v>
      </c>
    </row>
    <row r="45" ht="15.75" customHeight="1">
      <c r="A45" s="15" t="s">
        <v>115</v>
      </c>
      <c r="B45" s="42">
        <v>338.65</v>
      </c>
      <c r="C45" s="15">
        <f t="shared" si="1"/>
        <v>0.01666166316</v>
      </c>
      <c r="D45" s="17">
        <f t="shared" si="2"/>
        <v>0.01666166316</v>
      </c>
      <c r="E45" s="15" t="s">
        <v>115</v>
      </c>
      <c r="F45" s="16">
        <v>21522.1</v>
      </c>
      <c r="G45" s="15">
        <v>-0.009913698</v>
      </c>
      <c r="H45" s="17">
        <v>-0.0099</v>
      </c>
    </row>
    <row r="46" ht="15.75" customHeight="1">
      <c r="A46" s="15" t="s">
        <v>116</v>
      </c>
      <c r="B46" s="42">
        <v>333.1</v>
      </c>
      <c r="C46" s="15">
        <f t="shared" si="1"/>
        <v>-0.02502561101</v>
      </c>
      <c r="D46" s="17">
        <f t="shared" si="2"/>
        <v>-0.02502561101</v>
      </c>
      <c r="E46" s="15" t="s">
        <v>116</v>
      </c>
      <c r="F46" s="16">
        <v>21737.6</v>
      </c>
      <c r="G46" s="15">
        <v>0.018030591</v>
      </c>
      <c r="H46" s="17">
        <v>0.018</v>
      </c>
    </row>
    <row r="47" ht="15.75" customHeight="1">
      <c r="A47" s="15" t="s">
        <v>117</v>
      </c>
      <c r="B47" s="42">
        <v>341.65</v>
      </c>
      <c r="C47" s="15">
        <f t="shared" si="1"/>
        <v>-0.00538573508</v>
      </c>
      <c r="D47" s="17">
        <f t="shared" si="2"/>
        <v>-0.00538573508</v>
      </c>
      <c r="E47" s="15" t="s">
        <v>117</v>
      </c>
      <c r="F47" s="16">
        <v>21352.6</v>
      </c>
      <c r="G47" s="15">
        <v>-0.004724072</v>
      </c>
      <c r="H47" s="17">
        <v>-0.0047</v>
      </c>
    </row>
    <row r="48" ht="15.75" customHeight="1">
      <c r="A48" s="15" t="s">
        <v>118</v>
      </c>
      <c r="B48" s="42">
        <v>343.5</v>
      </c>
      <c r="C48" s="15">
        <f t="shared" si="1"/>
        <v>0.03807796917</v>
      </c>
      <c r="D48" s="17">
        <f t="shared" si="2"/>
        <v>0.03807796917</v>
      </c>
      <c r="E48" s="15" t="s">
        <v>118</v>
      </c>
      <c r="F48" s="16">
        <v>21453.95</v>
      </c>
      <c r="G48" s="15">
        <v>0.010130045</v>
      </c>
      <c r="H48" s="17">
        <v>0.0101</v>
      </c>
    </row>
    <row r="49" ht="15.75" customHeight="1">
      <c r="A49" s="15" t="s">
        <v>119</v>
      </c>
      <c r="B49" s="42">
        <v>330.9</v>
      </c>
      <c r="C49" s="15">
        <f t="shared" si="1"/>
        <v>-0.0651221924</v>
      </c>
      <c r="D49" s="17">
        <f t="shared" si="2"/>
        <v>-0.0651221924</v>
      </c>
      <c r="E49" s="15" t="s">
        <v>119</v>
      </c>
      <c r="F49" s="16">
        <v>21238.8</v>
      </c>
      <c r="G49" s="15">
        <v>-0.01543682</v>
      </c>
      <c r="H49" s="17">
        <v>-0.0154</v>
      </c>
    </row>
    <row r="50" ht="15.75" customHeight="1">
      <c r="A50" s="15" t="s">
        <v>120</v>
      </c>
      <c r="B50" s="42">
        <v>353.95</v>
      </c>
      <c r="C50" s="15">
        <f t="shared" si="1"/>
        <v>0.03252625438</v>
      </c>
      <c r="D50" s="17">
        <f t="shared" si="2"/>
        <v>0.03252625438</v>
      </c>
      <c r="E50" s="15" t="s">
        <v>120</v>
      </c>
      <c r="F50" s="16">
        <v>21571.8</v>
      </c>
      <c r="G50" s="15">
        <v>-0.002340166</v>
      </c>
      <c r="H50" s="17">
        <v>-0.0023</v>
      </c>
    </row>
    <row r="51" ht="15.75" customHeight="1">
      <c r="A51" s="15" t="s">
        <v>121</v>
      </c>
      <c r="B51" s="42">
        <v>342.8</v>
      </c>
      <c r="C51" s="15">
        <f t="shared" si="1"/>
        <v>-0.01224607405</v>
      </c>
      <c r="D51" s="17">
        <f t="shared" si="2"/>
        <v>-0.01224607405</v>
      </c>
      <c r="E51" s="15" t="s">
        <v>121</v>
      </c>
      <c r="F51" s="16">
        <v>21622.4</v>
      </c>
      <c r="G51" s="15">
        <v>0.007461939</v>
      </c>
      <c r="H51" s="17">
        <v>0.0075</v>
      </c>
    </row>
    <row r="52" ht="15.75" customHeight="1">
      <c r="A52" s="15" t="s">
        <v>122</v>
      </c>
      <c r="B52" s="42">
        <v>347.05</v>
      </c>
      <c r="C52" s="15">
        <f t="shared" si="1"/>
        <v>-0.05345697532</v>
      </c>
      <c r="D52" s="17">
        <f t="shared" si="2"/>
        <v>-0.05345697532</v>
      </c>
      <c r="E52" s="15" t="s">
        <v>122</v>
      </c>
      <c r="F52" s="16">
        <v>21462.25</v>
      </c>
      <c r="G52" s="15">
        <v>-0.005085308</v>
      </c>
      <c r="H52" s="17">
        <v>-0.0051</v>
      </c>
    </row>
    <row r="53" ht="15.75" customHeight="1">
      <c r="A53" s="15" t="s">
        <v>123</v>
      </c>
      <c r="B53" s="42">
        <v>366.65</v>
      </c>
      <c r="C53" s="15">
        <f t="shared" si="1"/>
        <v>-0.01925906112</v>
      </c>
      <c r="D53" s="17">
        <f t="shared" si="2"/>
        <v>-0.01925906112</v>
      </c>
      <c r="E53" s="15" t="s">
        <v>123</v>
      </c>
      <c r="F53" s="16">
        <v>21571.95</v>
      </c>
      <c r="G53" s="15">
        <v>-0.020894323</v>
      </c>
      <c r="H53" s="17">
        <v>-0.0209</v>
      </c>
    </row>
    <row r="54" ht="15.75" customHeight="1">
      <c r="A54" s="15" t="s">
        <v>124</v>
      </c>
      <c r="B54" s="42">
        <v>373.85</v>
      </c>
      <c r="C54" s="15">
        <f t="shared" si="1"/>
        <v>0.1856961624</v>
      </c>
      <c r="D54" s="17">
        <f t="shared" si="2"/>
        <v>0.1856961624</v>
      </c>
      <c r="E54" s="15" t="s">
        <v>124</v>
      </c>
      <c r="F54" s="16">
        <v>22032.3</v>
      </c>
      <c r="G54" s="15">
        <v>-0.002948304</v>
      </c>
      <c r="H54" s="17">
        <v>-0.0029</v>
      </c>
    </row>
    <row r="55" ht="15.75" customHeight="1">
      <c r="A55" s="15" t="s">
        <v>125</v>
      </c>
      <c r="B55" s="42">
        <v>315.3</v>
      </c>
      <c r="C55" s="15">
        <f t="shared" si="1"/>
        <v>0.03056054911</v>
      </c>
      <c r="D55" s="17">
        <f t="shared" si="2"/>
        <v>0.03056054911</v>
      </c>
      <c r="E55" s="15" t="s">
        <v>125</v>
      </c>
      <c r="F55" s="16">
        <v>22097.45</v>
      </c>
      <c r="G55" s="15">
        <v>0.009267146</v>
      </c>
      <c r="H55" s="17">
        <v>0.0093</v>
      </c>
    </row>
    <row r="56" ht="15.75" customHeight="1">
      <c r="A56" s="39">
        <v>45627.0</v>
      </c>
      <c r="B56" s="42">
        <v>305.95</v>
      </c>
      <c r="C56" s="15">
        <f t="shared" si="1"/>
        <v>-0.001957266351</v>
      </c>
      <c r="D56" s="17">
        <f t="shared" si="2"/>
        <v>-0.001957266351</v>
      </c>
      <c r="E56" s="39">
        <v>45627.0</v>
      </c>
      <c r="F56" s="16">
        <v>21894.55</v>
      </c>
      <c r="G56" s="15">
        <v>0.01142642</v>
      </c>
      <c r="H56" s="17">
        <v>0.0114</v>
      </c>
    </row>
    <row r="57" ht="15.75" customHeight="1">
      <c r="A57" s="39">
        <v>45597.0</v>
      </c>
      <c r="B57" s="42">
        <v>306.55</v>
      </c>
      <c r="C57" s="15">
        <f t="shared" si="1"/>
        <v>0.0006528480496</v>
      </c>
      <c r="D57" s="17">
        <f t="shared" si="2"/>
        <v>0.0006528480496</v>
      </c>
      <c r="E57" s="39">
        <v>45597.0</v>
      </c>
      <c r="F57" s="16">
        <v>21647.2</v>
      </c>
      <c r="G57" s="15">
        <v>0.001318303</v>
      </c>
      <c r="H57" s="17">
        <v>0.0013</v>
      </c>
      <c r="I57" s="19"/>
      <c r="J57" s="15"/>
      <c r="K57" s="15"/>
      <c r="L57" s="15"/>
    </row>
    <row r="58" ht="15.75" customHeight="1">
      <c r="A58" s="39">
        <v>45566.0</v>
      </c>
      <c r="B58" s="42">
        <v>306.35</v>
      </c>
      <c r="C58" s="15">
        <f t="shared" si="1"/>
        <v>-0.003415744958</v>
      </c>
      <c r="D58" s="17">
        <f t="shared" si="2"/>
        <v>-0.003415744958</v>
      </c>
      <c r="E58" s="39">
        <v>45566.0</v>
      </c>
      <c r="F58" s="16">
        <v>21618.7</v>
      </c>
      <c r="G58" s="15">
        <v>0.003427733</v>
      </c>
      <c r="H58" s="17">
        <v>0.0034</v>
      </c>
      <c r="I58" s="19"/>
      <c r="J58" s="15"/>
      <c r="K58" s="15"/>
      <c r="L58" s="15"/>
    </row>
    <row r="59" ht="15.75" customHeight="1">
      <c r="A59" s="39">
        <v>45536.0</v>
      </c>
      <c r="B59" s="42">
        <v>307.4</v>
      </c>
      <c r="C59" s="15">
        <f t="shared" si="1"/>
        <v>0.01569469684</v>
      </c>
      <c r="D59" s="17">
        <f t="shared" si="2"/>
        <v>0.01569469684</v>
      </c>
      <c r="E59" s="39">
        <v>45536.0</v>
      </c>
      <c r="F59" s="16">
        <v>21544.85</v>
      </c>
      <c r="G59" s="15">
        <v>0.0014805</v>
      </c>
      <c r="H59" s="17">
        <v>0.0015</v>
      </c>
      <c r="I59" s="19"/>
      <c r="J59" s="15"/>
      <c r="K59" s="15"/>
      <c r="L59" s="15"/>
    </row>
    <row r="60" ht="15.75" customHeight="1">
      <c r="A60" s="39">
        <v>45505.0</v>
      </c>
      <c r="B60" s="42">
        <v>302.65</v>
      </c>
      <c r="C60" s="15">
        <f t="shared" si="1"/>
        <v>-0.02872272144</v>
      </c>
      <c r="D60" s="17">
        <f t="shared" si="2"/>
        <v>-0.02872272144</v>
      </c>
      <c r="E60" s="39">
        <v>45505.0</v>
      </c>
      <c r="F60" s="16">
        <v>21513.0</v>
      </c>
      <c r="G60" s="15">
        <v>-0.009110673</v>
      </c>
      <c r="H60" s="17">
        <v>-0.0091</v>
      </c>
      <c r="I60" s="19"/>
      <c r="J60" s="15"/>
      <c r="K60" s="15"/>
      <c r="L60" s="15"/>
    </row>
    <row r="61" ht="15.75" customHeight="1">
      <c r="A61" s="39">
        <v>45413.0</v>
      </c>
      <c r="B61" s="42">
        <v>311.6</v>
      </c>
      <c r="C61" s="15">
        <f t="shared" si="1"/>
        <v>-0.007169029791</v>
      </c>
      <c r="D61" s="17">
        <f t="shared" si="2"/>
        <v>-0.007169029791</v>
      </c>
      <c r="E61" s="39">
        <v>45413.0</v>
      </c>
      <c r="F61" s="16">
        <v>21710.8</v>
      </c>
      <c r="G61" s="15">
        <v>0.002410128</v>
      </c>
      <c r="H61" s="17">
        <v>0.0024</v>
      </c>
      <c r="I61" s="19"/>
      <c r="J61" s="15"/>
      <c r="K61" s="15"/>
      <c r="L61" s="15"/>
    </row>
    <row r="62" ht="15.75" customHeight="1">
      <c r="A62" s="39">
        <v>45383.0</v>
      </c>
      <c r="B62" s="42">
        <v>313.85</v>
      </c>
      <c r="C62" s="15">
        <f t="shared" si="1"/>
        <v>0.006574727389</v>
      </c>
      <c r="D62" s="17">
        <f t="shared" si="2"/>
        <v>0.006574727389</v>
      </c>
      <c r="E62" s="39">
        <v>45383.0</v>
      </c>
      <c r="F62" s="16">
        <v>21658.6</v>
      </c>
      <c r="G62" s="15">
        <v>0.00656447</v>
      </c>
      <c r="H62" s="17">
        <v>0.0066</v>
      </c>
      <c r="I62" s="19"/>
      <c r="J62" s="15"/>
      <c r="K62" s="15"/>
      <c r="L62" s="15"/>
    </row>
    <row r="63" ht="15.75" customHeight="1">
      <c r="A63" s="39">
        <v>45352.0</v>
      </c>
      <c r="B63" s="42">
        <v>311.8</v>
      </c>
      <c r="C63" s="15">
        <f t="shared" si="1"/>
        <v>0.001928020566</v>
      </c>
      <c r="D63" s="17">
        <f t="shared" si="2"/>
        <v>0.001928020566</v>
      </c>
      <c r="E63" s="39">
        <v>45352.0</v>
      </c>
      <c r="F63" s="16">
        <v>21517.35</v>
      </c>
      <c r="G63" s="15">
        <v>-0.006851813</v>
      </c>
      <c r="H63" s="17">
        <v>-0.0069</v>
      </c>
      <c r="I63" s="19"/>
      <c r="J63" s="15"/>
      <c r="K63" s="15"/>
      <c r="L63" s="15"/>
    </row>
    <row r="64" ht="15.75" customHeight="1">
      <c r="A64" s="39">
        <v>45323.0</v>
      </c>
      <c r="B64" s="42">
        <v>311.2</v>
      </c>
      <c r="C64" s="15">
        <f t="shared" si="1"/>
        <v>0.01285598047</v>
      </c>
      <c r="D64" s="17">
        <f t="shared" si="2"/>
        <v>0.01285598047</v>
      </c>
      <c r="E64" s="39">
        <v>45323.0</v>
      </c>
      <c r="F64" s="16">
        <v>21665.8</v>
      </c>
      <c r="G64" s="15">
        <v>-0.003500154</v>
      </c>
      <c r="H64" s="17">
        <v>-0.0035</v>
      </c>
      <c r="I64" s="19"/>
      <c r="J64" s="15"/>
      <c r="K64" s="15"/>
      <c r="L64" s="15"/>
    </row>
    <row r="65" ht="15.75" customHeight="1">
      <c r="A65" s="39">
        <v>45292.0</v>
      </c>
      <c r="B65" s="42">
        <v>307.25</v>
      </c>
      <c r="C65" s="15">
        <f t="shared" si="1"/>
        <v>0.00886553932</v>
      </c>
      <c r="D65" s="17">
        <f t="shared" si="2"/>
        <v>0.00886553932</v>
      </c>
      <c r="E65" s="39">
        <v>45292.0</v>
      </c>
      <c r="F65" s="16">
        <v>21741.9</v>
      </c>
      <c r="G65" s="15">
        <v>4.83172E-4</v>
      </c>
      <c r="H65" s="17">
        <v>5.0E-4</v>
      </c>
      <c r="I65" s="21" t="s">
        <v>129</v>
      </c>
      <c r="J65" s="20" t="s">
        <v>130</v>
      </c>
      <c r="L65" s="10"/>
    </row>
    <row r="66" ht="15.75" customHeight="1">
      <c r="A66" s="15" t="s">
        <v>132</v>
      </c>
      <c r="B66" s="42">
        <v>304.55</v>
      </c>
      <c r="C66" s="15">
        <f t="shared" si="1"/>
        <v>0.0106188817</v>
      </c>
      <c r="D66" s="17">
        <f t="shared" si="2"/>
        <v>0.0106188817</v>
      </c>
      <c r="E66" s="15" t="s">
        <v>132</v>
      </c>
      <c r="F66" s="16">
        <v>21731.4</v>
      </c>
      <c r="G66" s="15">
        <v>-0.002171847</v>
      </c>
      <c r="H66" s="17">
        <v>-0.0022</v>
      </c>
      <c r="I66" s="52">
        <f>_xlfn.VAR.S(C4:C745)</f>
        <v>0.00101362692</v>
      </c>
      <c r="J66" s="53">
        <f>_xlfn.VAR.P(G3:G745)</f>
        <v>0.00007456432323</v>
      </c>
      <c r="L66" s="15"/>
    </row>
    <row r="67" ht="15.75" customHeight="1">
      <c r="A67" s="15" t="s">
        <v>133</v>
      </c>
      <c r="B67" s="42">
        <v>301.35</v>
      </c>
      <c r="C67" s="15">
        <f t="shared" si="1"/>
        <v>0.001828457447</v>
      </c>
      <c r="D67" s="17">
        <f t="shared" si="2"/>
        <v>0.001828457447</v>
      </c>
      <c r="E67" s="15" t="s">
        <v>133</v>
      </c>
      <c r="F67" s="16">
        <v>21778.7</v>
      </c>
      <c r="G67" s="15">
        <v>0.005723917</v>
      </c>
      <c r="H67" s="17">
        <v>0.0057</v>
      </c>
      <c r="I67" s="19"/>
      <c r="J67" s="15"/>
      <c r="K67" s="15"/>
      <c r="L67" s="15"/>
    </row>
    <row r="68" ht="15.75" customHeight="1">
      <c r="A68" s="15" t="s">
        <v>134</v>
      </c>
      <c r="B68" s="42">
        <v>300.8</v>
      </c>
      <c r="C68" s="15">
        <f t="shared" si="1"/>
        <v>-0.007260726073</v>
      </c>
      <c r="D68" s="17">
        <f t="shared" si="2"/>
        <v>-0.007260726073</v>
      </c>
      <c r="E68" s="15" t="s">
        <v>134</v>
      </c>
      <c r="F68" s="16">
        <v>21654.75</v>
      </c>
      <c r="G68" s="15">
        <v>0.009952732</v>
      </c>
      <c r="H68" s="17">
        <v>0.01</v>
      </c>
      <c r="I68" s="54" t="s">
        <v>136</v>
      </c>
      <c r="J68" s="55">
        <f>I66-J69</f>
        <v>0.0009574629644</v>
      </c>
    </row>
    <row r="69" ht="15.75" customHeight="1">
      <c r="A69" s="15" t="s">
        <v>138</v>
      </c>
      <c r="B69" s="42">
        <v>303.0</v>
      </c>
      <c r="C69" s="15">
        <f t="shared" si="1"/>
        <v>-0.004926108374</v>
      </c>
      <c r="D69" s="17">
        <f t="shared" si="2"/>
        <v>-0.004926108374</v>
      </c>
      <c r="E69" s="15" t="s">
        <v>138</v>
      </c>
      <c r="F69" s="16">
        <v>21441.35</v>
      </c>
      <c r="G69" s="15">
        <v>0.004306913</v>
      </c>
      <c r="H69" s="17">
        <v>0.0043</v>
      </c>
      <c r="I69" s="56" t="s">
        <v>67</v>
      </c>
      <c r="J69" s="57">
        <f>J66*J9^2</f>
        <v>0.00005616395573</v>
      </c>
    </row>
    <row r="70" ht="15.75" customHeight="1">
      <c r="A70" s="15" t="s">
        <v>140</v>
      </c>
      <c r="B70" s="42">
        <v>304.5</v>
      </c>
      <c r="C70" s="15">
        <f t="shared" si="1"/>
        <v>0.04693140794</v>
      </c>
      <c r="D70" s="17">
        <f t="shared" si="2"/>
        <v>0.04693140794</v>
      </c>
      <c r="E70" s="15" t="s">
        <v>140</v>
      </c>
      <c r="F70" s="16">
        <v>21349.4</v>
      </c>
      <c r="G70" s="15">
        <v>0.004438945</v>
      </c>
      <c r="H70" s="17">
        <v>0.0044</v>
      </c>
      <c r="J70" s="15"/>
    </row>
    <row r="71" ht="15.75" customHeight="1">
      <c r="A71" s="15" t="s">
        <v>142</v>
      </c>
      <c r="B71" s="42">
        <v>290.85</v>
      </c>
      <c r="C71" s="15">
        <f t="shared" si="1"/>
        <v>0.02901114453</v>
      </c>
      <c r="D71" s="17">
        <f t="shared" si="2"/>
        <v>0.02901114453</v>
      </c>
      <c r="E71" s="15" t="s">
        <v>142</v>
      </c>
      <c r="F71" s="16">
        <v>21255.05</v>
      </c>
      <c r="G71" s="15">
        <v>0.004959776</v>
      </c>
      <c r="H71" s="17">
        <v>0.005</v>
      </c>
    </row>
    <row r="72" ht="15.75" customHeight="1">
      <c r="A72" s="15" t="s">
        <v>143</v>
      </c>
      <c r="B72" s="42">
        <v>282.65</v>
      </c>
      <c r="C72" s="15">
        <f t="shared" si="1"/>
        <v>-0.04799595824</v>
      </c>
      <c r="D72" s="17">
        <f t="shared" si="2"/>
        <v>-0.04799595824</v>
      </c>
      <c r="E72" s="15" t="s">
        <v>143</v>
      </c>
      <c r="F72" s="16">
        <v>21150.15</v>
      </c>
      <c r="G72" s="15">
        <v>-0.014121502</v>
      </c>
      <c r="H72" s="17">
        <v>-0.0141</v>
      </c>
      <c r="I72" s="19"/>
      <c r="J72" s="15"/>
    </row>
    <row r="73" ht="15.75" customHeight="1">
      <c r="A73" s="15" t="s">
        <v>145</v>
      </c>
      <c r="B73" s="42">
        <v>296.9</v>
      </c>
      <c r="C73" s="15">
        <f t="shared" si="1"/>
        <v>-0.007355399532</v>
      </c>
      <c r="D73" s="17">
        <f t="shared" si="2"/>
        <v>-0.007355399532</v>
      </c>
      <c r="E73" s="15" t="s">
        <v>145</v>
      </c>
      <c r="F73" s="16">
        <v>21453.1</v>
      </c>
      <c r="G73" s="15">
        <v>0.001608411</v>
      </c>
      <c r="H73" s="17">
        <v>0.0016</v>
      </c>
      <c r="I73" s="19"/>
      <c r="J73" s="15"/>
      <c r="K73" s="15"/>
      <c r="L73" s="15"/>
    </row>
    <row r="74" ht="15.75" customHeight="1">
      <c r="A74" s="15" t="s">
        <v>146</v>
      </c>
      <c r="B74" s="42">
        <v>299.1</v>
      </c>
      <c r="C74" s="15">
        <f t="shared" si="1"/>
        <v>-0.01140307387</v>
      </c>
      <c r="D74" s="17">
        <f t="shared" si="2"/>
        <v>-0.01140307387</v>
      </c>
      <c r="E74" s="15" t="s">
        <v>146</v>
      </c>
      <c r="F74" s="16">
        <v>21418.65</v>
      </c>
      <c r="G74" s="15">
        <v>-0.001771013</v>
      </c>
      <c r="H74" s="17">
        <v>-0.0018</v>
      </c>
      <c r="I74" s="19"/>
      <c r="J74" s="15"/>
      <c r="K74" s="15"/>
      <c r="L74" s="15"/>
    </row>
    <row r="75" ht="15.75" customHeight="1">
      <c r="A75" s="15" t="s">
        <v>147</v>
      </c>
      <c r="B75" s="42">
        <v>302.55</v>
      </c>
      <c r="C75" s="15">
        <f t="shared" si="1"/>
        <v>-0.00624076203</v>
      </c>
      <c r="D75" s="17">
        <f t="shared" si="2"/>
        <v>-0.00624076203</v>
      </c>
      <c r="E75" s="15" t="s">
        <v>147</v>
      </c>
      <c r="F75" s="16">
        <v>21456.65</v>
      </c>
      <c r="G75" s="15">
        <v>0.012932723</v>
      </c>
      <c r="H75" s="17">
        <v>0.0129</v>
      </c>
      <c r="I75" s="19"/>
      <c r="J75" s="15"/>
      <c r="K75" s="15"/>
      <c r="L75" s="15"/>
    </row>
    <row r="76" ht="15.75" customHeight="1">
      <c r="A76" s="15" t="s">
        <v>148</v>
      </c>
      <c r="B76" s="42">
        <v>304.45</v>
      </c>
      <c r="C76" s="15">
        <f t="shared" si="1"/>
        <v>0.00528314347</v>
      </c>
      <c r="D76" s="17">
        <f t="shared" si="2"/>
        <v>0.00528314347</v>
      </c>
      <c r="E76" s="15" t="s">
        <v>148</v>
      </c>
      <c r="F76" s="16">
        <v>21182.7</v>
      </c>
      <c r="G76" s="15">
        <v>0.012250106</v>
      </c>
      <c r="H76" s="17">
        <v>0.0123</v>
      </c>
      <c r="I76" s="19"/>
      <c r="J76" s="15"/>
      <c r="K76" s="15"/>
      <c r="L76" s="15"/>
    </row>
    <row r="77" ht="15.75" customHeight="1">
      <c r="A77" s="15" t="s">
        <v>149</v>
      </c>
      <c r="B77" s="42">
        <v>302.85</v>
      </c>
      <c r="C77" s="15">
        <f t="shared" si="1"/>
        <v>0.007652636832</v>
      </c>
      <c r="D77" s="17">
        <f t="shared" si="2"/>
        <v>0.007652636832</v>
      </c>
      <c r="E77" s="15" t="s">
        <v>149</v>
      </c>
      <c r="F77" s="16">
        <v>20926.35</v>
      </c>
      <c r="G77" s="15">
        <v>9.54253E-4</v>
      </c>
      <c r="H77" s="17">
        <v>0.001</v>
      </c>
      <c r="I77" s="19"/>
      <c r="J77" s="15"/>
      <c r="K77" s="15"/>
      <c r="L77" s="15"/>
    </row>
    <row r="78" ht="15.75" customHeight="1">
      <c r="A78" s="58">
        <v>45272.0</v>
      </c>
      <c r="B78" s="42">
        <v>300.55</v>
      </c>
      <c r="C78" s="15">
        <f t="shared" si="1"/>
        <v>0.005856760375</v>
      </c>
      <c r="D78" s="17">
        <f t="shared" si="2"/>
        <v>0.005856760375</v>
      </c>
      <c r="E78" s="58">
        <v>45272.0</v>
      </c>
      <c r="F78" s="16">
        <v>20906.4</v>
      </c>
      <c r="G78" s="15">
        <v>-0.004319644</v>
      </c>
      <c r="H78" s="17">
        <v>-0.0043</v>
      </c>
      <c r="I78" s="19"/>
      <c r="J78" s="15"/>
      <c r="K78" s="15"/>
      <c r="L78" s="15"/>
    </row>
    <row r="79" ht="15.75" customHeight="1">
      <c r="A79" s="58">
        <v>45242.0</v>
      </c>
      <c r="B79" s="42">
        <v>298.8</v>
      </c>
      <c r="C79" s="15">
        <f t="shared" si="1"/>
        <v>0.01529051988</v>
      </c>
      <c r="D79" s="17">
        <f t="shared" si="2"/>
        <v>0.01529051988</v>
      </c>
      <c r="E79" s="58">
        <v>45242.0</v>
      </c>
      <c r="F79" s="16">
        <v>20997.1</v>
      </c>
      <c r="G79" s="15">
        <v>0.001320972</v>
      </c>
      <c r="H79" s="17">
        <v>0.0013</v>
      </c>
      <c r="I79" s="19"/>
      <c r="J79" s="15"/>
      <c r="K79" s="15"/>
      <c r="L79" s="15"/>
    </row>
    <row r="80" ht="15.75" customHeight="1">
      <c r="A80" s="39">
        <v>45150.0</v>
      </c>
      <c r="B80" s="42">
        <v>294.3</v>
      </c>
      <c r="C80" s="15">
        <f t="shared" si="1"/>
        <v>-0.01932689104</v>
      </c>
      <c r="D80" s="17">
        <f t="shared" si="2"/>
        <v>-0.01932689104</v>
      </c>
      <c r="E80" s="39">
        <v>45150.0</v>
      </c>
      <c r="F80" s="16">
        <v>20969.4</v>
      </c>
      <c r="G80" s="15">
        <v>0.003265371</v>
      </c>
      <c r="H80" s="17">
        <v>0.0033</v>
      </c>
      <c r="I80" s="19"/>
      <c r="J80" s="15"/>
      <c r="K80" s="15"/>
      <c r="L80" s="15"/>
    </row>
    <row r="81" ht="15.75" customHeight="1">
      <c r="A81" s="39">
        <v>45119.0</v>
      </c>
      <c r="B81" s="42">
        <v>300.1</v>
      </c>
      <c r="C81" s="15">
        <f t="shared" si="1"/>
        <v>0.1055442991</v>
      </c>
      <c r="D81" s="17">
        <f t="shared" si="2"/>
        <v>0.1055442991</v>
      </c>
      <c r="E81" s="39">
        <v>45119.0</v>
      </c>
      <c r="F81" s="16">
        <v>20901.15</v>
      </c>
      <c r="G81" s="15">
        <v>-0.001745655</v>
      </c>
      <c r="H81" s="17">
        <v>-0.0017</v>
      </c>
      <c r="I81" s="19"/>
      <c r="J81" s="15"/>
      <c r="K81" s="15"/>
      <c r="L81" s="15"/>
    </row>
    <row r="82" ht="15.75" customHeight="1">
      <c r="A82" s="39">
        <v>45089.0</v>
      </c>
      <c r="B82" s="42">
        <v>271.45</v>
      </c>
      <c r="C82" s="15">
        <f t="shared" si="1"/>
        <v>-0.002388827637</v>
      </c>
      <c r="D82" s="17">
        <f t="shared" si="2"/>
        <v>-0.002388827637</v>
      </c>
      <c r="E82" s="39">
        <v>45089.0</v>
      </c>
      <c r="F82" s="16">
        <v>20937.7</v>
      </c>
      <c r="G82" s="15">
        <v>0.003960662</v>
      </c>
      <c r="H82" s="17">
        <v>0.004</v>
      </c>
      <c r="I82" s="19"/>
      <c r="J82" s="15"/>
      <c r="K82" s="15"/>
      <c r="L82" s="15"/>
    </row>
    <row r="83" ht="15.75" customHeight="1">
      <c r="A83" s="39">
        <v>45058.0</v>
      </c>
      <c r="B83" s="42">
        <v>272.1</v>
      </c>
      <c r="C83" s="15">
        <f t="shared" si="1"/>
        <v>-0.009284543965</v>
      </c>
      <c r="D83" s="17">
        <f t="shared" si="2"/>
        <v>-0.009284543965</v>
      </c>
      <c r="E83" s="39">
        <v>45058.0</v>
      </c>
      <c r="F83" s="16">
        <v>20855.1</v>
      </c>
      <c r="G83" s="15">
        <v>0.008135623</v>
      </c>
      <c r="H83" s="17">
        <v>0.0081</v>
      </c>
      <c r="I83" s="19"/>
      <c r="J83" s="15"/>
      <c r="K83" s="15"/>
      <c r="L83" s="15"/>
    </row>
    <row r="84" ht="15.75" customHeight="1">
      <c r="A84" s="39">
        <v>45028.0</v>
      </c>
      <c r="B84" s="42">
        <v>274.65</v>
      </c>
      <c r="C84" s="15">
        <f t="shared" si="1"/>
        <v>0.0269209198</v>
      </c>
      <c r="D84" s="17">
        <f t="shared" si="2"/>
        <v>0.0269209198</v>
      </c>
      <c r="E84" s="39">
        <v>45028.0</v>
      </c>
      <c r="F84" s="16">
        <v>20686.8</v>
      </c>
      <c r="G84" s="15">
        <v>0.02066815</v>
      </c>
      <c r="H84" s="17">
        <v>0.0207</v>
      </c>
      <c r="I84" s="59"/>
      <c r="J84" s="15"/>
      <c r="K84" s="15"/>
      <c r="L84" s="15"/>
    </row>
    <row r="85" ht="15.75" customHeight="1">
      <c r="A85" s="39">
        <v>44938.0</v>
      </c>
      <c r="B85" s="42">
        <v>267.45</v>
      </c>
      <c r="C85" s="15">
        <f t="shared" si="1"/>
        <v>-0.003168095416</v>
      </c>
      <c r="D85" s="17">
        <f t="shared" si="2"/>
        <v>-0.003168095416</v>
      </c>
      <c r="E85" s="39">
        <v>44938.0</v>
      </c>
      <c r="F85" s="16">
        <v>20267.9</v>
      </c>
      <c r="G85" s="15">
        <v>0.006692942</v>
      </c>
      <c r="H85" s="17">
        <v>0.0067</v>
      </c>
      <c r="I85" s="19"/>
      <c r="J85" s="15"/>
      <c r="K85" s="15"/>
      <c r="L85" s="15"/>
    </row>
    <row r="86" ht="15.75" customHeight="1">
      <c r="A86" s="15" t="s">
        <v>153</v>
      </c>
      <c r="B86" s="42">
        <v>268.3</v>
      </c>
      <c r="C86" s="15">
        <f t="shared" si="1"/>
        <v>-0.02187386074</v>
      </c>
      <c r="D86" s="17">
        <f t="shared" si="2"/>
        <v>-0.02187386074</v>
      </c>
      <c r="E86" s="15" t="s">
        <v>153</v>
      </c>
      <c r="F86" s="16">
        <v>20133.15</v>
      </c>
      <c r="G86" s="15">
        <v>0.001818716</v>
      </c>
      <c r="H86" s="17">
        <v>0.0018</v>
      </c>
      <c r="I86" s="19"/>
      <c r="J86" s="15"/>
      <c r="K86" s="17"/>
      <c r="L86" s="15"/>
    </row>
    <row r="87" ht="15.75" customHeight="1">
      <c r="A87" s="15" t="s">
        <v>154</v>
      </c>
      <c r="B87" s="42">
        <v>274.3</v>
      </c>
      <c r="C87" s="15">
        <f t="shared" si="1"/>
        <v>-0.004716981132</v>
      </c>
      <c r="D87" s="17">
        <f t="shared" si="2"/>
        <v>-0.004716981132</v>
      </c>
      <c r="E87" s="15" t="s">
        <v>154</v>
      </c>
      <c r="F87" s="16">
        <v>20096.6</v>
      </c>
      <c r="G87" s="15">
        <v>0.010402369</v>
      </c>
      <c r="H87" s="17">
        <v>0.0104</v>
      </c>
      <c r="I87" s="19"/>
      <c r="J87" s="15"/>
      <c r="K87" s="17"/>
      <c r="L87" s="15"/>
    </row>
    <row r="88" ht="15.75" customHeight="1">
      <c r="A88" s="15" t="s">
        <v>155</v>
      </c>
      <c r="B88" s="42">
        <v>275.6</v>
      </c>
      <c r="C88" s="15">
        <f t="shared" si="1"/>
        <v>-0.02459741639</v>
      </c>
      <c r="D88" s="17">
        <f t="shared" si="2"/>
        <v>-0.02459741639</v>
      </c>
      <c r="E88" s="15" t="s">
        <v>155</v>
      </c>
      <c r="F88" s="16">
        <v>19889.7</v>
      </c>
      <c r="G88" s="15">
        <v>0.004799264</v>
      </c>
      <c r="H88" s="17">
        <v>0.0048</v>
      </c>
      <c r="I88" s="19"/>
      <c r="J88" s="15"/>
      <c r="K88" s="17"/>
      <c r="L88" s="15"/>
    </row>
    <row r="89" ht="15.75" customHeight="1">
      <c r="A89" s="15" t="s">
        <v>156</v>
      </c>
      <c r="B89" s="42">
        <v>282.55</v>
      </c>
      <c r="C89" s="15">
        <f t="shared" si="1"/>
        <v>0.01600143833</v>
      </c>
      <c r="D89" s="17">
        <f t="shared" si="2"/>
        <v>0.01600143833</v>
      </c>
      <c r="E89" s="15" t="s">
        <v>156</v>
      </c>
      <c r="F89" s="16">
        <v>19794.7</v>
      </c>
      <c r="G89" s="15">
        <v>-3.6865E-4</v>
      </c>
      <c r="H89" s="17">
        <v>-4.0E-4</v>
      </c>
      <c r="I89" s="13"/>
      <c r="J89" s="80"/>
      <c r="K89" s="81"/>
      <c r="L89" s="15"/>
    </row>
    <row r="90" ht="15.75" customHeight="1">
      <c r="A90" s="15" t="s">
        <v>157</v>
      </c>
      <c r="B90" s="42">
        <v>278.1</v>
      </c>
      <c r="C90" s="15">
        <f t="shared" si="1"/>
        <v>0.01663315664</v>
      </c>
      <c r="D90" s="17">
        <f t="shared" si="2"/>
        <v>0.01663315664</v>
      </c>
      <c r="E90" s="15" t="s">
        <v>157</v>
      </c>
      <c r="F90" s="16">
        <v>19802.0</v>
      </c>
      <c r="G90" s="15">
        <v>-4.97177E-4</v>
      </c>
      <c r="H90" s="17">
        <v>-5.0E-4</v>
      </c>
      <c r="I90" s="19"/>
      <c r="J90" s="15"/>
      <c r="K90" s="15"/>
      <c r="L90" s="15"/>
    </row>
    <row r="91" ht="15.75" customHeight="1">
      <c r="A91" s="15" t="s">
        <v>158</v>
      </c>
      <c r="B91" s="42">
        <v>273.55</v>
      </c>
      <c r="C91" s="15">
        <f t="shared" si="1"/>
        <v>-0.00779833152</v>
      </c>
      <c r="D91" s="17">
        <f t="shared" si="2"/>
        <v>-0.00779833152</v>
      </c>
      <c r="E91" s="15" t="s">
        <v>158</v>
      </c>
      <c r="F91" s="16">
        <v>19811.85</v>
      </c>
      <c r="G91" s="15">
        <v>0.001438074</v>
      </c>
      <c r="H91" s="17">
        <v>0.0014</v>
      </c>
      <c r="I91" s="19"/>
      <c r="J91" s="15"/>
      <c r="K91" s="15"/>
      <c r="L91" s="15"/>
    </row>
    <row r="92" ht="15.75" customHeight="1">
      <c r="A92" s="15" t="s">
        <v>159</v>
      </c>
      <c r="B92" s="42">
        <v>275.7</v>
      </c>
      <c r="C92" s="15">
        <f t="shared" si="1"/>
        <v>-0.01094170404</v>
      </c>
      <c r="D92" s="17">
        <f t="shared" si="2"/>
        <v>-0.01094170404</v>
      </c>
      <c r="E92" s="15" t="s">
        <v>159</v>
      </c>
      <c r="F92" s="16">
        <v>19783.4</v>
      </c>
      <c r="G92" s="15">
        <v>0.004539454</v>
      </c>
      <c r="H92" s="17">
        <v>0.0045</v>
      </c>
      <c r="I92" s="19"/>
      <c r="J92" s="15"/>
      <c r="K92" s="15"/>
      <c r="L92" s="15"/>
    </row>
    <row r="93" ht="15.75" customHeight="1">
      <c r="A93" s="15" t="s">
        <v>160</v>
      </c>
      <c r="B93" s="42">
        <v>278.75</v>
      </c>
      <c r="C93" s="15">
        <f t="shared" si="1"/>
        <v>0.07067409257</v>
      </c>
      <c r="D93" s="17">
        <f t="shared" si="2"/>
        <v>0.07067409257</v>
      </c>
      <c r="E93" s="15" t="s">
        <v>160</v>
      </c>
      <c r="F93" s="16">
        <v>19694.0</v>
      </c>
      <c r="G93" s="15">
        <v>-0.001915689</v>
      </c>
      <c r="H93" s="17">
        <v>-0.0019</v>
      </c>
      <c r="I93" s="19"/>
      <c r="J93" s="15"/>
      <c r="K93" s="15"/>
      <c r="L93" s="15"/>
    </row>
    <row r="94" ht="15.75" customHeight="1">
      <c r="A94" s="15" t="s">
        <v>161</v>
      </c>
      <c r="B94" s="42">
        <v>260.35</v>
      </c>
      <c r="C94" s="15">
        <f t="shared" si="1"/>
        <v>-0.02380952381</v>
      </c>
      <c r="D94" s="17">
        <f t="shared" si="2"/>
        <v>-0.02380952381</v>
      </c>
      <c r="E94" s="15" t="s">
        <v>161</v>
      </c>
      <c r="F94" s="16">
        <v>19731.8</v>
      </c>
      <c r="G94" s="15">
        <v>-0.001689839</v>
      </c>
      <c r="H94" s="17">
        <v>-0.0017</v>
      </c>
      <c r="I94" s="19"/>
      <c r="J94" s="15"/>
      <c r="K94" s="15"/>
      <c r="L94" s="15"/>
    </row>
    <row r="95" ht="15.75" customHeight="1">
      <c r="A95" s="15" t="s">
        <v>162</v>
      </c>
      <c r="B95" s="42">
        <v>266.7</v>
      </c>
      <c r="C95" s="15">
        <f t="shared" si="1"/>
        <v>0.002443149784</v>
      </c>
      <c r="D95" s="17">
        <f t="shared" si="2"/>
        <v>0.002443149784</v>
      </c>
      <c r="E95" s="15" t="s">
        <v>162</v>
      </c>
      <c r="F95" s="16">
        <v>19765.2</v>
      </c>
      <c r="G95" s="15">
        <v>0.004561522</v>
      </c>
      <c r="H95" s="17">
        <v>0.0046</v>
      </c>
      <c r="I95" s="19"/>
      <c r="J95" s="15"/>
      <c r="K95" s="15"/>
      <c r="L95" s="15"/>
    </row>
    <row r="96" ht="15.75" customHeight="1">
      <c r="A96" s="15" t="s">
        <v>163</v>
      </c>
      <c r="B96" s="42">
        <v>266.05</v>
      </c>
      <c r="C96" s="15">
        <f t="shared" si="1"/>
        <v>0.001882884579</v>
      </c>
      <c r="D96" s="17">
        <f t="shared" si="2"/>
        <v>0.001882884579</v>
      </c>
      <c r="E96" s="15" t="s">
        <v>163</v>
      </c>
      <c r="F96" s="16">
        <v>19675.45</v>
      </c>
      <c r="G96" s="15">
        <v>0.011926834</v>
      </c>
      <c r="H96" s="17">
        <v>0.0119</v>
      </c>
      <c r="I96" s="19"/>
      <c r="J96" s="15"/>
      <c r="K96" s="15"/>
      <c r="L96" s="15"/>
    </row>
    <row r="97" ht="15.75" customHeight="1">
      <c r="A97" s="15" t="s">
        <v>164</v>
      </c>
      <c r="B97" s="42">
        <v>265.55</v>
      </c>
      <c r="C97" s="15">
        <f t="shared" si="1"/>
        <v>0.0072065238</v>
      </c>
      <c r="D97" s="17">
        <f t="shared" si="2"/>
        <v>0.0072065238</v>
      </c>
      <c r="E97" s="15" t="s">
        <v>164</v>
      </c>
      <c r="F97" s="16">
        <v>19443.55</v>
      </c>
      <c r="G97" s="15">
        <v>-0.004199626</v>
      </c>
      <c r="H97" s="17">
        <v>-0.0042</v>
      </c>
      <c r="I97" s="19"/>
      <c r="J97" s="15"/>
      <c r="K97" s="15"/>
      <c r="L97" s="15"/>
    </row>
    <row r="98" ht="15.75" customHeight="1">
      <c r="A98" s="58">
        <v>45271.0</v>
      </c>
      <c r="B98" s="42">
        <v>263.65</v>
      </c>
      <c r="C98" s="15">
        <f t="shared" si="1"/>
        <v>0.01834685207</v>
      </c>
      <c r="D98" s="17">
        <f t="shared" si="2"/>
        <v>0.01834685207</v>
      </c>
      <c r="E98" s="58">
        <v>45271.0</v>
      </c>
      <c r="F98" s="16">
        <v>19525.55</v>
      </c>
      <c r="G98" s="15">
        <v>0.005158208</v>
      </c>
      <c r="H98" s="17">
        <v>0.0052</v>
      </c>
      <c r="I98" s="19"/>
      <c r="J98" s="15"/>
      <c r="K98" s="15"/>
      <c r="L98" s="15"/>
    </row>
    <row r="99" ht="15.75" customHeight="1">
      <c r="A99" s="58">
        <v>45210.0</v>
      </c>
      <c r="B99" s="42">
        <v>258.9</v>
      </c>
      <c r="C99" s="15">
        <f t="shared" si="1"/>
        <v>-0.01069927398</v>
      </c>
      <c r="D99" s="17">
        <f t="shared" si="2"/>
        <v>-0.01069927398</v>
      </c>
      <c r="E99" s="58">
        <v>45210.0</v>
      </c>
      <c r="F99" s="16">
        <v>19425.35</v>
      </c>
      <c r="G99" s="15">
        <v>0.001549344</v>
      </c>
      <c r="H99" s="17">
        <v>0.0015</v>
      </c>
      <c r="I99" s="3"/>
      <c r="J99" s="15"/>
      <c r="K99" s="15"/>
      <c r="L99" s="15"/>
    </row>
    <row r="100" ht="15.75" customHeight="1">
      <c r="A100" s="39">
        <v>45180.0</v>
      </c>
      <c r="B100" s="42">
        <v>261.7</v>
      </c>
      <c r="C100" s="15">
        <f t="shared" si="1"/>
        <v>-0.0369825207</v>
      </c>
      <c r="D100" s="17">
        <f t="shared" si="2"/>
        <v>-0.0369825207</v>
      </c>
      <c r="E100" s="39">
        <v>45180.0</v>
      </c>
      <c r="F100" s="16">
        <v>19395.3</v>
      </c>
      <c r="G100" s="15">
        <v>-0.002478978</v>
      </c>
      <c r="H100" s="17">
        <v>-0.0025</v>
      </c>
      <c r="I100" s="19"/>
      <c r="J100" s="15"/>
      <c r="K100" s="15"/>
      <c r="L100" s="15"/>
    </row>
    <row r="101" ht="15.75" customHeight="1">
      <c r="A101" s="39">
        <v>45149.0</v>
      </c>
      <c r="B101" s="42">
        <v>271.75</v>
      </c>
      <c r="C101" s="15">
        <f t="shared" si="1"/>
        <v>-0.01557688824</v>
      </c>
      <c r="D101" s="17">
        <f t="shared" si="2"/>
        <v>-0.01557688824</v>
      </c>
      <c r="E101" s="39">
        <v>45149.0</v>
      </c>
      <c r="F101" s="16">
        <v>19443.5</v>
      </c>
      <c r="G101" s="15">
        <v>0.001896252</v>
      </c>
      <c r="H101" s="17">
        <v>0.0019</v>
      </c>
      <c r="I101" s="19"/>
      <c r="J101" s="15"/>
      <c r="K101" s="15"/>
      <c r="L101" s="15"/>
    </row>
    <row r="102" ht="15.75" customHeight="1">
      <c r="A102" s="39">
        <v>45118.0</v>
      </c>
      <c r="B102" s="42">
        <v>276.05</v>
      </c>
      <c r="C102" s="15">
        <f t="shared" si="1"/>
        <v>-0.007014388489</v>
      </c>
      <c r="D102" s="17">
        <f t="shared" si="2"/>
        <v>-0.007014388489</v>
      </c>
      <c r="E102" s="39">
        <v>45118.0</v>
      </c>
      <c r="F102" s="16">
        <v>19406.7</v>
      </c>
      <c r="G102" s="15">
        <v>-2.60152E-4</v>
      </c>
      <c r="H102" s="17">
        <v>-3.0E-4</v>
      </c>
      <c r="I102" s="1"/>
      <c r="J102" s="1"/>
      <c r="K102" s="1"/>
      <c r="L102" s="1"/>
      <c r="M102" s="1"/>
      <c r="N102" s="1"/>
    </row>
    <row r="103" ht="15.75" customHeight="1">
      <c r="A103" s="39">
        <v>45088.0</v>
      </c>
      <c r="B103" s="42">
        <v>278.0</v>
      </c>
      <c r="C103" s="15">
        <f t="shared" si="1"/>
        <v>0.02469590859</v>
      </c>
      <c r="D103" s="17">
        <f t="shared" si="2"/>
        <v>0.02469590859</v>
      </c>
      <c r="E103" s="39">
        <v>45088.0</v>
      </c>
      <c r="F103" s="16">
        <v>19411.75</v>
      </c>
      <c r="G103" s="15">
        <v>0.009419883</v>
      </c>
      <c r="H103" s="17">
        <v>0.0094</v>
      </c>
      <c r="I103" s="3"/>
    </row>
    <row r="104" ht="15.75" customHeight="1">
      <c r="A104" s="39">
        <v>44996.0</v>
      </c>
      <c r="B104" s="42">
        <v>271.3</v>
      </c>
      <c r="C104" s="15">
        <f t="shared" si="1"/>
        <v>0.0005531993362</v>
      </c>
      <c r="D104" s="17">
        <f t="shared" si="2"/>
        <v>0.0005531993362</v>
      </c>
      <c r="E104" s="39">
        <v>44996.0</v>
      </c>
      <c r="F104" s="16">
        <v>19230.6</v>
      </c>
      <c r="G104" s="15">
        <v>0.005088001</v>
      </c>
      <c r="H104" s="17">
        <v>0.0051</v>
      </c>
    </row>
    <row r="105" ht="15.75" customHeight="1">
      <c r="A105" s="39">
        <v>44968.0</v>
      </c>
      <c r="B105" s="42">
        <v>271.15</v>
      </c>
      <c r="C105" s="15">
        <f t="shared" si="1"/>
        <v>0.01993605417</v>
      </c>
      <c r="D105" s="17">
        <f t="shared" si="2"/>
        <v>0.01993605417</v>
      </c>
      <c r="E105" s="39">
        <v>44968.0</v>
      </c>
      <c r="F105" s="16">
        <v>19133.25</v>
      </c>
      <c r="G105" s="15">
        <v>0.007588544</v>
      </c>
      <c r="H105" s="17">
        <v>0.0076</v>
      </c>
      <c r="I105" s="3"/>
      <c r="J105" s="15"/>
      <c r="K105" s="15"/>
      <c r="L105" s="15"/>
    </row>
    <row r="106" ht="15.75" customHeight="1">
      <c r="A106" s="39">
        <v>44937.0</v>
      </c>
      <c r="B106" s="42">
        <v>265.85</v>
      </c>
      <c r="C106" s="15">
        <f t="shared" si="1"/>
        <v>-0.01500555761</v>
      </c>
      <c r="D106" s="17">
        <f t="shared" si="2"/>
        <v>-0.01500555761</v>
      </c>
      <c r="E106" s="39">
        <v>44937.0</v>
      </c>
      <c r="F106" s="16">
        <v>18989.15</v>
      </c>
      <c r="G106" s="15">
        <v>-0.004740665</v>
      </c>
      <c r="H106" s="17">
        <v>-0.0047</v>
      </c>
      <c r="I106" s="3"/>
    </row>
    <row r="107" ht="15.75" customHeight="1">
      <c r="A107" s="15" t="s">
        <v>172</v>
      </c>
      <c r="B107" s="42">
        <v>269.9</v>
      </c>
      <c r="C107" s="15">
        <f t="shared" si="1"/>
        <v>-0.00405904059</v>
      </c>
      <c r="D107" s="17">
        <f t="shared" si="2"/>
        <v>-0.00405904059</v>
      </c>
      <c r="E107" s="15" t="s">
        <v>172</v>
      </c>
      <c r="F107" s="16">
        <v>19079.6</v>
      </c>
      <c r="G107" s="15">
        <v>-0.003202566</v>
      </c>
      <c r="H107" s="17">
        <v>-0.0032</v>
      </c>
      <c r="I107" s="3"/>
    </row>
    <row r="108" ht="15.75" customHeight="1">
      <c r="A108" s="15" t="s">
        <v>173</v>
      </c>
      <c r="B108" s="42">
        <v>271.0</v>
      </c>
      <c r="C108" s="15">
        <f t="shared" si="1"/>
        <v>-0.006051714652</v>
      </c>
      <c r="D108" s="17">
        <f t="shared" si="2"/>
        <v>-0.006051714652</v>
      </c>
      <c r="E108" s="15" t="s">
        <v>173</v>
      </c>
      <c r="F108" s="16">
        <v>19140.9</v>
      </c>
      <c r="G108" s="15">
        <v>0.00491672</v>
      </c>
      <c r="H108" s="17">
        <v>0.0049</v>
      </c>
      <c r="I108" s="3"/>
    </row>
    <row r="109" ht="15.75" customHeight="1">
      <c r="A109" s="15" t="s">
        <v>174</v>
      </c>
      <c r="B109" s="42">
        <v>272.65</v>
      </c>
      <c r="C109" s="15">
        <f t="shared" si="1"/>
        <v>0.01262766945</v>
      </c>
      <c r="D109" s="17">
        <f t="shared" si="2"/>
        <v>0.01262766945</v>
      </c>
      <c r="E109" s="15" t="s">
        <v>174</v>
      </c>
      <c r="F109" s="16">
        <v>19047.25</v>
      </c>
      <c r="G109" s="15">
        <v>0.0100757</v>
      </c>
      <c r="H109" s="17">
        <v>0.0101</v>
      </c>
      <c r="I109" s="1"/>
      <c r="J109" s="18"/>
      <c r="K109" s="18"/>
      <c r="L109" s="18"/>
    </row>
    <row r="110" ht="15.75" customHeight="1">
      <c r="A110" s="15" t="s">
        <v>175</v>
      </c>
      <c r="B110" s="42">
        <v>269.25</v>
      </c>
      <c r="C110" s="15">
        <f t="shared" si="1"/>
        <v>0.01853603178</v>
      </c>
      <c r="D110" s="17">
        <f t="shared" si="2"/>
        <v>0.01853603178</v>
      </c>
      <c r="E110" s="15" t="s">
        <v>175</v>
      </c>
      <c r="F110" s="16">
        <v>18857.25</v>
      </c>
      <c r="G110" s="15">
        <v>-0.013853045</v>
      </c>
      <c r="H110" s="17">
        <v>-0.0139</v>
      </c>
      <c r="I110" s="1"/>
      <c r="J110" s="18"/>
      <c r="K110" s="18"/>
      <c r="L110" s="18"/>
    </row>
    <row r="111" ht="15.75" customHeight="1">
      <c r="A111" s="15" t="s">
        <v>176</v>
      </c>
      <c r="B111" s="42">
        <v>264.35</v>
      </c>
      <c r="C111" s="15">
        <f t="shared" si="1"/>
        <v>-0.002076255191</v>
      </c>
      <c r="D111" s="17">
        <f t="shared" si="2"/>
        <v>-0.002076255191</v>
      </c>
      <c r="E111" s="15" t="s">
        <v>176</v>
      </c>
      <c r="F111" s="16">
        <v>19122.15</v>
      </c>
      <c r="G111" s="15">
        <v>-0.008277257</v>
      </c>
      <c r="H111" s="17">
        <v>-0.0083</v>
      </c>
      <c r="I111" s="65"/>
    </row>
    <row r="112" ht="15.75" customHeight="1">
      <c r="A112" s="15" t="s">
        <v>177</v>
      </c>
      <c r="B112" s="42">
        <v>264.9</v>
      </c>
      <c r="C112" s="15">
        <f t="shared" si="1"/>
        <v>-0.09759836484</v>
      </c>
      <c r="D112" s="17">
        <f t="shared" si="2"/>
        <v>-0.09759836484</v>
      </c>
      <c r="E112" s="15" t="s">
        <v>177</v>
      </c>
      <c r="F112" s="16">
        <v>19281.75</v>
      </c>
      <c r="G112" s="15">
        <v>-0.013350288</v>
      </c>
      <c r="H112" s="17">
        <v>-0.0134</v>
      </c>
      <c r="I112" s="3"/>
    </row>
    <row r="113" ht="15.75" customHeight="1">
      <c r="A113" s="15" t="s">
        <v>178</v>
      </c>
      <c r="B113" s="42">
        <v>293.55</v>
      </c>
      <c r="C113" s="15">
        <f t="shared" si="1"/>
        <v>0.01891704269</v>
      </c>
      <c r="D113" s="17">
        <f t="shared" si="2"/>
        <v>0.01891704269</v>
      </c>
      <c r="E113" s="15" t="s">
        <v>178</v>
      </c>
      <c r="F113" s="16">
        <v>19542.65</v>
      </c>
      <c r="G113" s="15">
        <v>-0.004180956</v>
      </c>
      <c r="H113" s="17">
        <v>-0.0042</v>
      </c>
    </row>
    <row r="114" ht="15.75" customHeight="1">
      <c r="A114" s="15" t="s">
        <v>181</v>
      </c>
      <c r="B114" s="42">
        <v>288.1</v>
      </c>
      <c r="C114" s="15">
        <f t="shared" si="1"/>
        <v>-0.007578367206</v>
      </c>
      <c r="D114" s="17">
        <f t="shared" si="2"/>
        <v>-0.007578367206</v>
      </c>
      <c r="E114" s="15" t="s">
        <v>181</v>
      </c>
      <c r="F114" s="16">
        <v>19624.7</v>
      </c>
      <c r="G114" s="15">
        <v>-0.00235879</v>
      </c>
      <c r="H114" s="17">
        <v>-0.0024</v>
      </c>
    </row>
    <row r="115" ht="15.75" customHeight="1">
      <c r="A115" s="15" t="s">
        <v>183</v>
      </c>
      <c r="B115" s="42">
        <v>290.3</v>
      </c>
      <c r="C115" s="15">
        <f t="shared" si="1"/>
        <v>-0.08350434096</v>
      </c>
      <c r="D115" s="17">
        <f t="shared" si="2"/>
        <v>-0.08350434096</v>
      </c>
      <c r="E115" s="15" t="s">
        <v>183</v>
      </c>
      <c r="F115" s="16">
        <v>19671.1</v>
      </c>
      <c r="G115" s="15">
        <v>-0.007086793</v>
      </c>
      <c r="H115" s="17">
        <v>-0.0071</v>
      </c>
    </row>
    <row r="116" ht="15.75" customHeight="1">
      <c r="A116" s="15" t="s">
        <v>185</v>
      </c>
      <c r="B116" s="42">
        <v>316.75</v>
      </c>
      <c r="C116" s="15">
        <f t="shared" si="1"/>
        <v>0.0879271853</v>
      </c>
      <c r="D116" s="17">
        <f t="shared" si="2"/>
        <v>0.0879271853</v>
      </c>
      <c r="E116" s="15" t="s">
        <v>185</v>
      </c>
      <c r="F116" s="16">
        <v>19811.5</v>
      </c>
      <c r="G116" s="15">
        <v>0.004041709</v>
      </c>
      <c r="H116" s="17">
        <v>0.004</v>
      </c>
    </row>
    <row r="117" ht="15.75" customHeight="1">
      <c r="A117" s="15" t="s">
        <v>187</v>
      </c>
      <c r="B117" s="42">
        <v>291.15</v>
      </c>
      <c r="C117" s="15">
        <f t="shared" si="1"/>
        <v>0.0739579491</v>
      </c>
      <c r="D117" s="17">
        <f t="shared" si="2"/>
        <v>0.0739579491</v>
      </c>
      <c r="E117" s="15" t="s">
        <v>187</v>
      </c>
      <c r="F117" s="16">
        <v>19731.75</v>
      </c>
      <c r="G117" s="15">
        <v>-9.77163E-4</v>
      </c>
      <c r="H117" s="17">
        <v>-0.001</v>
      </c>
      <c r="I117" s="3"/>
      <c r="J117" s="15"/>
    </row>
    <row r="118" ht="15.75" customHeight="1">
      <c r="A118" s="15" t="s">
        <v>189</v>
      </c>
      <c r="B118" s="42">
        <v>271.1</v>
      </c>
      <c r="C118" s="15">
        <f t="shared" si="1"/>
        <v>0.1998229697</v>
      </c>
      <c r="D118" s="17">
        <f t="shared" si="2"/>
        <v>0.1998229697</v>
      </c>
      <c r="E118" s="15" t="s">
        <v>189</v>
      </c>
      <c r="F118" s="16">
        <v>19751.05</v>
      </c>
      <c r="G118" s="15">
        <v>-0.002169849</v>
      </c>
      <c r="H118" s="17">
        <v>-0.0022</v>
      </c>
      <c r="J118" s="15"/>
    </row>
    <row r="119" ht="15.75" customHeight="1">
      <c r="A119" s="58">
        <v>45270.0</v>
      </c>
      <c r="B119" s="42">
        <v>225.95</v>
      </c>
      <c r="C119" s="15">
        <f t="shared" si="1"/>
        <v>-0.01546840959</v>
      </c>
      <c r="D119" s="17">
        <f t="shared" si="2"/>
        <v>-0.01546840959</v>
      </c>
      <c r="E119" s="58">
        <v>45270.0</v>
      </c>
      <c r="F119" s="16">
        <v>19794.0</v>
      </c>
      <c r="G119" s="15">
        <v>-8.75761E-4</v>
      </c>
      <c r="H119" s="17">
        <v>-9.0E-4</v>
      </c>
      <c r="I119" s="19"/>
      <c r="J119" s="15"/>
      <c r="K119" s="15"/>
      <c r="L119" s="15"/>
    </row>
    <row r="120" ht="15.75" customHeight="1">
      <c r="A120" s="58">
        <v>45240.0</v>
      </c>
      <c r="B120" s="42">
        <v>229.5</v>
      </c>
      <c r="C120" s="15">
        <f t="shared" si="1"/>
        <v>0.0351826793</v>
      </c>
      <c r="D120" s="17">
        <f t="shared" si="2"/>
        <v>0.0351826793</v>
      </c>
      <c r="E120" s="58">
        <v>45240.0</v>
      </c>
      <c r="F120" s="16">
        <v>19811.35</v>
      </c>
      <c r="G120" s="15">
        <v>0.006170692</v>
      </c>
      <c r="H120" s="17">
        <v>0.0062</v>
      </c>
      <c r="I120" s="19"/>
      <c r="J120" s="15"/>
      <c r="K120" s="15"/>
      <c r="L120" s="15"/>
    </row>
    <row r="121" ht="15.75" customHeight="1">
      <c r="A121" s="58">
        <v>45209.0</v>
      </c>
      <c r="B121" s="42">
        <v>221.7</v>
      </c>
      <c r="C121" s="15">
        <f t="shared" si="1"/>
        <v>0.0311627907</v>
      </c>
      <c r="D121" s="17">
        <f t="shared" si="2"/>
        <v>0.0311627907</v>
      </c>
      <c r="E121" s="58">
        <v>45209.0</v>
      </c>
      <c r="F121" s="16">
        <v>19689.85</v>
      </c>
      <c r="G121" s="15">
        <v>0.009096803</v>
      </c>
      <c r="H121" s="17">
        <v>0.0091</v>
      </c>
      <c r="I121" s="19"/>
      <c r="J121" s="15"/>
      <c r="K121" s="15"/>
      <c r="L121" s="15"/>
    </row>
    <row r="122" ht="15.75" customHeight="1">
      <c r="A122" s="39">
        <v>45179.0</v>
      </c>
      <c r="B122" s="42">
        <v>215.0</v>
      </c>
      <c r="C122" s="15">
        <f t="shared" si="1"/>
        <v>0.1197916667</v>
      </c>
      <c r="D122" s="17">
        <f t="shared" si="2"/>
        <v>0.1197916667</v>
      </c>
      <c r="E122" s="39">
        <v>45179.0</v>
      </c>
      <c r="F122" s="16">
        <v>19512.35</v>
      </c>
      <c r="G122" s="15">
        <v>-0.007181927</v>
      </c>
      <c r="H122" s="17">
        <v>-0.0072</v>
      </c>
      <c r="I122" s="19"/>
      <c r="J122" s="15"/>
      <c r="K122" s="15"/>
      <c r="L122" s="15"/>
    </row>
    <row r="123" ht="15.75" customHeight="1">
      <c r="A123" s="39">
        <v>45087.0</v>
      </c>
      <c r="B123" s="42">
        <v>192.0</v>
      </c>
      <c r="C123" s="15">
        <f t="shared" si="1"/>
        <v>-0.01030927835</v>
      </c>
      <c r="D123" s="17">
        <f t="shared" si="2"/>
        <v>-0.01030927835</v>
      </c>
      <c r="E123" s="39">
        <v>45087.0</v>
      </c>
      <c r="F123" s="16">
        <v>19653.5</v>
      </c>
      <c r="G123" s="15">
        <v>0.005512707</v>
      </c>
      <c r="H123" s="17">
        <v>0.0055</v>
      </c>
      <c r="I123" s="19"/>
      <c r="J123" s="15"/>
      <c r="K123" s="15"/>
      <c r="L123" s="15"/>
    </row>
    <row r="124" ht="15.75" customHeight="1">
      <c r="A124" s="39">
        <v>45056.0</v>
      </c>
      <c r="B124" s="42">
        <v>194.0</v>
      </c>
      <c r="C124" s="15">
        <f t="shared" si="1"/>
        <v>0.0007737941708</v>
      </c>
      <c r="D124" s="17">
        <f t="shared" si="2"/>
        <v>0.0007737941708</v>
      </c>
      <c r="E124" s="39">
        <v>45056.0</v>
      </c>
      <c r="F124" s="16">
        <v>19545.75</v>
      </c>
      <c r="G124" s="15">
        <v>0.005641564</v>
      </c>
      <c r="H124" s="17">
        <v>0.0056</v>
      </c>
      <c r="I124" s="19"/>
      <c r="J124" s="15"/>
      <c r="K124" s="15"/>
      <c r="L124" s="15"/>
    </row>
    <row r="125" ht="15.75" customHeight="1">
      <c r="A125" s="39">
        <v>45026.0</v>
      </c>
      <c r="B125" s="42">
        <v>193.85</v>
      </c>
      <c r="C125" s="15">
        <f t="shared" si="1"/>
        <v>-0.0355721393</v>
      </c>
      <c r="D125" s="17">
        <f t="shared" si="2"/>
        <v>-0.0355721393</v>
      </c>
      <c r="E125" s="39">
        <v>45026.0</v>
      </c>
      <c r="F125" s="16">
        <v>19436.1</v>
      </c>
      <c r="G125" s="15">
        <v>-0.004744287</v>
      </c>
      <c r="H125" s="17">
        <v>-0.0047</v>
      </c>
      <c r="I125" s="19"/>
      <c r="J125" s="15"/>
      <c r="K125" s="15"/>
      <c r="L125" s="15"/>
    </row>
    <row r="126" ht="15.75" customHeight="1">
      <c r="A126" s="39">
        <v>44995.0</v>
      </c>
      <c r="B126" s="42">
        <v>201.0</v>
      </c>
      <c r="C126" s="15">
        <f t="shared" si="1"/>
        <v>-0.0004972650423</v>
      </c>
      <c r="D126" s="17">
        <f t="shared" si="2"/>
        <v>-0.0004972650423</v>
      </c>
      <c r="E126" s="39">
        <v>44995.0</v>
      </c>
      <c r="F126" s="16">
        <v>19528.75</v>
      </c>
      <c r="G126" s="15">
        <v>-0.005578385</v>
      </c>
      <c r="H126" s="17">
        <v>-0.0056</v>
      </c>
      <c r="I126" s="19"/>
      <c r="J126" s="15"/>
      <c r="K126" s="15"/>
      <c r="L126" s="15"/>
    </row>
    <row r="127" ht="15.75" customHeight="1">
      <c r="A127" s="15" t="s">
        <v>192</v>
      </c>
      <c r="B127" s="42">
        <v>201.1</v>
      </c>
      <c r="C127" s="15">
        <f t="shared" si="1"/>
        <v>-0.01033464567</v>
      </c>
      <c r="D127" s="17">
        <f t="shared" si="2"/>
        <v>-0.01033464567</v>
      </c>
      <c r="E127" s="15" t="s">
        <v>192</v>
      </c>
      <c r="F127" s="16">
        <v>19638.3</v>
      </c>
      <c r="G127" s="15">
        <v>0.005877517</v>
      </c>
      <c r="H127" s="17">
        <v>0.0059</v>
      </c>
      <c r="I127" s="19"/>
      <c r="J127" s="15"/>
      <c r="K127" s="15"/>
      <c r="L127" s="15"/>
    </row>
    <row r="128" ht="15.75" customHeight="1">
      <c r="A128" s="15" t="s">
        <v>193</v>
      </c>
      <c r="B128" s="42">
        <v>203.2</v>
      </c>
      <c r="C128" s="15">
        <f t="shared" si="1"/>
        <v>-0.01669489475</v>
      </c>
      <c r="D128" s="17">
        <f t="shared" si="2"/>
        <v>-0.01669489475</v>
      </c>
      <c r="E128" s="15" t="s">
        <v>193</v>
      </c>
      <c r="F128" s="16">
        <v>19523.55</v>
      </c>
      <c r="G128" s="15">
        <v>-0.009783709</v>
      </c>
      <c r="H128" s="17">
        <v>-0.0098</v>
      </c>
      <c r="I128" s="19"/>
      <c r="J128" s="15"/>
      <c r="K128" s="15"/>
      <c r="L128" s="15"/>
    </row>
    <row r="129" ht="15.75" customHeight="1">
      <c r="A129" s="15" t="s">
        <v>194</v>
      </c>
      <c r="B129" s="42">
        <v>206.65</v>
      </c>
      <c r="C129" s="15">
        <f t="shared" si="1"/>
        <v>0.07128045619</v>
      </c>
      <c r="D129" s="17">
        <f t="shared" si="2"/>
        <v>0.07128045619</v>
      </c>
      <c r="E129" s="15" t="s">
        <v>194</v>
      </c>
      <c r="F129" s="16">
        <v>19716.45</v>
      </c>
      <c r="G129" s="15">
        <v>0.002631619</v>
      </c>
      <c r="H129" s="17">
        <v>0.0026</v>
      </c>
      <c r="I129" s="19"/>
      <c r="J129" s="15"/>
      <c r="K129" s="15"/>
      <c r="L129" s="15"/>
    </row>
    <row r="130" ht="15.75" customHeight="1">
      <c r="A130" s="15" t="s">
        <v>195</v>
      </c>
      <c r="B130" s="42">
        <v>192.9</v>
      </c>
      <c r="C130" s="15">
        <f t="shared" si="1"/>
        <v>-0.02723146747</v>
      </c>
      <c r="D130" s="17">
        <f t="shared" si="2"/>
        <v>-0.02723146747</v>
      </c>
      <c r="E130" s="15" t="s">
        <v>195</v>
      </c>
      <c r="F130" s="16">
        <v>19664.7</v>
      </c>
      <c r="G130" s="15">
        <v>-5.00647E-4</v>
      </c>
      <c r="H130" s="17">
        <v>-5.0E-4</v>
      </c>
      <c r="I130" s="19"/>
      <c r="J130" s="15"/>
      <c r="K130" s="15"/>
      <c r="L130" s="15"/>
    </row>
    <row r="131" ht="15.75" customHeight="1">
      <c r="A131" s="15" t="s">
        <v>196</v>
      </c>
      <c r="B131" s="42">
        <v>198.3</v>
      </c>
      <c r="C131" s="15">
        <f t="shared" si="1"/>
        <v>0.03903589206</v>
      </c>
      <c r="D131" s="17">
        <f t="shared" si="2"/>
        <v>0.03903589206</v>
      </c>
      <c r="E131" s="15" t="s">
        <v>196</v>
      </c>
      <c r="F131" s="16">
        <v>19674.55</v>
      </c>
      <c r="G131" s="48">
        <v>1.52484E-5</v>
      </c>
      <c r="H131" s="17">
        <v>0.0</v>
      </c>
      <c r="I131" s="19"/>
      <c r="J131" s="15"/>
      <c r="K131" s="15"/>
      <c r="L131" s="15"/>
    </row>
    <row r="132" ht="15.75" customHeight="1">
      <c r="A132" s="15" t="s">
        <v>197</v>
      </c>
      <c r="B132" s="42">
        <v>190.85</v>
      </c>
      <c r="C132" s="15">
        <f t="shared" si="1"/>
        <v>0.1</v>
      </c>
      <c r="D132" s="17">
        <f t="shared" si="2"/>
        <v>0.1</v>
      </c>
      <c r="E132" s="15" t="s">
        <v>197</v>
      </c>
      <c r="F132" s="16">
        <v>19674.25</v>
      </c>
      <c r="G132" s="15">
        <v>-0.003449437</v>
      </c>
      <c r="H132" s="17">
        <v>-0.0034</v>
      </c>
      <c r="I132" s="19"/>
      <c r="J132" s="15"/>
      <c r="K132" s="15"/>
      <c r="L132" s="15"/>
    </row>
    <row r="133" ht="15.75" customHeight="1">
      <c r="A133" s="15" t="s">
        <v>198</v>
      </c>
      <c r="B133" s="42">
        <v>173.5</v>
      </c>
      <c r="C133" s="15">
        <f t="shared" si="1"/>
        <v>-0.04617921935</v>
      </c>
      <c r="D133" s="17">
        <f t="shared" si="2"/>
        <v>-0.04617921935</v>
      </c>
      <c r="E133" s="15" t="s">
        <v>198</v>
      </c>
      <c r="F133" s="16">
        <v>19742.35</v>
      </c>
      <c r="G133" s="15">
        <v>-0.0079919</v>
      </c>
      <c r="H133" s="17">
        <v>-0.008</v>
      </c>
      <c r="I133" s="19"/>
      <c r="J133" s="15"/>
      <c r="K133" s="15"/>
      <c r="L133" s="15"/>
    </row>
    <row r="134" ht="15.75" customHeight="1">
      <c r="A134" s="15" t="s">
        <v>199</v>
      </c>
      <c r="B134" s="42">
        <v>181.9</v>
      </c>
      <c r="C134" s="15">
        <f t="shared" si="1"/>
        <v>-0.03552492047</v>
      </c>
      <c r="D134" s="17">
        <f t="shared" si="2"/>
        <v>-0.03552492047</v>
      </c>
      <c r="E134" s="15" t="s">
        <v>199</v>
      </c>
      <c r="F134" s="16">
        <v>19901.4</v>
      </c>
      <c r="G134" s="15">
        <v>-0.011518231</v>
      </c>
      <c r="H134" s="17">
        <v>-0.0115</v>
      </c>
      <c r="I134" s="19"/>
      <c r="J134" s="15"/>
      <c r="K134" s="15"/>
      <c r="L134" s="15"/>
    </row>
    <row r="135" ht="15.75" customHeight="1">
      <c r="A135" s="15" t="s">
        <v>200</v>
      </c>
      <c r="B135" s="42">
        <v>188.6</v>
      </c>
      <c r="C135" s="15">
        <f t="shared" si="1"/>
        <v>-0.04044772323</v>
      </c>
      <c r="D135" s="17">
        <f t="shared" si="2"/>
        <v>-0.04044772323</v>
      </c>
      <c r="E135" s="15" t="s">
        <v>200</v>
      </c>
      <c r="F135" s="16">
        <v>20133.3</v>
      </c>
      <c r="G135" s="15">
        <v>-0.002924375</v>
      </c>
      <c r="H135" s="17">
        <v>-0.0029</v>
      </c>
      <c r="I135" s="19"/>
      <c r="J135" s="15"/>
      <c r="K135" s="15"/>
      <c r="L135" s="15"/>
    </row>
    <row r="136" ht="15.75" customHeight="1">
      <c r="A136" s="15" t="s">
        <v>201</v>
      </c>
      <c r="B136" s="42">
        <v>196.55</v>
      </c>
      <c r="C136" s="15">
        <f t="shared" si="1"/>
        <v>-0.003043367994</v>
      </c>
      <c r="D136" s="17">
        <f t="shared" si="2"/>
        <v>-0.003043367994</v>
      </c>
      <c r="E136" s="15" t="s">
        <v>201</v>
      </c>
      <c r="F136" s="16">
        <v>20192.35</v>
      </c>
      <c r="G136" s="15">
        <v>0.004439614</v>
      </c>
      <c r="H136" s="17">
        <v>0.0044</v>
      </c>
      <c r="I136" s="19"/>
      <c r="J136" s="15"/>
      <c r="K136" s="15"/>
      <c r="L136" s="15"/>
    </row>
    <row r="137" ht="15.75" customHeight="1">
      <c r="A137" s="15" t="s">
        <v>202</v>
      </c>
      <c r="B137" s="42">
        <v>197.15</v>
      </c>
      <c r="C137" s="15">
        <f t="shared" si="1"/>
        <v>-0.01252191335</v>
      </c>
      <c r="D137" s="17">
        <f t="shared" si="2"/>
        <v>-0.01252191335</v>
      </c>
      <c r="E137" s="15" t="s">
        <v>202</v>
      </c>
      <c r="F137" s="16">
        <v>20103.1</v>
      </c>
      <c r="G137" s="15">
        <v>0.001649228</v>
      </c>
      <c r="H137" s="17">
        <v>0.0016</v>
      </c>
      <c r="L137" s="15"/>
    </row>
    <row r="138" ht="15.75" customHeight="1">
      <c r="A138" s="15" t="s">
        <v>203</v>
      </c>
      <c r="B138" s="42">
        <v>199.65</v>
      </c>
      <c r="C138" s="15">
        <f t="shared" si="1"/>
        <v>0.1937219731</v>
      </c>
      <c r="D138" s="17">
        <f t="shared" si="2"/>
        <v>0.1937219731</v>
      </c>
      <c r="E138" s="15" t="s">
        <v>203</v>
      </c>
      <c r="F138" s="16">
        <v>20070.0</v>
      </c>
      <c r="G138" s="15">
        <v>0.003841306</v>
      </c>
      <c r="H138" s="17">
        <v>0.0038</v>
      </c>
      <c r="L138" s="15"/>
    </row>
    <row r="139" ht="15.75" customHeight="1">
      <c r="A139" s="39">
        <v>45269.0</v>
      </c>
      <c r="B139" s="42">
        <v>167.25</v>
      </c>
      <c r="C139" s="15">
        <f t="shared" si="1"/>
        <v>0.1202277294</v>
      </c>
      <c r="D139" s="17">
        <f t="shared" si="2"/>
        <v>0.1202277294</v>
      </c>
      <c r="E139" s="39">
        <v>45269.0</v>
      </c>
      <c r="F139" s="16">
        <v>19993.2</v>
      </c>
      <c r="G139" s="15">
        <v>-1.57529E-4</v>
      </c>
      <c r="H139" s="17">
        <v>-2.0E-4</v>
      </c>
      <c r="L139" s="15"/>
    </row>
    <row r="140" ht="15.75" customHeight="1">
      <c r="A140" s="39">
        <v>45239.0</v>
      </c>
      <c r="B140" s="42">
        <v>149.3</v>
      </c>
      <c r="C140" s="15">
        <f t="shared" si="1"/>
        <v>0.1996785858</v>
      </c>
      <c r="D140" s="17">
        <f t="shared" si="2"/>
        <v>0.1996785858</v>
      </c>
      <c r="E140" s="39">
        <v>45239.0</v>
      </c>
      <c r="F140" s="16">
        <v>19996.35</v>
      </c>
      <c r="G140" s="15">
        <v>0.008900123</v>
      </c>
      <c r="H140" s="17">
        <v>0.0089</v>
      </c>
      <c r="L140" s="15"/>
    </row>
    <row r="141" ht="15.75" customHeight="1">
      <c r="A141" s="39">
        <v>45147.0</v>
      </c>
      <c r="B141" s="42">
        <v>124.45</v>
      </c>
      <c r="C141" s="15">
        <f t="shared" si="1"/>
        <v>-0.02315541601</v>
      </c>
      <c r="D141" s="17">
        <f t="shared" si="2"/>
        <v>-0.02315541601</v>
      </c>
      <c r="E141" s="39">
        <v>45147.0</v>
      </c>
      <c r="F141" s="16">
        <v>19819.95</v>
      </c>
      <c r="G141" s="15">
        <v>0.00470927</v>
      </c>
      <c r="H141" s="17">
        <v>0.0047</v>
      </c>
      <c r="L141" s="15"/>
    </row>
    <row r="142" ht="15.75" customHeight="1">
      <c r="A142" s="39">
        <v>45116.0</v>
      </c>
      <c r="B142" s="42">
        <v>127.4</v>
      </c>
      <c r="C142" s="15">
        <f t="shared" si="1"/>
        <v>-0.002349256069</v>
      </c>
      <c r="D142" s="17">
        <f t="shared" si="2"/>
        <v>-0.002349256069</v>
      </c>
      <c r="E142" s="39">
        <v>45116.0</v>
      </c>
      <c r="F142" s="16">
        <v>19727.05</v>
      </c>
      <c r="G142" s="15">
        <v>0.005915033</v>
      </c>
      <c r="H142" s="17">
        <v>0.0059</v>
      </c>
      <c r="L142" s="15"/>
    </row>
    <row r="143" ht="15.75" customHeight="1">
      <c r="A143" s="39">
        <v>45086.0</v>
      </c>
      <c r="B143" s="42">
        <v>127.7</v>
      </c>
      <c r="C143" s="15">
        <f t="shared" si="1"/>
        <v>0.00868878357</v>
      </c>
      <c r="D143" s="17">
        <f t="shared" si="2"/>
        <v>0.00868878357</v>
      </c>
      <c r="E143" s="39">
        <v>45086.0</v>
      </c>
      <c r="F143" s="16">
        <v>19611.05</v>
      </c>
      <c r="G143" s="15">
        <v>0.001846753</v>
      </c>
      <c r="H143" s="17">
        <v>0.0018</v>
      </c>
      <c r="I143" s="19"/>
      <c r="J143" s="15"/>
      <c r="K143" s="15"/>
      <c r="L143" s="15"/>
    </row>
    <row r="144" ht="15.75" customHeight="1">
      <c r="A144" s="39">
        <v>45055.0</v>
      </c>
      <c r="B144" s="42">
        <v>126.6</v>
      </c>
      <c r="C144" s="15">
        <f t="shared" si="1"/>
        <v>-0.01016419077</v>
      </c>
      <c r="D144" s="17">
        <f t="shared" si="2"/>
        <v>-0.01016419077</v>
      </c>
      <c r="E144" s="39">
        <v>45055.0</v>
      </c>
      <c r="F144" s="16">
        <v>19574.9</v>
      </c>
      <c r="G144" s="15">
        <v>0.002360616</v>
      </c>
      <c r="H144" s="17">
        <v>0.0024</v>
      </c>
      <c r="I144" s="19"/>
      <c r="J144" s="15"/>
      <c r="K144" s="15"/>
      <c r="L144" s="15"/>
    </row>
    <row r="145" ht="15.75" customHeight="1">
      <c r="A145" s="39">
        <v>45025.0</v>
      </c>
      <c r="B145" s="42">
        <v>127.9</v>
      </c>
      <c r="C145" s="15">
        <f t="shared" si="1"/>
        <v>0.0622923588</v>
      </c>
      <c r="D145" s="17">
        <f t="shared" si="2"/>
        <v>0.0622923588</v>
      </c>
      <c r="E145" s="39">
        <v>45025.0</v>
      </c>
      <c r="F145" s="16">
        <v>19528.8</v>
      </c>
      <c r="G145" s="15">
        <v>0.004810834</v>
      </c>
      <c r="H145" s="17">
        <v>0.0048</v>
      </c>
      <c r="I145" s="19"/>
      <c r="J145" s="15"/>
      <c r="K145" s="15"/>
      <c r="L145" s="15"/>
    </row>
    <row r="146" ht="15.75" customHeight="1">
      <c r="A146" s="39">
        <v>44935.0</v>
      </c>
      <c r="B146" s="42">
        <v>120.4</v>
      </c>
      <c r="C146" s="15">
        <f t="shared" si="1"/>
        <v>0.00458906967</v>
      </c>
      <c r="D146" s="17">
        <f t="shared" si="2"/>
        <v>0.00458906967</v>
      </c>
      <c r="E146" s="39">
        <v>44935.0</v>
      </c>
      <c r="F146" s="16">
        <v>19435.3</v>
      </c>
      <c r="G146" s="15">
        <v>0.009426711</v>
      </c>
      <c r="H146" s="17">
        <v>0.0094</v>
      </c>
      <c r="I146" s="19"/>
      <c r="J146" s="15"/>
      <c r="K146" s="15"/>
      <c r="L146" s="15"/>
    </row>
    <row r="147" ht="15.75" customHeight="1">
      <c r="A147" s="15" t="s">
        <v>204</v>
      </c>
      <c r="B147" s="42">
        <v>119.85</v>
      </c>
      <c r="C147" s="15">
        <f t="shared" si="1"/>
        <v>0.01524777637</v>
      </c>
      <c r="D147" s="17">
        <f t="shared" si="2"/>
        <v>0.01524777637</v>
      </c>
      <c r="E147" s="15" t="s">
        <v>204</v>
      </c>
      <c r="F147" s="16">
        <v>19253.8</v>
      </c>
      <c r="G147" s="15">
        <v>-0.004840431</v>
      </c>
      <c r="H147" s="17">
        <v>-0.0048</v>
      </c>
      <c r="I147" s="19"/>
      <c r="J147" s="15"/>
      <c r="K147" s="15"/>
      <c r="L147" s="15"/>
    </row>
    <row r="148" ht="15.75" customHeight="1">
      <c r="A148" s="15" t="s">
        <v>205</v>
      </c>
      <c r="B148" s="42">
        <v>118.05</v>
      </c>
      <c r="C148" s="15">
        <f t="shared" si="1"/>
        <v>-0.004637436762</v>
      </c>
      <c r="D148" s="17">
        <f t="shared" si="2"/>
        <v>-0.004637436762</v>
      </c>
      <c r="E148" s="15" t="s">
        <v>205</v>
      </c>
      <c r="F148" s="16">
        <v>19347.45</v>
      </c>
      <c r="G148" s="15">
        <v>2.48156E-4</v>
      </c>
      <c r="H148" s="17">
        <v>2.0E-4</v>
      </c>
      <c r="I148" s="19"/>
      <c r="J148" s="15"/>
      <c r="K148" s="15"/>
      <c r="L148" s="15"/>
    </row>
    <row r="149" ht="15.75" customHeight="1">
      <c r="A149" s="15" t="s">
        <v>206</v>
      </c>
      <c r="B149" s="42">
        <v>118.6</v>
      </c>
      <c r="C149" s="15">
        <f t="shared" si="1"/>
        <v>0.006791171477</v>
      </c>
      <c r="D149" s="17">
        <f t="shared" si="2"/>
        <v>0.006791171477</v>
      </c>
      <c r="E149" s="15" t="s">
        <v>206</v>
      </c>
      <c r="F149" s="16">
        <v>19342.65</v>
      </c>
      <c r="G149" s="15">
        <v>0.001895779</v>
      </c>
      <c r="H149" s="17">
        <v>0.0019</v>
      </c>
      <c r="I149" s="19"/>
      <c r="J149" s="15"/>
      <c r="K149" s="15"/>
      <c r="L149" s="15"/>
    </row>
    <row r="150" ht="15.75" customHeight="1">
      <c r="A150" s="15" t="s">
        <v>207</v>
      </c>
      <c r="B150" s="42">
        <v>117.8</v>
      </c>
      <c r="C150" s="15">
        <f t="shared" si="1"/>
        <v>0.01683211049</v>
      </c>
      <c r="D150" s="17">
        <f t="shared" si="2"/>
        <v>0.01683211049</v>
      </c>
      <c r="E150" s="15" t="s">
        <v>207</v>
      </c>
      <c r="F150" s="16">
        <v>19306.05</v>
      </c>
      <c r="G150" s="15">
        <v>0.002089194</v>
      </c>
      <c r="H150" s="17">
        <v>0.0021</v>
      </c>
      <c r="I150" s="19"/>
      <c r="J150" s="15"/>
      <c r="K150" s="15"/>
      <c r="L150" s="15"/>
    </row>
    <row r="151" ht="15.75" customHeight="1">
      <c r="A151" s="15" t="s">
        <v>208</v>
      </c>
      <c r="B151" s="42">
        <v>115.85</v>
      </c>
      <c r="C151" s="15">
        <f t="shared" si="1"/>
        <v>-0.02153716216</v>
      </c>
      <c r="D151" s="17">
        <f t="shared" si="2"/>
        <v>-0.02153716216</v>
      </c>
      <c r="E151" s="15" t="s">
        <v>208</v>
      </c>
      <c r="F151" s="16">
        <v>19265.8</v>
      </c>
      <c r="G151" s="15">
        <v>-0.006236234</v>
      </c>
      <c r="H151" s="17">
        <v>-0.0062</v>
      </c>
      <c r="I151" s="19"/>
      <c r="J151" s="15"/>
      <c r="K151" s="15"/>
      <c r="L151" s="15"/>
    </row>
    <row r="152" ht="15.75" customHeight="1">
      <c r="A152" s="15" t="s">
        <v>209</v>
      </c>
      <c r="B152" s="42">
        <v>118.4</v>
      </c>
      <c r="C152" s="15">
        <f t="shared" si="1"/>
        <v>0.001692047377</v>
      </c>
      <c r="D152" s="17">
        <f t="shared" si="2"/>
        <v>0.001692047377</v>
      </c>
      <c r="E152" s="15" t="s">
        <v>209</v>
      </c>
      <c r="F152" s="16">
        <v>19386.7</v>
      </c>
      <c r="G152" s="15">
        <v>-0.002946925</v>
      </c>
      <c r="H152" s="17">
        <v>-0.0029</v>
      </c>
      <c r="I152" s="19"/>
      <c r="J152" s="15"/>
      <c r="K152" s="15"/>
      <c r="L152" s="15"/>
    </row>
    <row r="153" ht="15.75" customHeight="1">
      <c r="A153" s="15" t="s">
        <v>210</v>
      </c>
      <c r="B153" s="42">
        <v>118.2</v>
      </c>
      <c r="C153" s="15">
        <f t="shared" si="1"/>
        <v>0.0207253886</v>
      </c>
      <c r="D153" s="17">
        <f t="shared" si="2"/>
        <v>0.0207253886</v>
      </c>
      <c r="E153" s="15" t="s">
        <v>210</v>
      </c>
      <c r="F153" s="16">
        <v>19444.0</v>
      </c>
      <c r="G153" s="15">
        <v>0.00245148</v>
      </c>
      <c r="H153" s="17">
        <v>0.0025</v>
      </c>
      <c r="I153" s="19"/>
      <c r="J153" s="15"/>
      <c r="K153" s="15"/>
      <c r="L153" s="15"/>
    </row>
    <row r="154" ht="15.75" customHeight="1">
      <c r="A154" s="15" t="s">
        <v>211</v>
      </c>
      <c r="B154" s="42">
        <v>115.8</v>
      </c>
      <c r="C154" s="15">
        <f t="shared" si="1"/>
        <v>0.02477876106</v>
      </c>
      <c r="D154" s="17">
        <f t="shared" si="2"/>
        <v>0.02477876106</v>
      </c>
      <c r="E154" s="15" t="s">
        <v>211</v>
      </c>
      <c r="F154" s="16">
        <v>19396.45</v>
      </c>
      <c r="G154" s="15">
        <v>1.46956E-4</v>
      </c>
      <c r="H154" s="17">
        <v>1.0E-4</v>
      </c>
      <c r="I154" s="19"/>
      <c r="J154" s="15"/>
      <c r="K154" s="15"/>
      <c r="L154" s="15"/>
    </row>
    <row r="155" ht="15.75" customHeight="1">
      <c r="A155" s="15" t="s">
        <v>212</v>
      </c>
      <c r="B155" s="42">
        <v>113.0</v>
      </c>
      <c r="C155" s="15">
        <f t="shared" si="1"/>
        <v>0</v>
      </c>
      <c r="D155" s="17">
        <f t="shared" si="2"/>
        <v>0</v>
      </c>
      <c r="E155" s="15" t="s">
        <v>212</v>
      </c>
      <c r="F155" s="16">
        <v>19393.6</v>
      </c>
      <c r="G155" s="15">
        <v>0.004321561</v>
      </c>
      <c r="H155" s="17">
        <v>0.0043</v>
      </c>
      <c r="I155" s="19"/>
      <c r="J155" s="15"/>
      <c r="K155" s="15"/>
      <c r="L155" s="15"/>
    </row>
    <row r="156" ht="15.75" customHeight="1">
      <c r="A156" s="15" t="s">
        <v>213</v>
      </c>
      <c r="B156" s="42">
        <v>113.0</v>
      </c>
      <c r="C156" s="15">
        <f t="shared" si="1"/>
        <v>-0.009640666082</v>
      </c>
      <c r="D156" s="17">
        <f t="shared" si="2"/>
        <v>-0.009640666082</v>
      </c>
      <c r="E156" s="15" t="s">
        <v>213</v>
      </c>
      <c r="F156" s="16">
        <v>19310.15</v>
      </c>
      <c r="G156" s="15">
        <v>-0.002845303</v>
      </c>
      <c r="H156" s="17">
        <v>-0.0028</v>
      </c>
      <c r="I156" s="19"/>
      <c r="J156" s="15"/>
      <c r="K156" s="15"/>
      <c r="L156" s="15"/>
    </row>
    <row r="157" ht="15.75" customHeight="1">
      <c r="A157" s="15" t="s">
        <v>214</v>
      </c>
      <c r="B157" s="42">
        <v>114.1</v>
      </c>
      <c r="C157" s="15">
        <f t="shared" si="1"/>
        <v>-0.004363001745</v>
      </c>
      <c r="D157" s="17">
        <f t="shared" si="2"/>
        <v>-0.004363001745</v>
      </c>
      <c r="E157" s="15" t="s">
        <v>214</v>
      </c>
      <c r="F157" s="16">
        <v>19365.25</v>
      </c>
      <c r="G157" s="15">
        <v>-0.005124583</v>
      </c>
      <c r="H157" s="17">
        <v>-0.0051</v>
      </c>
      <c r="I157" s="19"/>
      <c r="J157" s="15"/>
      <c r="K157" s="15"/>
      <c r="L157" s="15"/>
    </row>
    <row r="158" ht="15.75" customHeight="1">
      <c r="A158" s="15" t="s">
        <v>215</v>
      </c>
      <c r="B158" s="42">
        <v>114.6</v>
      </c>
      <c r="C158" s="15">
        <f t="shared" si="1"/>
        <v>0.01147396293</v>
      </c>
      <c r="D158" s="17">
        <f t="shared" si="2"/>
        <v>0.01147396293</v>
      </c>
      <c r="E158" s="15" t="s">
        <v>215</v>
      </c>
      <c r="F158" s="16">
        <v>19465.0</v>
      </c>
      <c r="G158" s="15">
        <v>0.001566797</v>
      </c>
      <c r="H158" s="17">
        <v>0.0016</v>
      </c>
      <c r="I158" s="19"/>
      <c r="J158" s="15"/>
      <c r="K158" s="15"/>
      <c r="L158" s="15"/>
    </row>
    <row r="159" ht="15.75" customHeight="1">
      <c r="A159" s="15" t="s">
        <v>216</v>
      </c>
      <c r="B159" s="42">
        <v>113.3</v>
      </c>
      <c r="C159" s="15">
        <f t="shared" si="1"/>
        <v>-0.03901611535</v>
      </c>
      <c r="D159" s="17">
        <f t="shared" si="2"/>
        <v>-0.03901611535</v>
      </c>
      <c r="E159" s="15" t="s">
        <v>216</v>
      </c>
      <c r="F159" s="16">
        <v>19434.55</v>
      </c>
      <c r="G159" s="15">
        <v>3.21696E-4</v>
      </c>
      <c r="H159" s="17">
        <v>3.0E-4</v>
      </c>
      <c r="I159" s="19"/>
      <c r="J159" s="15"/>
      <c r="K159" s="15"/>
      <c r="L159" s="15"/>
    </row>
    <row r="160" ht="15.75" customHeight="1">
      <c r="A160" s="39">
        <v>45238.0</v>
      </c>
      <c r="B160" s="42">
        <v>117.9</v>
      </c>
      <c r="C160" s="15">
        <f t="shared" si="1"/>
        <v>-0.006739679865</v>
      </c>
      <c r="D160" s="17">
        <f t="shared" si="2"/>
        <v>-0.006739679865</v>
      </c>
      <c r="E160" s="39">
        <v>45238.0</v>
      </c>
      <c r="F160" s="16">
        <v>19428.3</v>
      </c>
      <c r="G160" s="15">
        <v>-0.005874196</v>
      </c>
      <c r="H160" s="17">
        <v>-0.0059</v>
      </c>
      <c r="I160" s="19"/>
      <c r="J160" s="15"/>
      <c r="K160" s="15"/>
      <c r="L160" s="15"/>
    </row>
    <row r="161" ht="15.75" customHeight="1">
      <c r="A161" s="39">
        <v>45207.0</v>
      </c>
      <c r="B161" s="42">
        <v>118.7</v>
      </c>
      <c r="C161" s="15">
        <f t="shared" si="1"/>
        <v>-0.006694560669</v>
      </c>
      <c r="D161" s="17">
        <f t="shared" si="2"/>
        <v>-0.006694560669</v>
      </c>
      <c r="E161" s="39">
        <v>45207.0</v>
      </c>
      <c r="F161" s="16">
        <v>19543.1</v>
      </c>
      <c r="G161" s="15">
        <v>-0.004556209</v>
      </c>
      <c r="H161" s="17">
        <v>-0.0046</v>
      </c>
      <c r="I161" s="19"/>
      <c r="J161" s="15"/>
      <c r="K161" s="15"/>
      <c r="L161" s="15"/>
    </row>
    <row r="162" ht="15.75" customHeight="1">
      <c r="A162" s="39">
        <v>45177.0</v>
      </c>
      <c r="B162" s="42">
        <v>119.5</v>
      </c>
      <c r="C162" s="15">
        <f t="shared" si="1"/>
        <v>-0.01605599012</v>
      </c>
      <c r="D162" s="17">
        <f t="shared" si="2"/>
        <v>-0.01605599012</v>
      </c>
      <c r="E162" s="39">
        <v>45177.0</v>
      </c>
      <c r="F162" s="16">
        <v>19632.55</v>
      </c>
      <c r="G162" s="15">
        <v>0.003152648</v>
      </c>
      <c r="H162" s="17">
        <v>0.0032</v>
      </c>
      <c r="I162" s="19"/>
      <c r="J162" s="15"/>
      <c r="K162" s="15"/>
      <c r="L162" s="15"/>
    </row>
    <row r="163" ht="15.75" customHeight="1">
      <c r="A163" s="39">
        <v>45146.0</v>
      </c>
      <c r="B163" s="42">
        <v>121.45</v>
      </c>
      <c r="C163" s="15">
        <f t="shared" si="1"/>
        <v>0.01292743953</v>
      </c>
      <c r="D163" s="17">
        <f t="shared" si="2"/>
        <v>0.01292743953</v>
      </c>
      <c r="E163" s="39">
        <v>45146.0</v>
      </c>
      <c r="F163" s="16">
        <v>19570.85</v>
      </c>
      <c r="G163" s="15">
        <v>-0.001349676</v>
      </c>
      <c r="H163" s="17">
        <v>-0.0013</v>
      </c>
      <c r="I163" s="19"/>
      <c r="J163" s="15"/>
      <c r="K163" s="15"/>
      <c r="L163" s="15"/>
    </row>
    <row r="164" ht="15.75" customHeight="1">
      <c r="A164" s="39">
        <v>45115.0</v>
      </c>
      <c r="B164" s="42">
        <v>119.9</v>
      </c>
      <c r="C164" s="15">
        <f t="shared" si="1"/>
        <v>0.08802177858</v>
      </c>
      <c r="D164" s="17">
        <f t="shared" si="2"/>
        <v>0.08802177858</v>
      </c>
      <c r="E164" s="39">
        <v>45115.0</v>
      </c>
      <c r="F164" s="16">
        <v>19597.3</v>
      </c>
      <c r="G164" s="15">
        <v>0.004114362</v>
      </c>
      <c r="H164" s="17">
        <v>0.0041</v>
      </c>
      <c r="I164" s="19"/>
      <c r="J164" s="15"/>
      <c r="K164" s="15"/>
      <c r="L164" s="15"/>
    </row>
    <row r="165" ht="15.75" customHeight="1">
      <c r="A165" s="39">
        <v>45024.0</v>
      </c>
      <c r="B165" s="42">
        <v>110.2</v>
      </c>
      <c r="C165" s="15">
        <f t="shared" si="1"/>
        <v>-0.003165988241</v>
      </c>
      <c r="D165" s="17">
        <f t="shared" si="2"/>
        <v>-0.003165988241</v>
      </c>
      <c r="E165" s="39">
        <v>45024.0</v>
      </c>
      <c r="F165" s="16">
        <v>19517.0</v>
      </c>
      <c r="G165" s="15">
        <v>0.00698341</v>
      </c>
      <c r="H165" s="17">
        <v>0.007</v>
      </c>
      <c r="I165" s="19"/>
      <c r="J165" s="15"/>
      <c r="K165" s="15"/>
      <c r="L165" s="15"/>
    </row>
    <row r="166" ht="15.75" customHeight="1">
      <c r="A166" s="39">
        <v>44993.0</v>
      </c>
      <c r="B166" s="42">
        <v>110.55</v>
      </c>
      <c r="C166" s="15">
        <f t="shared" si="1"/>
        <v>0.001812415043</v>
      </c>
      <c r="D166" s="17">
        <f t="shared" si="2"/>
        <v>0.001812415043</v>
      </c>
      <c r="E166" s="39">
        <v>44993.0</v>
      </c>
      <c r="F166" s="16">
        <v>19381.65</v>
      </c>
      <c r="G166" s="15">
        <v>-0.007420666</v>
      </c>
      <c r="H166" s="17">
        <v>-0.0074</v>
      </c>
      <c r="I166" s="19"/>
      <c r="J166" s="15"/>
      <c r="K166" s="15"/>
      <c r="L166" s="15"/>
    </row>
    <row r="167" ht="15.75" customHeight="1">
      <c r="A167" s="39">
        <v>44965.0</v>
      </c>
      <c r="B167" s="42">
        <v>110.35</v>
      </c>
      <c r="C167" s="15">
        <f t="shared" si="1"/>
        <v>-0.02431476569</v>
      </c>
      <c r="D167" s="17">
        <f t="shared" si="2"/>
        <v>-0.02431476569</v>
      </c>
      <c r="E167" s="39">
        <v>44965.0</v>
      </c>
      <c r="F167" s="16">
        <v>19526.55</v>
      </c>
      <c r="G167" s="15">
        <v>-0.01048975</v>
      </c>
      <c r="H167" s="17">
        <v>-0.0105</v>
      </c>
      <c r="I167" s="19"/>
      <c r="J167" s="15"/>
      <c r="K167" s="15"/>
      <c r="L167" s="15"/>
    </row>
    <row r="168" ht="15.75" customHeight="1">
      <c r="A168" s="39">
        <v>44934.0</v>
      </c>
      <c r="B168" s="42">
        <v>113.1</v>
      </c>
      <c r="C168" s="15">
        <f t="shared" si="1"/>
        <v>0.005333333333</v>
      </c>
      <c r="D168" s="17">
        <f t="shared" si="2"/>
        <v>0.005333333333</v>
      </c>
      <c r="E168" s="39">
        <v>44934.0</v>
      </c>
      <c r="F168" s="16">
        <v>19733.55</v>
      </c>
      <c r="G168" s="15">
        <v>-0.001025119</v>
      </c>
      <c r="H168" s="17">
        <v>-0.001</v>
      </c>
      <c r="I168" s="19"/>
      <c r="J168" s="15"/>
      <c r="K168" s="15"/>
      <c r="L168" s="15"/>
    </row>
    <row r="169" ht="15.75" customHeight="1">
      <c r="A169" s="15" t="s">
        <v>217</v>
      </c>
      <c r="B169" s="42">
        <v>112.5</v>
      </c>
      <c r="C169" s="15">
        <f t="shared" si="1"/>
        <v>-0.003984063745</v>
      </c>
      <c r="D169" s="17">
        <f t="shared" si="2"/>
        <v>-0.003984063745</v>
      </c>
      <c r="E169" s="15" t="s">
        <v>217</v>
      </c>
      <c r="F169" s="16">
        <v>19753.8</v>
      </c>
      <c r="G169" s="15">
        <v>0.005484563</v>
      </c>
      <c r="H169" s="17">
        <v>0.0055</v>
      </c>
      <c r="I169" s="19"/>
      <c r="J169" s="15"/>
      <c r="K169" s="15"/>
      <c r="L169" s="15"/>
    </row>
    <row r="170" ht="15.75" customHeight="1">
      <c r="A170" s="15" t="s">
        <v>218</v>
      </c>
      <c r="B170" s="42">
        <v>112.95</v>
      </c>
      <c r="C170" s="15">
        <f t="shared" si="1"/>
        <v>0.0008861320337</v>
      </c>
      <c r="D170" s="17">
        <f t="shared" si="2"/>
        <v>0.0008861320337</v>
      </c>
      <c r="E170" s="15" t="s">
        <v>218</v>
      </c>
      <c r="F170" s="16">
        <v>19646.05</v>
      </c>
      <c r="G170" s="15">
        <v>-7.0448E-4</v>
      </c>
      <c r="H170" s="17">
        <v>-7.0E-4</v>
      </c>
      <c r="I170" s="19"/>
      <c r="J170" s="15"/>
      <c r="K170" s="15"/>
      <c r="L170" s="15"/>
    </row>
    <row r="171" ht="15.75" customHeight="1">
      <c r="A171" s="15" t="s">
        <v>219</v>
      </c>
      <c r="B171" s="42">
        <v>112.85</v>
      </c>
      <c r="C171" s="15">
        <f t="shared" si="1"/>
        <v>0.03865623562</v>
      </c>
      <c r="D171" s="17">
        <f t="shared" si="2"/>
        <v>0.03865623562</v>
      </c>
      <c r="E171" s="15" t="s">
        <v>219</v>
      </c>
      <c r="F171" s="16">
        <v>19659.9</v>
      </c>
      <c r="G171" s="15">
        <v>-0.005986359</v>
      </c>
      <c r="H171" s="17">
        <v>-0.006</v>
      </c>
      <c r="I171" s="19"/>
      <c r="J171" s="15"/>
      <c r="K171" s="15"/>
      <c r="L171" s="15"/>
    </row>
    <row r="172" ht="15.75" customHeight="1">
      <c r="A172" s="15" t="s">
        <v>220</v>
      </c>
      <c r="B172" s="42">
        <v>108.65</v>
      </c>
      <c r="C172" s="15">
        <f t="shared" si="1"/>
        <v>-0.0004599816007</v>
      </c>
      <c r="D172" s="17">
        <f t="shared" si="2"/>
        <v>-0.0004599816007</v>
      </c>
      <c r="E172" s="15" t="s">
        <v>220</v>
      </c>
      <c r="F172" s="16">
        <v>19778.3</v>
      </c>
      <c r="G172" s="15">
        <v>0.00496428</v>
      </c>
      <c r="H172" s="17">
        <v>0.005</v>
      </c>
      <c r="I172" s="19"/>
      <c r="J172" s="15"/>
      <c r="K172" s="15"/>
      <c r="L172" s="15"/>
    </row>
    <row r="173" ht="15.75" customHeight="1">
      <c r="A173" s="15" t="s">
        <v>221</v>
      </c>
      <c r="B173" s="42">
        <v>108.7</v>
      </c>
      <c r="C173" s="15">
        <f t="shared" si="1"/>
        <v>-0.008663930689</v>
      </c>
      <c r="D173" s="17">
        <f t="shared" si="2"/>
        <v>-0.008663930689</v>
      </c>
      <c r="E173" s="15" t="s">
        <v>221</v>
      </c>
      <c r="F173" s="16">
        <v>19680.6</v>
      </c>
      <c r="G173" s="15">
        <v>4.1937E-4</v>
      </c>
      <c r="H173" s="17">
        <v>4.0E-4</v>
      </c>
      <c r="I173" s="19"/>
      <c r="J173" s="15"/>
      <c r="K173" s="15"/>
      <c r="L173" s="15"/>
    </row>
    <row r="174" ht="15.75" customHeight="1">
      <c r="A174" s="15" t="s">
        <v>222</v>
      </c>
      <c r="B174" s="42">
        <v>109.65</v>
      </c>
      <c r="C174" s="15">
        <f t="shared" si="1"/>
        <v>-0.001366120219</v>
      </c>
      <c r="D174" s="17">
        <f t="shared" si="2"/>
        <v>-0.001366120219</v>
      </c>
      <c r="E174" s="15" t="s">
        <v>222</v>
      </c>
      <c r="F174" s="16">
        <v>19672.35</v>
      </c>
      <c r="G174" s="15">
        <v>-0.003679413</v>
      </c>
      <c r="H174" s="17">
        <v>-0.0037</v>
      </c>
      <c r="I174" s="19"/>
      <c r="J174" s="15"/>
      <c r="K174" s="15"/>
      <c r="L174" s="15"/>
    </row>
    <row r="175" ht="15.75" customHeight="1">
      <c r="A175" s="15" t="s">
        <v>223</v>
      </c>
      <c r="B175" s="42">
        <v>109.8</v>
      </c>
      <c r="C175" s="15">
        <f t="shared" si="1"/>
        <v>0.00826446281</v>
      </c>
      <c r="D175" s="17">
        <f t="shared" si="2"/>
        <v>0.00826446281</v>
      </c>
      <c r="E175" s="15" t="s">
        <v>223</v>
      </c>
      <c r="F175" s="16">
        <v>19745.0</v>
      </c>
      <c r="G175" s="15">
        <v>-0.011719718</v>
      </c>
      <c r="H175" s="17">
        <v>-0.0117</v>
      </c>
      <c r="I175" s="19"/>
      <c r="J175" s="15"/>
      <c r="K175" s="15"/>
      <c r="L175" s="15"/>
    </row>
    <row r="176" ht="15.75" customHeight="1">
      <c r="A176" s="15" t="s">
        <v>224</v>
      </c>
      <c r="B176" s="42">
        <v>108.9</v>
      </c>
      <c r="C176" s="15">
        <f t="shared" si="1"/>
        <v>-0.005479452055</v>
      </c>
      <c r="D176" s="17">
        <f t="shared" si="2"/>
        <v>-0.005479452055</v>
      </c>
      <c r="E176" s="15" t="s">
        <v>224</v>
      </c>
      <c r="F176" s="16">
        <v>19979.15</v>
      </c>
      <c r="G176" s="15">
        <v>0.007361413</v>
      </c>
      <c r="H176" s="17">
        <v>0.0074</v>
      </c>
      <c r="I176" s="19"/>
      <c r="J176" s="15"/>
      <c r="K176" s="15"/>
      <c r="L176" s="15"/>
    </row>
    <row r="177" ht="15.75" customHeight="1">
      <c r="A177" s="15" t="s">
        <v>225</v>
      </c>
      <c r="B177" s="42">
        <v>109.5</v>
      </c>
      <c r="C177" s="15">
        <f t="shared" si="1"/>
        <v>-0.01128668172</v>
      </c>
      <c r="D177" s="17">
        <f t="shared" si="2"/>
        <v>-0.01128668172</v>
      </c>
      <c r="E177" s="15" t="s">
        <v>225</v>
      </c>
      <c r="F177" s="16">
        <v>19833.15</v>
      </c>
      <c r="G177" s="15">
        <v>0.004248263</v>
      </c>
      <c r="H177" s="17">
        <v>0.0042</v>
      </c>
      <c r="I177" s="19"/>
      <c r="J177" s="15"/>
      <c r="K177" s="15"/>
      <c r="L177" s="15"/>
    </row>
    <row r="178" ht="15.75" customHeight="1">
      <c r="A178" s="15" t="s">
        <v>226</v>
      </c>
      <c r="B178" s="42">
        <v>110.75</v>
      </c>
      <c r="C178" s="15">
        <f t="shared" si="1"/>
        <v>0.02120792992</v>
      </c>
      <c r="D178" s="17">
        <f t="shared" si="2"/>
        <v>0.02120792992</v>
      </c>
      <c r="E178" s="15" t="s">
        <v>226</v>
      </c>
      <c r="F178" s="16">
        <v>19749.25</v>
      </c>
      <c r="G178" s="15">
        <v>0.001917667</v>
      </c>
      <c r="H178" s="17">
        <v>0.0019</v>
      </c>
      <c r="I178" s="19"/>
      <c r="J178" s="15"/>
      <c r="K178" s="15"/>
      <c r="L178" s="15"/>
    </row>
    <row r="179" ht="15.75" customHeight="1">
      <c r="A179" s="15" t="s">
        <v>227</v>
      </c>
      <c r="B179" s="42">
        <v>108.45</v>
      </c>
      <c r="C179" s="15">
        <f t="shared" si="1"/>
        <v>0.005563282337</v>
      </c>
      <c r="D179" s="17">
        <f t="shared" si="2"/>
        <v>0.005563282337</v>
      </c>
      <c r="E179" s="15" t="s">
        <v>227</v>
      </c>
      <c r="F179" s="16">
        <v>19711.45</v>
      </c>
      <c r="G179" s="15">
        <v>0.007511053</v>
      </c>
      <c r="H179" s="17">
        <v>0.0075</v>
      </c>
      <c r="I179" s="19"/>
      <c r="J179" s="15"/>
      <c r="K179" s="15"/>
      <c r="L179" s="15"/>
    </row>
    <row r="180" ht="15.75" customHeight="1">
      <c r="A180" s="15" t="s">
        <v>228</v>
      </c>
      <c r="B180" s="42">
        <v>107.85</v>
      </c>
      <c r="C180" s="15">
        <f t="shared" si="1"/>
        <v>0.009831460674</v>
      </c>
      <c r="D180" s="17">
        <f t="shared" si="2"/>
        <v>0.009831460674</v>
      </c>
      <c r="E180" s="15" t="s">
        <v>228</v>
      </c>
      <c r="F180" s="16">
        <v>19564.5</v>
      </c>
      <c r="G180" s="15">
        <v>0.007765115</v>
      </c>
      <c r="H180" s="17">
        <v>0.0078</v>
      </c>
      <c r="I180" s="19"/>
      <c r="J180" s="15"/>
      <c r="K180" s="15"/>
      <c r="L180" s="15"/>
    </row>
    <row r="181" ht="15.75" customHeight="1">
      <c r="A181" s="15" t="s">
        <v>229</v>
      </c>
      <c r="B181" s="42">
        <v>106.8</v>
      </c>
      <c r="C181" s="15">
        <f t="shared" si="1"/>
        <v>-0.01111111111</v>
      </c>
      <c r="D181" s="17">
        <f t="shared" si="2"/>
        <v>-0.01111111111</v>
      </c>
      <c r="E181" s="15" t="s">
        <v>229</v>
      </c>
      <c r="F181" s="16">
        <v>19413.75</v>
      </c>
      <c r="G181" s="15">
        <v>0.001519271</v>
      </c>
      <c r="H181" s="17">
        <v>0.0015</v>
      </c>
      <c r="I181" s="19"/>
      <c r="J181" s="15"/>
      <c r="K181" s="15"/>
      <c r="L181" s="15"/>
    </row>
    <row r="182" ht="15.75" customHeight="1">
      <c r="A182" s="39">
        <v>45267.0</v>
      </c>
      <c r="B182" s="42">
        <v>108.0</v>
      </c>
      <c r="C182" s="15">
        <f t="shared" si="1"/>
        <v>0</v>
      </c>
      <c r="D182" s="17">
        <f t="shared" si="2"/>
        <v>0</v>
      </c>
      <c r="E182" s="39">
        <v>45267.0</v>
      </c>
      <c r="F182" s="16">
        <v>19384.3</v>
      </c>
      <c r="G182" s="15">
        <v>-0.00283445</v>
      </c>
      <c r="H182" s="17">
        <v>-0.0028</v>
      </c>
      <c r="I182" s="19"/>
      <c r="J182" s="15"/>
      <c r="K182" s="15"/>
      <c r="L182" s="15"/>
    </row>
    <row r="183" ht="15.75" customHeight="1">
      <c r="A183" s="39">
        <v>45237.0</v>
      </c>
      <c r="B183" s="42">
        <v>108.0</v>
      </c>
      <c r="C183" s="15">
        <f t="shared" si="1"/>
        <v>-0.0036900369</v>
      </c>
      <c r="D183" s="17">
        <f t="shared" si="2"/>
        <v>-0.0036900369</v>
      </c>
      <c r="E183" s="39">
        <v>45237.0</v>
      </c>
      <c r="F183" s="16">
        <v>19439.4</v>
      </c>
      <c r="G183" s="15">
        <v>0.00431393</v>
      </c>
      <c r="H183" s="17">
        <v>0.0043</v>
      </c>
      <c r="I183" s="19"/>
      <c r="J183" s="15"/>
      <c r="K183" s="15"/>
      <c r="L183" s="15"/>
    </row>
    <row r="184" ht="15.75" customHeight="1">
      <c r="A184" s="39">
        <v>45206.0</v>
      </c>
      <c r="B184" s="42">
        <v>108.4</v>
      </c>
      <c r="C184" s="15">
        <f t="shared" si="1"/>
        <v>-0.002300966406</v>
      </c>
      <c r="D184" s="17">
        <f t="shared" si="2"/>
        <v>-0.002300966406</v>
      </c>
      <c r="E184" s="39">
        <v>45206.0</v>
      </c>
      <c r="F184" s="16">
        <v>19355.9</v>
      </c>
      <c r="G184" s="15">
        <v>0.001246651</v>
      </c>
      <c r="H184" s="17">
        <v>0.0012</v>
      </c>
      <c r="I184" s="19"/>
      <c r="J184" s="15"/>
      <c r="K184" s="15"/>
      <c r="L184" s="15"/>
    </row>
    <row r="185" ht="15.75" customHeight="1">
      <c r="A185" s="39">
        <v>45114.0</v>
      </c>
      <c r="B185" s="42">
        <v>108.65</v>
      </c>
      <c r="C185" s="15">
        <f t="shared" si="1"/>
        <v>-0.004580852038</v>
      </c>
      <c r="D185" s="17">
        <f t="shared" si="2"/>
        <v>-0.004580852038</v>
      </c>
      <c r="E185" s="39">
        <v>45114.0</v>
      </c>
      <c r="F185" s="16">
        <v>19331.8</v>
      </c>
      <c r="G185" s="15">
        <v>-0.008488355</v>
      </c>
      <c r="H185" s="17">
        <v>-0.0085</v>
      </c>
      <c r="I185" s="19"/>
      <c r="J185" s="15"/>
      <c r="K185" s="15"/>
      <c r="L185" s="15"/>
    </row>
    <row r="186" ht="15.75" customHeight="1">
      <c r="A186" s="39">
        <v>45084.0</v>
      </c>
      <c r="B186" s="42">
        <v>109.15</v>
      </c>
      <c r="C186" s="15">
        <f t="shared" si="1"/>
        <v>-0.004105839416</v>
      </c>
      <c r="D186" s="17">
        <f t="shared" si="2"/>
        <v>-0.004105839416</v>
      </c>
      <c r="E186" s="39">
        <v>45084.0</v>
      </c>
      <c r="F186" s="16">
        <v>19497.3</v>
      </c>
      <c r="G186" s="15">
        <v>0.005093177</v>
      </c>
      <c r="H186" s="17">
        <v>0.0051</v>
      </c>
      <c r="I186" s="19"/>
      <c r="J186" s="15"/>
      <c r="K186" s="15"/>
      <c r="L186" s="15"/>
    </row>
    <row r="187" ht="15.75" customHeight="1">
      <c r="A187" s="39">
        <v>45053.0</v>
      </c>
      <c r="B187" s="42">
        <v>109.6</v>
      </c>
      <c r="C187" s="15">
        <f t="shared" si="1"/>
        <v>0.02191142191</v>
      </c>
      <c r="D187" s="17">
        <f t="shared" si="2"/>
        <v>0.02191142191</v>
      </c>
      <c r="E187" s="39">
        <v>45053.0</v>
      </c>
      <c r="F187" s="16">
        <v>19398.5</v>
      </c>
      <c r="G187" s="15">
        <v>4.89969E-4</v>
      </c>
      <c r="H187" s="17">
        <v>5.0E-4</v>
      </c>
      <c r="I187" s="19"/>
      <c r="J187" s="15"/>
      <c r="K187" s="15"/>
      <c r="L187" s="15"/>
    </row>
    <row r="188" ht="15.75" customHeight="1">
      <c r="A188" s="39">
        <v>45023.0</v>
      </c>
      <c r="B188" s="42">
        <v>107.25</v>
      </c>
      <c r="C188" s="15">
        <f t="shared" si="1"/>
        <v>-0.01060885609</v>
      </c>
      <c r="D188" s="17">
        <f t="shared" si="2"/>
        <v>-0.01060885609</v>
      </c>
      <c r="E188" s="39">
        <v>45023.0</v>
      </c>
      <c r="F188" s="16">
        <v>19389.0</v>
      </c>
      <c r="G188" s="15">
        <v>0.003438987</v>
      </c>
      <c r="H188" s="17">
        <v>0.0034</v>
      </c>
      <c r="I188" s="19"/>
      <c r="J188" s="15"/>
      <c r="K188" s="15"/>
      <c r="L188" s="15"/>
    </row>
    <row r="189" ht="15.75" customHeight="1">
      <c r="A189" s="39">
        <v>44992.0</v>
      </c>
      <c r="B189" s="42">
        <v>108.4</v>
      </c>
      <c r="C189" s="15">
        <f t="shared" si="1"/>
        <v>0.008372093023</v>
      </c>
      <c r="D189" s="17">
        <f t="shared" si="2"/>
        <v>0.008372093023</v>
      </c>
      <c r="E189" s="39">
        <v>44992.0</v>
      </c>
      <c r="F189" s="16">
        <v>19322.55</v>
      </c>
      <c r="G189" s="15">
        <v>0.006957093</v>
      </c>
      <c r="H189" s="17">
        <v>0.007</v>
      </c>
      <c r="I189" s="19"/>
      <c r="J189" s="15"/>
      <c r="K189" s="15"/>
      <c r="L189" s="15"/>
    </row>
    <row r="190" ht="15.75" customHeight="1">
      <c r="A190" s="15" t="s">
        <v>230</v>
      </c>
      <c r="B190" s="42">
        <v>107.5</v>
      </c>
      <c r="C190" s="15">
        <f t="shared" si="1"/>
        <v>-0.003707136237</v>
      </c>
      <c r="D190" s="17">
        <f t="shared" si="2"/>
        <v>-0.003707136237</v>
      </c>
      <c r="E190" s="15" t="s">
        <v>230</v>
      </c>
      <c r="F190" s="16">
        <v>19189.05</v>
      </c>
      <c r="G190" s="15">
        <v>0.011435213</v>
      </c>
      <c r="H190" s="17">
        <v>0.0114</v>
      </c>
      <c r="I190" s="19"/>
      <c r="J190" s="15"/>
      <c r="K190" s="15"/>
      <c r="L190" s="15"/>
    </row>
    <row r="191" ht="15.75" customHeight="1">
      <c r="A191" s="15" t="s">
        <v>231</v>
      </c>
      <c r="B191" s="42">
        <v>107.9</v>
      </c>
      <c r="C191" s="15">
        <f t="shared" si="1"/>
        <v>-0.006445672192</v>
      </c>
      <c r="D191" s="17">
        <f t="shared" si="2"/>
        <v>-0.006445672192</v>
      </c>
      <c r="E191" s="15" t="s">
        <v>231</v>
      </c>
      <c r="F191" s="16">
        <v>18972.1</v>
      </c>
      <c r="G191" s="15">
        <v>0.008221115</v>
      </c>
      <c r="H191" s="17">
        <v>0.0082</v>
      </c>
      <c r="I191" s="19"/>
      <c r="J191" s="15"/>
      <c r="K191" s="15"/>
      <c r="L191" s="15"/>
    </row>
    <row r="192" ht="15.75" customHeight="1">
      <c r="A192" s="15" t="s">
        <v>232</v>
      </c>
      <c r="B192" s="42">
        <v>108.6</v>
      </c>
      <c r="C192" s="15">
        <f t="shared" si="1"/>
        <v>-0.0004601932812</v>
      </c>
      <c r="D192" s="17">
        <f t="shared" si="2"/>
        <v>-0.0004601932812</v>
      </c>
      <c r="E192" s="15" t="s">
        <v>232</v>
      </c>
      <c r="F192" s="16">
        <v>18817.4</v>
      </c>
      <c r="G192" s="15">
        <v>0.00675184</v>
      </c>
      <c r="H192" s="17">
        <v>0.0068</v>
      </c>
      <c r="I192" s="19"/>
      <c r="J192" s="15"/>
      <c r="K192" s="15"/>
      <c r="L192" s="15"/>
    </row>
    <row r="193" ht="15.75" customHeight="1">
      <c r="A193" s="15" t="s">
        <v>233</v>
      </c>
      <c r="B193" s="42">
        <v>108.65</v>
      </c>
      <c r="C193" s="15">
        <f t="shared" si="1"/>
        <v>0.005552984729</v>
      </c>
      <c r="D193" s="17">
        <f t="shared" si="2"/>
        <v>0.005552984729</v>
      </c>
      <c r="E193" s="15" t="s">
        <v>233</v>
      </c>
      <c r="F193" s="16">
        <v>18691.2</v>
      </c>
      <c r="G193" s="15">
        <v>0.001376872</v>
      </c>
      <c r="H193" s="17">
        <v>0.0014</v>
      </c>
      <c r="I193" s="19"/>
      <c r="J193" s="15"/>
      <c r="K193" s="15"/>
      <c r="L193" s="15"/>
    </row>
    <row r="194" ht="15.75" customHeight="1">
      <c r="A194" s="15" t="s">
        <v>234</v>
      </c>
      <c r="B194" s="42">
        <v>108.05</v>
      </c>
      <c r="C194" s="15">
        <f t="shared" si="1"/>
        <v>-0.006436781609</v>
      </c>
      <c r="D194" s="17">
        <f t="shared" si="2"/>
        <v>-0.006436781609</v>
      </c>
      <c r="E194" s="15" t="s">
        <v>234</v>
      </c>
      <c r="F194" s="16">
        <v>18665.5</v>
      </c>
      <c r="G194" s="15">
        <v>-0.005633615</v>
      </c>
      <c r="H194" s="17">
        <v>-0.0056</v>
      </c>
      <c r="I194" s="19"/>
      <c r="J194" s="15"/>
      <c r="K194" s="15"/>
      <c r="L194" s="15"/>
    </row>
    <row r="195" ht="15.75" customHeight="1">
      <c r="A195" s="15" t="s">
        <v>235</v>
      </c>
      <c r="B195" s="42">
        <v>108.75</v>
      </c>
      <c r="C195" s="15">
        <f t="shared" si="1"/>
        <v>-0.01315789474</v>
      </c>
      <c r="D195" s="17">
        <f t="shared" si="2"/>
        <v>-0.01315789474</v>
      </c>
      <c r="E195" s="15" t="s">
        <v>235</v>
      </c>
      <c r="F195" s="16">
        <v>18771.25</v>
      </c>
      <c r="G195" s="15">
        <v>-0.004539464</v>
      </c>
      <c r="H195" s="17">
        <v>-0.0045</v>
      </c>
      <c r="I195" s="19"/>
      <c r="J195" s="15"/>
      <c r="K195" s="15"/>
      <c r="L195" s="15"/>
    </row>
    <row r="196" ht="15.75" customHeight="1">
      <c r="A196" s="15" t="s">
        <v>236</v>
      </c>
      <c r="B196" s="42">
        <v>110.2</v>
      </c>
      <c r="C196" s="15">
        <f t="shared" si="1"/>
        <v>-0.005863779883</v>
      </c>
      <c r="D196" s="17">
        <f t="shared" si="2"/>
        <v>-0.005863779883</v>
      </c>
      <c r="E196" s="15" t="s">
        <v>236</v>
      </c>
      <c r="F196" s="16">
        <v>18856.85</v>
      </c>
      <c r="G196" s="15">
        <v>0.002133743</v>
      </c>
      <c r="H196" s="17">
        <v>0.0021</v>
      </c>
      <c r="I196" s="19"/>
      <c r="J196" s="15"/>
      <c r="K196" s="15"/>
      <c r="L196" s="15"/>
    </row>
    <row r="197" ht="15.75" customHeight="1">
      <c r="A197" s="15" t="s">
        <v>237</v>
      </c>
      <c r="B197" s="42">
        <v>110.85</v>
      </c>
      <c r="C197" s="15">
        <f t="shared" si="1"/>
        <v>0.01931034483</v>
      </c>
      <c r="D197" s="17">
        <f t="shared" si="2"/>
        <v>0.01931034483</v>
      </c>
      <c r="E197" s="15" t="s">
        <v>237</v>
      </c>
      <c r="F197" s="16">
        <v>18816.7</v>
      </c>
      <c r="G197" s="15">
        <v>0.003265717</v>
      </c>
      <c r="H197" s="17">
        <v>0.0033</v>
      </c>
      <c r="I197" s="19"/>
      <c r="J197" s="15"/>
      <c r="K197" s="15"/>
      <c r="L197" s="15"/>
    </row>
    <row r="198" ht="15.75" customHeight="1">
      <c r="A198" s="15" t="s">
        <v>238</v>
      </c>
      <c r="B198" s="42">
        <v>108.75</v>
      </c>
      <c r="C198" s="15">
        <f t="shared" si="1"/>
        <v>0.004155124654</v>
      </c>
      <c r="D198" s="17">
        <f t="shared" si="2"/>
        <v>0.004155124654</v>
      </c>
      <c r="E198" s="15" t="s">
        <v>238</v>
      </c>
      <c r="F198" s="16">
        <v>18755.45</v>
      </c>
      <c r="G198" s="15">
        <v>-0.003747477</v>
      </c>
      <c r="H198" s="17">
        <v>-0.0037</v>
      </c>
      <c r="I198" s="19"/>
      <c r="J198" s="15"/>
      <c r="K198" s="15"/>
      <c r="L198" s="15"/>
    </row>
    <row r="199" ht="15.75" customHeight="1">
      <c r="A199" s="15" t="s">
        <v>239</v>
      </c>
      <c r="B199" s="42">
        <v>108.3</v>
      </c>
      <c r="C199" s="15">
        <f t="shared" si="1"/>
        <v>0.006973500697</v>
      </c>
      <c r="D199" s="17">
        <f t="shared" si="2"/>
        <v>0.006973500697</v>
      </c>
      <c r="E199" s="15" t="s">
        <v>239</v>
      </c>
      <c r="F199" s="16">
        <v>18826.0</v>
      </c>
      <c r="G199" s="15">
        <v>0.007379027</v>
      </c>
      <c r="H199" s="17">
        <v>0.0074</v>
      </c>
      <c r="I199" s="19"/>
      <c r="J199" s="15"/>
      <c r="K199" s="15"/>
      <c r="L199" s="15"/>
    </row>
    <row r="200" ht="15.75" customHeight="1">
      <c r="A200" s="15" t="s">
        <v>240</v>
      </c>
      <c r="B200" s="42">
        <v>107.55</v>
      </c>
      <c r="C200" s="15">
        <f t="shared" si="1"/>
        <v>-0.007841328413</v>
      </c>
      <c r="D200" s="17">
        <f t="shared" si="2"/>
        <v>-0.007841328413</v>
      </c>
      <c r="E200" s="15" t="s">
        <v>240</v>
      </c>
      <c r="F200" s="16">
        <v>18688.1</v>
      </c>
      <c r="G200" s="15">
        <v>-0.003614863</v>
      </c>
      <c r="H200" s="17">
        <v>-0.0036</v>
      </c>
      <c r="I200" s="19"/>
      <c r="J200" s="15"/>
      <c r="K200" s="15"/>
      <c r="L200" s="15"/>
    </row>
    <row r="201" ht="15.75" customHeight="1">
      <c r="A201" s="15" t="s">
        <v>241</v>
      </c>
      <c r="B201" s="42">
        <v>108.4</v>
      </c>
      <c r="C201" s="15">
        <f t="shared" si="1"/>
        <v>-0.0009216589862</v>
      </c>
      <c r="D201" s="17">
        <f t="shared" si="2"/>
        <v>-0.0009216589862</v>
      </c>
      <c r="E201" s="15" t="s">
        <v>241</v>
      </c>
      <c r="F201" s="16">
        <v>18755.9</v>
      </c>
      <c r="G201" s="15">
        <v>0.002123834</v>
      </c>
      <c r="H201" s="17">
        <v>0.0021</v>
      </c>
      <c r="I201" s="19"/>
      <c r="J201" s="15"/>
      <c r="K201" s="15"/>
      <c r="L201" s="15"/>
    </row>
    <row r="202" ht="15.75" customHeight="1">
      <c r="A202" s="15" t="s">
        <v>242</v>
      </c>
      <c r="B202" s="42">
        <v>108.5</v>
      </c>
      <c r="C202" s="15">
        <f t="shared" si="1"/>
        <v>0.0013844024</v>
      </c>
      <c r="D202" s="17">
        <f t="shared" si="2"/>
        <v>0.0013844024</v>
      </c>
      <c r="E202" s="15" t="s">
        <v>242</v>
      </c>
      <c r="F202" s="16">
        <v>18716.15</v>
      </c>
      <c r="G202" s="15">
        <v>0.006163481</v>
      </c>
      <c r="H202" s="17">
        <v>0.0062</v>
      </c>
      <c r="I202" s="19"/>
      <c r="J202" s="15"/>
      <c r="K202" s="15"/>
      <c r="L202" s="15"/>
    </row>
    <row r="203" ht="15.75" customHeight="1">
      <c r="A203" s="39">
        <v>45266.0</v>
      </c>
      <c r="B203" s="42">
        <v>108.35</v>
      </c>
      <c r="C203" s="15">
        <f t="shared" si="1"/>
        <v>-0.01723356009</v>
      </c>
      <c r="D203" s="17">
        <f t="shared" si="2"/>
        <v>-0.01723356009</v>
      </c>
      <c r="E203" s="39">
        <v>45266.0</v>
      </c>
      <c r="F203" s="16">
        <v>18601.5</v>
      </c>
      <c r="G203" s="15">
        <v>0.002052426</v>
      </c>
      <c r="H203" s="17">
        <v>0.0021</v>
      </c>
      <c r="I203" s="19"/>
      <c r="J203" s="15"/>
      <c r="K203" s="15"/>
      <c r="L203" s="15"/>
    </row>
    <row r="204" ht="15.75" customHeight="1">
      <c r="A204" s="39">
        <v>45175.0</v>
      </c>
      <c r="B204" s="42">
        <v>110.25</v>
      </c>
      <c r="C204" s="15">
        <f t="shared" si="1"/>
        <v>-0.01076716016</v>
      </c>
      <c r="D204" s="17">
        <f t="shared" si="2"/>
        <v>-0.01076716016</v>
      </c>
      <c r="E204" s="39">
        <v>45175.0</v>
      </c>
      <c r="F204" s="16">
        <v>18563.4</v>
      </c>
      <c r="G204" s="15">
        <v>-0.003818176</v>
      </c>
      <c r="H204" s="17">
        <v>-0.0038</v>
      </c>
      <c r="I204" s="19"/>
      <c r="J204" s="15"/>
      <c r="K204" s="15"/>
      <c r="L204" s="15"/>
    </row>
    <row r="205" ht="15.75" customHeight="1">
      <c r="A205" s="39">
        <v>45144.0</v>
      </c>
      <c r="B205" s="42">
        <v>111.45</v>
      </c>
      <c r="C205" s="15">
        <f t="shared" si="1"/>
        <v>-0.01849405548</v>
      </c>
      <c r="D205" s="17">
        <f t="shared" si="2"/>
        <v>-0.01849405548</v>
      </c>
      <c r="E205" s="39">
        <v>45144.0</v>
      </c>
      <c r="F205" s="16">
        <v>18634.55</v>
      </c>
      <c r="G205" s="15">
        <v>-0.00490484</v>
      </c>
      <c r="H205" s="17">
        <v>-0.0049</v>
      </c>
      <c r="I205" s="19"/>
      <c r="J205" s="15"/>
      <c r="K205" s="15"/>
      <c r="L205" s="15"/>
    </row>
    <row r="206" ht="15.75" customHeight="1">
      <c r="A206" s="39">
        <v>45113.0</v>
      </c>
      <c r="B206" s="42">
        <v>113.55</v>
      </c>
      <c r="C206" s="15">
        <f t="shared" si="1"/>
        <v>0.0465437788</v>
      </c>
      <c r="D206" s="17">
        <f t="shared" si="2"/>
        <v>0.0465437788</v>
      </c>
      <c r="E206" s="39">
        <v>45113.0</v>
      </c>
      <c r="F206" s="16">
        <v>18726.4</v>
      </c>
      <c r="G206" s="15">
        <v>0.006849831</v>
      </c>
      <c r="H206" s="17">
        <v>0.0068</v>
      </c>
      <c r="I206" s="19"/>
      <c r="J206" s="15"/>
      <c r="K206" s="15"/>
      <c r="L206" s="15"/>
    </row>
    <row r="207" ht="15.75" customHeight="1">
      <c r="A207" s="39">
        <v>45083.0</v>
      </c>
      <c r="B207" s="42">
        <v>108.5</v>
      </c>
      <c r="C207" s="15">
        <f t="shared" si="1"/>
        <v>-0.001839926403</v>
      </c>
      <c r="D207" s="17">
        <f t="shared" si="2"/>
        <v>-0.001839926403</v>
      </c>
      <c r="E207" s="39">
        <v>45083.0</v>
      </c>
      <c r="F207" s="16">
        <v>18599.0</v>
      </c>
      <c r="G207" s="15">
        <v>2.76973E-4</v>
      </c>
      <c r="H207" s="17">
        <v>3.0E-4</v>
      </c>
      <c r="I207" s="19"/>
      <c r="J207" s="15"/>
      <c r="K207" s="15"/>
      <c r="L207" s="15"/>
    </row>
    <row r="208" ht="15.75" customHeight="1">
      <c r="A208" s="39">
        <v>45052.0</v>
      </c>
      <c r="B208" s="42">
        <v>108.7</v>
      </c>
      <c r="C208" s="15">
        <f t="shared" si="1"/>
        <v>0.03033175355</v>
      </c>
      <c r="D208" s="17">
        <f t="shared" si="2"/>
        <v>0.03033175355</v>
      </c>
      <c r="E208" s="39">
        <v>45052.0</v>
      </c>
      <c r="F208" s="16">
        <v>18593.85</v>
      </c>
      <c r="G208" s="15">
        <v>0.003223788</v>
      </c>
      <c r="H208" s="17">
        <v>0.0032</v>
      </c>
      <c r="I208" s="19"/>
      <c r="J208" s="15"/>
      <c r="K208" s="15"/>
      <c r="L208" s="15"/>
    </row>
    <row r="209" ht="15.75" customHeight="1">
      <c r="A209" s="39">
        <v>44963.0</v>
      </c>
      <c r="B209" s="42">
        <v>105.5</v>
      </c>
      <c r="C209" s="15">
        <f t="shared" si="1"/>
        <v>-0.002835538752</v>
      </c>
      <c r="D209" s="17">
        <f t="shared" si="2"/>
        <v>-0.002835538752</v>
      </c>
      <c r="E209" s="39">
        <v>44963.0</v>
      </c>
      <c r="F209" s="16">
        <v>18534.1</v>
      </c>
      <c r="G209" s="15">
        <v>0.002507065</v>
      </c>
      <c r="H209" s="17">
        <v>0.0025</v>
      </c>
      <c r="I209" s="19"/>
      <c r="J209" s="15"/>
      <c r="K209" s="15"/>
      <c r="L209" s="15"/>
    </row>
    <row r="210" ht="15.75" customHeight="1">
      <c r="A210" s="39">
        <v>44932.0</v>
      </c>
      <c r="B210" s="42">
        <v>105.8</v>
      </c>
      <c r="C210" s="15">
        <f t="shared" si="1"/>
        <v>0.004748338082</v>
      </c>
      <c r="D210" s="17">
        <f t="shared" si="2"/>
        <v>0.004748338082</v>
      </c>
      <c r="E210" s="39">
        <v>44932.0</v>
      </c>
      <c r="F210" s="16">
        <v>18487.75</v>
      </c>
      <c r="G210" s="15">
        <v>-0.002516941</v>
      </c>
      <c r="H210" s="17">
        <v>-0.0025</v>
      </c>
      <c r="I210" s="19"/>
      <c r="J210" s="15"/>
      <c r="K210" s="15"/>
      <c r="L210" s="15"/>
    </row>
    <row r="211" ht="15.75" customHeight="1">
      <c r="A211" s="15" t="s">
        <v>243</v>
      </c>
      <c r="B211" s="42">
        <v>105.3</v>
      </c>
      <c r="C211" s="15">
        <f t="shared" si="1"/>
        <v>0.003334921391</v>
      </c>
      <c r="D211" s="17">
        <f t="shared" si="2"/>
        <v>0.003334921391</v>
      </c>
      <c r="E211" s="15" t="s">
        <v>243</v>
      </c>
      <c r="F211" s="16">
        <v>18534.4</v>
      </c>
      <c r="G211" s="15">
        <v>-0.005337061</v>
      </c>
      <c r="H211" s="17">
        <v>-0.0053</v>
      </c>
      <c r="I211" s="19"/>
      <c r="J211" s="15"/>
      <c r="K211" s="15"/>
      <c r="L211" s="15"/>
    </row>
    <row r="212" ht="15.75" customHeight="1">
      <c r="A212" s="15" t="s">
        <v>244</v>
      </c>
      <c r="B212" s="42">
        <v>104.95</v>
      </c>
      <c r="C212" s="15">
        <f t="shared" si="1"/>
        <v>-0.01593999062</v>
      </c>
      <c r="D212" s="17">
        <f t="shared" si="2"/>
        <v>-0.01593999062</v>
      </c>
      <c r="E212" s="15" t="s">
        <v>244</v>
      </c>
      <c r="F212" s="16">
        <v>18633.85</v>
      </c>
      <c r="G212" s="15">
        <v>0.00189261</v>
      </c>
      <c r="H212" s="17">
        <v>0.0019</v>
      </c>
      <c r="I212" s="19"/>
      <c r="J212" s="15"/>
      <c r="K212" s="15"/>
      <c r="L212" s="15"/>
    </row>
    <row r="213" ht="15.75" customHeight="1">
      <c r="A213" s="15" t="s">
        <v>245</v>
      </c>
      <c r="B213" s="42">
        <v>106.65</v>
      </c>
      <c r="C213" s="15">
        <f t="shared" si="1"/>
        <v>0.001878816346</v>
      </c>
      <c r="D213" s="17">
        <f t="shared" si="2"/>
        <v>0.001878816346</v>
      </c>
      <c r="E213" s="15" t="s">
        <v>245</v>
      </c>
      <c r="F213" s="16">
        <v>18598.65</v>
      </c>
      <c r="G213" s="15">
        <v>0.005367756</v>
      </c>
      <c r="H213" s="17">
        <v>0.0054</v>
      </c>
      <c r="I213" s="19"/>
      <c r="J213" s="15"/>
      <c r="K213" s="15"/>
      <c r="L213" s="15"/>
    </row>
    <row r="214" ht="15.75" customHeight="1">
      <c r="A214" s="15" t="s">
        <v>246</v>
      </c>
      <c r="B214" s="42">
        <v>106.45</v>
      </c>
      <c r="C214" s="15">
        <f t="shared" si="1"/>
        <v>-0.005140186916</v>
      </c>
      <c r="D214" s="17">
        <f t="shared" si="2"/>
        <v>-0.005140186916</v>
      </c>
      <c r="E214" s="15" t="s">
        <v>246</v>
      </c>
      <c r="F214" s="16">
        <v>18499.35</v>
      </c>
      <c r="G214" s="15">
        <v>0.009726464</v>
      </c>
      <c r="H214" s="17">
        <v>0.0097</v>
      </c>
      <c r="I214" s="19"/>
      <c r="J214" s="15"/>
      <c r="K214" s="15"/>
      <c r="L214" s="15"/>
    </row>
    <row r="215" ht="15.75" customHeight="1">
      <c r="A215" s="15" t="s">
        <v>247</v>
      </c>
      <c r="B215" s="42">
        <v>107.0</v>
      </c>
      <c r="C215" s="15">
        <f t="shared" si="1"/>
        <v>-0.008341056534</v>
      </c>
      <c r="D215" s="17">
        <f t="shared" si="2"/>
        <v>-0.008341056534</v>
      </c>
      <c r="E215" s="15" t="s">
        <v>247</v>
      </c>
      <c r="F215" s="16">
        <v>18321.15</v>
      </c>
      <c r="G215" s="15">
        <v>0.001955112</v>
      </c>
      <c r="H215" s="17">
        <v>0.002</v>
      </c>
      <c r="I215" s="19"/>
      <c r="J215" s="15"/>
      <c r="K215" s="15"/>
      <c r="L215" s="15"/>
    </row>
    <row r="216" ht="15.75" customHeight="1">
      <c r="A216" s="15" t="s">
        <v>248</v>
      </c>
      <c r="B216" s="42">
        <v>107.9</v>
      </c>
      <c r="C216" s="15">
        <f t="shared" si="1"/>
        <v>-0.01416171768</v>
      </c>
      <c r="D216" s="17">
        <f t="shared" si="2"/>
        <v>-0.01416171768</v>
      </c>
      <c r="E216" s="15" t="s">
        <v>248</v>
      </c>
      <c r="F216" s="16">
        <v>18285.4</v>
      </c>
      <c r="G216" s="15">
        <v>-0.003411816</v>
      </c>
      <c r="H216" s="17">
        <v>-0.0034</v>
      </c>
      <c r="I216" s="19"/>
      <c r="J216" s="15"/>
      <c r="K216" s="15"/>
      <c r="L216" s="15"/>
    </row>
    <row r="217" ht="15.75" customHeight="1">
      <c r="A217" s="15" t="s">
        <v>249</v>
      </c>
      <c r="B217" s="42">
        <v>109.45</v>
      </c>
      <c r="C217" s="15">
        <f t="shared" si="1"/>
        <v>0.03206034889</v>
      </c>
      <c r="D217" s="17">
        <f t="shared" si="2"/>
        <v>0.03206034889</v>
      </c>
      <c r="E217" s="15" t="s">
        <v>249</v>
      </c>
      <c r="F217" s="16">
        <v>18348.0</v>
      </c>
      <c r="G217" s="15">
        <v>0.001834622</v>
      </c>
      <c r="H217" s="17">
        <v>0.0018</v>
      </c>
      <c r="I217" s="19"/>
      <c r="J217" s="15"/>
      <c r="K217" s="15"/>
      <c r="L217" s="15"/>
    </row>
    <row r="218" ht="15.75" customHeight="1">
      <c r="A218" s="15" t="s">
        <v>250</v>
      </c>
      <c r="B218" s="42">
        <v>106.05</v>
      </c>
      <c r="C218" s="15">
        <f t="shared" si="1"/>
        <v>0.0138623327</v>
      </c>
      <c r="D218" s="17">
        <f t="shared" si="2"/>
        <v>0.0138623327</v>
      </c>
      <c r="E218" s="15" t="s">
        <v>250</v>
      </c>
      <c r="F218" s="16">
        <v>18314.4</v>
      </c>
      <c r="G218" s="15">
        <v>0.006097762</v>
      </c>
      <c r="H218" s="17">
        <v>0.0061</v>
      </c>
      <c r="I218" s="19"/>
      <c r="J218" s="15"/>
      <c r="K218" s="15"/>
      <c r="L218" s="15"/>
    </row>
    <row r="219" ht="15.75" customHeight="1">
      <c r="A219" s="15" t="s">
        <v>251</v>
      </c>
      <c r="B219" s="42">
        <v>104.6</v>
      </c>
      <c r="C219" s="15">
        <f t="shared" si="1"/>
        <v>-0.001908396947</v>
      </c>
      <c r="D219" s="17">
        <f t="shared" si="2"/>
        <v>-0.001908396947</v>
      </c>
      <c r="E219" s="15" t="s">
        <v>251</v>
      </c>
      <c r="F219" s="16">
        <v>18203.4</v>
      </c>
      <c r="G219" s="15">
        <v>0.004051307</v>
      </c>
      <c r="H219" s="17">
        <v>0.0041</v>
      </c>
      <c r="I219" s="19"/>
      <c r="J219" s="15"/>
      <c r="K219" s="15"/>
      <c r="L219" s="15"/>
    </row>
    <row r="220" ht="15.75" customHeight="1">
      <c r="A220" s="15" t="s">
        <v>252</v>
      </c>
      <c r="B220" s="42">
        <v>104.8</v>
      </c>
      <c r="C220" s="15">
        <f t="shared" si="1"/>
        <v>-0.01734646038</v>
      </c>
      <c r="D220" s="17">
        <f t="shared" si="2"/>
        <v>-0.01734646038</v>
      </c>
      <c r="E220" s="15" t="s">
        <v>252</v>
      </c>
      <c r="F220" s="16">
        <v>18129.95</v>
      </c>
      <c r="G220" s="15">
        <v>-0.002849011</v>
      </c>
      <c r="H220" s="17">
        <v>-0.0028</v>
      </c>
      <c r="I220" s="19"/>
      <c r="J220" s="15"/>
      <c r="K220" s="15"/>
      <c r="L220" s="15"/>
    </row>
    <row r="221" ht="15.75" customHeight="1">
      <c r="A221" s="15" t="s">
        <v>253</v>
      </c>
      <c r="B221" s="42">
        <v>106.65</v>
      </c>
      <c r="C221" s="15">
        <f t="shared" si="1"/>
        <v>0.01137980085</v>
      </c>
      <c r="D221" s="17">
        <f t="shared" si="2"/>
        <v>0.01137980085</v>
      </c>
      <c r="E221" s="15" t="s">
        <v>253</v>
      </c>
      <c r="F221" s="16">
        <v>18181.75</v>
      </c>
      <c r="G221" s="15">
        <v>-0.005728269</v>
      </c>
      <c r="H221" s="17">
        <v>-0.0057</v>
      </c>
      <c r="I221" s="19"/>
      <c r="J221" s="15"/>
      <c r="K221" s="15"/>
      <c r="L221" s="15"/>
    </row>
    <row r="222" ht="15.75" customHeight="1">
      <c r="A222" s="15" t="s">
        <v>254</v>
      </c>
      <c r="B222" s="42">
        <v>105.45</v>
      </c>
      <c r="C222" s="15">
        <f t="shared" si="1"/>
        <v>0</v>
      </c>
      <c r="D222" s="17">
        <f t="shared" si="2"/>
        <v>0</v>
      </c>
      <c r="E222" s="15" t="s">
        <v>254</v>
      </c>
      <c r="F222" s="16">
        <v>18286.5</v>
      </c>
      <c r="G222" s="15">
        <v>-0.00610636</v>
      </c>
      <c r="H222" s="17">
        <v>-0.0061</v>
      </c>
      <c r="I222" s="19"/>
      <c r="J222" s="15"/>
      <c r="K222" s="15"/>
      <c r="L222" s="15"/>
    </row>
    <row r="223" ht="15.75" customHeight="1">
      <c r="A223" s="15" t="s">
        <v>255</v>
      </c>
      <c r="B223" s="42">
        <v>105.45</v>
      </c>
      <c r="C223" s="15">
        <f t="shared" si="1"/>
        <v>0</v>
      </c>
      <c r="D223" s="17">
        <f t="shared" si="2"/>
        <v>0</v>
      </c>
      <c r="E223" s="15" t="s">
        <v>255</v>
      </c>
      <c r="F223" s="16">
        <v>18398.85</v>
      </c>
      <c r="G223" s="15">
        <v>0.004589185</v>
      </c>
      <c r="H223" s="17">
        <v>0.0046</v>
      </c>
      <c r="I223" s="19"/>
      <c r="J223" s="15"/>
      <c r="K223" s="15"/>
      <c r="L223" s="15"/>
    </row>
    <row r="224" ht="15.75" customHeight="1">
      <c r="A224" s="39">
        <v>45265.0</v>
      </c>
      <c r="B224" s="42">
        <v>105.45</v>
      </c>
      <c r="C224" s="15">
        <f t="shared" si="1"/>
        <v>-0.01906976744</v>
      </c>
      <c r="D224" s="17">
        <f t="shared" si="2"/>
        <v>-0.01906976744</v>
      </c>
      <c r="E224" s="39">
        <v>45265.0</v>
      </c>
      <c r="F224" s="16">
        <v>18314.8</v>
      </c>
      <c r="G224" s="15">
        <v>9.72837E-4</v>
      </c>
      <c r="H224" s="17">
        <v>0.001</v>
      </c>
      <c r="I224" s="19"/>
      <c r="J224" s="15"/>
      <c r="K224" s="15"/>
      <c r="L224" s="15"/>
    </row>
    <row r="225" ht="15.75" customHeight="1">
      <c r="A225" s="39">
        <v>45235.0</v>
      </c>
      <c r="B225" s="42">
        <v>107.5</v>
      </c>
      <c r="C225" s="15">
        <f t="shared" si="1"/>
        <v>0.02920057444</v>
      </c>
      <c r="D225" s="17">
        <f t="shared" si="2"/>
        <v>0.02920057444</v>
      </c>
      <c r="E225" s="39">
        <v>45235.0</v>
      </c>
      <c r="F225" s="16">
        <v>18297.0</v>
      </c>
      <c r="G225" s="15">
        <v>-9.88256E-4</v>
      </c>
      <c r="H225" s="17">
        <v>-0.001</v>
      </c>
      <c r="I225" s="19"/>
      <c r="J225" s="15"/>
      <c r="K225" s="15"/>
      <c r="L225" s="15"/>
    </row>
    <row r="226" ht="15.75" customHeight="1">
      <c r="A226" s="39">
        <v>45204.0</v>
      </c>
      <c r="B226" s="42">
        <v>104.45</v>
      </c>
      <c r="C226" s="15">
        <f t="shared" si="1"/>
        <v>-0.02062822316</v>
      </c>
      <c r="D226" s="17">
        <f t="shared" si="2"/>
        <v>-0.02062822316</v>
      </c>
      <c r="E226" s="39">
        <v>45204.0</v>
      </c>
      <c r="F226" s="16">
        <v>18315.1</v>
      </c>
      <c r="G226" s="15">
        <v>0.002690799</v>
      </c>
      <c r="H226" s="17">
        <v>0.0027</v>
      </c>
      <c r="I226" s="19"/>
      <c r="J226" s="15"/>
      <c r="K226" s="15"/>
      <c r="L226" s="15"/>
    </row>
    <row r="227" ht="15.75" customHeight="1">
      <c r="A227" s="39">
        <v>45174.0</v>
      </c>
      <c r="B227" s="42">
        <v>106.65</v>
      </c>
      <c r="C227" s="15">
        <f t="shared" si="1"/>
        <v>0.03644314869</v>
      </c>
      <c r="D227" s="17">
        <f t="shared" si="2"/>
        <v>0.03644314869</v>
      </c>
      <c r="E227" s="39">
        <v>45174.0</v>
      </c>
      <c r="F227" s="16">
        <v>18265.95</v>
      </c>
      <c r="G227" s="48">
        <v>8.48645E-5</v>
      </c>
      <c r="H227" s="17">
        <v>1.0E-4</v>
      </c>
      <c r="I227" s="19"/>
      <c r="J227" s="15"/>
      <c r="K227" s="15"/>
      <c r="L227" s="15"/>
    </row>
    <row r="228" ht="15.75" customHeight="1">
      <c r="A228" s="39">
        <v>45143.0</v>
      </c>
      <c r="B228" s="42">
        <v>102.9</v>
      </c>
      <c r="C228" s="15">
        <f t="shared" si="1"/>
        <v>-0.02556818182</v>
      </c>
      <c r="D228" s="17">
        <f t="shared" si="2"/>
        <v>-0.02556818182</v>
      </c>
      <c r="E228" s="39">
        <v>45143.0</v>
      </c>
      <c r="F228" s="16">
        <v>18264.4</v>
      </c>
      <c r="G228" s="15">
        <v>0.010814101</v>
      </c>
      <c r="H228" s="17">
        <v>0.0108</v>
      </c>
      <c r="I228" s="19"/>
      <c r="J228" s="15"/>
      <c r="K228" s="15"/>
      <c r="L228" s="15"/>
    </row>
    <row r="229" ht="15.75" customHeight="1">
      <c r="A229" s="39">
        <v>45051.0</v>
      </c>
      <c r="B229" s="42">
        <v>105.6</v>
      </c>
      <c r="C229" s="15">
        <f t="shared" si="1"/>
        <v>0.08641975309</v>
      </c>
      <c r="D229" s="17">
        <f t="shared" si="2"/>
        <v>0.08641975309</v>
      </c>
      <c r="E229" s="39">
        <v>45051.0</v>
      </c>
      <c r="F229" s="16">
        <v>18069.0</v>
      </c>
      <c r="G229" s="15">
        <v>-0.010232365</v>
      </c>
      <c r="H229" s="17">
        <v>-0.0102</v>
      </c>
      <c r="I229" s="19"/>
      <c r="J229" s="15"/>
      <c r="K229" s="15"/>
      <c r="L229" s="15"/>
    </row>
    <row r="230" ht="15.75" customHeight="1">
      <c r="A230" s="39">
        <v>45021.0</v>
      </c>
      <c r="B230" s="42">
        <v>97.2</v>
      </c>
      <c r="C230" s="15">
        <f t="shared" si="1"/>
        <v>0.00725388601</v>
      </c>
      <c r="D230" s="17">
        <f t="shared" si="2"/>
        <v>0.00725388601</v>
      </c>
      <c r="E230" s="39">
        <v>45021.0</v>
      </c>
      <c r="F230" s="16">
        <v>18255.8</v>
      </c>
      <c r="G230" s="15">
        <v>0.009173653</v>
      </c>
      <c r="H230" s="17">
        <v>0.0092</v>
      </c>
      <c r="I230" s="19"/>
      <c r="J230" s="15"/>
      <c r="K230" s="15"/>
      <c r="L230" s="15"/>
    </row>
    <row r="231" ht="15.75" customHeight="1">
      <c r="A231" s="39">
        <v>44990.0</v>
      </c>
      <c r="B231" s="42">
        <v>96.5</v>
      </c>
      <c r="C231" s="15">
        <f t="shared" si="1"/>
        <v>0.007832898172</v>
      </c>
      <c r="D231" s="17">
        <f t="shared" si="2"/>
        <v>0.007832898172</v>
      </c>
      <c r="E231" s="39">
        <v>44990.0</v>
      </c>
      <c r="F231" s="16">
        <v>18089.85</v>
      </c>
      <c r="G231" s="15">
        <v>-0.003184985</v>
      </c>
      <c r="H231" s="17">
        <v>-0.0032</v>
      </c>
      <c r="I231" s="19"/>
      <c r="J231" s="15"/>
      <c r="K231" s="15"/>
      <c r="L231" s="15"/>
    </row>
    <row r="232" ht="15.75" customHeight="1">
      <c r="A232" s="39">
        <v>44962.0</v>
      </c>
      <c r="B232" s="42">
        <v>95.75</v>
      </c>
      <c r="C232" s="15">
        <f t="shared" si="1"/>
        <v>0.006305832895</v>
      </c>
      <c r="D232" s="17">
        <f t="shared" si="2"/>
        <v>0.006305832895</v>
      </c>
      <c r="E232" s="39">
        <v>44962.0</v>
      </c>
      <c r="F232" s="16">
        <v>18147.65</v>
      </c>
      <c r="G232" s="15">
        <v>0.004575145</v>
      </c>
      <c r="H232" s="17">
        <v>0.0046</v>
      </c>
      <c r="I232" s="19"/>
      <c r="J232" s="15"/>
      <c r="K232" s="15"/>
      <c r="L232" s="15"/>
    </row>
    <row r="233" ht="15.75" customHeight="1">
      <c r="A233" s="15" t="s">
        <v>256</v>
      </c>
      <c r="B233" s="42">
        <v>95.15</v>
      </c>
      <c r="C233" s="15">
        <f t="shared" si="1"/>
        <v>0.006345848757</v>
      </c>
      <c r="D233" s="17">
        <f t="shared" si="2"/>
        <v>0.006345848757</v>
      </c>
      <c r="E233" s="15" t="s">
        <v>256</v>
      </c>
      <c r="F233" s="16">
        <v>18065.0</v>
      </c>
      <c r="G233" s="15">
        <v>0.008370058</v>
      </c>
      <c r="H233" s="17">
        <v>0.0084</v>
      </c>
      <c r="I233" s="19"/>
      <c r="J233" s="15"/>
      <c r="K233" s="15"/>
      <c r="L233" s="15"/>
    </row>
    <row r="234" ht="15.75" customHeight="1">
      <c r="A234" s="15" t="s">
        <v>257</v>
      </c>
      <c r="B234" s="42">
        <v>94.55</v>
      </c>
      <c r="C234" s="15">
        <f t="shared" si="1"/>
        <v>0.0005291005291</v>
      </c>
      <c r="D234" s="17">
        <f t="shared" si="2"/>
        <v>0.0005291005291</v>
      </c>
      <c r="E234" s="15" t="s">
        <v>257</v>
      </c>
      <c r="F234" s="16">
        <v>17915.05</v>
      </c>
      <c r="G234" s="15">
        <v>0.005695087</v>
      </c>
      <c r="H234" s="17">
        <v>0.0057</v>
      </c>
      <c r="I234" s="19"/>
      <c r="J234" s="15"/>
      <c r="K234" s="15"/>
      <c r="L234" s="15"/>
    </row>
    <row r="235" ht="15.75" customHeight="1">
      <c r="A235" s="15" t="s">
        <v>258</v>
      </c>
      <c r="B235" s="42">
        <v>94.5</v>
      </c>
      <c r="C235" s="15">
        <f t="shared" si="1"/>
        <v>0.001589825119</v>
      </c>
      <c r="D235" s="17">
        <f t="shared" si="2"/>
        <v>0.001589825119</v>
      </c>
      <c r="E235" s="15" t="s">
        <v>258</v>
      </c>
      <c r="F235" s="16">
        <v>17813.6</v>
      </c>
      <c r="G235" s="15">
        <v>0.002495885</v>
      </c>
      <c r="H235" s="17">
        <v>0.0025</v>
      </c>
      <c r="I235" s="19"/>
      <c r="J235" s="15"/>
      <c r="K235" s="15"/>
      <c r="L235" s="15"/>
    </row>
    <row r="236" ht="15.75" customHeight="1">
      <c r="A236" s="15" t="s">
        <v>259</v>
      </c>
      <c r="B236" s="42">
        <v>94.35</v>
      </c>
      <c r="C236" s="15">
        <f t="shared" si="1"/>
        <v>0.005327650506</v>
      </c>
      <c r="D236" s="17">
        <f t="shared" si="2"/>
        <v>0.005327650506</v>
      </c>
      <c r="E236" s="15" t="s">
        <v>259</v>
      </c>
      <c r="F236" s="16">
        <v>17769.25</v>
      </c>
      <c r="G236" s="15">
        <v>0.00145688</v>
      </c>
      <c r="H236" s="17">
        <v>0.0015</v>
      </c>
      <c r="I236" s="19"/>
      <c r="J236" s="15"/>
      <c r="K236" s="15"/>
      <c r="L236" s="15"/>
    </row>
    <row r="237" ht="15.75" customHeight="1">
      <c r="A237" s="15" t="s">
        <v>260</v>
      </c>
      <c r="B237" s="42">
        <v>93.85</v>
      </c>
      <c r="C237" s="15">
        <f t="shared" si="1"/>
        <v>-0.007928118393</v>
      </c>
      <c r="D237" s="17">
        <f t="shared" si="2"/>
        <v>-0.007928118393</v>
      </c>
      <c r="E237" s="15" t="s">
        <v>260</v>
      </c>
      <c r="F237" s="16">
        <v>17743.4</v>
      </c>
      <c r="G237" s="15">
        <v>0.006771996</v>
      </c>
      <c r="H237" s="17">
        <v>0.0068</v>
      </c>
      <c r="I237" s="19"/>
      <c r="J237" s="15"/>
      <c r="K237" s="15"/>
      <c r="L237" s="15"/>
    </row>
    <row r="238" ht="15.75" customHeight="1">
      <c r="A238" s="15" t="s">
        <v>261</v>
      </c>
      <c r="B238" s="42">
        <v>94.6</v>
      </c>
      <c r="C238" s="15">
        <f t="shared" si="1"/>
        <v>0.01068376068</v>
      </c>
      <c r="D238" s="17">
        <f t="shared" si="2"/>
        <v>0.01068376068</v>
      </c>
      <c r="E238" s="15" t="s">
        <v>261</v>
      </c>
      <c r="F238" s="16">
        <v>17624.05</v>
      </c>
      <c r="G238" s="48">
        <v>-2.26957E-5</v>
      </c>
      <c r="H238" s="17">
        <v>0.0</v>
      </c>
      <c r="I238" s="19"/>
      <c r="J238" s="15"/>
      <c r="K238" s="15"/>
      <c r="L238" s="15"/>
    </row>
    <row r="239" ht="15.75" customHeight="1">
      <c r="A239" s="15" t="s">
        <v>262</v>
      </c>
      <c r="B239" s="42">
        <v>93.6</v>
      </c>
      <c r="C239" s="15">
        <f t="shared" si="1"/>
        <v>-0.001067235859</v>
      </c>
      <c r="D239" s="17">
        <f t="shared" si="2"/>
        <v>-0.001067235859</v>
      </c>
      <c r="E239" s="15" t="s">
        <v>262</v>
      </c>
      <c r="F239" s="16">
        <v>17624.45</v>
      </c>
      <c r="G239" s="15">
        <v>3.23519E-4</v>
      </c>
      <c r="H239" s="17">
        <v>3.0E-4</v>
      </c>
      <c r="I239" s="19"/>
      <c r="J239" s="15"/>
      <c r="K239" s="15"/>
      <c r="L239" s="15"/>
    </row>
    <row r="240" ht="15.75" customHeight="1">
      <c r="A240" s="15" t="s">
        <v>263</v>
      </c>
      <c r="B240" s="42">
        <v>93.7</v>
      </c>
      <c r="C240" s="15">
        <f t="shared" si="1"/>
        <v>-0.01055966209</v>
      </c>
      <c r="D240" s="17">
        <f t="shared" si="2"/>
        <v>-0.01055966209</v>
      </c>
      <c r="E240" s="15" t="s">
        <v>263</v>
      </c>
      <c r="F240" s="16">
        <v>17618.75</v>
      </c>
      <c r="G240" s="15">
        <v>-0.002344261</v>
      </c>
      <c r="H240" s="17">
        <v>-0.0023</v>
      </c>
      <c r="I240" s="19"/>
      <c r="J240" s="15"/>
      <c r="K240" s="15"/>
      <c r="L240" s="15"/>
    </row>
    <row r="241" ht="15.75" customHeight="1">
      <c r="A241" s="15" t="s">
        <v>264</v>
      </c>
      <c r="B241" s="42">
        <v>94.7</v>
      </c>
      <c r="C241" s="15">
        <f t="shared" si="1"/>
        <v>0.03780821918</v>
      </c>
      <c r="D241" s="17">
        <f t="shared" si="2"/>
        <v>0.03780821918</v>
      </c>
      <c r="E241" s="15" t="s">
        <v>264</v>
      </c>
      <c r="F241" s="16">
        <v>17660.15</v>
      </c>
      <c r="G241" s="15">
        <v>-0.002637397</v>
      </c>
      <c r="H241" s="17">
        <v>-0.0026</v>
      </c>
      <c r="I241" s="19"/>
      <c r="J241" s="15"/>
      <c r="K241" s="15"/>
      <c r="L241" s="15"/>
    </row>
    <row r="242" ht="15.75" customHeight="1">
      <c r="A242" s="15" t="s">
        <v>265</v>
      </c>
      <c r="B242" s="42">
        <v>91.25</v>
      </c>
      <c r="C242" s="15">
        <f t="shared" si="1"/>
        <v>-0.00109469075</v>
      </c>
      <c r="D242" s="17">
        <f t="shared" si="2"/>
        <v>-0.00109469075</v>
      </c>
      <c r="E242" s="15" t="s">
        <v>265</v>
      </c>
      <c r="F242" s="16">
        <v>17706.85</v>
      </c>
      <c r="G242" s="15">
        <v>-0.00679549</v>
      </c>
      <c r="H242" s="17">
        <v>-0.0068</v>
      </c>
      <c r="I242" s="19"/>
      <c r="J242" s="15"/>
      <c r="K242" s="15"/>
      <c r="L242" s="15"/>
    </row>
    <row r="243" ht="15.75" customHeight="1">
      <c r="A243" s="15" t="s">
        <v>266</v>
      </c>
      <c r="B243" s="42">
        <v>91.35</v>
      </c>
      <c r="C243" s="15">
        <f t="shared" si="1"/>
        <v>-0.005443658138</v>
      </c>
      <c r="D243" s="17">
        <f t="shared" si="2"/>
        <v>-0.005443658138</v>
      </c>
      <c r="E243" s="15" t="s">
        <v>266</v>
      </c>
      <c r="F243" s="16">
        <v>17828.0</v>
      </c>
      <c r="G243" s="15">
        <v>8.75794E-4</v>
      </c>
      <c r="H243" s="17">
        <v>9.0E-4</v>
      </c>
      <c r="I243" s="19"/>
      <c r="J243" s="15"/>
      <c r="K243" s="15"/>
      <c r="L243" s="15"/>
    </row>
    <row r="244" ht="15.75" customHeight="1">
      <c r="A244" s="39">
        <v>45264.0</v>
      </c>
      <c r="B244" s="42">
        <v>91.85</v>
      </c>
      <c r="C244" s="15">
        <f t="shared" si="1"/>
        <v>0</v>
      </c>
      <c r="D244" s="17">
        <f t="shared" si="2"/>
        <v>0</v>
      </c>
      <c r="E244" s="39">
        <v>45264.0</v>
      </c>
      <c r="F244" s="16">
        <v>17812.4</v>
      </c>
      <c r="G244" s="15">
        <v>0.00508399</v>
      </c>
      <c r="H244" s="17">
        <v>0.0051</v>
      </c>
      <c r="I244" s="19"/>
      <c r="J244" s="15"/>
      <c r="K244" s="15"/>
      <c r="L244" s="15"/>
    </row>
    <row r="245" ht="15.75" customHeight="1">
      <c r="A245" s="39">
        <v>45234.0</v>
      </c>
      <c r="B245" s="42">
        <v>91.85</v>
      </c>
      <c r="C245" s="15">
        <f t="shared" si="1"/>
        <v>0.002729257642</v>
      </c>
      <c r="D245" s="17">
        <f t="shared" si="2"/>
        <v>0.002729257642</v>
      </c>
      <c r="E245" s="39">
        <v>45234.0</v>
      </c>
      <c r="F245" s="16">
        <v>17722.3</v>
      </c>
      <c r="G245" s="15">
        <v>0.005574769</v>
      </c>
      <c r="H245" s="17">
        <v>0.0056</v>
      </c>
      <c r="I245" s="19"/>
      <c r="J245" s="15"/>
      <c r="K245" s="15"/>
      <c r="L245" s="15"/>
    </row>
    <row r="246" ht="15.75" customHeight="1">
      <c r="A246" s="39">
        <v>45203.0</v>
      </c>
      <c r="B246" s="42">
        <v>91.6</v>
      </c>
      <c r="C246" s="15">
        <f t="shared" si="1"/>
        <v>0.001092896175</v>
      </c>
      <c r="D246" s="17">
        <f t="shared" si="2"/>
        <v>0.001092896175</v>
      </c>
      <c r="E246" s="39">
        <v>45203.0</v>
      </c>
      <c r="F246" s="16">
        <v>17624.05</v>
      </c>
      <c r="G246" s="15">
        <v>0.001414841</v>
      </c>
      <c r="H246" s="17">
        <v>0.0014</v>
      </c>
      <c r="I246" s="19"/>
      <c r="J246" s="15"/>
      <c r="K246" s="15"/>
      <c r="L246" s="15"/>
    </row>
    <row r="247" ht="15.75" customHeight="1">
      <c r="A247" s="39">
        <v>45081.0</v>
      </c>
      <c r="B247" s="42">
        <v>91.5</v>
      </c>
      <c r="C247" s="15">
        <f t="shared" si="1"/>
        <v>-0.001091703057</v>
      </c>
      <c r="D247" s="17">
        <f t="shared" si="2"/>
        <v>-0.001091703057</v>
      </c>
      <c r="E247" s="39">
        <v>45081.0</v>
      </c>
      <c r="F247" s="16">
        <v>17599.15</v>
      </c>
      <c r="G247" s="15">
        <v>0.002397897</v>
      </c>
      <c r="H247" s="17">
        <v>0.0024</v>
      </c>
      <c r="I247" s="19"/>
      <c r="J247" s="15"/>
      <c r="K247" s="15"/>
      <c r="L247" s="15"/>
    </row>
    <row r="248" ht="15.75" customHeight="1">
      <c r="A248" s="39">
        <v>45050.0</v>
      </c>
      <c r="B248" s="42">
        <v>91.6</v>
      </c>
      <c r="C248" s="15">
        <f t="shared" si="1"/>
        <v>0.006593406593</v>
      </c>
      <c r="D248" s="17">
        <f t="shared" si="2"/>
        <v>0.006593406593</v>
      </c>
      <c r="E248" s="39">
        <v>45050.0</v>
      </c>
      <c r="F248" s="16">
        <v>17557.05</v>
      </c>
      <c r="G248" s="15">
        <v>0.009138955</v>
      </c>
      <c r="H248" s="17">
        <v>0.0091</v>
      </c>
      <c r="I248" s="19"/>
      <c r="J248" s="15"/>
      <c r="K248" s="15"/>
      <c r="L248" s="15"/>
    </row>
    <row r="249" ht="15.75" customHeight="1">
      <c r="A249" s="39">
        <v>44989.0</v>
      </c>
      <c r="B249" s="42">
        <v>91.0</v>
      </c>
      <c r="C249" s="15">
        <f t="shared" si="1"/>
        <v>0.009428729895</v>
      </c>
      <c r="D249" s="17">
        <f t="shared" si="2"/>
        <v>0.009428729895</v>
      </c>
      <c r="E249" s="39">
        <v>44989.0</v>
      </c>
      <c r="F249" s="16">
        <v>17398.05</v>
      </c>
      <c r="G249" s="15">
        <v>0.002206253</v>
      </c>
      <c r="H249" s="17">
        <v>0.0022</v>
      </c>
      <c r="I249" s="19"/>
      <c r="J249" s="15"/>
      <c r="K249" s="15"/>
      <c r="L249" s="15"/>
    </row>
    <row r="250" ht="15.75" customHeight="1">
      <c r="A250" s="15" t="s">
        <v>267</v>
      </c>
      <c r="B250" s="42">
        <v>90.15</v>
      </c>
      <c r="C250" s="15">
        <f t="shared" si="1"/>
        <v>-0.002213613724</v>
      </c>
      <c r="D250" s="17">
        <f t="shared" si="2"/>
        <v>-0.002213613724</v>
      </c>
      <c r="E250" s="15" t="s">
        <v>267</v>
      </c>
      <c r="F250" s="16">
        <v>17359.75</v>
      </c>
      <c r="G250" s="15">
        <v>0.016337152</v>
      </c>
      <c r="H250" s="17">
        <v>0.0163</v>
      </c>
      <c r="I250" s="19"/>
      <c r="J250" s="15"/>
      <c r="K250" s="15"/>
      <c r="L250" s="15"/>
    </row>
    <row r="251" ht="15.75" customHeight="1">
      <c r="A251" s="15" t="s">
        <v>268</v>
      </c>
      <c r="B251" s="42">
        <v>90.35</v>
      </c>
      <c r="C251" s="15">
        <f t="shared" si="1"/>
        <v>0.03731343284</v>
      </c>
      <c r="D251" s="17">
        <f t="shared" si="2"/>
        <v>0.03731343284</v>
      </c>
      <c r="E251" s="15" t="s">
        <v>268</v>
      </c>
      <c r="F251" s="16">
        <v>17080.7</v>
      </c>
      <c r="G251" s="15">
        <v>0.007609856</v>
      </c>
      <c r="H251" s="17">
        <v>0.0076</v>
      </c>
      <c r="I251" s="19"/>
      <c r="J251" s="15"/>
      <c r="K251" s="15"/>
      <c r="L251" s="15"/>
    </row>
    <row r="252" ht="15.75" customHeight="1">
      <c r="A252" s="15" t="s">
        <v>269</v>
      </c>
      <c r="B252" s="42">
        <v>87.1</v>
      </c>
      <c r="C252" s="15">
        <f t="shared" si="1"/>
        <v>-0.04127682994</v>
      </c>
      <c r="D252" s="17">
        <f t="shared" si="2"/>
        <v>-0.04127682994</v>
      </c>
      <c r="E252" s="15" t="s">
        <v>269</v>
      </c>
      <c r="F252" s="16">
        <v>16951.7</v>
      </c>
      <c r="G252" s="15">
        <v>-0.002001684</v>
      </c>
      <c r="H252" s="17">
        <v>-0.002</v>
      </c>
      <c r="I252" s="19"/>
      <c r="J252" s="15"/>
      <c r="K252" s="15"/>
      <c r="L252" s="15"/>
    </row>
    <row r="253" ht="15.75" customHeight="1">
      <c r="A253" s="15" t="s">
        <v>270</v>
      </c>
      <c r="B253" s="42">
        <v>90.85</v>
      </c>
      <c r="C253" s="15">
        <f t="shared" si="1"/>
        <v>-0.07484725051</v>
      </c>
      <c r="D253" s="17">
        <f t="shared" si="2"/>
        <v>-0.07484725051</v>
      </c>
      <c r="E253" s="15" t="s">
        <v>270</v>
      </c>
      <c r="F253" s="16">
        <v>16985.7</v>
      </c>
      <c r="G253" s="15">
        <v>0.002398931</v>
      </c>
      <c r="H253" s="17">
        <v>0.0024</v>
      </c>
      <c r="I253" s="19"/>
      <c r="J253" s="15"/>
      <c r="K253" s="15"/>
      <c r="L253" s="15"/>
    </row>
    <row r="254" ht="15.75" customHeight="1">
      <c r="A254" s="15" t="s">
        <v>271</v>
      </c>
      <c r="B254" s="42">
        <v>98.2</v>
      </c>
      <c r="C254" s="15">
        <f t="shared" si="1"/>
        <v>0.1203650884</v>
      </c>
      <c r="D254" s="17">
        <f t="shared" si="2"/>
        <v>0.1203650884</v>
      </c>
      <c r="E254" s="15" t="s">
        <v>271</v>
      </c>
      <c r="F254" s="16">
        <v>16945.05</v>
      </c>
      <c r="G254" s="15">
        <v>-0.007720956</v>
      </c>
      <c r="H254" s="17">
        <v>-0.0077</v>
      </c>
      <c r="I254" s="19"/>
      <c r="J254" s="15"/>
      <c r="K254" s="15"/>
      <c r="L254" s="15"/>
    </row>
    <row r="255" ht="15.75" customHeight="1">
      <c r="A255" s="15" t="s">
        <v>272</v>
      </c>
      <c r="B255" s="42">
        <v>87.65</v>
      </c>
      <c r="C255" s="15">
        <f t="shared" si="1"/>
        <v>-0.01461495222</v>
      </c>
      <c r="D255" s="17">
        <f t="shared" si="2"/>
        <v>-0.01461495222</v>
      </c>
      <c r="E255" s="15" t="s">
        <v>272</v>
      </c>
      <c r="F255" s="16">
        <v>17076.9</v>
      </c>
      <c r="G255" s="15">
        <v>-0.004372693</v>
      </c>
      <c r="H255" s="17">
        <v>-0.0044</v>
      </c>
      <c r="I255" s="19"/>
      <c r="J255" s="15"/>
      <c r="K255" s="15"/>
      <c r="L255" s="15"/>
    </row>
    <row r="256" ht="15.75" customHeight="1">
      <c r="A256" s="15" t="s">
        <v>273</v>
      </c>
      <c r="B256" s="42">
        <v>88.95</v>
      </c>
      <c r="C256" s="15">
        <f t="shared" si="1"/>
        <v>0.00281848929</v>
      </c>
      <c r="D256" s="17">
        <f t="shared" si="2"/>
        <v>0.00281848929</v>
      </c>
      <c r="E256" s="15" t="s">
        <v>273</v>
      </c>
      <c r="F256" s="16">
        <v>17151.9</v>
      </c>
      <c r="G256" s="15">
        <v>0.002595353</v>
      </c>
      <c r="H256" s="17">
        <v>0.0026</v>
      </c>
      <c r="I256" s="19"/>
      <c r="J256" s="15"/>
      <c r="K256" s="15"/>
      <c r="L256" s="15"/>
    </row>
    <row r="257" ht="15.75" customHeight="1">
      <c r="A257" s="15" t="s">
        <v>274</v>
      </c>
      <c r="B257" s="42">
        <v>88.7</v>
      </c>
      <c r="C257" s="15">
        <f t="shared" si="1"/>
        <v>-0.006162464986</v>
      </c>
      <c r="D257" s="17">
        <f t="shared" si="2"/>
        <v>-0.006162464986</v>
      </c>
      <c r="E257" s="15" t="s">
        <v>274</v>
      </c>
      <c r="F257" s="16">
        <v>17107.5</v>
      </c>
      <c r="G257" s="15">
        <v>0.007010666</v>
      </c>
      <c r="H257" s="17">
        <v>0.007</v>
      </c>
      <c r="I257" s="19"/>
      <c r="J257" s="15"/>
      <c r="K257" s="15"/>
      <c r="L257" s="15"/>
    </row>
    <row r="258" ht="15.75" customHeight="1">
      <c r="A258" s="15" t="s">
        <v>275</v>
      </c>
      <c r="B258" s="42">
        <v>89.25</v>
      </c>
      <c r="C258" s="15">
        <f t="shared" si="1"/>
        <v>-0.01108033241</v>
      </c>
      <c r="D258" s="17">
        <f t="shared" si="2"/>
        <v>-0.01108033241</v>
      </c>
      <c r="E258" s="15" t="s">
        <v>275</v>
      </c>
      <c r="F258" s="16">
        <v>16988.4</v>
      </c>
      <c r="G258" s="15">
        <v>-0.006529221</v>
      </c>
      <c r="H258" s="17">
        <v>-0.0065</v>
      </c>
      <c r="I258" s="19"/>
      <c r="J258" s="15"/>
      <c r="K258" s="15"/>
      <c r="L258" s="15"/>
    </row>
    <row r="259" ht="15.75" customHeight="1">
      <c r="A259" s="15" t="s">
        <v>276</v>
      </c>
      <c r="B259" s="42">
        <v>90.25</v>
      </c>
      <c r="C259" s="15">
        <f t="shared" si="1"/>
        <v>0.009507829978</v>
      </c>
      <c r="D259" s="17">
        <f t="shared" si="2"/>
        <v>0.009507829978</v>
      </c>
      <c r="E259" s="15" t="s">
        <v>276</v>
      </c>
      <c r="F259" s="16">
        <v>17100.05</v>
      </c>
      <c r="G259" s="15">
        <v>0.00673806</v>
      </c>
      <c r="H259" s="17">
        <v>0.0067</v>
      </c>
      <c r="I259" s="19"/>
      <c r="J259" s="15"/>
      <c r="K259" s="15"/>
      <c r="L259" s="15"/>
    </row>
    <row r="260" ht="15.75" customHeight="1">
      <c r="A260" s="15" t="s">
        <v>277</v>
      </c>
      <c r="B260" s="42">
        <v>89.4</v>
      </c>
      <c r="C260" s="15">
        <f t="shared" si="1"/>
        <v>-0.01487603306</v>
      </c>
      <c r="D260" s="17">
        <f t="shared" si="2"/>
        <v>-0.01487603306</v>
      </c>
      <c r="E260" s="15" t="s">
        <v>277</v>
      </c>
      <c r="F260" s="16">
        <v>16985.6</v>
      </c>
      <c r="G260" s="15">
        <v>7.92475E-4</v>
      </c>
      <c r="H260" s="17">
        <v>8.0E-4</v>
      </c>
      <c r="I260" s="19"/>
      <c r="J260" s="15"/>
      <c r="K260" s="15"/>
      <c r="L260" s="15"/>
    </row>
    <row r="261" ht="15.75" customHeight="1">
      <c r="A261" s="15" t="s">
        <v>278</v>
      </c>
      <c r="B261" s="42">
        <v>90.75</v>
      </c>
      <c r="C261" s="15">
        <f t="shared" si="1"/>
        <v>-0.002199010445</v>
      </c>
      <c r="D261" s="17">
        <f t="shared" si="2"/>
        <v>-0.002199010445</v>
      </c>
      <c r="E261" s="15" t="s">
        <v>278</v>
      </c>
      <c r="F261" s="16">
        <v>16972.15</v>
      </c>
      <c r="G261" s="15">
        <v>-0.004174661</v>
      </c>
      <c r="H261" s="17">
        <v>-0.0042</v>
      </c>
      <c r="I261" s="19"/>
      <c r="J261" s="15"/>
      <c r="K261" s="15"/>
      <c r="L261" s="15"/>
    </row>
    <row r="262" ht="15.75" customHeight="1">
      <c r="A262" s="15" t="s">
        <v>279</v>
      </c>
      <c r="B262" s="42">
        <v>90.95</v>
      </c>
      <c r="C262" s="15">
        <f t="shared" si="1"/>
        <v>-0.0108754758</v>
      </c>
      <c r="D262" s="17">
        <f t="shared" si="2"/>
        <v>-0.0108754758</v>
      </c>
      <c r="E262" s="15" t="s">
        <v>279</v>
      </c>
      <c r="F262" s="16">
        <v>17043.3</v>
      </c>
      <c r="G262" s="15">
        <v>-0.006470681</v>
      </c>
      <c r="H262" s="17">
        <v>-0.0065</v>
      </c>
      <c r="I262" s="19"/>
      <c r="J262" s="15"/>
      <c r="K262" s="15"/>
      <c r="L262" s="15"/>
    </row>
    <row r="263" ht="15.75" customHeight="1">
      <c r="A263" s="15" t="s">
        <v>280</v>
      </c>
      <c r="B263" s="42">
        <v>91.95</v>
      </c>
      <c r="C263" s="15">
        <f t="shared" si="1"/>
        <v>-0.02388535032</v>
      </c>
      <c r="D263" s="17">
        <f t="shared" si="2"/>
        <v>-0.02388535032</v>
      </c>
      <c r="E263" s="15" t="s">
        <v>280</v>
      </c>
      <c r="F263" s="16">
        <v>17154.3</v>
      </c>
      <c r="G263" s="15">
        <v>-0.014851059</v>
      </c>
      <c r="H263" s="17">
        <v>-0.0149</v>
      </c>
      <c r="I263" s="19"/>
      <c r="J263" s="15"/>
      <c r="K263" s="15"/>
      <c r="L263" s="15"/>
    </row>
    <row r="264" ht="15.75" customHeight="1">
      <c r="A264" s="39">
        <v>45202.0</v>
      </c>
      <c r="B264" s="42">
        <v>94.2</v>
      </c>
      <c r="C264" s="15">
        <f t="shared" si="1"/>
        <v>-0.01154249738</v>
      </c>
      <c r="D264" s="17">
        <f t="shared" si="2"/>
        <v>-0.01154249738</v>
      </c>
      <c r="E264" s="39">
        <v>45202.0</v>
      </c>
      <c r="F264" s="16">
        <v>17412.9</v>
      </c>
      <c r="G264" s="15">
        <v>-0.010045709</v>
      </c>
      <c r="H264" s="17">
        <v>-0.01</v>
      </c>
      <c r="I264" s="19"/>
      <c r="J264" s="15"/>
      <c r="K264" s="15"/>
      <c r="L264" s="15"/>
    </row>
    <row r="265" ht="15.75" customHeight="1">
      <c r="A265" s="39">
        <v>45172.0</v>
      </c>
      <c r="B265" s="42">
        <v>95.3</v>
      </c>
      <c r="C265" s="15">
        <f t="shared" si="1"/>
        <v>-0.000524383849</v>
      </c>
      <c r="D265" s="17">
        <f t="shared" si="2"/>
        <v>-0.000524383849</v>
      </c>
      <c r="E265" s="39">
        <v>45172.0</v>
      </c>
      <c r="F265" s="16">
        <v>17589.6</v>
      </c>
      <c r="G265" s="15">
        <v>-0.009282206</v>
      </c>
      <c r="H265" s="17">
        <v>-0.0093</v>
      </c>
      <c r="I265" s="19"/>
      <c r="J265" s="15"/>
      <c r="K265" s="15"/>
      <c r="L265" s="15"/>
    </row>
    <row r="266" ht="15.75" customHeight="1">
      <c r="A266" s="39">
        <v>45141.0</v>
      </c>
      <c r="B266" s="42">
        <v>95.35</v>
      </c>
      <c r="C266" s="15">
        <f t="shared" si="1"/>
        <v>-0.0005241090147</v>
      </c>
      <c r="D266" s="17">
        <f t="shared" si="2"/>
        <v>-0.0005241090147</v>
      </c>
      <c r="E266" s="39">
        <v>45141.0</v>
      </c>
      <c r="F266" s="16">
        <v>17754.4</v>
      </c>
      <c r="G266" s="15">
        <v>0.002424985</v>
      </c>
      <c r="H266" s="17">
        <v>0.0024</v>
      </c>
      <c r="I266" s="19"/>
      <c r="J266" s="15"/>
      <c r="K266" s="15"/>
      <c r="L266" s="15"/>
    </row>
    <row r="267" ht="15.75" customHeight="1">
      <c r="A267" s="39">
        <v>45080.0</v>
      </c>
      <c r="B267" s="42">
        <v>95.4</v>
      </c>
      <c r="C267" s="15">
        <f t="shared" si="1"/>
        <v>0.004210526316</v>
      </c>
      <c r="D267" s="17">
        <f t="shared" si="2"/>
        <v>0.004210526316</v>
      </c>
      <c r="E267" s="39">
        <v>45080.0</v>
      </c>
      <c r="F267" s="16">
        <v>17711.45</v>
      </c>
      <c r="G267" s="15">
        <v>0.006655546</v>
      </c>
      <c r="H267" s="17">
        <v>0.0067</v>
      </c>
      <c r="I267" s="19"/>
      <c r="J267" s="15"/>
      <c r="K267" s="15"/>
      <c r="L267" s="15"/>
    </row>
    <row r="268" ht="15.75" customHeight="1">
      <c r="A268" s="39">
        <v>44988.0</v>
      </c>
      <c r="B268" s="42">
        <v>95.0</v>
      </c>
      <c r="C268" s="15">
        <f t="shared" si="1"/>
        <v>0.003697834126</v>
      </c>
      <c r="D268" s="17">
        <f t="shared" si="2"/>
        <v>0.003697834126</v>
      </c>
      <c r="E268" s="39">
        <v>44988.0</v>
      </c>
      <c r="F268" s="16">
        <v>17594.35</v>
      </c>
      <c r="G268" s="15">
        <v>0.015728644</v>
      </c>
      <c r="H268" s="17">
        <v>0.0157</v>
      </c>
      <c r="I268" s="19"/>
      <c r="J268" s="15"/>
      <c r="K268" s="15"/>
      <c r="L268" s="15"/>
    </row>
    <row r="269" ht="15.75" customHeight="1">
      <c r="A269" s="39">
        <v>44960.0</v>
      </c>
      <c r="B269" s="42">
        <v>94.65</v>
      </c>
      <c r="C269" s="15">
        <f t="shared" si="1"/>
        <v>-0.007341373886</v>
      </c>
      <c r="D269" s="17">
        <f t="shared" si="2"/>
        <v>-0.007341373886</v>
      </c>
      <c r="E269" s="39">
        <v>44960.0</v>
      </c>
      <c r="F269" s="16">
        <v>17321.9</v>
      </c>
      <c r="G269" s="15">
        <v>-0.007392169</v>
      </c>
      <c r="H269" s="17">
        <v>-0.0074</v>
      </c>
      <c r="I269" s="19"/>
      <c r="J269" s="15"/>
      <c r="K269" s="15"/>
      <c r="L269" s="15"/>
    </row>
    <row r="270" ht="15.75" customHeight="1">
      <c r="A270" s="39">
        <v>44929.0</v>
      </c>
      <c r="B270" s="42">
        <v>95.35</v>
      </c>
      <c r="C270" s="15">
        <f t="shared" si="1"/>
        <v>0.01167108753</v>
      </c>
      <c r="D270" s="17">
        <f t="shared" si="2"/>
        <v>0.01167108753</v>
      </c>
      <c r="E270" s="39">
        <v>44929.0</v>
      </c>
      <c r="F270" s="16">
        <v>17450.9</v>
      </c>
      <c r="G270" s="15">
        <v>0.008492281</v>
      </c>
      <c r="H270" s="17">
        <v>0.0085</v>
      </c>
      <c r="I270" s="19"/>
      <c r="J270" s="15"/>
      <c r="K270" s="15"/>
      <c r="L270" s="15"/>
    </row>
    <row r="271" ht="15.75" customHeight="1">
      <c r="A271" s="15" t="s">
        <v>281</v>
      </c>
      <c r="B271" s="42">
        <v>94.25</v>
      </c>
      <c r="C271" s="15">
        <f t="shared" si="1"/>
        <v>-0.003699788584</v>
      </c>
      <c r="D271" s="17">
        <f t="shared" si="2"/>
        <v>-0.003699788584</v>
      </c>
      <c r="E271" s="15" t="s">
        <v>281</v>
      </c>
      <c r="F271" s="16">
        <v>17303.95</v>
      </c>
      <c r="G271" s="15">
        <v>-0.005102716</v>
      </c>
      <c r="H271" s="17">
        <v>-0.0051</v>
      </c>
      <c r="I271" s="19"/>
      <c r="J271" s="15"/>
      <c r="K271" s="15"/>
      <c r="L271" s="15"/>
    </row>
    <row r="272" ht="15.75" customHeight="1">
      <c r="A272" s="15" t="s">
        <v>282</v>
      </c>
      <c r="B272" s="42">
        <v>94.6</v>
      </c>
      <c r="C272" s="15">
        <f t="shared" si="1"/>
        <v>-0.02774922919</v>
      </c>
      <c r="D272" s="17">
        <f t="shared" si="2"/>
        <v>-0.02774922919</v>
      </c>
      <c r="E272" s="15" t="s">
        <v>282</v>
      </c>
      <c r="F272" s="16">
        <v>17392.7</v>
      </c>
      <c r="G272" s="15">
        <v>-0.004185322</v>
      </c>
      <c r="H272" s="17">
        <v>-0.0042</v>
      </c>
      <c r="I272" s="19"/>
      <c r="J272" s="15"/>
      <c r="K272" s="15"/>
      <c r="L272" s="15"/>
    </row>
    <row r="273" ht="15.75" customHeight="1">
      <c r="A273" s="15" t="s">
        <v>283</v>
      </c>
      <c r="B273" s="42">
        <v>97.3</v>
      </c>
      <c r="C273" s="15">
        <f t="shared" si="1"/>
        <v>-0.005112474438</v>
      </c>
      <c r="D273" s="17">
        <f t="shared" si="2"/>
        <v>-0.005112474438</v>
      </c>
      <c r="E273" s="15" t="s">
        <v>283</v>
      </c>
      <c r="F273" s="16">
        <v>17465.8</v>
      </c>
      <c r="G273" s="15">
        <v>-0.002595474</v>
      </c>
      <c r="H273" s="17">
        <v>-0.0026</v>
      </c>
      <c r="I273" s="19"/>
      <c r="J273" s="15"/>
      <c r="K273" s="15"/>
      <c r="L273" s="15"/>
    </row>
    <row r="274" ht="15.75" customHeight="1">
      <c r="A274" s="15" t="s">
        <v>284</v>
      </c>
      <c r="B274" s="42">
        <v>97.8</v>
      </c>
      <c r="C274" s="15">
        <f t="shared" si="1"/>
        <v>-0.01460957179</v>
      </c>
      <c r="D274" s="17">
        <f t="shared" si="2"/>
        <v>-0.01460957179</v>
      </c>
      <c r="E274" s="15" t="s">
        <v>284</v>
      </c>
      <c r="F274" s="16">
        <v>17511.25</v>
      </c>
      <c r="G274" s="15">
        <v>-0.002452391</v>
      </c>
      <c r="H274" s="17">
        <v>-0.0025</v>
      </c>
      <c r="I274" s="19"/>
      <c r="J274" s="15"/>
      <c r="K274" s="15"/>
      <c r="L274" s="15"/>
    </row>
    <row r="275" ht="15.75" customHeight="1">
      <c r="A275" s="15" t="s">
        <v>285</v>
      </c>
      <c r="B275" s="42">
        <v>99.25</v>
      </c>
      <c r="C275" s="15">
        <f t="shared" si="1"/>
        <v>0.02161605764</v>
      </c>
      <c r="D275" s="17">
        <f t="shared" si="2"/>
        <v>0.02161605764</v>
      </c>
      <c r="E275" s="15" t="s">
        <v>285</v>
      </c>
      <c r="F275" s="16">
        <v>17554.3</v>
      </c>
      <c r="G275" s="15">
        <v>-0.01528045</v>
      </c>
      <c r="H275" s="17">
        <v>-0.0153</v>
      </c>
      <c r="I275" s="19"/>
      <c r="J275" s="15"/>
      <c r="K275" s="15"/>
      <c r="L275" s="15"/>
    </row>
    <row r="276" ht="15.75" customHeight="1">
      <c r="A276" s="15" t="s">
        <v>286</v>
      </c>
      <c r="B276" s="42">
        <v>97.15</v>
      </c>
      <c r="C276" s="15">
        <f t="shared" si="1"/>
        <v>-0.005629477994</v>
      </c>
      <c r="D276" s="17">
        <f t="shared" si="2"/>
        <v>-0.005629477994</v>
      </c>
      <c r="E276" s="15" t="s">
        <v>286</v>
      </c>
      <c r="F276" s="16">
        <v>17826.7</v>
      </c>
      <c r="G276" s="15">
        <v>-0.001003105</v>
      </c>
      <c r="H276" s="17">
        <v>-0.001</v>
      </c>
      <c r="I276" s="19"/>
      <c r="J276" s="15"/>
      <c r="K276" s="15"/>
      <c r="L276" s="15"/>
    </row>
    <row r="277" ht="15.75" customHeight="1">
      <c r="A277" s="15" t="s">
        <v>287</v>
      </c>
      <c r="B277" s="42">
        <v>97.7</v>
      </c>
      <c r="C277" s="15">
        <f t="shared" si="1"/>
        <v>-0.007113821138</v>
      </c>
      <c r="D277" s="17">
        <f t="shared" si="2"/>
        <v>-0.007113821138</v>
      </c>
      <c r="E277" s="15" t="s">
        <v>287</v>
      </c>
      <c r="F277" s="16">
        <v>17844.6</v>
      </c>
      <c r="G277" s="15">
        <v>-0.00555054</v>
      </c>
      <c r="H277" s="17">
        <v>-0.0056</v>
      </c>
      <c r="I277" s="19"/>
      <c r="J277" s="15"/>
      <c r="K277" s="15"/>
      <c r="L277" s="15"/>
    </row>
    <row r="278" ht="15.75" customHeight="1">
      <c r="A278" s="15" t="s">
        <v>288</v>
      </c>
      <c r="B278" s="42">
        <v>98.4</v>
      </c>
      <c r="C278" s="15">
        <f t="shared" si="1"/>
        <v>-0.01006036217</v>
      </c>
      <c r="D278" s="17">
        <f t="shared" si="2"/>
        <v>-0.01006036217</v>
      </c>
      <c r="E278" s="15" t="s">
        <v>288</v>
      </c>
      <c r="F278" s="16">
        <v>17944.2</v>
      </c>
      <c r="G278" s="15">
        <v>-0.005081546</v>
      </c>
      <c r="H278" s="17">
        <v>-0.0051</v>
      </c>
      <c r="I278" s="19"/>
      <c r="J278" s="15"/>
      <c r="K278" s="15"/>
      <c r="L278" s="15"/>
    </row>
    <row r="279" ht="15.75" customHeight="1">
      <c r="A279" s="15" t="s">
        <v>289</v>
      </c>
      <c r="B279" s="42">
        <v>99.4</v>
      </c>
      <c r="C279" s="15">
        <f t="shared" si="1"/>
        <v>0.006072874494</v>
      </c>
      <c r="D279" s="17">
        <f t="shared" si="2"/>
        <v>0.006072874494</v>
      </c>
      <c r="E279" s="15" t="s">
        <v>289</v>
      </c>
      <c r="F279" s="16">
        <v>18035.85</v>
      </c>
      <c r="G279" s="15">
        <v>0.001110134</v>
      </c>
      <c r="H279" s="17">
        <v>0.0011</v>
      </c>
      <c r="I279" s="19"/>
      <c r="J279" s="15"/>
      <c r="K279" s="15"/>
      <c r="L279" s="15"/>
    </row>
    <row r="280" ht="15.75" customHeight="1">
      <c r="A280" s="15" t="s">
        <v>290</v>
      </c>
      <c r="B280" s="42">
        <v>98.8</v>
      </c>
      <c r="C280" s="15">
        <f t="shared" si="1"/>
        <v>-0.0005058168943</v>
      </c>
      <c r="D280" s="17">
        <f t="shared" si="2"/>
        <v>-0.0005058168943</v>
      </c>
      <c r="E280" s="15" t="s">
        <v>290</v>
      </c>
      <c r="F280" s="16">
        <v>18015.85</v>
      </c>
      <c r="G280" s="15">
        <v>0.004796471</v>
      </c>
      <c r="H280" s="17">
        <v>0.0048</v>
      </c>
      <c r="I280" s="19"/>
      <c r="J280" s="15"/>
      <c r="K280" s="15"/>
      <c r="L280" s="15"/>
    </row>
    <row r="281" ht="15.75" customHeight="1">
      <c r="A281" s="15" t="s">
        <v>291</v>
      </c>
      <c r="B281" s="42">
        <v>98.85</v>
      </c>
      <c r="C281" s="15">
        <f t="shared" si="1"/>
        <v>-0.006033182504</v>
      </c>
      <c r="D281" s="17">
        <f t="shared" si="2"/>
        <v>-0.006033182504</v>
      </c>
      <c r="E281" s="15" t="s">
        <v>291</v>
      </c>
      <c r="F281" s="16">
        <v>17929.85</v>
      </c>
      <c r="G281" s="15">
        <v>0.008944398</v>
      </c>
      <c r="H281" s="17">
        <v>0.0089</v>
      </c>
      <c r="I281" s="19"/>
      <c r="J281" s="15"/>
      <c r="K281" s="15"/>
      <c r="L281" s="15"/>
    </row>
    <row r="282" ht="15.75" customHeight="1">
      <c r="A282" s="15" t="s">
        <v>292</v>
      </c>
      <c r="B282" s="42">
        <v>99.45</v>
      </c>
      <c r="C282" s="15">
        <f t="shared" si="1"/>
        <v>-0.008474576271</v>
      </c>
      <c r="D282" s="17">
        <f t="shared" si="2"/>
        <v>-0.008474576271</v>
      </c>
      <c r="E282" s="15" t="s">
        <v>292</v>
      </c>
      <c r="F282" s="16">
        <v>17770.9</v>
      </c>
      <c r="G282" s="15">
        <v>-0.004793773</v>
      </c>
      <c r="H282" s="17">
        <v>-0.0048</v>
      </c>
      <c r="I282" s="19"/>
      <c r="J282" s="15"/>
      <c r="K282" s="15"/>
      <c r="L282" s="15"/>
    </row>
    <row r="283" ht="15.75" customHeight="1">
      <c r="A283" s="39">
        <v>45201.0</v>
      </c>
      <c r="B283" s="42">
        <v>100.3</v>
      </c>
      <c r="C283" s="15">
        <f t="shared" si="1"/>
        <v>0.000998003992</v>
      </c>
      <c r="D283" s="17">
        <f t="shared" si="2"/>
        <v>0.000998003992</v>
      </c>
      <c r="E283" s="39">
        <v>45201.0</v>
      </c>
      <c r="F283" s="16">
        <v>17856.5</v>
      </c>
      <c r="G283" s="15">
        <v>-0.002065001</v>
      </c>
      <c r="H283" s="17">
        <v>-0.0021</v>
      </c>
      <c r="I283" s="19"/>
      <c r="J283" s="15"/>
      <c r="K283" s="15"/>
      <c r="L283" s="15"/>
    </row>
    <row r="284" ht="15.75" customHeight="1">
      <c r="A284" s="39">
        <v>45171.0</v>
      </c>
      <c r="B284" s="42">
        <v>100.2</v>
      </c>
      <c r="C284" s="15">
        <f t="shared" si="1"/>
        <v>-0.005459057072</v>
      </c>
      <c r="D284" s="17">
        <f t="shared" si="2"/>
        <v>-0.005459057072</v>
      </c>
      <c r="E284" s="39">
        <v>45171.0</v>
      </c>
      <c r="F284" s="16">
        <v>17893.45</v>
      </c>
      <c r="G284" s="15">
        <v>0.001217008</v>
      </c>
      <c r="H284" s="17">
        <v>0.0012</v>
      </c>
      <c r="I284" s="19"/>
      <c r="J284" s="15"/>
      <c r="K284" s="15"/>
      <c r="L284" s="15"/>
    </row>
    <row r="285" ht="15.75" customHeight="1">
      <c r="A285" s="39">
        <v>45140.0</v>
      </c>
      <c r="B285" s="42">
        <v>100.75</v>
      </c>
      <c r="C285" s="15">
        <f t="shared" si="1"/>
        <v>0.0075</v>
      </c>
      <c r="D285" s="17">
        <f t="shared" si="2"/>
        <v>0.0075</v>
      </c>
      <c r="E285" s="39">
        <v>45140.0</v>
      </c>
      <c r="F285" s="16">
        <v>17871.7</v>
      </c>
      <c r="G285" s="15">
        <v>0.008475581</v>
      </c>
      <c r="H285" s="17">
        <v>0.0085</v>
      </c>
      <c r="I285" s="19"/>
      <c r="J285" s="15"/>
      <c r="K285" s="15"/>
      <c r="L285" s="15"/>
    </row>
    <row r="286" ht="15.75" customHeight="1">
      <c r="A286" s="39">
        <v>45109.0</v>
      </c>
      <c r="B286" s="42">
        <v>100.0</v>
      </c>
      <c r="C286" s="15">
        <f t="shared" si="1"/>
        <v>-0.002991026919</v>
      </c>
      <c r="D286" s="17">
        <f t="shared" si="2"/>
        <v>-0.002991026919</v>
      </c>
      <c r="E286" s="39">
        <v>45109.0</v>
      </c>
      <c r="F286" s="16">
        <v>17721.5</v>
      </c>
      <c r="G286" s="15">
        <v>-0.002426173</v>
      </c>
      <c r="H286" s="17">
        <v>-0.0024</v>
      </c>
      <c r="I286" s="19"/>
      <c r="J286" s="15"/>
      <c r="K286" s="15"/>
      <c r="L286" s="15"/>
    </row>
    <row r="287" ht="15.75" customHeight="1">
      <c r="A287" s="39">
        <v>45079.0</v>
      </c>
      <c r="B287" s="42">
        <v>100.3</v>
      </c>
      <c r="C287" s="15">
        <f t="shared" si="1"/>
        <v>0.002498750625</v>
      </c>
      <c r="D287" s="17">
        <f t="shared" si="2"/>
        <v>0.002498750625</v>
      </c>
      <c r="E287" s="39">
        <v>45079.0</v>
      </c>
      <c r="F287" s="16">
        <v>17764.6</v>
      </c>
      <c r="G287" s="15">
        <v>-0.005010068</v>
      </c>
      <c r="H287" s="17">
        <v>-0.005</v>
      </c>
      <c r="I287" s="19"/>
      <c r="J287" s="15"/>
      <c r="K287" s="15"/>
      <c r="L287" s="15"/>
    </row>
    <row r="288" ht="15.75" customHeight="1">
      <c r="A288" s="39">
        <v>44987.0</v>
      </c>
      <c r="B288" s="42">
        <v>100.05</v>
      </c>
      <c r="C288" s="15">
        <f t="shared" si="1"/>
        <v>-0.006947890819</v>
      </c>
      <c r="D288" s="17">
        <f t="shared" si="2"/>
        <v>-0.006947890819</v>
      </c>
      <c r="E288" s="39">
        <v>44987.0</v>
      </c>
      <c r="F288" s="16">
        <v>17854.05</v>
      </c>
      <c r="G288" s="15">
        <v>0.013835574</v>
      </c>
      <c r="H288" s="17">
        <v>0.0138</v>
      </c>
      <c r="I288" s="19"/>
      <c r="J288" s="15"/>
      <c r="K288" s="15"/>
      <c r="L288" s="15"/>
    </row>
    <row r="289" ht="15.75" customHeight="1">
      <c r="A289" s="39">
        <v>44959.0</v>
      </c>
      <c r="B289" s="42">
        <v>100.75</v>
      </c>
      <c r="C289" s="15">
        <f t="shared" si="1"/>
        <v>0.002986560478</v>
      </c>
      <c r="D289" s="17">
        <f t="shared" si="2"/>
        <v>0.002986560478</v>
      </c>
      <c r="E289" s="39">
        <v>44959.0</v>
      </c>
      <c r="F289" s="16">
        <v>17610.4</v>
      </c>
      <c r="G289" s="15">
        <v>-3.34917E-4</v>
      </c>
      <c r="H289" s="17">
        <v>-3.0E-4</v>
      </c>
      <c r="I289" s="19"/>
      <c r="J289" s="15"/>
      <c r="K289" s="15"/>
      <c r="L289" s="15"/>
    </row>
    <row r="290" ht="15.75" customHeight="1">
      <c r="A290" s="39">
        <v>44928.0</v>
      </c>
      <c r="B290" s="42">
        <v>100.45</v>
      </c>
      <c r="C290" s="15">
        <f t="shared" si="1"/>
        <v>-0.02380952381</v>
      </c>
      <c r="D290" s="17">
        <f t="shared" si="2"/>
        <v>-0.02380952381</v>
      </c>
      <c r="E290" s="39">
        <v>44928.0</v>
      </c>
      <c r="F290" s="16">
        <v>17616.3</v>
      </c>
      <c r="G290" s="15">
        <v>-0.002595947</v>
      </c>
      <c r="H290" s="17">
        <v>-0.0026</v>
      </c>
      <c r="I290" s="19"/>
      <c r="J290" s="15"/>
      <c r="K290" s="15"/>
      <c r="L290" s="15"/>
    </row>
    <row r="291" ht="15.75" customHeight="1">
      <c r="A291" s="15" t="s">
        <v>293</v>
      </c>
      <c r="B291" s="42">
        <v>102.9</v>
      </c>
      <c r="C291" s="15">
        <f t="shared" si="1"/>
        <v>0.02286282306</v>
      </c>
      <c r="D291" s="17">
        <f t="shared" si="2"/>
        <v>0.02286282306</v>
      </c>
      <c r="E291" s="15" t="s">
        <v>293</v>
      </c>
      <c r="F291" s="16">
        <v>17662.15</v>
      </c>
      <c r="G291" s="15">
        <v>7.4792E-4</v>
      </c>
      <c r="H291" s="17">
        <v>7.0E-4</v>
      </c>
      <c r="I291" s="19"/>
      <c r="J291" s="15"/>
      <c r="K291" s="15"/>
      <c r="L291" s="15"/>
    </row>
    <row r="292" ht="15.75" customHeight="1">
      <c r="A292" s="15" t="s">
        <v>294</v>
      </c>
      <c r="B292" s="42">
        <v>100.6</v>
      </c>
      <c r="C292" s="15">
        <f t="shared" si="1"/>
        <v>0.0009950248756</v>
      </c>
      <c r="D292" s="17">
        <f t="shared" si="2"/>
        <v>0.0009950248756</v>
      </c>
      <c r="E292" s="15" t="s">
        <v>294</v>
      </c>
      <c r="F292" s="16">
        <v>17648.95</v>
      </c>
      <c r="G292" s="15">
        <v>0.002533465</v>
      </c>
      <c r="H292" s="17">
        <v>0.0025</v>
      </c>
      <c r="I292" s="19"/>
      <c r="J292" s="15"/>
      <c r="K292" s="15"/>
      <c r="L292" s="15"/>
    </row>
    <row r="293" ht="15.75" customHeight="1">
      <c r="A293" s="15" t="s">
        <v>295</v>
      </c>
      <c r="B293" s="42">
        <v>100.5</v>
      </c>
      <c r="C293" s="15">
        <f t="shared" si="1"/>
        <v>-0.01470588235</v>
      </c>
      <c r="D293" s="17">
        <f t="shared" si="2"/>
        <v>-0.01470588235</v>
      </c>
      <c r="E293" s="15" t="s">
        <v>295</v>
      </c>
      <c r="F293" s="16">
        <v>17604.35</v>
      </c>
      <c r="G293" s="15">
        <v>-0.016074268</v>
      </c>
      <c r="H293" s="17">
        <v>-0.0161</v>
      </c>
      <c r="I293" s="19"/>
      <c r="J293" s="15"/>
      <c r="K293" s="15"/>
      <c r="L293" s="15"/>
    </row>
    <row r="294" ht="15.75" customHeight="1">
      <c r="A294" s="15" t="s">
        <v>296</v>
      </c>
      <c r="B294" s="42">
        <v>102.0</v>
      </c>
      <c r="C294" s="15">
        <f t="shared" si="1"/>
        <v>-0.01544401544</v>
      </c>
      <c r="D294" s="17">
        <f t="shared" si="2"/>
        <v>-0.01544401544</v>
      </c>
      <c r="E294" s="15" t="s">
        <v>296</v>
      </c>
      <c r="F294" s="16">
        <v>17891.95</v>
      </c>
      <c r="G294" s="15">
        <v>-0.012492894</v>
      </c>
      <c r="H294" s="17">
        <v>-0.0125</v>
      </c>
      <c r="I294" s="19"/>
      <c r="J294" s="15"/>
      <c r="K294" s="15"/>
      <c r="L294" s="15"/>
    </row>
    <row r="295" ht="15.75" customHeight="1">
      <c r="A295" s="15" t="s">
        <v>297</v>
      </c>
      <c r="B295" s="42">
        <v>103.6</v>
      </c>
      <c r="C295" s="15">
        <f t="shared" si="1"/>
        <v>0</v>
      </c>
      <c r="D295" s="17">
        <f t="shared" si="2"/>
        <v>0</v>
      </c>
      <c r="E295" s="15" t="s">
        <v>297</v>
      </c>
      <c r="F295" s="16">
        <v>18118.3</v>
      </c>
      <c r="G295" s="48">
        <v>-1.3798E-5</v>
      </c>
      <c r="H295" s="17">
        <v>0.0</v>
      </c>
      <c r="I295" s="19"/>
      <c r="J295" s="15"/>
      <c r="K295" s="15"/>
      <c r="L295" s="15"/>
    </row>
    <row r="296" ht="15.75" customHeight="1">
      <c r="A296" s="15" t="s">
        <v>298</v>
      </c>
      <c r="B296" s="42">
        <v>103.6</v>
      </c>
      <c r="C296" s="15">
        <f t="shared" si="1"/>
        <v>-0.006711409396</v>
      </c>
      <c r="D296" s="17">
        <f t="shared" si="2"/>
        <v>-0.006711409396</v>
      </c>
      <c r="E296" s="15" t="s">
        <v>298</v>
      </c>
      <c r="F296" s="16">
        <v>18118.55</v>
      </c>
      <c r="G296" s="15">
        <v>0.005042255</v>
      </c>
      <c r="H296" s="17">
        <v>0.005</v>
      </c>
      <c r="I296" s="19"/>
      <c r="J296" s="15"/>
      <c r="K296" s="15"/>
      <c r="L296" s="15"/>
    </row>
    <row r="297" ht="15.75" customHeight="1">
      <c r="A297" s="15" t="s">
        <v>299</v>
      </c>
      <c r="B297" s="42">
        <v>104.3</v>
      </c>
      <c r="C297" s="15">
        <f t="shared" si="1"/>
        <v>-0.009496676163</v>
      </c>
      <c r="D297" s="17">
        <f t="shared" si="2"/>
        <v>-0.009496676163</v>
      </c>
      <c r="E297" s="15" t="s">
        <v>299</v>
      </c>
      <c r="F297" s="16">
        <v>18027.65</v>
      </c>
      <c r="G297" s="15">
        <v>-0.004429018</v>
      </c>
      <c r="H297" s="17">
        <v>-0.0044</v>
      </c>
      <c r="I297" s="19"/>
      <c r="J297" s="15"/>
      <c r="K297" s="15"/>
      <c r="L297" s="15"/>
    </row>
    <row r="298" ht="15.75" customHeight="1">
      <c r="A298" s="15" t="s">
        <v>300</v>
      </c>
      <c r="B298" s="42">
        <v>105.3</v>
      </c>
      <c r="C298" s="15">
        <f t="shared" si="1"/>
        <v>0.0009505703422</v>
      </c>
      <c r="D298" s="17">
        <f t="shared" si="2"/>
        <v>0.0009505703422</v>
      </c>
      <c r="E298" s="15" t="s">
        <v>300</v>
      </c>
      <c r="F298" s="16">
        <v>18107.85</v>
      </c>
      <c r="G298" s="15">
        <v>-0.003165367</v>
      </c>
      <c r="H298" s="17">
        <v>-0.0032</v>
      </c>
      <c r="I298" s="19"/>
      <c r="J298" s="15"/>
      <c r="K298" s="15"/>
      <c r="L298" s="15"/>
    </row>
    <row r="299" ht="15.75" customHeight="1">
      <c r="A299" s="15" t="s">
        <v>301</v>
      </c>
      <c r="B299" s="42">
        <v>105.2</v>
      </c>
      <c r="C299" s="15">
        <f t="shared" si="1"/>
        <v>0.0004755111745</v>
      </c>
      <c r="D299" s="17">
        <f t="shared" si="2"/>
        <v>0.0004755111745</v>
      </c>
      <c r="E299" s="15" t="s">
        <v>301</v>
      </c>
      <c r="F299" s="16">
        <v>18165.35</v>
      </c>
      <c r="G299" s="15">
        <v>0.006206622</v>
      </c>
      <c r="H299" s="17">
        <v>0.0062</v>
      </c>
      <c r="I299" s="19"/>
      <c r="J299" s="15"/>
      <c r="K299" s="15"/>
      <c r="L299" s="15"/>
    </row>
    <row r="300" ht="15.75" customHeight="1">
      <c r="A300" s="15" t="s">
        <v>302</v>
      </c>
      <c r="B300" s="42">
        <v>105.15</v>
      </c>
      <c r="C300" s="15">
        <f t="shared" si="1"/>
        <v>-0.01128349788</v>
      </c>
      <c r="D300" s="17">
        <f t="shared" si="2"/>
        <v>-0.01128349788</v>
      </c>
      <c r="E300" s="15" t="s">
        <v>302</v>
      </c>
      <c r="F300" s="16">
        <v>18053.3</v>
      </c>
      <c r="G300" s="15">
        <v>0.008854503</v>
      </c>
      <c r="H300" s="17">
        <v>0.0089</v>
      </c>
      <c r="I300" s="19"/>
      <c r="J300" s="15"/>
      <c r="K300" s="15"/>
      <c r="L300" s="15"/>
    </row>
    <row r="301" ht="15.75" customHeight="1">
      <c r="A301" s="15" t="s">
        <v>303</v>
      </c>
      <c r="B301" s="42">
        <v>106.35</v>
      </c>
      <c r="C301" s="15">
        <f t="shared" si="1"/>
        <v>-0.02743484225</v>
      </c>
      <c r="D301" s="17">
        <f t="shared" si="2"/>
        <v>-0.02743484225</v>
      </c>
      <c r="E301" s="15" t="s">
        <v>303</v>
      </c>
      <c r="F301" s="16">
        <v>17894.85</v>
      </c>
      <c r="G301" s="15">
        <v>-0.003438847</v>
      </c>
      <c r="H301" s="17">
        <v>-0.0034</v>
      </c>
      <c r="I301" s="19"/>
      <c r="J301" s="15"/>
      <c r="K301" s="15"/>
      <c r="L301" s="15"/>
    </row>
    <row r="302" ht="15.75" customHeight="1">
      <c r="A302" s="15" t="s">
        <v>304</v>
      </c>
      <c r="B302" s="42">
        <v>109.35</v>
      </c>
      <c r="C302" s="15">
        <f t="shared" si="1"/>
        <v>0.05499276411</v>
      </c>
      <c r="D302" s="17">
        <f t="shared" si="2"/>
        <v>0.05499276411</v>
      </c>
      <c r="E302" s="15" t="s">
        <v>304</v>
      </c>
      <c r="F302" s="16">
        <v>17956.6</v>
      </c>
      <c r="G302" s="15">
        <v>0.005510074</v>
      </c>
      <c r="H302" s="17">
        <v>0.0055</v>
      </c>
      <c r="I302" s="19"/>
      <c r="J302" s="15"/>
      <c r="K302" s="15"/>
      <c r="L302" s="15"/>
    </row>
    <row r="303" ht="15.75" customHeight="1">
      <c r="A303" s="39">
        <v>45261.0</v>
      </c>
      <c r="B303" s="42">
        <v>103.65</v>
      </c>
      <c r="C303" s="15">
        <f t="shared" si="1"/>
        <v>-0.004322766571</v>
      </c>
      <c r="D303" s="17">
        <f t="shared" si="2"/>
        <v>-0.004322766571</v>
      </c>
      <c r="E303" s="39">
        <v>45261.0</v>
      </c>
      <c r="F303" s="16">
        <v>17858.2</v>
      </c>
      <c r="G303" s="15">
        <v>-0.002095475</v>
      </c>
      <c r="H303" s="17">
        <v>-0.0021</v>
      </c>
      <c r="I303" s="19"/>
      <c r="J303" s="15"/>
      <c r="K303" s="15"/>
      <c r="L303" s="15"/>
    </row>
    <row r="304" ht="15.75" customHeight="1">
      <c r="A304" s="39">
        <v>45231.0</v>
      </c>
      <c r="B304" s="42">
        <v>104.1</v>
      </c>
      <c r="C304" s="15">
        <f t="shared" si="1"/>
        <v>0.009209888512</v>
      </c>
      <c r="D304" s="17">
        <f t="shared" si="2"/>
        <v>0.009209888512</v>
      </c>
      <c r="E304" s="39">
        <v>45231.0</v>
      </c>
      <c r="F304" s="16">
        <v>17895.7</v>
      </c>
      <c r="G304" s="15">
        <v>-0.001029912</v>
      </c>
      <c r="H304" s="17">
        <v>-0.001</v>
      </c>
      <c r="I304" s="19"/>
      <c r="J304" s="15"/>
      <c r="K304" s="15"/>
      <c r="L304" s="15"/>
    </row>
    <row r="305" ht="15.75" customHeight="1">
      <c r="A305" s="39">
        <v>45200.0</v>
      </c>
      <c r="B305" s="42">
        <v>103.15</v>
      </c>
      <c r="C305" s="15">
        <f t="shared" si="1"/>
        <v>-0.000484496124</v>
      </c>
      <c r="D305" s="17">
        <f t="shared" si="2"/>
        <v>-0.000484496124</v>
      </c>
      <c r="E305" s="39">
        <v>45200.0</v>
      </c>
      <c r="F305" s="16">
        <v>17914.15</v>
      </c>
      <c r="G305" s="15">
        <v>-0.010333569</v>
      </c>
      <c r="H305" s="17">
        <v>-0.0103</v>
      </c>
      <c r="I305" s="19"/>
      <c r="J305" s="15"/>
      <c r="K305" s="15"/>
      <c r="L305" s="15"/>
    </row>
    <row r="306" ht="15.75" customHeight="1">
      <c r="A306" s="39">
        <v>45170.0</v>
      </c>
      <c r="B306" s="42">
        <v>103.2</v>
      </c>
      <c r="C306" s="15">
        <f t="shared" si="1"/>
        <v>0.005358012664</v>
      </c>
      <c r="D306" s="17">
        <f t="shared" si="2"/>
        <v>0.005358012664</v>
      </c>
      <c r="E306" s="39">
        <v>45170.0</v>
      </c>
      <c r="F306" s="16">
        <v>18101.2</v>
      </c>
      <c r="G306" s="15">
        <v>0.013536251</v>
      </c>
      <c r="H306" s="17">
        <v>0.0135</v>
      </c>
      <c r="I306" s="19"/>
      <c r="J306" s="15"/>
      <c r="K306" s="15"/>
      <c r="L306" s="15"/>
    </row>
    <row r="307" ht="15.75" customHeight="1">
      <c r="A307" s="39">
        <v>45078.0</v>
      </c>
      <c r="B307" s="42">
        <v>102.65</v>
      </c>
      <c r="C307" s="15">
        <f t="shared" si="1"/>
        <v>-0.01298076923</v>
      </c>
      <c r="D307" s="17">
        <f t="shared" si="2"/>
        <v>-0.01298076923</v>
      </c>
      <c r="E307" s="39">
        <v>45078.0</v>
      </c>
      <c r="F307" s="16">
        <v>17859.45</v>
      </c>
      <c r="G307" s="15">
        <v>-0.007375439</v>
      </c>
      <c r="H307" s="17">
        <v>-0.0074</v>
      </c>
      <c r="I307" s="19"/>
      <c r="J307" s="15"/>
      <c r="K307" s="15"/>
      <c r="L307" s="15"/>
    </row>
    <row r="308" ht="15.75" customHeight="1">
      <c r="A308" s="39">
        <v>45047.0</v>
      </c>
      <c r="B308" s="42">
        <v>104.0</v>
      </c>
      <c r="C308" s="15">
        <f t="shared" si="1"/>
        <v>-0.0009606147935</v>
      </c>
      <c r="D308" s="17">
        <f t="shared" si="2"/>
        <v>-0.0009606147935</v>
      </c>
      <c r="E308" s="39">
        <v>45047.0</v>
      </c>
      <c r="F308" s="16">
        <v>17992.15</v>
      </c>
      <c r="G308" s="15">
        <v>-0.002815504</v>
      </c>
      <c r="H308" s="17">
        <v>-0.0028</v>
      </c>
      <c r="I308" s="19"/>
      <c r="J308" s="15"/>
      <c r="K308" s="15"/>
      <c r="L308" s="15"/>
    </row>
    <row r="309" ht="15.75" customHeight="1">
      <c r="A309" s="39">
        <v>45017.0</v>
      </c>
      <c r="B309" s="42">
        <v>104.1</v>
      </c>
      <c r="C309" s="15">
        <f t="shared" si="1"/>
        <v>-0.01045627376</v>
      </c>
      <c r="D309" s="17">
        <f t="shared" si="2"/>
        <v>-0.01045627376</v>
      </c>
      <c r="E309" s="39">
        <v>45017.0</v>
      </c>
      <c r="F309" s="16">
        <v>18042.95</v>
      </c>
      <c r="G309" s="15">
        <v>-0.010398984</v>
      </c>
      <c r="H309" s="17">
        <v>-0.0104</v>
      </c>
      <c r="I309" s="19"/>
      <c r="J309" s="15"/>
      <c r="K309" s="15"/>
      <c r="L309" s="15"/>
    </row>
    <row r="310" ht="15.75" customHeight="1">
      <c r="A310" s="39">
        <v>44986.0</v>
      </c>
      <c r="B310" s="42">
        <v>105.2</v>
      </c>
      <c r="C310" s="15">
        <f t="shared" si="1"/>
        <v>-0.01081335214</v>
      </c>
      <c r="D310" s="17">
        <f t="shared" si="2"/>
        <v>-0.01081335214</v>
      </c>
      <c r="E310" s="39">
        <v>44986.0</v>
      </c>
      <c r="F310" s="16">
        <v>18232.55</v>
      </c>
      <c r="G310" s="15">
        <v>0.001928842</v>
      </c>
      <c r="H310" s="17">
        <v>0.0019</v>
      </c>
      <c r="I310" s="19"/>
      <c r="J310" s="15"/>
      <c r="K310" s="15"/>
      <c r="L310" s="15"/>
    </row>
    <row r="311" ht="15.75" customHeight="1">
      <c r="A311" s="39">
        <v>44958.0</v>
      </c>
      <c r="B311" s="42">
        <v>106.35</v>
      </c>
      <c r="C311" s="15">
        <f t="shared" si="1"/>
        <v>0.02654440154</v>
      </c>
      <c r="D311" s="17">
        <f t="shared" si="2"/>
        <v>0.02654440154</v>
      </c>
      <c r="E311" s="39">
        <v>44958.0</v>
      </c>
      <c r="F311" s="16">
        <v>18197.45</v>
      </c>
      <c r="G311" s="15">
        <v>0.00508967</v>
      </c>
      <c r="H311" s="17">
        <v>0.0051</v>
      </c>
      <c r="I311" s="19"/>
      <c r="J311" s="15"/>
      <c r="K311" s="15"/>
      <c r="L311" s="15"/>
    </row>
    <row r="312" ht="15.75" customHeight="1">
      <c r="A312" s="15" t="s">
        <v>305</v>
      </c>
      <c r="B312" s="42">
        <v>103.6</v>
      </c>
      <c r="C312" s="15">
        <f t="shared" si="1"/>
        <v>0.004849660524</v>
      </c>
      <c r="D312" s="17">
        <f t="shared" si="2"/>
        <v>0.004849660524</v>
      </c>
      <c r="E312" s="15" t="s">
        <v>305</v>
      </c>
      <c r="F312" s="16">
        <v>18105.3</v>
      </c>
      <c r="G312" s="15">
        <v>-0.004711121</v>
      </c>
      <c r="H312" s="17">
        <v>-0.0047</v>
      </c>
      <c r="I312" s="19"/>
      <c r="J312" s="15"/>
      <c r="K312" s="15"/>
      <c r="L312" s="15"/>
    </row>
    <row r="313" ht="15.75" customHeight="1">
      <c r="A313" s="15" t="s">
        <v>306</v>
      </c>
      <c r="B313" s="42">
        <v>103.1</v>
      </c>
      <c r="C313" s="15">
        <f t="shared" si="1"/>
        <v>-0.01055662188</v>
      </c>
      <c r="D313" s="17">
        <f t="shared" si="2"/>
        <v>-0.01055662188</v>
      </c>
      <c r="E313" s="15" t="s">
        <v>306</v>
      </c>
      <c r="F313" s="16">
        <v>18191.0</v>
      </c>
      <c r="G313" s="15">
        <v>0.003779832</v>
      </c>
      <c r="H313" s="17">
        <v>0.0038</v>
      </c>
      <c r="I313" s="19"/>
      <c r="J313" s="15"/>
      <c r="K313" s="15"/>
      <c r="L313" s="15"/>
    </row>
    <row r="314" ht="15.75" customHeight="1">
      <c r="A314" s="15" t="s">
        <v>307</v>
      </c>
      <c r="B314" s="42">
        <v>104.2</v>
      </c>
      <c r="C314" s="15">
        <f t="shared" si="1"/>
        <v>0.01165048544</v>
      </c>
      <c r="D314" s="17">
        <f t="shared" si="2"/>
        <v>0.01165048544</v>
      </c>
      <c r="E314" s="15" t="s">
        <v>307</v>
      </c>
      <c r="F314" s="16">
        <v>18122.5</v>
      </c>
      <c r="G314" s="15">
        <v>-5.40472E-4</v>
      </c>
      <c r="H314" s="17">
        <v>-5.0E-4</v>
      </c>
      <c r="I314" s="19"/>
      <c r="J314" s="15"/>
      <c r="K314" s="15"/>
      <c r="L314" s="15"/>
    </row>
    <row r="315" ht="15.75" customHeight="1">
      <c r="A315" s="15" t="s">
        <v>308</v>
      </c>
      <c r="B315" s="42">
        <v>103.0</v>
      </c>
      <c r="C315" s="15">
        <f t="shared" si="1"/>
        <v>0.007334963325</v>
      </c>
      <c r="D315" s="17">
        <f t="shared" si="2"/>
        <v>0.007334963325</v>
      </c>
      <c r="E315" s="15" t="s">
        <v>308</v>
      </c>
      <c r="F315" s="16">
        <v>18132.3</v>
      </c>
      <c r="G315" s="15">
        <v>0.006533589</v>
      </c>
      <c r="H315" s="17">
        <v>0.0065</v>
      </c>
      <c r="I315" s="19"/>
      <c r="J315" s="15"/>
      <c r="K315" s="15"/>
      <c r="L315" s="15"/>
    </row>
    <row r="316" ht="15.75" customHeight="1">
      <c r="A316" s="15" t="s">
        <v>309</v>
      </c>
      <c r="B316" s="42">
        <v>102.25</v>
      </c>
      <c r="C316" s="15">
        <f t="shared" si="1"/>
        <v>0.03859827324</v>
      </c>
      <c r="D316" s="17">
        <f t="shared" si="2"/>
        <v>0.03859827324</v>
      </c>
      <c r="E316" s="15" t="s">
        <v>309</v>
      </c>
      <c r="F316" s="16">
        <v>18014.6</v>
      </c>
      <c r="G316" s="15">
        <v>0.011669699</v>
      </c>
      <c r="H316" s="17">
        <v>0.0117</v>
      </c>
      <c r="I316" s="19"/>
      <c r="J316" s="15"/>
      <c r="K316" s="15"/>
      <c r="L316" s="15"/>
    </row>
    <row r="317" ht="15.75" customHeight="1">
      <c r="A317" s="15" t="s">
        <v>310</v>
      </c>
      <c r="B317" s="42">
        <v>98.45</v>
      </c>
      <c r="C317" s="15">
        <f t="shared" si="1"/>
        <v>-0.082906381</v>
      </c>
      <c r="D317" s="17">
        <f t="shared" si="2"/>
        <v>-0.082906381</v>
      </c>
      <c r="E317" s="15" t="s">
        <v>310</v>
      </c>
      <c r="F317" s="16">
        <v>17806.8</v>
      </c>
      <c r="G317" s="15">
        <v>-0.017683225</v>
      </c>
      <c r="H317" s="17">
        <v>-0.0177</v>
      </c>
      <c r="I317" s="19"/>
      <c r="J317" s="15"/>
      <c r="K317" s="15"/>
      <c r="L317" s="15"/>
    </row>
    <row r="318" ht="15.75" customHeight="1">
      <c r="A318" s="15" t="s">
        <v>311</v>
      </c>
      <c r="B318" s="42">
        <v>107.35</v>
      </c>
      <c r="C318" s="15">
        <f t="shared" si="1"/>
        <v>0.01178133836</v>
      </c>
      <c r="D318" s="17">
        <f t="shared" si="2"/>
        <v>0.01178133836</v>
      </c>
      <c r="E318" s="15" t="s">
        <v>311</v>
      </c>
      <c r="F318" s="16">
        <v>18127.35</v>
      </c>
      <c r="G318" s="15">
        <v>-0.003942503</v>
      </c>
      <c r="H318" s="17">
        <v>-0.0039</v>
      </c>
      <c r="I318" s="19"/>
      <c r="J318" s="15"/>
      <c r="K318" s="15"/>
      <c r="L318" s="15"/>
    </row>
    <row r="319" ht="15.75" customHeight="1">
      <c r="A319" s="15" t="s">
        <v>312</v>
      </c>
      <c r="B319" s="42">
        <v>106.1</v>
      </c>
      <c r="C319" s="15">
        <f t="shared" si="1"/>
        <v>-0.03501591633</v>
      </c>
      <c r="D319" s="17">
        <f t="shared" si="2"/>
        <v>-0.03501591633</v>
      </c>
      <c r="E319" s="15" t="s">
        <v>312</v>
      </c>
      <c r="F319" s="16">
        <v>18199.1</v>
      </c>
      <c r="G319" s="15">
        <v>-0.010127656</v>
      </c>
      <c r="H319" s="17">
        <v>-0.0101</v>
      </c>
      <c r="I319" s="19"/>
      <c r="J319" s="15"/>
      <c r="K319" s="15"/>
      <c r="L319" s="15"/>
    </row>
    <row r="320" ht="15.75" customHeight="1">
      <c r="A320" s="15" t="s">
        <v>313</v>
      </c>
      <c r="B320" s="42">
        <v>109.95</v>
      </c>
      <c r="C320" s="15">
        <f t="shared" si="1"/>
        <v>-0.0004545454545</v>
      </c>
      <c r="D320" s="17">
        <f t="shared" si="2"/>
        <v>-0.0004545454545</v>
      </c>
      <c r="E320" s="15" t="s">
        <v>313</v>
      </c>
      <c r="F320" s="16">
        <v>18385.3</v>
      </c>
      <c r="G320" s="15">
        <v>-0.001908205</v>
      </c>
      <c r="H320" s="17">
        <v>-0.0019</v>
      </c>
      <c r="I320" s="19"/>
      <c r="J320" s="15"/>
      <c r="K320" s="15"/>
      <c r="L320" s="15"/>
    </row>
    <row r="321" ht="15.75" customHeight="1">
      <c r="A321" s="15" t="s">
        <v>314</v>
      </c>
      <c r="B321" s="42">
        <v>110.0</v>
      </c>
      <c r="C321" s="15">
        <f t="shared" si="1"/>
        <v>0.007326007326</v>
      </c>
      <c r="D321" s="17">
        <f t="shared" si="2"/>
        <v>0.007326007326</v>
      </c>
      <c r="E321" s="15" t="s">
        <v>314</v>
      </c>
      <c r="F321" s="16">
        <v>18420.45</v>
      </c>
      <c r="G321" s="15">
        <v>0.008289999</v>
      </c>
      <c r="H321" s="17">
        <v>0.0083</v>
      </c>
      <c r="I321" s="19"/>
      <c r="J321" s="15"/>
      <c r="K321" s="15"/>
      <c r="L321" s="15"/>
    </row>
    <row r="322" ht="15.75" customHeight="1">
      <c r="A322" s="15" t="s">
        <v>315</v>
      </c>
      <c r="B322" s="42">
        <v>109.2</v>
      </c>
      <c r="C322" s="15">
        <f t="shared" si="1"/>
        <v>-0.02281879195</v>
      </c>
      <c r="D322" s="17">
        <f t="shared" si="2"/>
        <v>-0.02281879195</v>
      </c>
      <c r="E322" s="15" t="s">
        <v>315</v>
      </c>
      <c r="F322" s="16">
        <v>18269.0</v>
      </c>
      <c r="G322" s="15">
        <v>-0.007922932</v>
      </c>
      <c r="H322" s="17">
        <v>-0.0079</v>
      </c>
      <c r="I322" s="19"/>
      <c r="J322" s="15"/>
      <c r="K322" s="15"/>
      <c r="L322" s="15"/>
    </row>
    <row r="323" ht="15.75" customHeight="1">
      <c r="A323" s="15" t="s">
        <v>316</v>
      </c>
      <c r="B323" s="42">
        <v>111.75</v>
      </c>
      <c r="C323" s="15">
        <f t="shared" si="1"/>
        <v>0.004946043165</v>
      </c>
      <c r="D323" s="17">
        <f t="shared" si="2"/>
        <v>0.004946043165</v>
      </c>
      <c r="E323" s="15" t="s">
        <v>316</v>
      </c>
      <c r="F323" s="16">
        <v>18414.9</v>
      </c>
      <c r="G323" s="15">
        <v>-0.013150914</v>
      </c>
      <c r="H323" s="17">
        <v>-0.0132</v>
      </c>
      <c r="I323" s="19"/>
      <c r="J323" s="15"/>
      <c r="K323" s="15"/>
      <c r="L323" s="15"/>
    </row>
    <row r="324" ht="15.75" customHeight="1">
      <c r="A324" s="15" t="s">
        <v>317</v>
      </c>
      <c r="B324" s="42">
        <v>111.2</v>
      </c>
      <c r="C324" s="15">
        <f t="shared" si="1"/>
        <v>-0.004476275739</v>
      </c>
      <c r="D324" s="17">
        <f t="shared" si="2"/>
        <v>-0.004476275739</v>
      </c>
      <c r="E324" s="15" t="s">
        <v>317</v>
      </c>
      <c r="F324" s="16">
        <v>18660.3</v>
      </c>
      <c r="G324" s="15">
        <v>0.002810619</v>
      </c>
      <c r="H324" s="17">
        <v>0.0028</v>
      </c>
      <c r="I324" s="19"/>
      <c r="J324" s="15"/>
      <c r="K324" s="15"/>
      <c r="L324" s="15"/>
    </row>
    <row r="325" ht="15.75" customHeight="1">
      <c r="A325" s="15" t="s">
        <v>318</v>
      </c>
      <c r="B325" s="42">
        <v>111.7</v>
      </c>
      <c r="C325" s="15">
        <f t="shared" si="1"/>
        <v>0.001793721973</v>
      </c>
      <c r="D325" s="17">
        <f t="shared" si="2"/>
        <v>0.001793721973</v>
      </c>
      <c r="E325" s="15" t="s">
        <v>318</v>
      </c>
      <c r="F325" s="16">
        <v>18608.0</v>
      </c>
      <c r="G325" s="15">
        <v>0.005992815</v>
      </c>
      <c r="H325" s="17">
        <v>0.006</v>
      </c>
      <c r="I325" s="19"/>
      <c r="J325" s="15"/>
      <c r="K325" s="15"/>
      <c r="L325" s="15"/>
    </row>
    <row r="326" ht="15.75" customHeight="1">
      <c r="A326" s="58">
        <v>44907.0</v>
      </c>
      <c r="B326" s="42">
        <v>111.5</v>
      </c>
      <c r="C326" s="15">
        <f t="shared" si="1"/>
        <v>0.01179673321</v>
      </c>
      <c r="D326" s="17">
        <f t="shared" si="2"/>
        <v>0.01179673321</v>
      </c>
      <c r="E326" s="58">
        <v>44907.0</v>
      </c>
      <c r="F326" s="16">
        <v>18497.15</v>
      </c>
      <c r="G326" s="48">
        <v>2.97352E-5</v>
      </c>
      <c r="H326" s="17">
        <v>0.0</v>
      </c>
      <c r="I326" s="19"/>
      <c r="J326" s="15"/>
      <c r="K326" s="15"/>
      <c r="L326" s="15"/>
    </row>
    <row r="327" ht="15.75" customHeight="1">
      <c r="A327" s="39">
        <v>44816.0</v>
      </c>
      <c r="B327" s="42">
        <v>110.2</v>
      </c>
      <c r="C327" s="15">
        <f t="shared" si="1"/>
        <v>-0.02821869489</v>
      </c>
      <c r="D327" s="17">
        <f t="shared" si="2"/>
        <v>-0.02821869489</v>
      </c>
      <c r="E327" s="39">
        <v>44816.0</v>
      </c>
      <c r="F327" s="16">
        <v>18496.6</v>
      </c>
      <c r="G327" s="15">
        <v>-0.006058782</v>
      </c>
      <c r="H327" s="17">
        <v>-0.0061</v>
      </c>
      <c r="I327" s="19"/>
      <c r="J327" s="15"/>
      <c r="K327" s="15"/>
      <c r="L327" s="15"/>
    </row>
    <row r="328" ht="15.75" customHeight="1">
      <c r="A328" s="39">
        <v>44785.0</v>
      </c>
      <c r="B328" s="42">
        <v>113.4</v>
      </c>
      <c r="C328" s="15">
        <f t="shared" si="1"/>
        <v>-0.004389815628</v>
      </c>
      <c r="D328" s="17">
        <f t="shared" si="2"/>
        <v>-0.004389815628</v>
      </c>
      <c r="E328" s="39">
        <v>44785.0</v>
      </c>
      <c r="F328" s="16">
        <v>18609.35</v>
      </c>
      <c r="G328" s="15">
        <v>0.002631933</v>
      </c>
      <c r="H328" s="17">
        <v>0.0026</v>
      </c>
      <c r="I328" s="19"/>
      <c r="J328" s="15"/>
      <c r="K328" s="15"/>
      <c r="L328" s="15"/>
    </row>
    <row r="329" ht="15.75" customHeight="1">
      <c r="A329" s="39">
        <v>44754.0</v>
      </c>
      <c r="B329" s="42">
        <v>113.9</v>
      </c>
      <c r="C329" s="15">
        <f t="shared" si="1"/>
        <v>-0.003499562555</v>
      </c>
      <c r="D329" s="17">
        <f t="shared" si="2"/>
        <v>-0.003499562555</v>
      </c>
      <c r="E329" s="39">
        <v>44754.0</v>
      </c>
      <c r="F329" s="16">
        <v>18560.5</v>
      </c>
      <c r="G329" s="15">
        <v>-0.004411903</v>
      </c>
      <c r="H329" s="17">
        <v>-0.0044</v>
      </c>
      <c r="I329" s="19"/>
      <c r="J329" s="15"/>
      <c r="K329" s="15"/>
      <c r="L329" s="15"/>
    </row>
    <row r="330" ht="15.75" customHeight="1">
      <c r="A330" s="39">
        <v>44724.0</v>
      </c>
      <c r="B330" s="42">
        <v>114.3</v>
      </c>
      <c r="C330" s="15">
        <f t="shared" si="1"/>
        <v>0.002631578947</v>
      </c>
      <c r="D330" s="17">
        <f t="shared" si="2"/>
        <v>0.002631578947</v>
      </c>
      <c r="E330" s="39">
        <v>44724.0</v>
      </c>
      <c r="F330" s="16">
        <v>18642.75</v>
      </c>
      <c r="G330" s="15">
        <v>-0.003117472</v>
      </c>
      <c r="H330" s="17">
        <v>-0.0031</v>
      </c>
      <c r="I330" s="19"/>
      <c r="J330" s="15"/>
      <c r="K330" s="15"/>
      <c r="L330" s="15"/>
    </row>
    <row r="331" ht="15.75" customHeight="1">
      <c r="A331" s="39">
        <v>44693.0</v>
      </c>
      <c r="B331" s="42">
        <v>114.0</v>
      </c>
      <c r="C331" s="15">
        <f t="shared" si="1"/>
        <v>-0.004366812227</v>
      </c>
      <c r="D331" s="17">
        <f t="shared" si="2"/>
        <v>-0.004366812227</v>
      </c>
      <c r="E331" s="39">
        <v>44693.0</v>
      </c>
      <c r="F331" s="16">
        <v>18701.05</v>
      </c>
      <c r="G331" s="15">
        <v>2.64761E-4</v>
      </c>
      <c r="H331" s="17">
        <v>3.0E-4</v>
      </c>
      <c r="I331" s="19"/>
      <c r="J331" s="15"/>
      <c r="K331" s="15"/>
      <c r="L331" s="15"/>
    </row>
    <row r="332" ht="15.75" customHeight="1">
      <c r="A332" s="39">
        <v>44604.0</v>
      </c>
      <c r="B332" s="42">
        <v>114.5</v>
      </c>
      <c r="C332" s="15">
        <f t="shared" si="1"/>
        <v>-0.009086975335</v>
      </c>
      <c r="D332" s="17">
        <f t="shared" si="2"/>
        <v>-0.009086975335</v>
      </c>
      <c r="E332" s="39">
        <v>44604.0</v>
      </c>
      <c r="F332" s="16">
        <v>18696.1</v>
      </c>
      <c r="G332" s="15">
        <v>-0.006187375</v>
      </c>
      <c r="H332" s="17">
        <v>-0.0062</v>
      </c>
      <c r="I332" s="19"/>
      <c r="J332" s="15"/>
      <c r="K332" s="15"/>
      <c r="L332" s="15"/>
    </row>
    <row r="333" ht="15.75" customHeight="1">
      <c r="A333" s="39">
        <v>44573.0</v>
      </c>
      <c r="B333" s="42">
        <v>115.55</v>
      </c>
      <c r="C333" s="15">
        <f t="shared" si="1"/>
        <v>0.01226456417</v>
      </c>
      <c r="D333" s="17">
        <f t="shared" si="2"/>
        <v>0.01226456417</v>
      </c>
      <c r="E333" s="39">
        <v>44573.0</v>
      </c>
      <c r="F333" s="16">
        <v>18812.5</v>
      </c>
      <c r="G333" s="15">
        <v>0.002886714</v>
      </c>
      <c r="H333" s="17">
        <v>0.0029</v>
      </c>
      <c r="I333" s="19"/>
      <c r="J333" s="15"/>
      <c r="K333" s="15"/>
      <c r="L333" s="15"/>
    </row>
    <row r="334" ht="15.75" customHeight="1">
      <c r="A334" s="15" t="s">
        <v>319</v>
      </c>
      <c r="B334" s="42">
        <v>114.15</v>
      </c>
      <c r="C334" s="15">
        <f t="shared" si="1"/>
        <v>-0.001749016178</v>
      </c>
      <c r="D334" s="17">
        <f t="shared" si="2"/>
        <v>-0.001749016178</v>
      </c>
      <c r="E334" s="15" t="s">
        <v>319</v>
      </c>
      <c r="F334" s="16">
        <v>18758.35</v>
      </c>
      <c r="G334" s="15">
        <v>0.007535698</v>
      </c>
      <c r="H334" s="17">
        <v>0.0075</v>
      </c>
      <c r="I334" s="19"/>
      <c r="J334" s="15"/>
      <c r="K334" s="15"/>
      <c r="L334" s="15"/>
    </row>
    <row r="335" ht="15.75" customHeight="1">
      <c r="A335" s="15" t="s">
        <v>320</v>
      </c>
      <c r="B335" s="42">
        <v>114.35</v>
      </c>
      <c r="C335" s="15">
        <f t="shared" si="1"/>
        <v>-0.007378472222</v>
      </c>
      <c r="D335" s="17">
        <f t="shared" si="2"/>
        <v>-0.007378472222</v>
      </c>
      <c r="E335" s="15" t="s">
        <v>320</v>
      </c>
      <c r="F335" s="16">
        <v>18618.05</v>
      </c>
      <c r="G335" s="15">
        <v>0.002979084</v>
      </c>
      <c r="H335" s="17">
        <v>0.003</v>
      </c>
      <c r="I335" s="19"/>
      <c r="J335" s="15"/>
      <c r="K335" s="15"/>
      <c r="L335" s="15"/>
    </row>
    <row r="336" ht="15.75" customHeight="1">
      <c r="A336" s="15" t="s">
        <v>321</v>
      </c>
      <c r="B336" s="42">
        <v>115.2</v>
      </c>
      <c r="C336" s="15">
        <f t="shared" si="1"/>
        <v>0.03457566233</v>
      </c>
      <c r="D336" s="17">
        <f t="shared" si="2"/>
        <v>0.03457566233</v>
      </c>
      <c r="E336" s="15" t="s">
        <v>321</v>
      </c>
      <c r="F336" s="16">
        <v>18562.75</v>
      </c>
      <c r="G336" s="15">
        <v>0.002700841</v>
      </c>
      <c r="H336" s="17">
        <v>0.0027</v>
      </c>
      <c r="I336" s="19"/>
      <c r="J336" s="15"/>
      <c r="K336" s="15"/>
      <c r="L336" s="15"/>
    </row>
    <row r="337" ht="15.75" customHeight="1">
      <c r="A337" s="15" t="s">
        <v>322</v>
      </c>
      <c r="B337" s="42">
        <v>111.35</v>
      </c>
      <c r="C337" s="15">
        <f t="shared" si="1"/>
        <v>-0.003133393017</v>
      </c>
      <c r="D337" s="17">
        <f t="shared" si="2"/>
        <v>-0.003133393017</v>
      </c>
      <c r="E337" s="15" t="s">
        <v>322</v>
      </c>
      <c r="F337" s="16">
        <v>18512.75</v>
      </c>
      <c r="G337" s="15">
        <v>0.001549981</v>
      </c>
      <c r="H337" s="17">
        <v>0.0016</v>
      </c>
      <c r="I337" s="19"/>
      <c r="J337" s="15"/>
      <c r="K337" s="15"/>
      <c r="L337" s="15"/>
    </row>
    <row r="338" ht="15.75" customHeight="1">
      <c r="A338" s="15" t="s">
        <v>323</v>
      </c>
      <c r="B338" s="42">
        <v>111.7</v>
      </c>
      <c r="C338" s="15">
        <f t="shared" si="1"/>
        <v>0.002243158367</v>
      </c>
      <c r="D338" s="17">
        <f t="shared" si="2"/>
        <v>0.002243158367</v>
      </c>
      <c r="E338" s="15" t="s">
        <v>323</v>
      </c>
      <c r="F338" s="16">
        <v>18484.1</v>
      </c>
      <c r="G338" s="15">
        <v>0.011870971</v>
      </c>
      <c r="H338" s="17">
        <v>0.0119</v>
      </c>
      <c r="I338" s="19"/>
      <c r="J338" s="15"/>
      <c r="K338" s="15"/>
      <c r="L338" s="15"/>
    </row>
    <row r="339" ht="15.75" customHeight="1">
      <c r="A339" s="15" t="s">
        <v>324</v>
      </c>
      <c r="B339" s="42">
        <v>111.45</v>
      </c>
      <c r="C339" s="15">
        <f t="shared" si="1"/>
        <v>0.02861098293</v>
      </c>
      <c r="D339" s="17">
        <f t="shared" si="2"/>
        <v>0.02861098293</v>
      </c>
      <c r="E339" s="15" t="s">
        <v>324</v>
      </c>
      <c r="F339" s="16">
        <v>18267.25</v>
      </c>
      <c r="G339" s="15">
        <v>0.001263415</v>
      </c>
      <c r="H339" s="17">
        <v>0.0013</v>
      </c>
      <c r="I339" s="19"/>
      <c r="J339" s="15"/>
      <c r="K339" s="15"/>
      <c r="L339" s="15"/>
    </row>
    <row r="340" ht="15.75" customHeight="1">
      <c r="A340" s="15" t="s">
        <v>325</v>
      </c>
      <c r="B340" s="42">
        <v>108.35</v>
      </c>
      <c r="C340" s="15">
        <f t="shared" si="1"/>
        <v>-0.007783882784</v>
      </c>
      <c r="D340" s="17">
        <f t="shared" si="2"/>
        <v>-0.007783882784</v>
      </c>
      <c r="E340" s="15" t="s">
        <v>325</v>
      </c>
      <c r="F340" s="16">
        <v>18244.2</v>
      </c>
      <c r="G340" s="15">
        <v>0.00463933</v>
      </c>
      <c r="H340" s="17">
        <v>0.0046</v>
      </c>
      <c r="I340" s="19"/>
      <c r="J340" s="15"/>
      <c r="K340" s="15"/>
      <c r="L340" s="15"/>
    </row>
    <row r="341" ht="15.75" customHeight="1">
      <c r="A341" s="15" t="s">
        <v>326</v>
      </c>
      <c r="B341" s="42">
        <v>109.2</v>
      </c>
      <c r="C341" s="15">
        <f t="shared" si="1"/>
        <v>0.003215434084</v>
      </c>
      <c r="D341" s="17">
        <f t="shared" si="2"/>
        <v>0.003215434084</v>
      </c>
      <c r="E341" s="15" t="s">
        <v>326</v>
      </c>
      <c r="F341" s="16">
        <v>18159.95</v>
      </c>
      <c r="G341" s="15">
        <v>-0.008067666</v>
      </c>
      <c r="H341" s="17">
        <v>-0.0081</v>
      </c>
      <c r="I341" s="19"/>
      <c r="J341" s="15"/>
      <c r="K341" s="15"/>
      <c r="L341" s="15"/>
    </row>
    <row r="342" ht="15.75" customHeight="1">
      <c r="A342" s="15" t="s">
        <v>327</v>
      </c>
      <c r="B342" s="42">
        <v>108.85</v>
      </c>
      <c r="C342" s="15">
        <f t="shared" si="1"/>
        <v>-0.01671183379</v>
      </c>
      <c r="D342" s="17">
        <f t="shared" si="2"/>
        <v>-0.01671183379</v>
      </c>
      <c r="E342" s="15" t="s">
        <v>327</v>
      </c>
      <c r="F342" s="16">
        <v>18307.65</v>
      </c>
      <c r="G342" s="15">
        <v>-0.001976134</v>
      </c>
      <c r="H342" s="17">
        <v>-0.002</v>
      </c>
      <c r="I342" s="19"/>
      <c r="J342" s="15"/>
      <c r="K342" s="15"/>
      <c r="L342" s="15"/>
    </row>
    <row r="343" ht="15.75" customHeight="1">
      <c r="A343" s="15" t="s">
        <v>328</v>
      </c>
      <c r="B343" s="42">
        <v>110.7</v>
      </c>
      <c r="C343" s="15">
        <f t="shared" si="1"/>
        <v>-0.006729475101</v>
      </c>
      <c r="D343" s="17">
        <f t="shared" si="2"/>
        <v>-0.006729475101</v>
      </c>
      <c r="E343" s="15" t="s">
        <v>328</v>
      </c>
      <c r="F343" s="16">
        <v>18343.9</v>
      </c>
      <c r="G343" s="15">
        <v>-0.003571496</v>
      </c>
      <c r="H343" s="17">
        <v>-0.0036</v>
      </c>
      <c r="I343" s="19"/>
      <c r="J343" s="15"/>
      <c r="K343" s="15"/>
      <c r="L343" s="15"/>
    </row>
    <row r="344" ht="15.75" customHeight="1">
      <c r="A344" s="15" t="s">
        <v>329</v>
      </c>
      <c r="B344" s="42">
        <v>111.45</v>
      </c>
      <c r="C344" s="15">
        <f t="shared" si="1"/>
        <v>0.03051317614</v>
      </c>
      <c r="D344" s="17">
        <f t="shared" si="2"/>
        <v>0.03051317614</v>
      </c>
      <c r="E344" s="15" t="s">
        <v>329</v>
      </c>
      <c r="F344" s="16">
        <v>18409.65</v>
      </c>
      <c r="G344" s="15">
        <v>3.39611E-4</v>
      </c>
      <c r="H344" s="17">
        <v>3.0E-4</v>
      </c>
      <c r="I344" s="19"/>
      <c r="J344" s="15"/>
      <c r="K344" s="15"/>
      <c r="L344" s="15"/>
    </row>
    <row r="345" ht="15.75" customHeight="1">
      <c r="A345" s="15" t="s">
        <v>330</v>
      </c>
      <c r="B345" s="42">
        <v>108.15</v>
      </c>
      <c r="C345" s="15">
        <f t="shared" si="1"/>
        <v>-0.009161704077</v>
      </c>
      <c r="D345" s="17">
        <f t="shared" si="2"/>
        <v>-0.009161704077</v>
      </c>
      <c r="E345" s="15" t="s">
        <v>330</v>
      </c>
      <c r="F345" s="16">
        <v>18403.4</v>
      </c>
      <c r="G345" s="15">
        <v>0.004050924</v>
      </c>
      <c r="H345" s="17">
        <v>0.0041</v>
      </c>
      <c r="I345" s="19"/>
      <c r="J345" s="15"/>
      <c r="K345" s="15"/>
      <c r="L345" s="15"/>
    </row>
    <row r="346" ht="15.75" customHeight="1">
      <c r="A346" s="15" t="s">
        <v>331</v>
      </c>
      <c r="B346" s="42">
        <v>109.15</v>
      </c>
      <c r="C346" s="15">
        <f t="shared" si="1"/>
        <v>-0.01577998197</v>
      </c>
      <c r="D346" s="17">
        <f t="shared" si="2"/>
        <v>-0.01577998197</v>
      </c>
      <c r="E346" s="15" t="s">
        <v>331</v>
      </c>
      <c r="F346" s="16">
        <v>18329.15</v>
      </c>
      <c r="G346" s="15">
        <v>-0.001119909</v>
      </c>
      <c r="H346" s="17">
        <v>-0.0011</v>
      </c>
      <c r="I346" s="19"/>
      <c r="J346" s="15"/>
      <c r="K346" s="15"/>
      <c r="L346" s="15"/>
    </row>
    <row r="347" ht="15.75" customHeight="1">
      <c r="A347" s="58">
        <v>44876.0</v>
      </c>
      <c r="B347" s="42">
        <v>110.9</v>
      </c>
      <c r="C347" s="15">
        <f t="shared" si="1"/>
        <v>0.01278538813</v>
      </c>
      <c r="D347" s="17">
        <f t="shared" si="2"/>
        <v>0.01278538813</v>
      </c>
      <c r="E347" s="58">
        <v>44876.0</v>
      </c>
      <c r="F347" s="16">
        <v>18349.7</v>
      </c>
      <c r="G347" s="15">
        <v>0.017833172</v>
      </c>
      <c r="H347" s="17">
        <v>0.0178</v>
      </c>
      <c r="I347" s="19"/>
      <c r="J347" s="15"/>
      <c r="K347" s="15"/>
      <c r="L347" s="15"/>
    </row>
    <row r="348" ht="15.75" customHeight="1">
      <c r="A348" s="58">
        <v>44845.0</v>
      </c>
      <c r="B348" s="42">
        <v>109.5</v>
      </c>
      <c r="C348" s="15">
        <f t="shared" si="1"/>
        <v>-0.008152173913</v>
      </c>
      <c r="D348" s="17">
        <f t="shared" si="2"/>
        <v>-0.008152173913</v>
      </c>
      <c r="E348" s="58">
        <v>44845.0</v>
      </c>
      <c r="F348" s="16">
        <v>18028.2</v>
      </c>
      <c r="G348" s="15">
        <v>-0.007093683</v>
      </c>
      <c r="H348" s="17">
        <v>-0.0071</v>
      </c>
      <c r="I348" s="19"/>
      <c r="J348" s="15"/>
      <c r="K348" s="15"/>
      <c r="L348" s="15"/>
    </row>
    <row r="349" ht="15.75" customHeight="1">
      <c r="A349" s="39">
        <v>44815.0</v>
      </c>
      <c r="B349" s="42">
        <v>110.4</v>
      </c>
      <c r="C349" s="15">
        <f t="shared" si="1"/>
        <v>-0.0009049773756</v>
      </c>
      <c r="D349" s="17">
        <f t="shared" si="2"/>
        <v>-0.0009049773756</v>
      </c>
      <c r="E349" s="39">
        <v>44815.0</v>
      </c>
      <c r="F349" s="16">
        <v>18157.0</v>
      </c>
      <c r="G349" s="15">
        <v>-0.002516096</v>
      </c>
      <c r="H349" s="17">
        <v>-0.0025</v>
      </c>
      <c r="I349" s="19"/>
      <c r="J349" s="15"/>
      <c r="K349" s="15"/>
      <c r="L349" s="15"/>
    </row>
    <row r="350" ht="15.75" customHeight="1">
      <c r="A350" s="39">
        <v>44753.0</v>
      </c>
      <c r="B350" s="42">
        <v>110.5</v>
      </c>
      <c r="C350" s="15">
        <f t="shared" si="1"/>
        <v>-0.02514336127</v>
      </c>
      <c r="D350" s="17">
        <f t="shared" si="2"/>
        <v>-0.02514336127</v>
      </c>
      <c r="E350" s="39">
        <v>44753.0</v>
      </c>
      <c r="F350" s="16">
        <v>18202.8</v>
      </c>
      <c r="G350" s="15">
        <v>0.004727565</v>
      </c>
      <c r="H350" s="17">
        <v>0.0047</v>
      </c>
      <c r="I350" s="19"/>
      <c r="J350" s="15"/>
      <c r="K350" s="15"/>
      <c r="L350" s="15"/>
    </row>
    <row r="351" ht="15.75" customHeight="1">
      <c r="A351" s="39">
        <v>44662.0</v>
      </c>
      <c r="B351" s="42">
        <v>113.35</v>
      </c>
      <c r="C351" s="15">
        <f t="shared" si="1"/>
        <v>0.005321507761</v>
      </c>
      <c r="D351" s="17">
        <f t="shared" si="2"/>
        <v>0.005321507761</v>
      </c>
      <c r="E351" s="39">
        <v>44662.0</v>
      </c>
      <c r="F351" s="16">
        <v>18117.15</v>
      </c>
      <c r="G351" s="15">
        <v>0.003570103</v>
      </c>
      <c r="H351" s="17">
        <v>0.0036</v>
      </c>
      <c r="I351" s="19"/>
      <c r="J351" s="15"/>
      <c r="K351" s="15"/>
      <c r="L351" s="15"/>
    </row>
    <row r="352" ht="15.75" customHeight="1">
      <c r="A352" s="39">
        <v>44631.0</v>
      </c>
      <c r="B352" s="42">
        <v>112.75</v>
      </c>
      <c r="C352" s="15">
        <f t="shared" si="1"/>
        <v>-0.01657217619</v>
      </c>
      <c r="D352" s="17">
        <f t="shared" si="2"/>
        <v>-0.01657217619</v>
      </c>
      <c r="E352" s="39">
        <v>44631.0</v>
      </c>
      <c r="F352" s="16">
        <v>18052.7</v>
      </c>
      <c r="G352" s="15">
        <v>-0.001667326</v>
      </c>
      <c r="H352" s="17">
        <v>-0.0017</v>
      </c>
      <c r="I352" s="19"/>
      <c r="J352" s="15"/>
      <c r="K352" s="15"/>
      <c r="L352" s="15"/>
    </row>
    <row r="353" ht="15.75" customHeight="1">
      <c r="A353" s="39">
        <v>44603.0</v>
      </c>
      <c r="B353" s="42">
        <v>114.65</v>
      </c>
      <c r="C353" s="15">
        <f t="shared" si="1"/>
        <v>-0.003909643788</v>
      </c>
      <c r="D353" s="17">
        <f t="shared" si="2"/>
        <v>-0.003909643788</v>
      </c>
      <c r="E353" s="39">
        <v>44603.0</v>
      </c>
      <c r="F353" s="16">
        <v>18082.85</v>
      </c>
      <c r="G353" s="15">
        <v>-0.003447155</v>
      </c>
      <c r="H353" s="17">
        <v>-0.0034</v>
      </c>
      <c r="I353" s="19"/>
      <c r="J353" s="15"/>
      <c r="K353" s="15"/>
      <c r="L353" s="15"/>
    </row>
    <row r="354" ht="15.75" customHeight="1">
      <c r="A354" s="39">
        <v>44572.0</v>
      </c>
      <c r="B354" s="42">
        <v>115.1</v>
      </c>
      <c r="C354" s="15">
        <f t="shared" si="1"/>
        <v>0.08482563619</v>
      </c>
      <c r="D354" s="17">
        <f t="shared" si="2"/>
        <v>0.08482563619</v>
      </c>
      <c r="E354" s="39">
        <v>44572.0</v>
      </c>
      <c r="F354" s="16">
        <v>18145.4</v>
      </c>
      <c r="G354" s="15">
        <v>0.007394988</v>
      </c>
      <c r="H354" s="17">
        <v>0.0074</v>
      </c>
      <c r="I354" s="19"/>
      <c r="J354" s="15"/>
      <c r="K354" s="15"/>
      <c r="L354" s="15"/>
    </row>
    <row r="355" ht="15.75" customHeight="1">
      <c r="A355" s="15" t="s">
        <v>332</v>
      </c>
      <c r="B355" s="42">
        <v>106.1</v>
      </c>
      <c r="C355" s="15">
        <f t="shared" si="1"/>
        <v>0.02215799615</v>
      </c>
      <c r="D355" s="17">
        <f t="shared" si="2"/>
        <v>0.02215799615</v>
      </c>
      <c r="E355" s="15" t="s">
        <v>332</v>
      </c>
      <c r="F355" s="16">
        <v>18012.2</v>
      </c>
      <c r="G355" s="15">
        <v>0.012672319</v>
      </c>
      <c r="H355" s="17">
        <v>0.0127</v>
      </c>
      <c r="I355" s="19"/>
      <c r="J355" s="15"/>
      <c r="K355" s="15"/>
      <c r="L355" s="15"/>
    </row>
    <row r="356" ht="15.75" customHeight="1">
      <c r="A356" s="15" t="s">
        <v>333</v>
      </c>
      <c r="B356" s="42">
        <v>103.8</v>
      </c>
      <c r="C356" s="15">
        <f t="shared" si="1"/>
        <v>-0.003838771593</v>
      </c>
      <c r="D356" s="17">
        <f t="shared" si="2"/>
        <v>-0.003838771593</v>
      </c>
      <c r="E356" s="15" t="s">
        <v>333</v>
      </c>
      <c r="F356" s="16">
        <v>17786.8</v>
      </c>
      <c r="G356" s="15">
        <v>0.002810517</v>
      </c>
      <c r="H356" s="17">
        <v>0.0028</v>
      </c>
      <c r="I356" s="19"/>
      <c r="J356" s="15"/>
      <c r="K356" s="15"/>
      <c r="L356" s="15"/>
    </row>
    <row r="357" ht="15.75" customHeight="1">
      <c r="A357" s="15" t="s">
        <v>334</v>
      </c>
      <c r="B357" s="42">
        <v>104.2</v>
      </c>
      <c r="C357" s="15">
        <f t="shared" si="1"/>
        <v>0.003370245546</v>
      </c>
      <c r="D357" s="17">
        <f t="shared" si="2"/>
        <v>0.003370245546</v>
      </c>
      <c r="E357" s="15" t="s">
        <v>334</v>
      </c>
      <c r="F357" s="16">
        <v>17736.95</v>
      </c>
      <c r="G357" s="15">
        <v>0.00456493</v>
      </c>
      <c r="H357" s="17">
        <v>0.0046</v>
      </c>
      <c r="I357" s="19"/>
      <c r="J357" s="15"/>
      <c r="K357" s="15"/>
      <c r="L357" s="15"/>
    </row>
    <row r="358" ht="15.75" customHeight="1">
      <c r="A358" s="15" t="s">
        <v>335</v>
      </c>
      <c r="B358" s="42">
        <v>103.85</v>
      </c>
      <c r="C358" s="15">
        <f t="shared" si="1"/>
        <v>-0.0004812319538</v>
      </c>
      <c r="D358" s="17">
        <f t="shared" si="2"/>
        <v>-0.0004812319538</v>
      </c>
      <c r="E358" s="15" t="s">
        <v>335</v>
      </c>
      <c r="F358" s="16">
        <v>17656.35</v>
      </c>
      <c r="G358" s="15">
        <v>-0.0041961</v>
      </c>
      <c r="H358" s="17">
        <v>-0.0042</v>
      </c>
      <c r="I358" s="19"/>
      <c r="J358" s="15"/>
      <c r="K358" s="15"/>
      <c r="L358" s="15"/>
    </row>
    <row r="359" ht="15.75" customHeight="1">
      <c r="A359" s="15" t="s">
        <v>336</v>
      </c>
      <c r="B359" s="42">
        <v>103.9</v>
      </c>
      <c r="C359" s="15">
        <f t="shared" si="1"/>
        <v>0.005321722303</v>
      </c>
      <c r="D359" s="17">
        <f t="shared" si="2"/>
        <v>0.005321722303</v>
      </c>
      <c r="E359" s="15" t="s">
        <v>336</v>
      </c>
      <c r="F359" s="16">
        <v>17730.75</v>
      </c>
      <c r="G359" s="15">
        <v>0.008787401</v>
      </c>
      <c r="H359" s="17">
        <v>0.0088</v>
      </c>
      <c r="I359" s="19"/>
      <c r="J359" s="15"/>
      <c r="K359" s="15"/>
      <c r="L359" s="15"/>
    </row>
    <row r="360" ht="15.75" customHeight="1">
      <c r="A360" s="15" t="s">
        <v>337</v>
      </c>
      <c r="B360" s="42">
        <v>103.35</v>
      </c>
      <c r="C360" s="15">
        <f t="shared" si="1"/>
        <v>-0.01851851852</v>
      </c>
      <c r="D360" s="17">
        <f t="shared" si="2"/>
        <v>-0.01851851852</v>
      </c>
      <c r="E360" s="15" t="s">
        <v>337</v>
      </c>
      <c r="F360" s="16">
        <v>17576.3</v>
      </c>
      <c r="G360" s="15">
        <v>7.03145E-4</v>
      </c>
      <c r="H360" s="17">
        <v>7.0E-4</v>
      </c>
      <c r="I360" s="19"/>
      <c r="J360" s="15"/>
      <c r="K360" s="15"/>
      <c r="L360" s="15"/>
    </row>
    <row r="361" ht="15.75" customHeight="1">
      <c r="A361" s="15" t="s">
        <v>338</v>
      </c>
      <c r="B361" s="42">
        <v>105.3</v>
      </c>
      <c r="C361" s="15">
        <f t="shared" si="1"/>
        <v>0.03285924473</v>
      </c>
      <c r="D361" s="17">
        <f t="shared" si="2"/>
        <v>0.03285924473</v>
      </c>
      <c r="E361" s="15" t="s">
        <v>338</v>
      </c>
      <c r="F361" s="16">
        <v>17563.95</v>
      </c>
      <c r="G361" s="15">
        <v>0.002952219</v>
      </c>
      <c r="H361" s="17">
        <v>0.003</v>
      </c>
      <c r="I361" s="19"/>
      <c r="J361" s="15"/>
      <c r="K361" s="15"/>
      <c r="L361" s="15"/>
    </row>
    <row r="362" ht="15.75" customHeight="1">
      <c r="A362" s="15" t="s">
        <v>339</v>
      </c>
      <c r="B362" s="42">
        <v>101.95</v>
      </c>
      <c r="C362" s="15">
        <f t="shared" si="1"/>
        <v>-0.00293398533</v>
      </c>
      <c r="D362" s="17">
        <f t="shared" si="2"/>
        <v>-0.00293398533</v>
      </c>
      <c r="E362" s="15" t="s">
        <v>339</v>
      </c>
      <c r="F362" s="16">
        <v>17512.25</v>
      </c>
      <c r="G362" s="15">
        <v>0.001446793</v>
      </c>
      <c r="H362" s="17">
        <v>0.0014</v>
      </c>
      <c r="I362" s="19"/>
      <c r="J362" s="15"/>
      <c r="K362" s="15"/>
      <c r="L362" s="15"/>
    </row>
    <row r="363" ht="15.75" customHeight="1">
      <c r="A363" s="15" t="s">
        <v>340</v>
      </c>
      <c r="B363" s="42">
        <v>102.25</v>
      </c>
      <c r="C363" s="15">
        <f t="shared" si="1"/>
        <v>0.007389162562</v>
      </c>
      <c r="D363" s="17">
        <f t="shared" si="2"/>
        <v>0.007389162562</v>
      </c>
      <c r="E363" s="15" t="s">
        <v>340</v>
      </c>
      <c r="F363" s="16">
        <v>17486.95</v>
      </c>
      <c r="G363" s="15">
        <v>0.010117377</v>
      </c>
      <c r="H363" s="17">
        <v>0.0101</v>
      </c>
      <c r="I363" s="19"/>
      <c r="J363" s="15"/>
      <c r="K363" s="15"/>
      <c r="L363" s="15"/>
    </row>
    <row r="364" ht="15.75" customHeight="1">
      <c r="A364" s="15" t="s">
        <v>341</v>
      </c>
      <c r="B364" s="42">
        <v>101.5</v>
      </c>
      <c r="C364" s="15">
        <f t="shared" si="1"/>
        <v>0</v>
      </c>
      <c r="D364" s="17">
        <f t="shared" si="2"/>
        <v>0</v>
      </c>
      <c r="E364" s="15" t="s">
        <v>341</v>
      </c>
      <c r="F364" s="16">
        <v>17311.8</v>
      </c>
      <c r="G364" s="15">
        <v>0.007337496</v>
      </c>
      <c r="H364" s="17">
        <v>0.0073</v>
      </c>
      <c r="I364" s="19"/>
      <c r="J364" s="15"/>
      <c r="K364" s="15"/>
      <c r="L364" s="15"/>
    </row>
    <row r="365" ht="15.75" customHeight="1">
      <c r="A365" s="15" t="s">
        <v>342</v>
      </c>
      <c r="B365" s="42">
        <v>101.5</v>
      </c>
      <c r="C365" s="15">
        <f t="shared" si="1"/>
        <v>-0.02544407105</v>
      </c>
      <c r="D365" s="17">
        <f t="shared" si="2"/>
        <v>-0.02544407105</v>
      </c>
      <c r="E365" s="15" t="s">
        <v>342</v>
      </c>
      <c r="F365" s="16">
        <v>17185.7</v>
      </c>
      <c r="G365" s="15">
        <v>0.010070911</v>
      </c>
      <c r="H365" s="17">
        <v>0.0101</v>
      </c>
      <c r="I365" s="19"/>
      <c r="J365" s="15"/>
      <c r="K365" s="15"/>
      <c r="L365" s="15"/>
    </row>
    <row r="366" ht="15.75" customHeight="1">
      <c r="A366" s="15" t="s">
        <v>343</v>
      </c>
      <c r="B366" s="42">
        <v>104.15</v>
      </c>
      <c r="C366" s="15">
        <f t="shared" si="1"/>
        <v>-0.003825920612</v>
      </c>
      <c r="D366" s="17">
        <f t="shared" si="2"/>
        <v>-0.003825920612</v>
      </c>
      <c r="E366" s="15" t="s">
        <v>343</v>
      </c>
      <c r="F366" s="16">
        <v>17014.35</v>
      </c>
      <c r="G366" s="15">
        <v>-0.006380084</v>
      </c>
      <c r="H366" s="17">
        <v>-0.0064</v>
      </c>
      <c r="I366" s="19"/>
      <c r="J366" s="15"/>
      <c r="K366" s="15"/>
      <c r="L366" s="15"/>
    </row>
    <row r="367" ht="15.75" customHeight="1">
      <c r="A367" s="58">
        <v>44905.0</v>
      </c>
      <c r="B367" s="42">
        <v>104.55</v>
      </c>
      <c r="C367" s="15">
        <f t="shared" si="1"/>
        <v>-0.005233111323</v>
      </c>
      <c r="D367" s="17">
        <f t="shared" si="2"/>
        <v>-0.005233111323</v>
      </c>
      <c r="E367" s="58">
        <v>44905.0</v>
      </c>
      <c r="F367" s="16">
        <v>17123.6</v>
      </c>
      <c r="G367" s="15">
        <v>0.008246215</v>
      </c>
      <c r="H367" s="17">
        <v>0.0082</v>
      </c>
      <c r="I367" s="19"/>
      <c r="J367" s="15"/>
      <c r="K367" s="15"/>
      <c r="L367" s="15"/>
    </row>
    <row r="368" ht="15.75" customHeight="1">
      <c r="A368" s="58">
        <v>44875.0</v>
      </c>
      <c r="B368" s="42">
        <v>105.1</v>
      </c>
      <c r="C368" s="15">
        <f t="shared" si="1"/>
        <v>-0.02865064695</v>
      </c>
      <c r="D368" s="17">
        <f t="shared" si="2"/>
        <v>-0.02865064695</v>
      </c>
      <c r="E368" s="58">
        <v>44875.0</v>
      </c>
      <c r="F368" s="16">
        <v>16983.55</v>
      </c>
      <c r="G368" s="15">
        <v>-0.014932429</v>
      </c>
      <c r="H368" s="17">
        <v>-0.0149</v>
      </c>
      <c r="I368" s="19"/>
      <c r="J368" s="15"/>
      <c r="K368" s="15"/>
      <c r="L368" s="15"/>
    </row>
    <row r="369" ht="15.75" customHeight="1">
      <c r="A369" s="58">
        <v>44844.0</v>
      </c>
      <c r="B369" s="42">
        <v>108.2</v>
      </c>
      <c r="C369" s="15">
        <f t="shared" si="1"/>
        <v>-0.007339449541</v>
      </c>
      <c r="D369" s="17">
        <f t="shared" si="2"/>
        <v>-0.007339449541</v>
      </c>
      <c r="E369" s="58">
        <v>44844.0</v>
      </c>
      <c r="F369" s="16">
        <v>17241.0</v>
      </c>
      <c r="G369" s="15">
        <v>-0.004253623</v>
      </c>
      <c r="H369" s="17">
        <v>-0.0043</v>
      </c>
      <c r="I369" s="19"/>
      <c r="J369" s="15"/>
      <c r="K369" s="15"/>
      <c r="L369" s="15"/>
    </row>
    <row r="370" ht="15.75" customHeight="1">
      <c r="A370" s="39">
        <v>44752.0</v>
      </c>
      <c r="B370" s="42">
        <v>109.0</v>
      </c>
      <c r="C370" s="15">
        <f t="shared" si="1"/>
        <v>0.006928406467</v>
      </c>
      <c r="D370" s="17">
        <f t="shared" si="2"/>
        <v>0.006928406467</v>
      </c>
      <c r="E370" s="39">
        <v>44752.0</v>
      </c>
      <c r="F370" s="16">
        <v>17314.65</v>
      </c>
      <c r="G370" s="15">
        <v>-9.89511E-4</v>
      </c>
      <c r="H370" s="17">
        <v>-0.001</v>
      </c>
      <c r="I370" s="19"/>
      <c r="J370" s="15"/>
      <c r="K370" s="15"/>
      <c r="L370" s="15"/>
    </row>
    <row r="371" ht="15.75" customHeight="1">
      <c r="A371" s="39">
        <v>44722.0</v>
      </c>
      <c r="B371" s="42">
        <v>108.25</v>
      </c>
      <c r="C371" s="15">
        <f t="shared" si="1"/>
        <v>-0.002304147465</v>
      </c>
      <c r="D371" s="17">
        <f t="shared" si="2"/>
        <v>-0.002304147465</v>
      </c>
      <c r="E371" s="39">
        <v>44722.0</v>
      </c>
      <c r="F371" s="16">
        <v>17331.8</v>
      </c>
      <c r="G371" s="15">
        <v>0.003328644</v>
      </c>
      <c r="H371" s="17">
        <v>0.0033</v>
      </c>
      <c r="I371" s="19"/>
      <c r="J371" s="15"/>
      <c r="K371" s="15"/>
      <c r="L371" s="15"/>
    </row>
    <row r="372" ht="15.75" customHeight="1">
      <c r="A372" s="39">
        <v>44661.0</v>
      </c>
      <c r="B372" s="42">
        <v>108.5</v>
      </c>
      <c r="C372" s="15">
        <f t="shared" si="1"/>
        <v>0.0013844024</v>
      </c>
      <c r="D372" s="17">
        <f t="shared" si="2"/>
        <v>0.0013844024</v>
      </c>
      <c r="E372" s="39">
        <v>44661.0</v>
      </c>
      <c r="F372" s="16">
        <v>17274.3</v>
      </c>
      <c r="G372" s="15">
        <v>0.022913601</v>
      </c>
      <c r="H372" s="17">
        <v>0.0229</v>
      </c>
      <c r="I372" s="19"/>
      <c r="J372" s="15"/>
      <c r="K372" s="15"/>
      <c r="L372" s="15"/>
    </row>
    <row r="373" ht="15.75" customHeight="1">
      <c r="A373" s="39">
        <v>44630.0</v>
      </c>
      <c r="B373" s="42">
        <v>108.35</v>
      </c>
      <c r="C373" s="15">
        <f t="shared" si="1"/>
        <v>0.0275011854</v>
      </c>
      <c r="D373" s="17">
        <f t="shared" si="2"/>
        <v>0.0275011854</v>
      </c>
      <c r="E373" s="39">
        <v>44630.0</v>
      </c>
      <c r="F373" s="16">
        <v>16887.35</v>
      </c>
      <c r="G373" s="15">
        <v>-0.012109264</v>
      </c>
      <c r="H373" s="17">
        <v>-0.0121</v>
      </c>
      <c r="I373" s="19"/>
      <c r="J373" s="15"/>
      <c r="K373" s="15"/>
      <c r="L373" s="15"/>
    </row>
    <row r="374" ht="15.75" customHeight="1">
      <c r="A374" s="15" t="s">
        <v>344</v>
      </c>
      <c r="B374" s="42">
        <v>105.45</v>
      </c>
      <c r="C374" s="15">
        <f t="shared" si="1"/>
        <v>-0.01310248011</v>
      </c>
      <c r="D374" s="17">
        <f t="shared" si="2"/>
        <v>-0.01310248011</v>
      </c>
      <c r="E374" s="15" t="s">
        <v>344</v>
      </c>
      <c r="F374" s="16">
        <v>17094.35</v>
      </c>
      <c r="G374" s="15">
        <v>0.016425756</v>
      </c>
      <c r="H374" s="17">
        <v>0.0164</v>
      </c>
      <c r="I374" s="19"/>
      <c r="J374" s="15"/>
      <c r="K374" s="15"/>
      <c r="L374" s="15"/>
    </row>
    <row r="375" ht="15.75" customHeight="1">
      <c r="A375" s="15" t="s">
        <v>345</v>
      </c>
      <c r="B375" s="42">
        <v>106.85</v>
      </c>
      <c r="C375" s="15">
        <f t="shared" si="1"/>
        <v>-0.04725813642</v>
      </c>
      <c r="D375" s="17">
        <f t="shared" si="2"/>
        <v>-0.04725813642</v>
      </c>
      <c r="E375" s="15" t="s">
        <v>345</v>
      </c>
      <c r="F375" s="16">
        <v>16818.1</v>
      </c>
      <c r="G375" s="15">
        <v>-0.002402335</v>
      </c>
      <c r="H375" s="17">
        <v>-0.0024</v>
      </c>
      <c r="I375" s="19"/>
      <c r="J375" s="15"/>
      <c r="K375" s="15"/>
      <c r="L375" s="15"/>
    </row>
    <row r="376" ht="15.75" customHeight="1">
      <c r="A376" s="15" t="s">
        <v>346</v>
      </c>
      <c r="B376" s="42">
        <v>112.15</v>
      </c>
      <c r="C376" s="15">
        <f t="shared" si="1"/>
        <v>0.08409859836</v>
      </c>
      <c r="D376" s="17">
        <f t="shared" si="2"/>
        <v>0.08409859836</v>
      </c>
      <c r="E376" s="15" t="s">
        <v>346</v>
      </c>
      <c r="F376" s="16">
        <v>16858.6</v>
      </c>
      <c r="G376" s="15">
        <v>-0.008749133</v>
      </c>
      <c r="H376" s="17">
        <v>-0.0087</v>
      </c>
      <c r="I376" s="19"/>
      <c r="J376" s="15"/>
      <c r="K376" s="15"/>
      <c r="L376" s="15"/>
    </row>
    <row r="377" ht="15.75" customHeight="1">
      <c r="A377" s="15" t="s">
        <v>347</v>
      </c>
      <c r="B377" s="42">
        <v>103.45</v>
      </c>
      <c r="C377" s="15">
        <f t="shared" si="1"/>
        <v>0.02730883813</v>
      </c>
      <c r="D377" s="17">
        <f t="shared" si="2"/>
        <v>0.02730883813</v>
      </c>
      <c r="E377" s="15" t="s">
        <v>347</v>
      </c>
      <c r="F377" s="16">
        <v>17007.4</v>
      </c>
      <c r="G377" s="15">
        <v>-5.23028E-4</v>
      </c>
      <c r="H377" s="17">
        <v>-5.0E-4</v>
      </c>
      <c r="I377" s="19"/>
      <c r="J377" s="15"/>
      <c r="K377" s="15"/>
      <c r="L377" s="15"/>
    </row>
    <row r="378" ht="15.75" customHeight="1">
      <c r="A378" s="15" t="s">
        <v>348</v>
      </c>
      <c r="B378" s="42">
        <v>100.7</v>
      </c>
      <c r="C378" s="15">
        <f t="shared" si="1"/>
        <v>-0.04504504505</v>
      </c>
      <c r="D378" s="17">
        <f t="shared" si="2"/>
        <v>-0.04504504505</v>
      </c>
      <c r="E378" s="15" t="s">
        <v>348</v>
      </c>
      <c r="F378" s="16">
        <v>17016.3</v>
      </c>
      <c r="G378" s="15">
        <v>-0.017951389</v>
      </c>
      <c r="H378" s="17">
        <v>-0.018</v>
      </c>
      <c r="I378" s="19"/>
      <c r="J378" s="15"/>
      <c r="K378" s="15"/>
      <c r="L378" s="15"/>
    </row>
    <row r="379" ht="15.75" customHeight="1">
      <c r="A379" s="15" t="s">
        <v>349</v>
      </c>
      <c r="B379" s="42">
        <v>105.45</v>
      </c>
      <c r="C379" s="15">
        <f t="shared" si="1"/>
        <v>-0.03917995444</v>
      </c>
      <c r="D379" s="17">
        <f t="shared" si="2"/>
        <v>-0.03917995444</v>
      </c>
      <c r="E379" s="15" t="s">
        <v>349</v>
      </c>
      <c r="F379" s="16">
        <v>17327.35</v>
      </c>
      <c r="G379" s="15">
        <v>-0.017155612</v>
      </c>
      <c r="H379" s="17">
        <v>-0.0172</v>
      </c>
      <c r="I379" s="19"/>
      <c r="J379" s="15"/>
      <c r="K379" s="15"/>
      <c r="L379" s="15"/>
    </row>
    <row r="380" ht="15.75" customHeight="1">
      <c r="A380" s="15" t="s">
        <v>350</v>
      </c>
      <c r="B380" s="42">
        <v>109.75</v>
      </c>
      <c r="C380" s="15">
        <f t="shared" si="1"/>
        <v>0.01385681293</v>
      </c>
      <c r="D380" s="17">
        <f t="shared" si="2"/>
        <v>0.01385681293</v>
      </c>
      <c r="E380" s="15" t="s">
        <v>350</v>
      </c>
      <c r="F380" s="16">
        <v>17629.8</v>
      </c>
      <c r="G380" s="15">
        <v>-0.004997644</v>
      </c>
      <c r="H380" s="17">
        <v>-0.005</v>
      </c>
      <c r="I380" s="19"/>
      <c r="J380" s="15"/>
      <c r="K380" s="15"/>
      <c r="L380" s="15"/>
    </row>
    <row r="381" ht="15.75" customHeight="1">
      <c r="A381" s="15" t="s">
        <v>351</v>
      </c>
      <c r="B381" s="42">
        <v>108.25</v>
      </c>
      <c r="C381" s="15">
        <f t="shared" si="1"/>
        <v>-0.007336084365</v>
      </c>
      <c r="D381" s="17">
        <f t="shared" si="2"/>
        <v>-0.007336084365</v>
      </c>
      <c r="E381" s="15" t="s">
        <v>351</v>
      </c>
      <c r="F381" s="16">
        <v>17718.35</v>
      </c>
      <c r="G381" s="15">
        <v>-0.005494984</v>
      </c>
      <c r="H381" s="17">
        <v>-0.0055</v>
      </c>
      <c r="I381" s="19"/>
      <c r="J381" s="15"/>
      <c r="K381" s="15"/>
      <c r="L381" s="15"/>
    </row>
    <row r="382" ht="15.75" customHeight="1">
      <c r="A382" s="15" t="s">
        <v>352</v>
      </c>
      <c r="B382" s="42">
        <v>109.05</v>
      </c>
      <c r="C382" s="15">
        <f t="shared" si="1"/>
        <v>-0.006378132118</v>
      </c>
      <c r="D382" s="17">
        <f t="shared" si="2"/>
        <v>-0.006378132118</v>
      </c>
      <c r="E382" s="15" t="s">
        <v>352</v>
      </c>
      <c r="F382" s="16">
        <v>17816.25</v>
      </c>
      <c r="G382" s="15">
        <v>0.01100881</v>
      </c>
      <c r="H382" s="17">
        <v>0.011</v>
      </c>
      <c r="I382" s="19"/>
      <c r="J382" s="15"/>
      <c r="K382" s="15"/>
      <c r="L382" s="15"/>
    </row>
    <row r="383" ht="15.75" customHeight="1">
      <c r="A383" s="15" t="s">
        <v>353</v>
      </c>
      <c r="B383" s="42">
        <v>109.75</v>
      </c>
      <c r="C383" s="15">
        <f t="shared" si="1"/>
        <v>0.002283105023</v>
      </c>
      <c r="D383" s="17">
        <f t="shared" si="2"/>
        <v>0.002283105023</v>
      </c>
      <c r="E383" s="15" t="s">
        <v>353</v>
      </c>
      <c r="F383" s="16">
        <v>17622.25</v>
      </c>
      <c r="G383" s="15">
        <v>0.005213666</v>
      </c>
      <c r="H383" s="17">
        <v>0.0052</v>
      </c>
      <c r="I383" s="19"/>
      <c r="J383" s="15"/>
      <c r="K383" s="15"/>
      <c r="L383" s="15"/>
    </row>
    <row r="384" ht="15.75" customHeight="1">
      <c r="A384" s="15" t="s">
        <v>354</v>
      </c>
      <c r="B384" s="42">
        <v>109.5</v>
      </c>
      <c r="C384" s="15">
        <f t="shared" si="1"/>
        <v>-0.02101028163</v>
      </c>
      <c r="D384" s="17">
        <f t="shared" si="2"/>
        <v>-0.02101028163</v>
      </c>
      <c r="E384" s="15" t="s">
        <v>354</v>
      </c>
      <c r="F384" s="16">
        <v>17530.85</v>
      </c>
      <c r="G384" s="15">
        <v>-0.01938481</v>
      </c>
      <c r="H384" s="17">
        <v>-0.0194</v>
      </c>
      <c r="I384" s="19"/>
      <c r="J384" s="15"/>
      <c r="K384" s="15"/>
      <c r="L384" s="15"/>
    </row>
    <row r="385" ht="15.75" customHeight="1">
      <c r="A385" s="15" t="s">
        <v>355</v>
      </c>
      <c r="B385" s="42">
        <v>111.85</v>
      </c>
      <c r="C385" s="15">
        <f t="shared" si="1"/>
        <v>-0.007101642255</v>
      </c>
      <c r="D385" s="17">
        <f t="shared" si="2"/>
        <v>-0.007101642255</v>
      </c>
      <c r="E385" s="15" t="s">
        <v>355</v>
      </c>
      <c r="F385" s="16">
        <v>17877.4</v>
      </c>
      <c r="G385" s="15">
        <v>-0.007017982</v>
      </c>
      <c r="H385" s="17">
        <v>-0.007</v>
      </c>
      <c r="I385" s="19"/>
      <c r="J385" s="15"/>
      <c r="K385" s="15"/>
      <c r="L385" s="15"/>
    </row>
    <row r="386" ht="15.75" customHeight="1">
      <c r="A386" s="15" t="s">
        <v>356</v>
      </c>
      <c r="B386" s="42">
        <v>112.65</v>
      </c>
      <c r="C386" s="15">
        <f t="shared" si="1"/>
        <v>-0.007488986784</v>
      </c>
      <c r="D386" s="17">
        <f t="shared" si="2"/>
        <v>-0.007488986784</v>
      </c>
      <c r="E386" s="15" t="s">
        <v>356</v>
      </c>
      <c r="F386" s="16">
        <v>18003.75</v>
      </c>
      <c r="G386" s="15">
        <v>-0.003669055</v>
      </c>
      <c r="H386" s="17">
        <v>-0.0037</v>
      </c>
      <c r="I386" s="19"/>
      <c r="J386" s="15"/>
      <c r="K386" s="15"/>
      <c r="L386" s="15"/>
    </row>
    <row r="387" ht="15.75" customHeight="1">
      <c r="A387" s="15" t="s">
        <v>357</v>
      </c>
      <c r="B387" s="42">
        <v>113.5</v>
      </c>
      <c r="C387" s="15">
        <f t="shared" si="1"/>
        <v>-0.0008802816901</v>
      </c>
      <c r="D387" s="17">
        <f t="shared" si="2"/>
        <v>-0.0008802816901</v>
      </c>
      <c r="E387" s="15" t="s">
        <v>357</v>
      </c>
      <c r="F387" s="16">
        <v>18070.05</v>
      </c>
      <c r="G387" s="15">
        <v>0.007454136</v>
      </c>
      <c r="H387" s="17">
        <v>0.0075</v>
      </c>
      <c r="I387" s="19"/>
      <c r="J387" s="15"/>
      <c r="K387" s="15"/>
      <c r="L387" s="15"/>
    </row>
    <row r="388" ht="15.75" customHeight="1">
      <c r="A388" s="39">
        <v>44904.0</v>
      </c>
      <c r="B388" s="42">
        <v>113.6</v>
      </c>
      <c r="C388" s="15">
        <f t="shared" si="1"/>
        <v>0.0004403346543</v>
      </c>
      <c r="D388" s="17">
        <f t="shared" si="2"/>
        <v>0.0004403346543</v>
      </c>
      <c r="E388" s="39">
        <v>44904.0</v>
      </c>
      <c r="F388" s="16">
        <v>17936.35</v>
      </c>
      <c r="G388" s="15">
        <v>0.005775696</v>
      </c>
      <c r="H388" s="17">
        <v>0.0058</v>
      </c>
      <c r="I388" s="19"/>
      <c r="J388" s="15"/>
      <c r="K388" s="15"/>
      <c r="L388" s="15"/>
    </row>
    <row r="389" ht="15.75" customHeight="1">
      <c r="A389" s="39">
        <v>44813.0</v>
      </c>
      <c r="B389" s="42">
        <v>113.55</v>
      </c>
      <c r="C389" s="15">
        <f t="shared" si="1"/>
        <v>-0.008296943231</v>
      </c>
      <c r="D389" s="17">
        <f t="shared" si="2"/>
        <v>-0.008296943231</v>
      </c>
      <c r="E389" s="39">
        <v>44813.0</v>
      </c>
      <c r="F389" s="16">
        <v>17833.35</v>
      </c>
      <c r="G389" s="15">
        <v>0.001943957</v>
      </c>
      <c r="H389" s="17">
        <v>0.0019</v>
      </c>
      <c r="I389" s="19"/>
      <c r="J389" s="15"/>
      <c r="K389" s="15"/>
      <c r="L389" s="15"/>
    </row>
    <row r="390" ht="15.75" customHeight="1">
      <c r="A390" s="39">
        <v>44782.0</v>
      </c>
      <c r="B390" s="42">
        <v>114.5</v>
      </c>
      <c r="C390" s="15">
        <f t="shared" si="1"/>
        <v>0.004385964912</v>
      </c>
      <c r="D390" s="17">
        <f t="shared" si="2"/>
        <v>0.004385964912</v>
      </c>
      <c r="E390" s="39">
        <v>44782.0</v>
      </c>
      <c r="F390" s="16">
        <v>17798.75</v>
      </c>
      <c r="G390" s="15">
        <v>0.009892535</v>
      </c>
      <c r="H390" s="17">
        <v>0.0099</v>
      </c>
      <c r="I390" s="19"/>
      <c r="J390" s="15"/>
      <c r="K390" s="15"/>
      <c r="L390" s="15"/>
    </row>
    <row r="391" ht="15.75" customHeight="1">
      <c r="A391" s="39">
        <v>44751.0</v>
      </c>
      <c r="B391" s="42">
        <v>114.0</v>
      </c>
      <c r="C391" s="15">
        <f t="shared" si="1"/>
        <v>-0.0008764241893</v>
      </c>
      <c r="D391" s="17">
        <f t="shared" si="2"/>
        <v>-0.0008764241893</v>
      </c>
      <c r="E391" s="39">
        <v>44751.0</v>
      </c>
      <c r="F391" s="16">
        <v>17624.4</v>
      </c>
      <c r="G391" s="15">
        <v>-0.001767145</v>
      </c>
      <c r="H391" s="17">
        <v>-0.0018</v>
      </c>
      <c r="I391" s="19"/>
      <c r="J391" s="15"/>
      <c r="K391" s="15"/>
      <c r="L391" s="15"/>
    </row>
    <row r="392" ht="15.75" customHeight="1">
      <c r="A392" s="39">
        <v>44721.0</v>
      </c>
      <c r="B392" s="42">
        <v>114.1</v>
      </c>
      <c r="C392" s="15">
        <f t="shared" si="1"/>
        <v>-0.01040763226</v>
      </c>
      <c r="D392" s="17">
        <f t="shared" si="2"/>
        <v>-0.01040763226</v>
      </c>
      <c r="E392" s="39">
        <v>44721.0</v>
      </c>
      <c r="F392" s="16">
        <v>17655.6</v>
      </c>
      <c r="G392" s="15">
        <v>-5.77387E-4</v>
      </c>
      <c r="H392" s="17">
        <v>-6.0E-4</v>
      </c>
      <c r="I392" s="19"/>
      <c r="J392" s="15"/>
      <c r="K392" s="15"/>
      <c r="L392" s="15"/>
    </row>
    <row r="393" ht="15.75" customHeight="1">
      <c r="A393" s="39">
        <v>44690.0</v>
      </c>
      <c r="B393" s="42">
        <v>115.3</v>
      </c>
      <c r="C393" s="15">
        <f t="shared" si="1"/>
        <v>0.01810154525</v>
      </c>
      <c r="D393" s="17">
        <f t="shared" si="2"/>
        <v>0.01810154525</v>
      </c>
      <c r="E393" s="39">
        <v>44690.0</v>
      </c>
      <c r="F393" s="16">
        <v>17665.8</v>
      </c>
      <c r="G393" s="15">
        <v>0.007203761</v>
      </c>
      <c r="H393" s="17">
        <v>0.0072</v>
      </c>
      <c r="I393" s="19"/>
      <c r="J393" s="15"/>
      <c r="K393" s="15"/>
      <c r="L393" s="15"/>
    </row>
    <row r="394" ht="15.75" customHeight="1">
      <c r="A394" s="39">
        <v>44601.0</v>
      </c>
      <c r="B394" s="42">
        <v>113.25</v>
      </c>
      <c r="C394" s="15">
        <f t="shared" si="1"/>
        <v>-0.003957783641</v>
      </c>
      <c r="D394" s="17">
        <f t="shared" si="2"/>
        <v>-0.003957783641</v>
      </c>
      <c r="E394" s="39">
        <v>44601.0</v>
      </c>
      <c r="F394" s="16">
        <v>17539.45</v>
      </c>
      <c r="G394" s="15">
        <v>-1.90962E-4</v>
      </c>
      <c r="H394" s="17">
        <v>-2.0E-4</v>
      </c>
      <c r="I394" s="19"/>
      <c r="J394" s="15"/>
      <c r="K394" s="15"/>
      <c r="L394" s="15"/>
    </row>
    <row r="395" ht="15.75" customHeight="1">
      <c r="A395" s="39">
        <v>44570.0</v>
      </c>
      <c r="B395" s="42">
        <v>113.7</v>
      </c>
      <c r="C395" s="15">
        <f t="shared" si="1"/>
        <v>0.001321003963</v>
      </c>
      <c r="D395" s="17">
        <f t="shared" si="2"/>
        <v>0.001321003963</v>
      </c>
      <c r="E395" s="39">
        <v>44570.0</v>
      </c>
      <c r="F395" s="16">
        <v>17542.8</v>
      </c>
      <c r="G395" s="15">
        <v>-0.012190796</v>
      </c>
      <c r="H395" s="17">
        <v>-0.0122</v>
      </c>
      <c r="I395" s="19"/>
      <c r="J395" s="15"/>
      <c r="K395" s="15"/>
      <c r="L395" s="15"/>
    </row>
    <row r="396" ht="15.75" customHeight="1">
      <c r="A396" s="15" t="s">
        <v>358</v>
      </c>
      <c r="B396" s="42">
        <v>113.55</v>
      </c>
      <c r="C396" s="15">
        <f t="shared" si="1"/>
        <v>0.007542147294</v>
      </c>
      <c r="D396" s="17">
        <f t="shared" si="2"/>
        <v>0.007542147294</v>
      </c>
      <c r="E396" s="15" t="s">
        <v>358</v>
      </c>
      <c r="F396" s="16">
        <v>17759.3</v>
      </c>
      <c r="G396" s="15">
        <v>0.025784242</v>
      </c>
      <c r="H396" s="17">
        <v>0.0258</v>
      </c>
      <c r="I396" s="19"/>
      <c r="J396" s="15"/>
      <c r="K396" s="15"/>
      <c r="L396" s="15"/>
    </row>
    <row r="397" ht="15.75" customHeight="1">
      <c r="A397" s="15" t="s">
        <v>359</v>
      </c>
      <c r="B397" s="42">
        <v>112.7</v>
      </c>
      <c r="C397" s="15">
        <f t="shared" si="1"/>
        <v>-0.01183691363</v>
      </c>
      <c r="D397" s="17">
        <f t="shared" si="2"/>
        <v>-0.01183691363</v>
      </c>
      <c r="E397" s="15" t="s">
        <v>359</v>
      </c>
      <c r="F397" s="16">
        <v>17312.9</v>
      </c>
      <c r="G397" s="15">
        <v>-0.014009989</v>
      </c>
      <c r="H397" s="17">
        <v>-0.014</v>
      </c>
      <c r="I397" s="19"/>
      <c r="J397" s="15"/>
      <c r="K397" s="15"/>
      <c r="L397" s="15"/>
    </row>
    <row r="398" ht="15.75" customHeight="1">
      <c r="A398" s="15" t="s">
        <v>360</v>
      </c>
      <c r="B398" s="42">
        <v>114.05</v>
      </c>
      <c r="C398" s="15">
        <f t="shared" si="1"/>
        <v>-0.01169844021</v>
      </c>
      <c r="D398" s="17">
        <f t="shared" si="2"/>
        <v>-0.01169844021</v>
      </c>
      <c r="E398" s="15" t="s">
        <v>360</v>
      </c>
      <c r="F398" s="16">
        <v>17558.9</v>
      </c>
      <c r="G398" s="15">
        <v>0.002080189</v>
      </c>
      <c r="H398" s="17">
        <v>0.0021</v>
      </c>
      <c r="I398" s="19"/>
      <c r="J398" s="15"/>
      <c r="K398" s="15"/>
      <c r="L398" s="15"/>
    </row>
    <row r="399" ht="15.75" customHeight="1">
      <c r="A399" s="15" t="s">
        <v>361</v>
      </c>
      <c r="B399" s="42">
        <v>115.4</v>
      </c>
      <c r="C399" s="15">
        <f t="shared" si="1"/>
        <v>0.007860262009</v>
      </c>
      <c r="D399" s="17">
        <f t="shared" si="2"/>
        <v>0.007860262009</v>
      </c>
      <c r="E399" s="15" t="s">
        <v>361</v>
      </c>
      <c r="F399" s="16">
        <v>17522.45</v>
      </c>
      <c r="G399" s="15">
        <v>-0.004686182</v>
      </c>
      <c r="H399" s="17">
        <v>-0.0047</v>
      </c>
      <c r="I399" s="19"/>
      <c r="J399" s="15"/>
      <c r="K399" s="15"/>
      <c r="L399" s="15"/>
    </row>
    <row r="400" ht="15.75" customHeight="1">
      <c r="A400" s="15" t="s">
        <v>362</v>
      </c>
      <c r="B400" s="42">
        <v>114.5</v>
      </c>
      <c r="C400" s="15">
        <f t="shared" si="1"/>
        <v>0.003066141042</v>
      </c>
      <c r="D400" s="17">
        <f t="shared" si="2"/>
        <v>0.003066141042</v>
      </c>
      <c r="E400" s="15" t="s">
        <v>362</v>
      </c>
      <c r="F400" s="16">
        <v>17604.95</v>
      </c>
      <c r="G400" s="15">
        <v>0.001561656</v>
      </c>
      <c r="H400" s="17">
        <v>0.0016</v>
      </c>
      <c r="I400" s="19"/>
      <c r="J400" s="15"/>
      <c r="K400" s="15"/>
      <c r="L400" s="15"/>
    </row>
    <row r="401" ht="15.75" customHeight="1">
      <c r="A401" s="15" t="s">
        <v>363</v>
      </c>
      <c r="B401" s="42">
        <v>114.15</v>
      </c>
      <c r="C401" s="15">
        <f t="shared" si="1"/>
        <v>-0.001312335958</v>
      </c>
      <c r="D401" s="17">
        <f t="shared" si="2"/>
        <v>-0.001312335958</v>
      </c>
      <c r="E401" s="15" t="s">
        <v>363</v>
      </c>
      <c r="F401" s="16">
        <v>17577.5</v>
      </c>
      <c r="G401" s="15">
        <v>0.004962637</v>
      </c>
      <c r="H401" s="17">
        <v>0.005</v>
      </c>
      <c r="I401" s="19"/>
      <c r="J401" s="15"/>
      <c r="K401" s="15"/>
      <c r="L401" s="15"/>
    </row>
    <row r="402" ht="15.75" customHeight="1">
      <c r="A402" s="15" t="s">
        <v>364</v>
      </c>
      <c r="B402" s="42">
        <v>114.3</v>
      </c>
      <c r="C402" s="15">
        <f t="shared" si="1"/>
        <v>-0.02971137521</v>
      </c>
      <c r="D402" s="17">
        <f t="shared" si="2"/>
        <v>-0.02971137521</v>
      </c>
      <c r="E402" s="15" t="s">
        <v>364</v>
      </c>
      <c r="F402" s="16">
        <v>17490.7</v>
      </c>
      <c r="G402" s="15">
        <v>-0.015077329</v>
      </c>
      <c r="H402" s="17">
        <v>-0.0151</v>
      </c>
      <c r="I402" s="19"/>
      <c r="J402" s="15"/>
      <c r="K402" s="15"/>
      <c r="L402" s="15"/>
    </row>
    <row r="403" ht="15.75" customHeight="1">
      <c r="A403" s="15" t="s">
        <v>365</v>
      </c>
      <c r="B403" s="42">
        <v>117.8</v>
      </c>
      <c r="C403" s="15">
        <f t="shared" si="1"/>
        <v>0.0356043956</v>
      </c>
      <c r="D403" s="17">
        <f t="shared" si="2"/>
        <v>0.0356043956</v>
      </c>
      <c r="E403" s="15" t="s">
        <v>365</v>
      </c>
      <c r="F403" s="16">
        <v>17758.45</v>
      </c>
      <c r="G403" s="15">
        <v>-0.011029432</v>
      </c>
      <c r="H403" s="17">
        <v>-0.011</v>
      </c>
      <c r="I403" s="19"/>
      <c r="J403" s="15"/>
      <c r="K403" s="15"/>
      <c r="L403" s="15"/>
    </row>
    <row r="404" ht="15.75" customHeight="1">
      <c r="A404" s="15" t="s">
        <v>366</v>
      </c>
      <c r="B404" s="42">
        <v>113.75</v>
      </c>
      <c r="C404" s="15">
        <f t="shared" si="1"/>
        <v>0.0004397537379</v>
      </c>
      <c r="D404" s="17">
        <f t="shared" si="2"/>
        <v>0.0004397537379</v>
      </c>
      <c r="E404" s="15" t="s">
        <v>366</v>
      </c>
      <c r="F404" s="16">
        <v>17956.5</v>
      </c>
      <c r="G404" s="15">
        <v>6.8267E-4</v>
      </c>
      <c r="H404" s="17">
        <v>7.0E-4</v>
      </c>
      <c r="I404" s="19"/>
      <c r="J404" s="15"/>
      <c r="K404" s="15"/>
      <c r="L404" s="15"/>
    </row>
    <row r="405" ht="15.75" customHeight="1">
      <c r="A405" s="15" t="s">
        <v>367</v>
      </c>
      <c r="B405" s="42">
        <v>113.7</v>
      </c>
      <c r="C405" s="15">
        <f t="shared" si="1"/>
        <v>0.0004399472063</v>
      </c>
      <c r="D405" s="17">
        <f t="shared" si="2"/>
        <v>0.0004399472063</v>
      </c>
      <c r="E405" s="15" t="s">
        <v>367</v>
      </c>
      <c r="F405" s="16">
        <v>17944.25</v>
      </c>
      <c r="G405" s="15">
        <v>0.006675923</v>
      </c>
      <c r="H405" s="17">
        <v>0.0067</v>
      </c>
      <c r="I405" s="19"/>
      <c r="J405" s="15"/>
      <c r="K405" s="15"/>
      <c r="L405" s="15"/>
    </row>
    <row r="406" ht="15.75" customHeight="1">
      <c r="A406" s="15" t="s">
        <v>368</v>
      </c>
      <c r="B406" s="42">
        <v>113.65</v>
      </c>
      <c r="C406" s="15">
        <f t="shared" si="1"/>
        <v>-0.0004397537379</v>
      </c>
      <c r="D406" s="17">
        <f t="shared" si="2"/>
        <v>-0.0004397537379</v>
      </c>
      <c r="E406" s="15" t="s">
        <v>368</v>
      </c>
      <c r="F406" s="16">
        <v>17825.25</v>
      </c>
      <c r="G406" s="15">
        <v>0.007181542</v>
      </c>
      <c r="H406" s="17">
        <v>0.0072</v>
      </c>
      <c r="I406" s="19"/>
      <c r="J406" s="15"/>
      <c r="K406" s="15"/>
      <c r="L406" s="15"/>
    </row>
    <row r="407" ht="15.75" customHeight="1">
      <c r="A407" s="39">
        <v>44903.0</v>
      </c>
      <c r="B407" s="42">
        <v>113.7</v>
      </c>
      <c r="C407" s="15">
        <f t="shared" si="1"/>
        <v>0.01066666667</v>
      </c>
      <c r="D407" s="17">
        <f t="shared" si="2"/>
        <v>0.01066666667</v>
      </c>
      <c r="E407" s="39">
        <v>44903.0</v>
      </c>
      <c r="F407" s="16">
        <v>17698.15</v>
      </c>
      <c r="G407" s="15">
        <v>0.002217</v>
      </c>
      <c r="H407" s="17">
        <v>0.0022</v>
      </c>
      <c r="I407" s="19"/>
      <c r="J407" s="15"/>
      <c r="K407" s="15"/>
      <c r="L407" s="15"/>
    </row>
    <row r="408" ht="15.75" customHeight="1">
      <c r="A408" s="39">
        <v>44873.0</v>
      </c>
      <c r="B408" s="42">
        <v>112.5</v>
      </c>
      <c r="C408" s="15">
        <f t="shared" si="1"/>
        <v>-0.03928266439</v>
      </c>
      <c r="D408" s="17">
        <f t="shared" si="2"/>
        <v>-0.03928266439</v>
      </c>
      <c r="E408" s="39">
        <v>44873.0</v>
      </c>
      <c r="F408" s="16">
        <v>17659.0</v>
      </c>
      <c r="G408" s="15">
        <v>0.007085929</v>
      </c>
      <c r="H408" s="17">
        <v>0.0071</v>
      </c>
      <c r="I408" s="19"/>
      <c r="J408" s="15"/>
      <c r="K408" s="15"/>
      <c r="L408" s="15"/>
    </row>
    <row r="409" ht="15.75" customHeight="1">
      <c r="A409" s="39">
        <v>44842.0</v>
      </c>
      <c r="B409" s="42">
        <v>117.1</v>
      </c>
      <c r="C409" s="15">
        <f t="shared" si="1"/>
        <v>-0.0008532423208</v>
      </c>
      <c r="D409" s="17">
        <f t="shared" si="2"/>
        <v>-0.0008532423208</v>
      </c>
      <c r="E409" s="39">
        <v>44842.0</v>
      </c>
      <c r="F409" s="16">
        <v>17534.75</v>
      </c>
      <c r="G409" s="15">
        <v>5.50639E-4</v>
      </c>
      <c r="H409" s="17">
        <v>6.0E-4</v>
      </c>
      <c r="I409" s="19"/>
      <c r="J409" s="15"/>
      <c r="K409" s="15"/>
      <c r="L409" s="15"/>
    </row>
    <row r="410" ht="15.75" customHeight="1">
      <c r="A410" s="39">
        <v>44781.0</v>
      </c>
      <c r="B410" s="42">
        <v>117.2</v>
      </c>
      <c r="C410" s="15">
        <f t="shared" si="1"/>
        <v>-0.000852514919</v>
      </c>
      <c r="D410" s="17">
        <f t="shared" si="2"/>
        <v>-0.000852514919</v>
      </c>
      <c r="E410" s="39">
        <v>44781.0</v>
      </c>
      <c r="F410" s="16">
        <v>17525.1</v>
      </c>
      <c r="G410" s="15">
        <v>0.007334387</v>
      </c>
      <c r="H410" s="17">
        <v>0.0073</v>
      </c>
      <c r="I410" s="19"/>
      <c r="J410" s="15"/>
      <c r="K410" s="15"/>
      <c r="L410" s="15"/>
    </row>
    <row r="411" ht="15.75" customHeight="1">
      <c r="A411" s="39">
        <v>44689.0</v>
      </c>
      <c r="B411" s="42">
        <v>117.3</v>
      </c>
      <c r="C411" s="15">
        <f t="shared" si="1"/>
        <v>-0.005089058524</v>
      </c>
      <c r="D411" s="17">
        <f t="shared" si="2"/>
        <v>-0.005089058524</v>
      </c>
      <c r="E411" s="39">
        <v>44689.0</v>
      </c>
      <c r="F411" s="16">
        <v>17397.5</v>
      </c>
      <c r="G411" s="15">
        <v>8.91727E-4</v>
      </c>
      <c r="H411" s="17">
        <v>9.0E-4</v>
      </c>
      <c r="I411" s="19"/>
      <c r="J411" s="15"/>
      <c r="K411" s="15"/>
      <c r="L411" s="15"/>
    </row>
    <row r="412" ht="15.75" customHeight="1">
      <c r="A412" s="39">
        <v>44659.0</v>
      </c>
      <c r="B412" s="42">
        <v>117.9</v>
      </c>
      <c r="C412" s="15">
        <f t="shared" si="1"/>
        <v>-0.01380175659</v>
      </c>
      <c r="D412" s="17">
        <f t="shared" si="2"/>
        <v>-0.01380175659</v>
      </c>
      <c r="E412" s="39">
        <v>44659.0</v>
      </c>
      <c r="F412" s="16">
        <v>17382.0</v>
      </c>
      <c r="G412" s="15">
        <v>-3.53689E-4</v>
      </c>
      <c r="H412" s="17">
        <v>-4.0E-4</v>
      </c>
      <c r="I412" s="19"/>
      <c r="J412" s="15"/>
      <c r="K412" s="15"/>
      <c r="L412" s="15"/>
    </row>
    <row r="413" ht="15.75" customHeight="1">
      <c r="A413" s="39">
        <v>44628.0</v>
      </c>
      <c r="B413" s="42">
        <v>119.55</v>
      </c>
      <c r="C413" s="15">
        <f t="shared" si="1"/>
        <v>0.01918158568</v>
      </c>
      <c r="D413" s="17">
        <f t="shared" si="2"/>
        <v>0.01918158568</v>
      </c>
      <c r="E413" s="39">
        <v>44628.0</v>
      </c>
      <c r="F413" s="16">
        <v>17388.15</v>
      </c>
      <c r="G413" s="15">
        <v>0.002461741</v>
      </c>
      <c r="H413" s="17">
        <v>0.0025</v>
      </c>
      <c r="I413" s="19"/>
      <c r="J413" s="15"/>
      <c r="K413" s="15"/>
      <c r="L413" s="15"/>
    </row>
    <row r="414" ht="15.75" customHeight="1">
      <c r="A414" s="39">
        <v>44600.0</v>
      </c>
      <c r="B414" s="42">
        <v>117.3</v>
      </c>
      <c r="C414" s="15">
        <f t="shared" si="1"/>
        <v>0.0004264392324</v>
      </c>
      <c r="D414" s="17">
        <f t="shared" si="2"/>
        <v>0.0004264392324</v>
      </c>
      <c r="E414" s="39">
        <v>44600.0</v>
      </c>
      <c r="F414" s="16">
        <v>17345.45</v>
      </c>
      <c r="G414" s="15">
        <v>3.11418E-4</v>
      </c>
      <c r="H414" s="17">
        <v>3.0E-4</v>
      </c>
      <c r="I414" s="19"/>
      <c r="J414" s="15"/>
      <c r="K414" s="15"/>
      <c r="L414" s="15"/>
    </row>
    <row r="415" ht="15.75" customHeight="1">
      <c r="A415" s="39">
        <v>44569.0</v>
      </c>
      <c r="B415" s="42">
        <v>117.25</v>
      </c>
      <c r="C415" s="15">
        <f t="shared" si="1"/>
        <v>0.004282655246</v>
      </c>
      <c r="D415" s="17">
        <f t="shared" si="2"/>
        <v>0.004282655246</v>
      </c>
      <c r="E415" s="39">
        <v>44569.0</v>
      </c>
      <c r="F415" s="16">
        <v>17340.05</v>
      </c>
      <c r="G415" s="15">
        <v>0.010595486</v>
      </c>
      <c r="H415" s="17">
        <v>0.0106</v>
      </c>
      <c r="I415" s="19"/>
      <c r="J415" s="15"/>
      <c r="K415" s="15"/>
      <c r="L415" s="15"/>
    </row>
    <row r="416" ht="15.75" customHeight="1">
      <c r="A416" s="15" t="s">
        <v>369</v>
      </c>
      <c r="B416" s="42">
        <v>116.75</v>
      </c>
      <c r="C416" s="15">
        <f t="shared" si="1"/>
        <v>-0.002988898377</v>
      </c>
      <c r="D416" s="17">
        <f t="shared" si="2"/>
        <v>-0.002988898377</v>
      </c>
      <c r="E416" s="15" t="s">
        <v>369</v>
      </c>
      <c r="F416" s="16">
        <v>17158.25</v>
      </c>
      <c r="G416" s="15">
        <v>0.01350593</v>
      </c>
      <c r="H416" s="17">
        <v>0.0135</v>
      </c>
      <c r="I416" s="19"/>
      <c r="J416" s="15"/>
      <c r="K416" s="15"/>
      <c r="L416" s="15"/>
    </row>
    <row r="417" ht="15.75" customHeight="1">
      <c r="A417" s="15" t="s">
        <v>370</v>
      </c>
      <c r="B417" s="42">
        <v>117.1</v>
      </c>
      <c r="C417" s="15">
        <f t="shared" si="1"/>
        <v>-0.0008532423208</v>
      </c>
      <c r="D417" s="17">
        <f t="shared" si="2"/>
        <v>-0.0008532423208</v>
      </c>
      <c r="E417" s="15" t="s">
        <v>370</v>
      </c>
      <c r="F417" s="16">
        <v>16929.6</v>
      </c>
      <c r="G417" s="15">
        <v>0.017293802</v>
      </c>
      <c r="H417" s="17">
        <v>0.0173</v>
      </c>
      <c r="I417" s="19"/>
      <c r="J417" s="15"/>
      <c r="K417" s="15"/>
      <c r="L417" s="15"/>
    </row>
    <row r="418" ht="15.75" customHeight="1">
      <c r="A418" s="15" t="s">
        <v>371</v>
      </c>
      <c r="B418" s="42">
        <v>117.2</v>
      </c>
      <c r="C418" s="15">
        <f t="shared" si="1"/>
        <v>-0.01842546064</v>
      </c>
      <c r="D418" s="17">
        <f t="shared" si="2"/>
        <v>-0.01842546064</v>
      </c>
      <c r="E418" s="15" t="s">
        <v>371</v>
      </c>
      <c r="F418" s="16">
        <v>16641.8</v>
      </c>
      <c r="G418" s="15">
        <v>0.009582106</v>
      </c>
      <c r="H418" s="17">
        <v>0.0096</v>
      </c>
      <c r="I418" s="19"/>
      <c r="J418" s="15"/>
      <c r="K418" s="15"/>
      <c r="L418" s="15"/>
    </row>
    <row r="419" ht="15.75" customHeight="1">
      <c r="A419" s="15" t="s">
        <v>372</v>
      </c>
      <c r="B419" s="42">
        <v>119.4</v>
      </c>
      <c r="C419" s="15">
        <f t="shared" si="1"/>
        <v>-0.02331288344</v>
      </c>
      <c r="D419" s="17">
        <f t="shared" si="2"/>
        <v>-0.02331288344</v>
      </c>
      <c r="E419" s="15" t="s">
        <v>372</v>
      </c>
      <c r="F419" s="16">
        <v>16483.85</v>
      </c>
      <c r="G419" s="15">
        <v>-0.008847935</v>
      </c>
      <c r="H419" s="17">
        <v>-0.0088</v>
      </c>
      <c r="I419" s="19"/>
      <c r="J419" s="15"/>
      <c r="K419" s="15"/>
      <c r="L419" s="15"/>
    </row>
    <row r="420" ht="15.75" customHeight="1">
      <c r="A420" s="15" t="s">
        <v>373</v>
      </c>
      <c r="B420" s="42">
        <v>122.25</v>
      </c>
      <c r="C420" s="15">
        <f t="shared" si="1"/>
        <v>0.01242236025</v>
      </c>
      <c r="D420" s="17">
        <f t="shared" si="2"/>
        <v>0.01242236025</v>
      </c>
      <c r="E420" s="15" t="s">
        <v>373</v>
      </c>
      <c r="F420" s="16">
        <v>16631.0</v>
      </c>
      <c r="G420" s="15">
        <v>-0.005290246</v>
      </c>
      <c r="H420" s="17">
        <v>-0.0053</v>
      </c>
      <c r="I420" s="19"/>
      <c r="J420" s="15"/>
      <c r="K420" s="15"/>
      <c r="L420" s="15"/>
    </row>
    <row r="421" ht="15.75" customHeight="1">
      <c r="A421" s="15" t="s">
        <v>374</v>
      </c>
      <c r="B421" s="42">
        <v>120.75</v>
      </c>
      <c r="C421" s="15">
        <f t="shared" si="1"/>
        <v>-0.0308988764</v>
      </c>
      <c r="D421" s="17">
        <f t="shared" si="2"/>
        <v>-0.0308988764</v>
      </c>
      <c r="E421" s="15" t="s">
        <v>374</v>
      </c>
      <c r="F421" s="16">
        <v>16719.45</v>
      </c>
      <c r="G421" s="15">
        <v>0.006877343</v>
      </c>
      <c r="H421" s="17">
        <v>0.0069</v>
      </c>
      <c r="I421" s="19"/>
      <c r="J421" s="15"/>
      <c r="K421" s="15"/>
      <c r="L421" s="15"/>
    </row>
    <row r="422" ht="15.75" customHeight="1">
      <c r="A422" s="15" t="s">
        <v>375</v>
      </c>
      <c r="B422" s="42">
        <v>124.6</v>
      </c>
      <c r="C422" s="15">
        <f t="shared" si="1"/>
        <v>0.009724473258</v>
      </c>
      <c r="D422" s="17">
        <f t="shared" si="2"/>
        <v>0.009724473258</v>
      </c>
      <c r="E422" s="15" t="s">
        <v>375</v>
      </c>
      <c r="F422" s="16">
        <v>16605.25</v>
      </c>
      <c r="G422" s="15">
        <v>0.005108696</v>
      </c>
      <c r="H422" s="17">
        <v>0.0051</v>
      </c>
      <c r="I422" s="19"/>
      <c r="J422" s="15"/>
      <c r="K422" s="15"/>
      <c r="L422" s="15"/>
    </row>
    <row r="423" ht="15.75" customHeight="1">
      <c r="A423" s="15" t="s">
        <v>376</v>
      </c>
      <c r="B423" s="42">
        <v>123.4</v>
      </c>
      <c r="C423" s="15">
        <f t="shared" si="1"/>
        <v>-0.0008097165992</v>
      </c>
      <c r="D423" s="17">
        <f t="shared" si="2"/>
        <v>-0.0008097165992</v>
      </c>
      <c r="E423" s="15" t="s">
        <v>376</v>
      </c>
      <c r="F423" s="16">
        <v>16520.85</v>
      </c>
      <c r="G423" s="15">
        <v>0.0110339</v>
      </c>
      <c r="H423" s="17">
        <v>0.011</v>
      </c>
      <c r="I423" s="19"/>
      <c r="J423" s="15"/>
      <c r="K423" s="15"/>
      <c r="L423" s="15"/>
    </row>
    <row r="424" ht="15.75" customHeight="1">
      <c r="A424" s="15" t="s">
        <v>377</v>
      </c>
      <c r="B424" s="42">
        <v>123.5</v>
      </c>
      <c r="C424" s="15">
        <f t="shared" si="1"/>
        <v>0.0524073285</v>
      </c>
      <c r="D424" s="17">
        <f t="shared" si="2"/>
        <v>0.0524073285</v>
      </c>
      <c r="E424" s="15" t="s">
        <v>377</v>
      </c>
      <c r="F424" s="16">
        <v>16340.55</v>
      </c>
      <c r="G424" s="15">
        <v>0.003811776</v>
      </c>
      <c r="H424" s="17">
        <v>0.0038</v>
      </c>
      <c r="I424" s="19"/>
      <c r="J424" s="15"/>
      <c r="K424" s="15"/>
      <c r="L424" s="15"/>
    </row>
    <row r="425" ht="15.75" customHeight="1">
      <c r="A425" s="15" t="s">
        <v>378</v>
      </c>
      <c r="B425" s="42">
        <v>117.35</v>
      </c>
      <c r="C425" s="15">
        <f t="shared" si="1"/>
        <v>-0.02694859038</v>
      </c>
      <c r="D425" s="17">
        <f t="shared" si="2"/>
        <v>-0.02694859038</v>
      </c>
      <c r="E425" s="15" t="s">
        <v>378</v>
      </c>
      <c r="F425" s="16">
        <v>16278.5</v>
      </c>
      <c r="G425" s="15">
        <v>0.014287317</v>
      </c>
      <c r="H425" s="17">
        <v>0.0143</v>
      </c>
      <c r="I425" s="19"/>
      <c r="J425" s="15"/>
      <c r="K425" s="15"/>
      <c r="L425" s="15"/>
    </row>
    <row r="426" ht="15.75" customHeight="1">
      <c r="A426" s="15" t="s">
        <v>379</v>
      </c>
      <c r="B426" s="42">
        <v>120.6</v>
      </c>
      <c r="C426" s="15">
        <f t="shared" si="1"/>
        <v>0.1125461255</v>
      </c>
      <c r="D426" s="17">
        <f t="shared" si="2"/>
        <v>0.1125461255</v>
      </c>
      <c r="E426" s="15" t="s">
        <v>379</v>
      </c>
      <c r="F426" s="16">
        <v>16049.2</v>
      </c>
      <c r="G426" s="15">
        <v>0.00693597</v>
      </c>
      <c r="H426" s="17">
        <v>0.0069</v>
      </c>
      <c r="I426" s="19"/>
      <c r="J426" s="15"/>
      <c r="K426" s="15"/>
      <c r="L426" s="15"/>
    </row>
    <row r="427" ht="15.75" customHeight="1">
      <c r="A427" s="15" t="s">
        <v>380</v>
      </c>
      <c r="B427" s="42">
        <v>108.4</v>
      </c>
      <c r="C427" s="15">
        <f t="shared" si="1"/>
        <v>-0.03084488154</v>
      </c>
      <c r="D427" s="17">
        <f t="shared" si="2"/>
        <v>-0.03084488154</v>
      </c>
      <c r="E427" s="15" t="s">
        <v>380</v>
      </c>
      <c r="F427" s="16">
        <v>15938.65</v>
      </c>
      <c r="G427" s="15">
        <v>-0.001753655</v>
      </c>
      <c r="H427" s="17">
        <v>-0.0018</v>
      </c>
      <c r="I427" s="19"/>
      <c r="J427" s="15"/>
      <c r="K427" s="15"/>
      <c r="L427" s="15"/>
    </row>
    <row r="428" ht="15.75" customHeight="1">
      <c r="A428" s="15" t="s">
        <v>381</v>
      </c>
      <c r="B428" s="42">
        <v>111.85</v>
      </c>
      <c r="C428" s="15">
        <f t="shared" si="1"/>
        <v>-0.02143482065</v>
      </c>
      <c r="D428" s="17">
        <f t="shared" si="2"/>
        <v>-0.02143482065</v>
      </c>
      <c r="E428" s="15" t="s">
        <v>381</v>
      </c>
      <c r="F428" s="16">
        <v>15966.65</v>
      </c>
      <c r="G428" s="15">
        <v>-0.005707329</v>
      </c>
      <c r="H428" s="17">
        <v>-0.0057</v>
      </c>
      <c r="I428" s="19"/>
      <c r="J428" s="15"/>
      <c r="K428" s="15"/>
      <c r="L428" s="15"/>
    </row>
    <row r="429" ht="15.75" customHeight="1">
      <c r="A429" s="39">
        <v>44902.0</v>
      </c>
      <c r="B429" s="42">
        <v>114.3</v>
      </c>
      <c r="C429" s="15">
        <f t="shared" si="1"/>
        <v>0.1663265306</v>
      </c>
      <c r="D429" s="17">
        <f t="shared" si="2"/>
        <v>0.1663265306</v>
      </c>
      <c r="E429" s="39">
        <v>44902.0</v>
      </c>
      <c r="F429" s="16">
        <v>16058.3</v>
      </c>
      <c r="G429" s="15">
        <v>-0.009724963</v>
      </c>
      <c r="H429" s="17">
        <v>-0.0097</v>
      </c>
      <c r="I429" s="19"/>
      <c r="J429" s="15"/>
      <c r="K429" s="15"/>
      <c r="L429" s="15"/>
    </row>
    <row r="430" ht="15.75" customHeight="1">
      <c r="A430" s="39">
        <v>44872.0</v>
      </c>
      <c r="B430" s="42">
        <v>98.0</v>
      </c>
      <c r="C430" s="15">
        <f t="shared" si="1"/>
        <v>0</v>
      </c>
      <c r="D430" s="17">
        <f t="shared" si="2"/>
        <v>0</v>
      </c>
      <c r="E430" s="39">
        <v>44872.0</v>
      </c>
      <c r="F430" s="16">
        <v>16216.0</v>
      </c>
      <c r="G430" s="15">
        <v>-2.8359E-4</v>
      </c>
      <c r="H430" s="17">
        <v>-3.0E-4</v>
      </c>
      <c r="I430" s="19"/>
      <c r="J430" s="15"/>
      <c r="K430" s="15"/>
      <c r="L430" s="15"/>
    </row>
    <row r="431" ht="15.75" customHeight="1">
      <c r="A431" s="39">
        <v>44780.0</v>
      </c>
      <c r="B431" s="42">
        <v>98.0</v>
      </c>
      <c r="C431" s="15">
        <f t="shared" si="1"/>
        <v>-0.005580923389</v>
      </c>
      <c r="D431" s="17">
        <f t="shared" si="2"/>
        <v>-0.005580923389</v>
      </c>
      <c r="E431" s="39">
        <v>44780.0</v>
      </c>
      <c r="F431" s="16">
        <v>16220.6</v>
      </c>
      <c r="G431" s="15">
        <v>0.005436096</v>
      </c>
      <c r="H431" s="17">
        <v>0.0054</v>
      </c>
      <c r="I431" s="19"/>
      <c r="J431" s="15"/>
      <c r="K431" s="15"/>
      <c r="L431" s="15"/>
    </row>
    <row r="432" ht="15.75" customHeight="1">
      <c r="A432" s="39">
        <v>44749.0</v>
      </c>
      <c r="B432" s="42">
        <v>98.55</v>
      </c>
      <c r="C432" s="15">
        <f t="shared" si="1"/>
        <v>0.007153806847</v>
      </c>
      <c r="D432" s="17">
        <f t="shared" si="2"/>
        <v>0.007153806847</v>
      </c>
      <c r="E432" s="39">
        <v>44749.0</v>
      </c>
      <c r="F432" s="16">
        <v>16132.9</v>
      </c>
      <c r="G432" s="15">
        <v>0.008949455</v>
      </c>
      <c r="H432" s="17">
        <v>0.0089</v>
      </c>
      <c r="I432" s="19"/>
      <c r="J432" s="15"/>
      <c r="K432" s="15"/>
      <c r="L432" s="15"/>
    </row>
    <row r="433" ht="15.75" customHeight="1">
      <c r="A433" s="39">
        <v>44719.0</v>
      </c>
      <c r="B433" s="42">
        <v>97.85</v>
      </c>
      <c r="C433" s="15">
        <f t="shared" si="1"/>
        <v>0.001023017903</v>
      </c>
      <c r="D433" s="17">
        <f t="shared" si="2"/>
        <v>0.001023017903</v>
      </c>
      <c r="E433" s="39">
        <v>44719.0</v>
      </c>
      <c r="F433" s="16">
        <v>15989.8</v>
      </c>
      <c r="G433" s="15">
        <v>0.011318177</v>
      </c>
      <c r="H433" s="17">
        <v>0.0113</v>
      </c>
      <c r="I433" s="19"/>
      <c r="J433" s="15"/>
      <c r="K433" s="15"/>
      <c r="L433" s="15"/>
    </row>
    <row r="434" ht="15.75" customHeight="1">
      <c r="A434" s="39">
        <v>44688.0</v>
      </c>
      <c r="B434" s="42">
        <v>97.75</v>
      </c>
      <c r="C434" s="15">
        <f t="shared" si="1"/>
        <v>-0.02054108216</v>
      </c>
      <c r="D434" s="17">
        <f t="shared" si="2"/>
        <v>-0.02054108216</v>
      </c>
      <c r="E434" s="39">
        <v>44688.0</v>
      </c>
      <c r="F434" s="16">
        <v>15810.85</v>
      </c>
      <c r="G434" s="15">
        <v>-0.001547171</v>
      </c>
      <c r="H434" s="17">
        <v>-0.0015</v>
      </c>
      <c r="I434" s="19"/>
      <c r="J434" s="15"/>
      <c r="K434" s="15"/>
      <c r="L434" s="15"/>
    </row>
    <row r="435" ht="15.75" customHeight="1">
      <c r="A435" s="39">
        <v>44658.0</v>
      </c>
      <c r="B435" s="42">
        <v>99.8</v>
      </c>
      <c r="C435" s="15">
        <f t="shared" si="1"/>
        <v>0.01422764228</v>
      </c>
      <c r="D435" s="17">
        <f t="shared" si="2"/>
        <v>0.01422764228</v>
      </c>
      <c r="E435" s="39">
        <v>44658.0</v>
      </c>
      <c r="F435" s="16">
        <v>15835.35</v>
      </c>
      <c r="G435" s="15">
        <v>0.005288201</v>
      </c>
      <c r="H435" s="17">
        <v>0.0053</v>
      </c>
      <c r="I435" s="19"/>
      <c r="J435" s="15"/>
      <c r="K435" s="15"/>
      <c r="L435" s="15"/>
    </row>
    <row r="436" ht="15.75" customHeight="1">
      <c r="A436" s="39">
        <v>44568.0</v>
      </c>
      <c r="B436" s="42">
        <v>98.4</v>
      </c>
      <c r="C436" s="15">
        <f t="shared" si="1"/>
        <v>-0.02235469449</v>
      </c>
      <c r="D436" s="17">
        <f t="shared" si="2"/>
        <v>-0.02235469449</v>
      </c>
      <c r="E436" s="39">
        <v>44568.0</v>
      </c>
      <c r="F436" s="16">
        <v>15752.05</v>
      </c>
      <c r="G436" s="15">
        <v>-0.001787044</v>
      </c>
      <c r="H436" s="17">
        <v>-0.0018</v>
      </c>
      <c r="I436" s="19"/>
      <c r="J436" s="15"/>
      <c r="K436" s="15"/>
      <c r="L436" s="15"/>
    </row>
    <row r="437" ht="15.75" customHeight="1">
      <c r="A437" s="15" t="s">
        <v>382</v>
      </c>
      <c r="B437" s="42">
        <v>100.65</v>
      </c>
      <c r="C437" s="15">
        <f t="shared" si="1"/>
        <v>-0.01226692836</v>
      </c>
      <c r="D437" s="17">
        <f t="shared" si="2"/>
        <v>-0.01226692836</v>
      </c>
      <c r="E437" s="15" t="s">
        <v>382</v>
      </c>
      <c r="F437" s="16">
        <v>15780.25</v>
      </c>
      <c r="G437" s="15">
        <v>-0.001193106</v>
      </c>
      <c r="H437" s="17">
        <v>-0.0012</v>
      </c>
      <c r="I437" s="19"/>
      <c r="J437" s="15"/>
      <c r="K437" s="15"/>
      <c r="L437" s="15"/>
    </row>
    <row r="438" ht="15.75" customHeight="1">
      <c r="A438" s="15" t="s">
        <v>383</v>
      </c>
      <c r="B438" s="42">
        <v>101.9</v>
      </c>
      <c r="C438" s="15">
        <f t="shared" si="1"/>
        <v>-0.0154589372</v>
      </c>
      <c r="D438" s="17">
        <f t="shared" si="2"/>
        <v>-0.0154589372</v>
      </c>
      <c r="E438" s="15" t="s">
        <v>383</v>
      </c>
      <c r="F438" s="16">
        <v>15799.1</v>
      </c>
      <c r="G438" s="15">
        <v>-0.003223934</v>
      </c>
      <c r="H438" s="17">
        <v>-0.0032</v>
      </c>
      <c r="I438" s="19"/>
      <c r="J438" s="15"/>
      <c r="K438" s="15"/>
      <c r="L438" s="15"/>
    </row>
    <row r="439" ht="15.75" customHeight="1">
      <c r="A439" s="15" t="s">
        <v>384</v>
      </c>
      <c r="B439" s="42">
        <v>103.5</v>
      </c>
      <c r="C439" s="15">
        <f t="shared" si="1"/>
        <v>-0.02588235294</v>
      </c>
      <c r="D439" s="17">
        <f t="shared" si="2"/>
        <v>-0.02588235294</v>
      </c>
      <c r="E439" s="15" t="s">
        <v>384</v>
      </c>
      <c r="F439" s="16">
        <v>15850.2</v>
      </c>
      <c r="G439" s="15">
        <v>0.001146409</v>
      </c>
      <c r="H439" s="17">
        <v>0.0011</v>
      </c>
      <c r="I439" s="19"/>
      <c r="J439" s="15"/>
      <c r="K439" s="15"/>
      <c r="L439" s="15"/>
    </row>
    <row r="440" ht="15.75" customHeight="1">
      <c r="A440" s="15" t="s">
        <v>385</v>
      </c>
      <c r="B440" s="42">
        <v>106.25</v>
      </c>
      <c r="C440" s="15">
        <f t="shared" si="1"/>
        <v>0.001885902876</v>
      </c>
      <c r="D440" s="17">
        <f t="shared" si="2"/>
        <v>0.001885902876</v>
      </c>
      <c r="E440" s="15" t="s">
        <v>385</v>
      </c>
      <c r="F440" s="16">
        <v>15832.05</v>
      </c>
      <c r="G440" s="15">
        <v>0.008459003</v>
      </c>
      <c r="H440" s="17">
        <v>0.0085</v>
      </c>
      <c r="I440" s="19"/>
      <c r="J440" s="15"/>
      <c r="K440" s="15"/>
      <c r="L440" s="15"/>
    </row>
    <row r="441" ht="15.75" customHeight="1">
      <c r="A441" s="15" t="s">
        <v>386</v>
      </c>
      <c r="B441" s="42">
        <v>106.05</v>
      </c>
      <c r="C441" s="15">
        <f t="shared" si="1"/>
        <v>-0.01440520446</v>
      </c>
      <c r="D441" s="17">
        <f t="shared" si="2"/>
        <v>-0.01440520446</v>
      </c>
      <c r="E441" s="15" t="s">
        <v>386</v>
      </c>
      <c r="F441" s="16">
        <v>15699.25</v>
      </c>
      <c r="G441" s="15">
        <v>0.009166498</v>
      </c>
      <c r="H441" s="17">
        <v>0.0092</v>
      </c>
      <c r="I441" s="19"/>
      <c r="J441" s="15"/>
      <c r="K441" s="15"/>
      <c r="L441" s="15"/>
    </row>
    <row r="442" ht="15.75" customHeight="1">
      <c r="A442" s="15" t="s">
        <v>387</v>
      </c>
      <c r="B442" s="42">
        <v>107.6</v>
      </c>
      <c r="C442" s="15">
        <f t="shared" si="1"/>
        <v>0.03262955854</v>
      </c>
      <c r="D442" s="17">
        <f t="shared" si="2"/>
        <v>0.03262955854</v>
      </c>
      <c r="E442" s="15" t="s">
        <v>387</v>
      </c>
      <c r="F442" s="16">
        <v>15556.65</v>
      </c>
      <c r="G442" s="15">
        <v>0.009300409</v>
      </c>
      <c r="H442" s="17">
        <v>0.0093</v>
      </c>
      <c r="I442" s="19"/>
      <c r="J442" s="15"/>
      <c r="K442" s="15"/>
      <c r="L442" s="15"/>
    </row>
    <row r="443" ht="15.75" customHeight="1">
      <c r="A443" s="15" t="s">
        <v>388</v>
      </c>
      <c r="B443" s="42">
        <v>104.2</v>
      </c>
      <c r="C443" s="15">
        <f t="shared" si="1"/>
        <v>0.1721034871</v>
      </c>
      <c r="D443" s="17">
        <f t="shared" si="2"/>
        <v>0.1721034871</v>
      </c>
      <c r="E443" s="15" t="s">
        <v>388</v>
      </c>
      <c r="F443" s="16">
        <v>15413.3</v>
      </c>
      <c r="G443" s="15">
        <v>-0.014419265</v>
      </c>
      <c r="H443" s="17">
        <v>-0.0144</v>
      </c>
      <c r="I443" s="19"/>
      <c r="J443" s="15"/>
      <c r="K443" s="15"/>
      <c r="L443" s="15"/>
    </row>
    <row r="444" ht="15.75" customHeight="1">
      <c r="A444" s="15" t="s">
        <v>389</v>
      </c>
      <c r="B444" s="42">
        <v>88.9</v>
      </c>
      <c r="C444" s="15">
        <f t="shared" si="1"/>
        <v>-0.04408602151</v>
      </c>
      <c r="D444" s="17">
        <f t="shared" si="2"/>
        <v>-0.04408602151</v>
      </c>
      <c r="E444" s="15" t="s">
        <v>389</v>
      </c>
      <c r="F444" s="16">
        <v>15638.8</v>
      </c>
      <c r="G444" s="15">
        <v>0.018804377</v>
      </c>
      <c r="H444" s="17">
        <v>0.0188</v>
      </c>
      <c r="I444" s="19"/>
      <c r="J444" s="15"/>
      <c r="K444" s="15"/>
      <c r="L444" s="15"/>
    </row>
    <row r="445" ht="15.75" customHeight="1">
      <c r="A445" s="15" t="s">
        <v>390</v>
      </c>
      <c r="B445" s="42">
        <v>93.0</v>
      </c>
      <c r="C445" s="15">
        <f t="shared" si="1"/>
        <v>0.1252268603</v>
      </c>
      <c r="D445" s="17">
        <f t="shared" si="2"/>
        <v>0.1252268603</v>
      </c>
      <c r="E445" s="15" t="s">
        <v>390</v>
      </c>
      <c r="F445" s="16">
        <v>15350.15</v>
      </c>
      <c r="G445" s="15">
        <v>0.003704188</v>
      </c>
      <c r="H445" s="17">
        <v>0.0037</v>
      </c>
      <c r="I445" s="19"/>
      <c r="J445" s="15"/>
      <c r="K445" s="15"/>
      <c r="L445" s="15"/>
    </row>
    <row r="446" ht="15.75" customHeight="1">
      <c r="A446" s="15" t="s">
        <v>391</v>
      </c>
      <c r="B446" s="42">
        <v>82.65</v>
      </c>
      <c r="C446" s="15">
        <f t="shared" si="1"/>
        <v>-0.02650176678</v>
      </c>
      <c r="D446" s="17">
        <f t="shared" si="2"/>
        <v>-0.02650176678</v>
      </c>
      <c r="E446" s="15" t="s">
        <v>391</v>
      </c>
      <c r="F446" s="16">
        <v>15293.5</v>
      </c>
      <c r="G446" s="15">
        <v>-0.004368319</v>
      </c>
      <c r="H446" s="17">
        <v>-0.0044</v>
      </c>
      <c r="I446" s="19"/>
      <c r="J446" s="15"/>
      <c r="K446" s="15"/>
      <c r="L446" s="15"/>
    </row>
    <row r="447" ht="15.75" customHeight="1">
      <c r="A447" s="15" t="s">
        <v>392</v>
      </c>
      <c r="B447" s="42">
        <v>84.9</v>
      </c>
      <c r="C447" s="15">
        <f t="shared" si="1"/>
        <v>-0.04391891892</v>
      </c>
      <c r="D447" s="17">
        <f t="shared" si="2"/>
        <v>-0.04391891892</v>
      </c>
      <c r="E447" s="15" t="s">
        <v>392</v>
      </c>
      <c r="F447" s="16">
        <v>15360.6</v>
      </c>
      <c r="G447" s="15">
        <v>-0.021128399</v>
      </c>
      <c r="H447" s="17">
        <v>-0.0211</v>
      </c>
      <c r="I447" s="19"/>
      <c r="J447" s="15"/>
      <c r="K447" s="15"/>
      <c r="L447" s="15"/>
    </row>
    <row r="448" ht="15.75" customHeight="1">
      <c r="A448" s="15" t="s">
        <v>393</v>
      </c>
      <c r="B448" s="42">
        <v>88.8</v>
      </c>
      <c r="C448" s="15">
        <f t="shared" si="1"/>
        <v>-0.001124859393</v>
      </c>
      <c r="D448" s="17">
        <f t="shared" si="2"/>
        <v>-0.001124859393</v>
      </c>
      <c r="E448" s="15" t="s">
        <v>393</v>
      </c>
      <c r="F448" s="16">
        <v>15692.15</v>
      </c>
      <c r="G448" s="15">
        <v>-0.002539394</v>
      </c>
      <c r="H448" s="17">
        <v>-0.0025</v>
      </c>
      <c r="I448" s="19"/>
      <c r="J448" s="15"/>
      <c r="K448" s="15"/>
      <c r="L448" s="15"/>
    </row>
    <row r="449" ht="15.75" customHeight="1">
      <c r="A449" s="15" t="s">
        <v>394</v>
      </c>
      <c r="B449" s="42">
        <v>88.9</v>
      </c>
      <c r="C449" s="15">
        <f t="shared" si="1"/>
        <v>0.01484018265</v>
      </c>
      <c r="D449" s="17">
        <f t="shared" si="2"/>
        <v>0.01484018265</v>
      </c>
      <c r="E449" s="15" t="s">
        <v>394</v>
      </c>
      <c r="F449" s="16">
        <v>15732.1</v>
      </c>
      <c r="G449" s="15">
        <v>-0.00268156</v>
      </c>
      <c r="H449" s="17">
        <v>-0.0027</v>
      </c>
      <c r="I449" s="19"/>
      <c r="J449" s="15"/>
      <c r="K449" s="15"/>
      <c r="L449" s="15"/>
    </row>
    <row r="450" ht="15.75" customHeight="1">
      <c r="A450" s="15" t="s">
        <v>395</v>
      </c>
      <c r="B450" s="42">
        <v>87.6</v>
      </c>
      <c r="C450" s="15">
        <f t="shared" si="1"/>
        <v>-0.03364589079</v>
      </c>
      <c r="D450" s="17">
        <f t="shared" si="2"/>
        <v>-0.03364589079</v>
      </c>
      <c r="E450" s="15" t="s">
        <v>395</v>
      </c>
      <c r="F450" s="16">
        <v>15774.4</v>
      </c>
      <c r="G450" s="15">
        <v>-0.026379785</v>
      </c>
      <c r="H450" s="17">
        <v>-0.0264</v>
      </c>
      <c r="I450" s="19"/>
      <c r="J450" s="15"/>
      <c r="K450" s="15"/>
      <c r="L450" s="15"/>
    </row>
    <row r="451" ht="15.75" customHeight="1">
      <c r="A451" s="39">
        <v>44840.0</v>
      </c>
      <c r="B451" s="42">
        <v>90.65</v>
      </c>
      <c r="C451" s="15">
        <f t="shared" si="1"/>
        <v>-0.006575342466</v>
      </c>
      <c r="D451" s="17">
        <f t="shared" si="2"/>
        <v>-0.006575342466</v>
      </c>
      <c r="E451" s="39">
        <v>44840.0</v>
      </c>
      <c r="F451" s="16">
        <v>16201.8</v>
      </c>
      <c r="G451" s="15">
        <v>-0.01676771</v>
      </c>
      <c r="H451" s="17">
        <v>-0.0168</v>
      </c>
      <c r="I451" s="19"/>
      <c r="J451" s="15"/>
      <c r="K451" s="15"/>
      <c r="L451" s="15"/>
    </row>
    <row r="452" ht="15.75" customHeight="1">
      <c r="A452" s="39">
        <v>44810.0</v>
      </c>
      <c r="B452" s="42">
        <v>91.25</v>
      </c>
      <c r="C452" s="15">
        <f t="shared" si="1"/>
        <v>-0.005991285403</v>
      </c>
      <c r="D452" s="17">
        <f t="shared" si="2"/>
        <v>-0.005991285403</v>
      </c>
      <c r="E452" s="39">
        <v>44810.0</v>
      </c>
      <c r="F452" s="16">
        <v>16478.1</v>
      </c>
      <c r="G452" s="15">
        <v>0.007449752</v>
      </c>
      <c r="H452" s="17">
        <v>0.0074</v>
      </c>
      <c r="I452" s="19"/>
      <c r="J452" s="15"/>
      <c r="K452" s="15"/>
      <c r="L452" s="15"/>
    </row>
    <row r="453" ht="15.75" customHeight="1">
      <c r="A453" s="39">
        <v>44779.0</v>
      </c>
      <c r="B453" s="42">
        <v>91.8</v>
      </c>
      <c r="C453" s="15">
        <f t="shared" si="1"/>
        <v>-0.006493506494</v>
      </c>
      <c r="D453" s="17">
        <f t="shared" si="2"/>
        <v>-0.006493506494</v>
      </c>
      <c r="E453" s="39">
        <v>44779.0</v>
      </c>
      <c r="F453" s="16">
        <v>16356.25</v>
      </c>
      <c r="G453" s="15">
        <v>-0.003660984</v>
      </c>
      <c r="H453" s="17">
        <v>-0.0037</v>
      </c>
      <c r="I453" s="19"/>
      <c r="J453" s="15"/>
      <c r="K453" s="15"/>
      <c r="L453" s="15"/>
    </row>
    <row r="454" ht="15.75" customHeight="1">
      <c r="A454" s="39">
        <v>44748.0</v>
      </c>
      <c r="B454" s="42">
        <v>92.4</v>
      </c>
      <c r="C454" s="15">
        <f t="shared" si="1"/>
        <v>-0.001620745543</v>
      </c>
      <c r="D454" s="17">
        <f t="shared" si="2"/>
        <v>-0.001620745543</v>
      </c>
      <c r="E454" s="39">
        <v>44748.0</v>
      </c>
      <c r="F454" s="16">
        <v>16416.35</v>
      </c>
      <c r="G454" s="15">
        <v>-0.009245876</v>
      </c>
      <c r="H454" s="17">
        <v>-0.0092</v>
      </c>
      <c r="I454" s="19"/>
      <c r="J454" s="15"/>
      <c r="K454" s="15"/>
      <c r="L454" s="15"/>
    </row>
    <row r="455" ht="15.75" customHeight="1">
      <c r="A455" s="39">
        <v>44718.0</v>
      </c>
      <c r="B455" s="42">
        <v>92.55</v>
      </c>
      <c r="C455" s="15">
        <f t="shared" si="1"/>
        <v>-0.00963081862</v>
      </c>
      <c r="D455" s="17">
        <f t="shared" si="2"/>
        <v>-0.00963081862</v>
      </c>
      <c r="E455" s="39">
        <v>44718.0</v>
      </c>
      <c r="F455" s="16">
        <v>16569.55</v>
      </c>
      <c r="G455" s="15">
        <v>-8.89395E-4</v>
      </c>
      <c r="H455" s="17">
        <v>-9.0E-4</v>
      </c>
      <c r="I455" s="19"/>
      <c r="J455" s="15"/>
      <c r="K455" s="15"/>
      <c r="L455" s="15"/>
    </row>
    <row r="456" ht="15.75" customHeight="1">
      <c r="A456" s="39">
        <v>44626.0</v>
      </c>
      <c r="B456" s="42">
        <v>93.45</v>
      </c>
      <c r="C456" s="15">
        <f t="shared" si="1"/>
        <v>0.01465798046</v>
      </c>
      <c r="D456" s="17">
        <f t="shared" si="2"/>
        <v>0.01465798046</v>
      </c>
      <c r="E456" s="39">
        <v>44626.0</v>
      </c>
      <c r="F456" s="16">
        <v>16584.3</v>
      </c>
      <c r="G456" s="15">
        <v>-0.002628097</v>
      </c>
      <c r="H456" s="17">
        <v>-0.0026</v>
      </c>
      <c r="I456" s="19"/>
      <c r="J456" s="15"/>
      <c r="K456" s="15"/>
      <c r="L456" s="15"/>
    </row>
    <row r="457" ht="15.75" customHeight="1">
      <c r="A457" s="39">
        <v>44598.0</v>
      </c>
      <c r="B457" s="42">
        <v>92.1</v>
      </c>
      <c r="C457" s="15">
        <f t="shared" si="1"/>
        <v>-0.004324324324</v>
      </c>
      <c r="D457" s="17">
        <f t="shared" si="2"/>
        <v>-0.004324324324</v>
      </c>
      <c r="E457" s="39">
        <v>44598.0</v>
      </c>
      <c r="F457" s="16">
        <v>16628.0</v>
      </c>
      <c r="G457" s="15">
        <v>0.006370005</v>
      </c>
      <c r="H457" s="17">
        <v>0.0064</v>
      </c>
      <c r="I457" s="19"/>
      <c r="J457" s="15"/>
      <c r="K457" s="15"/>
      <c r="L457" s="15"/>
    </row>
    <row r="458" ht="15.75" customHeight="1">
      <c r="A458" s="39">
        <v>44567.0</v>
      </c>
      <c r="B458" s="42">
        <v>92.5</v>
      </c>
      <c r="C458" s="15">
        <f t="shared" si="1"/>
        <v>0.00707675558</v>
      </c>
      <c r="D458" s="17">
        <f t="shared" si="2"/>
        <v>0.00707675558</v>
      </c>
      <c r="E458" s="39">
        <v>44567.0</v>
      </c>
      <c r="F458" s="16">
        <v>16522.75</v>
      </c>
      <c r="G458" s="15">
        <v>-0.00372636</v>
      </c>
      <c r="H458" s="17">
        <v>-0.0037</v>
      </c>
      <c r="I458" s="19"/>
      <c r="J458" s="15"/>
      <c r="K458" s="15"/>
      <c r="L458" s="15"/>
    </row>
    <row r="459" ht="15.75" customHeight="1">
      <c r="A459" s="15" t="s">
        <v>396</v>
      </c>
      <c r="B459" s="42">
        <v>91.85</v>
      </c>
      <c r="C459" s="15">
        <f t="shared" si="1"/>
        <v>-0.01448497854</v>
      </c>
      <c r="D459" s="17">
        <f t="shared" si="2"/>
        <v>-0.01448497854</v>
      </c>
      <c r="E459" s="15" t="s">
        <v>396</v>
      </c>
      <c r="F459" s="16">
        <v>16584.55</v>
      </c>
      <c r="G459" s="15">
        <v>-0.004612458</v>
      </c>
      <c r="H459" s="17">
        <v>-0.0046</v>
      </c>
      <c r="I459" s="19"/>
      <c r="J459" s="15"/>
      <c r="K459" s="15"/>
      <c r="L459" s="15"/>
    </row>
    <row r="460" ht="15.75" customHeight="1">
      <c r="A460" s="15" t="s">
        <v>397</v>
      </c>
      <c r="B460" s="42">
        <v>93.2</v>
      </c>
      <c r="C460" s="15">
        <f t="shared" si="1"/>
        <v>-0.0142781597</v>
      </c>
      <c r="D460" s="17">
        <f t="shared" si="2"/>
        <v>-0.0142781597</v>
      </c>
      <c r="E460" s="15" t="s">
        <v>397</v>
      </c>
      <c r="F460" s="16">
        <v>16661.4</v>
      </c>
      <c r="G460" s="15">
        <v>0.018893193</v>
      </c>
      <c r="H460" s="17">
        <v>0.0189</v>
      </c>
      <c r="I460" s="19"/>
      <c r="J460" s="15"/>
      <c r="K460" s="15"/>
      <c r="L460" s="15"/>
    </row>
    <row r="461" ht="15.75" customHeight="1">
      <c r="A461" s="15" t="s">
        <v>398</v>
      </c>
      <c r="B461" s="42">
        <v>94.55</v>
      </c>
      <c r="C461" s="15">
        <f t="shared" si="1"/>
        <v>-0.04446690248</v>
      </c>
      <c r="D461" s="17">
        <f t="shared" si="2"/>
        <v>-0.04446690248</v>
      </c>
      <c r="E461" s="15" t="s">
        <v>398</v>
      </c>
      <c r="F461" s="16">
        <v>16352.45</v>
      </c>
      <c r="G461" s="15">
        <v>0.01127386</v>
      </c>
      <c r="H461" s="17">
        <v>0.0113</v>
      </c>
      <c r="I461" s="19"/>
      <c r="J461" s="15"/>
      <c r="K461" s="15"/>
      <c r="L461" s="15"/>
    </row>
    <row r="462" ht="15.75" customHeight="1">
      <c r="A462" s="15" t="s">
        <v>399</v>
      </c>
      <c r="B462" s="42">
        <v>98.95</v>
      </c>
      <c r="C462" s="15">
        <f t="shared" si="1"/>
        <v>0.1779761905</v>
      </c>
      <c r="D462" s="17">
        <f t="shared" si="2"/>
        <v>0.1779761905</v>
      </c>
      <c r="E462" s="15" t="s">
        <v>399</v>
      </c>
      <c r="F462" s="16">
        <v>16170.15</v>
      </c>
      <c r="G462" s="15">
        <v>0.009007351</v>
      </c>
      <c r="H462" s="17">
        <v>0.009</v>
      </c>
      <c r="I462" s="19"/>
      <c r="J462" s="15"/>
      <c r="K462" s="15"/>
      <c r="L462" s="15"/>
    </row>
    <row r="463" ht="15.75" customHeight="1">
      <c r="A463" s="15" t="s">
        <v>400</v>
      </c>
      <c r="B463" s="42">
        <v>84.0</v>
      </c>
      <c r="C463" s="15">
        <f t="shared" si="1"/>
        <v>-0.02325581395</v>
      </c>
      <c r="D463" s="17">
        <f t="shared" si="2"/>
        <v>-0.02325581395</v>
      </c>
      <c r="E463" s="15" t="s">
        <v>400</v>
      </c>
      <c r="F463" s="16">
        <v>16025.8</v>
      </c>
      <c r="G463" s="15">
        <v>-0.006161183</v>
      </c>
      <c r="H463" s="17">
        <v>-0.0062</v>
      </c>
      <c r="I463" s="19"/>
      <c r="J463" s="15"/>
      <c r="K463" s="15"/>
      <c r="L463" s="15"/>
    </row>
    <row r="464" ht="15.75" customHeight="1">
      <c r="A464" s="15" t="s">
        <v>401</v>
      </c>
      <c r="B464" s="42">
        <v>86.0</v>
      </c>
      <c r="C464" s="15">
        <f t="shared" si="1"/>
        <v>-0.0243902439</v>
      </c>
      <c r="D464" s="17">
        <f t="shared" si="2"/>
        <v>-0.0243902439</v>
      </c>
      <c r="E464" s="15" t="s">
        <v>401</v>
      </c>
      <c r="F464" s="16">
        <v>16125.15</v>
      </c>
      <c r="G464" s="15">
        <v>-0.005522766</v>
      </c>
      <c r="H464" s="17">
        <v>-0.0055</v>
      </c>
      <c r="I464" s="19"/>
      <c r="J464" s="15"/>
      <c r="K464" s="15"/>
      <c r="L464" s="15"/>
    </row>
    <row r="465" ht="15.75" customHeight="1">
      <c r="A465" s="15" t="s">
        <v>402</v>
      </c>
      <c r="B465" s="42">
        <v>88.15</v>
      </c>
      <c r="C465" s="15">
        <f t="shared" si="1"/>
        <v>0.00570450656</v>
      </c>
      <c r="D465" s="17">
        <f t="shared" si="2"/>
        <v>0.00570450656</v>
      </c>
      <c r="E465" s="15" t="s">
        <v>402</v>
      </c>
      <c r="F465" s="16">
        <v>16214.7</v>
      </c>
      <c r="G465" s="15">
        <v>-0.00316301</v>
      </c>
      <c r="H465" s="17">
        <v>-0.0032</v>
      </c>
      <c r="I465" s="19"/>
      <c r="J465" s="15"/>
      <c r="K465" s="15"/>
      <c r="L465" s="15"/>
    </row>
    <row r="466" ht="15.75" customHeight="1">
      <c r="A466" s="15" t="s">
        <v>403</v>
      </c>
      <c r="B466" s="42">
        <v>87.65</v>
      </c>
      <c r="C466" s="15">
        <f t="shared" si="1"/>
        <v>0.02037252619</v>
      </c>
      <c r="D466" s="17">
        <f t="shared" si="2"/>
        <v>0.02037252619</v>
      </c>
      <c r="E466" s="15" t="s">
        <v>403</v>
      </c>
      <c r="F466" s="16">
        <v>16266.15</v>
      </c>
      <c r="G466" s="15">
        <v>0.02889104</v>
      </c>
      <c r="H466" s="17">
        <v>0.0289</v>
      </c>
      <c r="I466" s="19"/>
      <c r="J466" s="15"/>
      <c r="K466" s="15"/>
      <c r="L466" s="15"/>
    </row>
    <row r="467" ht="15.75" customHeight="1">
      <c r="A467" s="15" t="s">
        <v>404</v>
      </c>
      <c r="B467" s="42">
        <v>85.9</v>
      </c>
      <c r="C467" s="15">
        <f t="shared" si="1"/>
        <v>-0.02330869812</v>
      </c>
      <c r="D467" s="17">
        <f t="shared" si="2"/>
        <v>-0.02330869812</v>
      </c>
      <c r="E467" s="15" t="s">
        <v>404</v>
      </c>
      <c r="F467" s="16">
        <v>15809.4</v>
      </c>
      <c r="G467" s="15">
        <v>-0.026532761</v>
      </c>
      <c r="H467" s="17">
        <v>-0.0265</v>
      </c>
      <c r="I467" s="19"/>
      <c r="J467" s="15"/>
      <c r="K467" s="15"/>
      <c r="L467" s="15"/>
    </row>
    <row r="468" ht="15.75" customHeight="1">
      <c r="A468" s="15" t="s">
        <v>405</v>
      </c>
      <c r="B468" s="42">
        <v>87.95</v>
      </c>
      <c r="C468" s="15">
        <f t="shared" si="1"/>
        <v>0.003422703936</v>
      </c>
      <c r="D468" s="17">
        <f t="shared" si="2"/>
        <v>0.003422703936</v>
      </c>
      <c r="E468" s="15" t="s">
        <v>405</v>
      </c>
      <c r="F468" s="16">
        <v>16240.3</v>
      </c>
      <c r="G468" s="15">
        <v>-0.001168562</v>
      </c>
      <c r="H468" s="17">
        <v>-0.0012</v>
      </c>
      <c r="I468" s="19"/>
      <c r="J468" s="15"/>
      <c r="K468" s="15"/>
      <c r="L468" s="15"/>
    </row>
    <row r="469" ht="15.75" customHeight="1">
      <c r="A469" s="15" t="s">
        <v>406</v>
      </c>
      <c r="B469" s="42">
        <v>87.65</v>
      </c>
      <c r="C469" s="15">
        <f t="shared" si="1"/>
        <v>0.009792626728</v>
      </c>
      <c r="D469" s="17">
        <f t="shared" si="2"/>
        <v>0.009792626728</v>
      </c>
      <c r="E469" s="15" t="s">
        <v>406</v>
      </c>
      <c r="F469" s="16">
        <v>16259.3</v>
      </c>
      <c r="G469" s="15">
        <v>0.026321936</v>
      </c>
      <c r="H469" s="17">
        <v>0.0263</v>
      </c>
      <c r="I469" s="19"/>
      <c r="J469" s="15"/>
      <c r="K469" s="15"/>
      <c r="L469" s="15"/>
    </row>
    <row r="470" ht="15.75" customHeight="1">
      <c r="A470" s="15" t="s">
        <v>407</v>
      </c>
      <c r="B470" s="42">
        <v>86.8</v>
      </c>
      <c r="C470" s="15">
        <f t="shared" si="1"/>
        <v>0.03765690377</v>
      </c>
      <c r="D470" s="17">
        <f t="shared" si="2"/>
        <v>0.03765690377</v>
      </c>
      <c r="E470" s="15" t="s">
        <v>407</v>
      </c>
      <c r="F470" s="16">
        <v>15842.3</v>
      </c>
      <c r="G470" s="15">
        <v>0.003811268</v>
      </c>
      <c r="H470" s="17">
        <v>0.0038</v>
      </c>
      <c r="I470" s="19"/>
      <c r="J470" s="15"/>
      <c r="K470" s="15"/>
      <c r="L470" s="15"/>
    </row>
    <row r="471" ht="15.75" customHeight="1">
      <c r="A471" s="15" t="s">
        <v>408</v>
      </c>
      <c r="B471" s="42">
        <v>83.65</v>
      </c>
      <c r="C471" s="15">
        <f t="shared" si="1"/>
        <v>0.02701043585</v>
      </c>
      <c r="D471" s="17">
        <f t="shared" si="2"/>
        <v>0.02701043585</v>
      </c>
      <c r="E471" s="15" t="s">
        <v>408</v>
      </c>
      <c r="F471" s="16">
        <v>15782.15</v>
      </c>
      <c r="G471" s="15">
        <v>-0.001635248</v>
      </c>
      <c r="H471" s="17">
        <v>-0.0016</v>
      </c>
      <c r="I471" s="19"/>
      <c r="J471" s="15"/>
      <c r="K471" s="15"/>
      <c r="L471" s="15"/>
    </row>
    <row r="472" ht="15.75" customHeight="1">
      <c r="A472" s="39">
        <v>44900.0</v>
      </c>
      <c r="B472" s="42">
        <v>81.45</v>
      </c>
      <c r="C472" s="15">
        <f t="shared" si="1"/>
        <v>-0.02396644697</v>
      </c>
      <c r="D472" s="17">
        <f t="shared" si="2"/>
        <v>-0.02396644697</v>
      </c>
      <c r="E472" s="39">
        <v>44900.0</v>
      </c>
      <c r="F472" s="16">
        <v>15808.0</v>
      </c>
      <c r="G472" s="15">
        <v>-0.022211776</v>
      </c>
      <c r="H472" s="17">
        <v>-0.0222</v>
      </c>
      <c r="I472" s="19"/>
      <c r="J472" s="15"/>
      <c r="K472" s="15"/>
      <c r="L472" s="15"/>
    </row>
    <row r="473" ht="15.75" customHeight="1">
      <c r="A473" s="39">
        <v>44870.0</v>
      </c>
      <c r="B473" s="42">
        <v>83.45</v>
      </c>
      <c r="C473" s="15">
        <f t="shared" si="1"/>
        <v>-0.0613048369</v>
      </c>
      <c r="D473" s="17">
        <f t="shared" si="2"/>
        <v>-0.0613048369</v>
      </c>
      <c r="E473" s="39">
        <v>44870.0</v>
      </c>
      <c r="F473" s="16">
        <v>16167.1</v>
      </c>
      <c r="G473" s="15">
        <v>-0.004491981</v>
      </c>
      <c r="H473" s="17">
        <v>-0.0045</v>
      </c>
      <c r="I473" s="19"/>
      <c r="J473" s="15"/>
      <c r="K473" s="15"/>
      <c r="L473" s="15"/>
    </row>
    <row r="474" ht="15.75" customHeight="1">
      <c r="A474" s="39">
        <v>44839.0</v>
      </c>
      <c r="B474" s="42">
        <v>88.9</v>
      </c>
      <c r="C474" s="15">
        <f t="shared" si="1"/>
        <v>-0.008918617614</v>
      </c>
      <c r="D474" s="17">
        <f t="shared" si="2"/>
        <v>-0.008918617614</v>
      </c>
      <c r="E474" s="39">
        <v>44839.0</v>
      </c>
      <c r="F474" s="16">
        <v>16240.05</v>
      </c>
      <c r="G474" s="15">
        <v>-0.003790981</v>
      </c>
      <c r="H474" s="17">
        <v>-0.0038</v>
      </c>
      <c r="I474" s="19"/>
      <c r="J474" s="15"/>
      <c r="K474" s="15"/>
      <c r="L474" s="15"/>
    </row>
    <row r="475" ht="15.75" customHeight="1">
      <c r="A475" s="39">
        <v>44809.0</v>
      </c>
      <c r="B475" s="42">
        <v>89.7</v>
      </c>
      <c r="C475" s="15">
        <f t="shared" si="1"/>
        <v>-0.01428571429</v>
      </c>
      <c r="D475" s="17">
        <f t="shared" si="2"/>
        <v>-0.01428571429</v>
      </c>
      <c r="E475" s="39">
        <v>44809.0</v>
      </c>
      <c r="F475" s="16">
        <v>16301.85</v>
      </c>
      <c r="G475" s="15">
        <v>-0.006666159</v>
      </c>
      <c r="H475" s="17">
        <v>-0.0067</v>
      </c>
      <c r="I475" s="19"/>
      <c r="J475" s="15"/>
      <c r="K475" s="15"/>
      <c r="L475" s="15"/>
    </row>
    <row r="476" ht="15.75" customHeight="1">
      <c r="A476" s="39">
        <v>44717.0</v>
      </c>
      <c r="B476" s="42">
        <v>91.0</v>
      </c>
      <c r="C476" s="15">
        <f t="shared" si="1"/>
        <v>-0.02203116604</v>
      </c>
      <c r="D476" s="17">
        <f t="shared" si="2"/>
        <v>-0.02203116604</v>
      </c>
      <c r="E476" s="39">
        <v>44717.0</v>
      </c>
      <c r="F476" s="16">
        <v>16411.25</v>
      </c>
      <c r="G476" s="15">
        <v>-0.016268399</v>
      </c>
      <c r="H476" s="17">
        <v>-0.0163</v>
      </c>
      <c r="I476" s="19"/>
      <c r="J476" s="15"/>
      <c r="K476" s="15"/>
      <c r="L476" s="15"/>
    </row>
    <row r="477" ht="15.75" customHeight="1">
      <c r="A477" s="39">
        <v>44686.0</v>
      </c>
      <c r="B477" s="42">
        <v>93.05</v>
      </c>
      <c r="C477" s="15">
        <f t="shared" si="1"/>
        <v>-0.02616431188</v>
      </c>
      <c r="D477" s="17">
        <f t="shared" si="2"/>
        <v>-0.02616431188</v>
      </c>
      <c r="E477" s="39">
        <v>44686.0</v>
      </c>
      <c r="F477" s="16">
        <v>16682.65</v>
      </c>
      <c r="G477" s="15">
        <v>3.02801E-4</v>
      </c>
      <c r="H477" s="17">
        <v>3.0E-4</v>
      </c>
      <c r="I477" s="19"/>
      <c r="J477" s="15"/>
      <c r="K477" s="15"/>
      <c r="L477" s="15"/>
    </row>
    <row r="478" ht="15.75" customHeight="1">
      <c r="A478" s="39">
        <v>44656.0</v>
      </c>
      <c r="B478" s="42">
        <v>95.55</v>
      </c>
      <c r="C478" s="15">
        <f t="shared" si="1"/>
        <v>-0.025</v>
      </c>
      <c r="D478" s="17">
        <f t="shared" si="2"/>
        <v>-0.025</v>
      </c>
      <c r="E478" s="39">
        <v>44656.0</v>
      </c>
      <c r="F478" s="16">
        <v>16677.6</v>
      </c>
      <c r="G478" s="15">
        <v>-0.022936183</v>
      </c>
      <c r="H478" s="17">
        <v>-0.0229</v>
      </c>
      <c r="I478" s="19"/>
      <c r="J478" s="15"/>
      <c r="K478" s="15"/>
      <c r="L478" s="15"/>
    </row>
    <row r="479" ht="15.75" customHeight="1">
      <c r="A479" s="39">
        <v>44597.0</v>
      </c>
      <c r="B479" s="42">
        <v>98.0</v>
      </c>
      <c r="C479" s="15">
        <f t="shared" si="1"/>
        <v>-0.02632886239</v>
      </c>
      <c r="D479" s="17">
        <f t="shared" si="2"/>
        <v>-0.02632886239</v>
      </c>
      <c r="E479" s="39">
        <v>44597.0</v>
      </c>
      <c r="F479" s="16">
        <v>17069.1</v>
      </c>
      <c r="G479" s="15">
        <v>-0.001955849</v>
      </c>
      <c r="H479" s="17">
        <v>-0.002</v>
      </c>
      <c r="I479" s="19"/>
      <c r="J479" s="15"/>
      <c r="K479" s="15"/>
      <c r="L479" s="15"/>
    </row>
    <row r="480" ht="15.75" customHeight="1">
      <c r="A480" s="15" t="s">
        <v>409</v>
      </c>
      <c r="B480" s="42">
        <v>100.65</v>
      </c>
      <c r="C480" s="15">
        <f t="shared" si="1"/>
        <v>0.002490039841</v>
      </c>
      <c r="D480" s="17">
        <f t="shared" si="2"/>
        <v>0.002490039841</v>
      </c>
      <c r="E480" s="15" t="s">
        <v>409</v>
      </c>
      <c r="F480" s="16">
        <v>17102.55</v>
      </c>
      <c r="G480" s="15">
        <v>-0.008263241</v>
      </c>
      <c r="H480" s="17">
        <v>-0.0083</v>
      </c>
      <c r="I480" s="19"/>
      <c r="J480" s="15"/>
      <c r="K480" s="15"/>
      <c r="L480" s="15"/>
    </row>
    <row r="481" ht="15.75" customHeight="1">
      <c r="A481" s="15" t="s">
        <v>410</v>
      </c>
      <c r="B481" s="42">
        <v>100.4</v>
      </c>
      <c r="C481" s="15">
        <f t="shared" si="1"/>
        <v>-0.008395061728</v>
      </c>
      <c r="D481" s="17">
        <f t="shared" si="2"/>
        <v>-0.008395061728</v>
      </c>
      <c r="E481" s="15" t="s">
        <v>410</v>
      </c>
      <c r="F481" s="16">
        <v>17245.05</v>
      </c>
      <c r="G481" s="15">
        <v>0.012128486</v>
      </c>
      <c r="H481" s="17">
        <v>0.0121</v>
      </c>
      <c r="I481" s="19"/>
      <c r="J481" s="15"/>
      <c r="K481" s="15"/>
      <c r="L481" s="15"/>
    </row>
    <row r="482" ht="15.75" customHeight="1">
      <c r="A482" s="15" t="s">
        <v>411</v>
      </c>
      <c r="B482" s="42">
        <v>101.25</v>
      </c>
      <c r="C482" s="15">
        <f t="shared" si="1"/>
        <v>-0.004424778761</v>
      </c>
      <c r="D482" s="17">
        <f t="shared" si="2"/>
        <v>-0.004424778761</v>
      </c>
      <c r="E482" s="15" t="s">
        <v>411</v>
      </c>
      <c r="F482" s="16">
        <v>17038.4</v>
      </c>
      <c r="G482" s="15">
        <v>-0.009441421</v>
      </c>
      <c r="H482" s="17">
        <v>-0.0094</v>
      </c>
      <c r="I482" s="19"/>
      <c r="J482" s="15"/>
      <c r="K482" s="15"/>
      <c r="L482" s="15"/>
    </row>
    <row r="483" ht="15.75" customHeight="1">
      <c r="A483" s="15" t="s">
        <v>412</v>
      </c>
      <c r="B483" s="42">
        <v>101.7</v>
      </c>
      <c r="C483" s="15">
        <f t="shared" si="1"/>
        <v>0.002958579882</v>
      </c>
      <c r="D483" s="17">
        <f t="shared" si="2"/>
        <v>0.002958579882</v>
      </c>
      <c r="E483" s="15" t="s">
        <v>412</v>
      </c>
      <c r="F483" s="16">
        <v>17200.8</v>
      </c>
      <c r="G483" s="15">
        <v>0.014560029</v>
      </c>
      <c r="H483" s="17">
        <v>0.0146</v>
      </c>
      <c r="I483" s="19"/>
      <c r="J483" s="15"/>
      <c r="K483" s="15"/>
      <c r="L483" s="15"/>
    </row>
    <row r="484" ht="15.75" customHeight="1">
      <c r="A484" s="15" t="s">
        <v>413</v>
      </c>
      <c r="B484" s="42">
        <v>101.4</v>
      </c>
      <c r="C484" s="15">
        <f t="shared" si="1"/>
        <v>-0.0169655841</v>
      </c>
      <c r="D484" s="17">
        <f t="shared" si="2"/>
        <v>-0.0169655841</v>
      </c>
      <c r="E484" s="15" t="s">
        <v>413</v>
      </c>
      <c r="F484" s="16">
        <v>16953.95</v>
      </c>
      <c r="G484" s="15">
        <v>-0.012695122</v>
      </c>
      <c r="H484" s="17">
        <v>-0.0127</v>
      </c>
      <c r="I484" s="19"/>
      <c r="J484" s="15"/>
      <c r="K484" s="15"/>
      <c r="L484" s="15"/>
    </row>
    <row r="485" ht="15.75" customHeight="1">
      <c r="A485" s="15" t="s">
        <v>414</v>
      </c>
      <c r="B485" s="42">
        <v>103.15</v>
      </c>
      <c r="C485" s="15">
        <f t="shared" si="1"/>
        <v>0.01375921376</v>
      </c>
      <c r="D485" s="17">
        <f t="shared" si="2"/>
        <v>0.01375921376</v>
      </c>
      <c r="E485" s="15" t="s">
        <v>414</v>
      </c>
      <c r="F485" s="16">
        <v>17171.95</v>
      </c>
      <c r="G485" s="15">
        <v>-0.01268643</v>
      </c>
      <c r="H485" s="17">
        <v>-0.0127</v>
      </c>
      <c r="I485" s="19"/>
      <c r="J485" s="15"/>
      <c r="K485" s="15"/>
      <c r="L485" s="15"/>
    </row>
    <row r="486" ht="15.75" customHeight="1">
      <c r="A486" s="15" t="s">
        <v>415</v>
      </c>
      <c r="B486" s="42">
        <v>101.75</v>
      </c>
      <c r="C486" s="15">
        <f t="shared" si="1"/>
        <v>0.001969473166</v>
      </c>
      <c r="D486" s="17">
        <f t="shared" si="2"/>
        <v>0.001969473166</v>
      </c>
      <c r="E486" s="15" t="s">
        <v>415</v>
      </c>
      <c r="F486" s="16">
        <v>17392.6</v>
      </c>
      <c r="G486" s="15">
        <v>0.014941747</v>
      </c>
      <c r="H486" s="17">
        <v>0.0149</v>
      </c>
      <c r="I486" s="19"/>
      <c r="J486" s="15"/>
      <c r="K486" s="15"/>
      <c r="L486" s="15"/>
    </row>
    <row r="487" ht="15.75" customHeight="1">
      <c r="A487" s="15" t="s">
        <v>416</v>
      </c>
      <c r="B487" s="42">
        <v>101.55</v>
      </c>
      <c r="C487" s="15">
        <f t="shared" si="1"/>
        <v>0.00794044665</v>
      </c>
      <c r="D487" s="17">
        <f t="shared" si="2"/>
        <v>0.00794044665</v>
      </c>
      <c r="E487" s="15" t="s">
        <v>416</v>
      </c>
      <c r="F487" s="16">
        <v>17136.55</v>
      </c>
      <c r="G487" s="15">
        <v>0.010490222</v>
      </c>
      <c r="H487" s="17">
        <v>0.0105</v>
      </c>
      <c r="I487" s="19"/>
      <c r="J487" s="15"/>
      <c r="K487" s="15"/>
      <c r="L487" s="15"/>
    </row>
    <row r="488" ht="15.75" customHeight="1">
      <c r="A488" s="15" t="s">
        <v>417</v>
      </c>
      <c r="B488" s="42">
        <v>100.75</v>
      </c>
      <c r="C488" s="15">
        <f t="shared" si="1"/>
        <v>-0.02891566265</v>
      </c>
      <c r="D488" s="17">
        <f t="shared" si="2"/>
        <v>-0.02891566265</v>
      </c>
      <c r="E488" s="15" t="s">
        <v>417</v>
      </c>
      <c r="F488" s="16">
        <v>16958.65</v>
      </c>
      <c r="G488" s="15">
        <v>-0.012519179</v>
      </c>
      <c r="H488" s="17">
        <v>-0.0125</v>
      </c>
      <c r="I488" s="19"/>
      <c r="J488" s="15"/>
      <c r="K488" s="15"/>
      <c r="L488" s="15"/>
    </row>
    <row r="489" ht="15.75" customHeight="1">
      <c r="A489" s="15" t="s">
        <v>418</v>
      </c>
      <c r="B489" s="42">
        <v>103.75</v>
      </c>
      <c r="C489" s="15">
        <f t="shared" si="1"/>
        <v>0.01170160897</v>
      </c>
      <c r="D489" s="17">
        <f t="shared" si="2"/>
        <v>0.01170160897</v>
      </c>
      <c r="E489" s="15" t="s">
        <v>418</v>
      </c>
      <c r="F489" s="16">
        <v>17173.65</v>
      </c>
      <c r="G489" s="15">
        <v>-0.017281188</v>
      </c>
      <c r="H489" s="17">
        <v>-0.0173</v>
      </c>
      <c r="I489" s="19"/>
      <c r="J489" s="15"/>
      <c r="K489" s="15"/>
      <c r="L489" s="15"/>
    </row>
    <row r="490" ht="15.75" customHeight="1">
      <c r="A490" s="15" t="s">
        <v>419</v>
      </c>
      <c r="B490" s="42">
        <v>102.55</v>
      </c>
      <c r="C490" s="15">
        <f t="shared" si="1"/>
        <v>0.000487804878</v>
      </c>
      <c r="D490" s="17">
        <f t="shared" si="2"/>
        <v>0.000487804878</v>
      </c>
      <c r="E490" s="15" t="s">
        <v>419</v>
      </c>
      <c r="F490" s="16">
        <v>17475.65</v>
      </c>
      <c r="G490" s="15">
        <v>-0.003117459</v>
      </c>
      <c r="H490" s="17">
        <v>-0.0031</v>
      </c>
      <c r="I490" s="19"/>
      <c r="J490" s="15"/>
      <c r="K490" s="15"/>
      <c r="L490" s="15"/>
    </row>
    <row r="491" ht="15.75" customHeight="1">
      <c r="A491" s="39">
        <v>44899.0</v>
      </c>
      <c r="B491" s="42">
        <v>102.5</v>
      </c>
      <c r="C491" s="15">
        <f t="shared" si="1"/>
        <v>-0.01489668429</v>
      </c>
      <c r="D491" s="17">
        <f t="shared" si="2"/>
        <v>-0.01489668429</v>
      </c>
      <c r="E491" s="39">
        <v>44899.0</v>
      </c>
      <c r="F491" s="16">
        <v>17530.3</v>
      </c>
      <c r="G491" s="15">
        <v>-0.008183899</v>
      </c>
      <c r="H491" s="17">
        <v>-0.0082</v>
      </c>
      <c r="I491" s="19"/>
      <c r="J491" s="15"/>
      <c r="K491" s="15"/>
      <c r="L491" s="15"/>
    </row>
    <row r="492" ht="15.75" customHeight="1">
      <c r="A492" s="39">
        <v>44869.0</v>
      </c>
      <c r="B492" s="42">
        <v>104.05</v>
      </c>
      <c r="C492" s="15">
        <f t="shared" si="1"/>
        <v>-0.004782400765</v>
      </c>
      <c r="D492" s="17">
        <f t="shared" si="2"/>
        <v>-0.004782400765</v>
      </c>
      <c r="E492" s="39">
        <v>44869.0</v>
      </c>
      <c r="F492" s="16">
        <v>17674.95</v>
      </c>
      <c r="G492" s="15">
        <v>-0.006151476</v>
      </c>
      <c r="H492" s="17">
        <v>-0.0062</v>
      </c>
      <c r="I492" s="19"/>
      <c r="J492" s="15"/>
      <c r="K492" s="15"/>
      <c r="L492" s="15"/>
    </row>
    <row r="493" ht="15.75" customHeight="1">
      <c r="A493" s="39">
        <v>44777.0</v>
      </c>
      <c r="B493" s="42">
        <v>104.55</v>
      </c>
      <c r="C493" s="15">
        <f t="shared" si="1"/>
        <v>0.008683068017</v>
      </c>
      <c r="D493" s="17">
        <f t="shared" si="2"/>
        <v>0.008683068017</v>
      </c>
      <c r="E493" s="39">
        <v>44777.0</v>
      </c>
      <c r="F493" s="16">
        <v>17784.35</v>
      </c>
      <c r="G493" s="15">
        <v>0.008208826</v>
      </c>
      <c r="H493" s="17">
        <v>0.0082</v>
      </c>
      <c r="I493" s="19"/>
      <c r="J493" s="15"/>
      <c r="K493" s="15"/>
      <c r="L493" s="15"/>
    </row>
    <row r="494" ht="15.75" customHeight="1">
      <c r="A494" s="39">
        <v>44746.0</v>
      </c>
      <c r="B494" s="42">
        <v>103.65</v>
      </c>
      <c r="C494" s="15">
        <f t="shared" si="1"/>
        <v>0.006310679612</v>
      </c>
      <c r="D494" s="17">
        <f t="shared" si="2"/>
        <v>0.006310679612</v>
      </c>
      <c r="E494" s="39">
        <v>44746.0</v>
      </c>
      <c r="F494" s="16">
        <v>17639.55</v>
      </c>
      <c r="G494" s="15">
        <v>-0.009439763</v>
      </c>
      <c r="H494" s="17">
        <v>-0.0094</v>
      </c>
      <c r="I494" s="19"/>
      <c r="J494" s="15"/>
      <c r="K494" s="15"/>
      <c r="L494" s="15"/>
    </row>
    <row r="495" ht="15.75" customHeight="1">
      <c r="A495" s="39">
        <v>44716.0</v>
      </c>
      <c r="B495" s="42">
        <v>103.0</v>
      </c>
      <c r="C495" s="15">
        <f t="shared" si="1"/>
        <v>0.006350757206</v>
      </c>
      <c r="D495" s="17">
        <f t="shared" si="2"/>
        <v>0.006350757206</v>
      </c>
      <c r="E495" s="39">
        <v>44716.0</v>
      </c>
      <c r="F495" s="16">
        <v>17807.65</v>
      </c>
      <c r="G495" s="15">
        <v>-0.008339181</v>
      </c>
      <c r="H495" s="17">
        <v>-0.0083</v>
      </c>
      <c r="I495" s="19"/>
      <c r="J495" s="15"/>
      <c r="K495" s="15"/>
      <c r="L495" s="15"/>
    </row>
    <row r="496" ht="15.75" customHeight="1">
      <c r="A496" s="39">
        <v>44685.0</v>
      </c>
      <c r="B496" s="42">
        <v>102.35</v>
      </c>
      <c r="C496" s="15">
        <f t="shared" si="1"/>
        <v>0.001467710372</v>
      </c>
      <c r="D496" s="17">
        <f t="shared" si="2"/>
        <v>0.001467710372</v>
      </c>
      <c r="E496" s="39">
        <v>44685.0</v>
      </c>
      <c r="F496" s="16">
        <v>17957.4</v>
      </c>
      <c r="G496" s="15">
        <v>-0.005317558</v>
      </c>
      <c r="H496" s="17">
        <v>-0.0053</v>
      </c>
      <c r="I496" s="19"/>
      <c r="J496" s="15"/>
      <c r="K496" s="15"/>
      <c r="L496" s="15"/>
    </row>
    <row r="497" ht="15.75" customHeight="1">
      <c r="A497" s="39">
        <v>44655.0</v>
      </c>
      <c r="B497" s="42">
        <v>102.2</v>
      </c>
      <c r="C497" s="15">
        <f t="shared" si="1"/>
        <v>0.03076147252</v>
      </c>
      <c r="D497" s="17">
        <f t="shared" si="2"/>
        <v>0.03076147252</v>
      </c>
      <c r="E497" s="39">
        <v>44655.0</v>
      </c>
      <c r="F497" s="16">
        <v>18053.4</v>
      </c>
      <c r="G497" s="15">
        <v>0.021671774</v>
      </c>
      <c r="H497" s="17">
        <v>0.0217</v>
      </c>
      <c r="I497" s="19"/>
      <c r="J497" s="15"/>
      <c r="K497" s="15"/>
      <c r="L497" s="15"/>
    </row>
    <row r="498" ht="15.75" customHeight="1">
      <c r="A498" s="39">
        <v>44565.0</v>
      </c>
      <c r="B498" s="42">
        <v>99.15</v>
      </c>
      <c r="C498" s="15">
        <f t="shared" si="1"/>
        <v>0.02799377916</v>
      </c>
      <c r="D498" s="17">
        <f t="shared" si="2"/>
        <v>0.02799377916</v>
      </c>
      <c r="E498" s="39">
        <v>44565.0</v>
      </c>
      <c r="F498" s="16">
        <v>17670.45</v>
      </c>
      <c r="G498" s="15">
        <v>0.01177801</v>
      </c>
      <c r="H498" s="17">
        <v>0.0118</v>
      </c>
      <c r="I498" s="19"/>
      <c r="J498" s="15"/>
      <c r="K498" s="15"/>
      <c r="L498" s="15"/>
    </row>
    <row r="499" ht="15.75" customHeight="1">
      <c r="A499" s="15" t="s">
        <v>420</v>
      </c>
      <c r="B499" s="42">
        <v>96.45</v>
      </c>
      <c r="C499" s="15">
        <f t="shared" si="1"/>
        <v>-0.02081218274</v>
      </c>
      <c r="D499" s="17">
        <f t="shared" si="2"/>
        <v>-0.02081218274</v>
      </c>
      <c r="E499" s="15" t="s">
        <v>420</v>
      </c>
      <c r="F499" s="16">
        <v>17464.75</v>
      </c>
      <c r="G499" s="15">
        <v>-0.001914477</v>
      </c>
      <c r="H499" s="17">
        <v>-0.0019</v>
      </c>
      <c r="I499" s="19"/>
      <c r="J499" s="15"/>
      <c r="K499" s="15"/>
      <c r="L499" s="15"/>
    </row>
    <row r="500" ht="15.75" customHeight="1">
      <c r="A500" s="15" t="s">
        <v>421</v>
      </c>
      <c r="B500" s="42">
        <v>98.5</v>
      </c>
      <c r="C500" s="15">
        <f t="shared" si="1"/>
        <v>0.02764736568</v>
      </c>
      <c r="D500" s="17">
        <f t="shared" si="2"/>
        <v>0.02764736568</v>
      </c>
      <c r="E500" s="15" t="s">
        <v>421</v>
      </c>
      <c r="F500" s="16">
        <v>17498.25</v>
      </c>
      <c r="G500" s="15">
        <v>0.009982511</v>
      </c>
      <c r="H500" s="17">
        <v>0.01</v>
      </c>
      <c r="I500" s="19"/>
      <c r="J500" s="15"/>
      <c r="K500" s="15"/>
      <c r="L500" s="15"/>
    </row>
    <row r="501" ht="15.75" customHeight="1">
      <c r="A501" s="15" t="s">
        <v>422</v>
      </c>
      <c r="B501" s="42">
        <v>95.85</v>
      </c>
      <c r="C501" s="15">
        <f t="shared" si="1"/>
        <v>-0.02591463415</v>
      </c>
      <c r="D501" s="17">
        <f t="shared" si="2"/>
        <v>-0.02591463415</v>
      </c>
      <c r="E501" s="15" t="s">
        <v>422</v>
      </c>
      <c r="F501" s="16">
        <v>17325.3</v>
      </c>
      <c r="G501" s="15">
        <v>0.005998142</v>
      </c>
      <c r="H501" s="17">
        <v>0.006</v>
      </c>
      <c r="I501" s="19"/>
      <c r="J501" s="15"/>
      <c r="K501" s="15"/>
      <c r="L501" s="15"/>
    </row>
    <row r="502" ht="15.75" customHeight="1">
      <c r="A502" s="15" t="s">
        <v>423</v>
      </c>
      <c r="B502" s="42">
        <v>98.4</v>
      </c>
      <c r="C502" s="15">
        <f t="shared" si="1"/>
        <v>-0.016</v>
      </c>
      <c r="D502" s="17">
        <f t="shared" si="2"/>
        <v>-0.016</v>
      </c>
      <c r="E502" s="15" t="s">
        <v>423</v>
      </c>
      <c r="F502" s="16">
        <v>17222.0</v>
      </c>
      <c r="G502" s="15">
        <v>0.00402262</v>
      </c>
      <c r="H502" s="17">
        <v>0.004</v>
      </c>
      <c r="I502" s="19"/>
      <c r="J502" s="15"/>
      <c r="K502" s="15"/>
      <c r="L502" s="15"/>
    </row>
    <row r="503" ht="15.75" customHeight="1">
      <c r="A503" s="15" t="s">
        <v>424</v>
      </c>
      <c r="B503" s="42">
        <v>100.0</v>
      </c>
      <c r="C503" s="15">
        <f t="shared" si="1"/>
        <v>-0.002493765586</v>
      </c>
      <c r="D503" s="17">
        <f t="shared" si="2"/>
        <v>-0.002493765586</v>
      </c>
      <c r="E503" s="15" t="s">
        <v>424</v>
      </c>
      <c r="F503" s="16">
        <v>17153.0</v>
      </c>
      <c r="G503" s="15">
        <v>-0.004049876</v>
      </c>
      <c r="H503" s="17">
        <v>-0.004</v>
      </c>
      <c r="I503" s="19"/>
      <c r="J503" s="15"/>
      <c r="K503" s="15"/>
      <c r="L503" s="15"/>
    </row>
    <row r="504" ht="15.75" customHeight="1">
      <c r="A504" s="15" t="s">
        <v>425</v>
      </c>
      <c r="B504" s="42">
        <v>100.25</v>
      </c>
      <c r="C504" s="15">
        <f t="shared" si="1"/>
        <v>0</v>
      </c>
      <c r="D504" s="17">
        <f t="shared" si="2"/>
        <v>0</v>
      </c>
      <c r="E504" s="15" t="s">
        <v>425</v>
      </c>
      <c r="F504" s="16">
        <v>17222.75</v>
      </c>
      <c r="G504" s="15">
        <v>-0.001327871</v>
      </c>
      <c r="H504" s="17">
        <v>-0.0013</v>
      </c>
      <c r="I504" s="19"/>
      <c r="J504" s="15"/>
      <c r="K504" s="15"/>
      <c r="L504" s="15"/>
    </row>
    <row r="505" ht="15.75" customHeight="1">
      <c r="A505" s="15" t="s">
        <v>426</v>
      </c>
      <c r="B505" s="42">
        <v>100.25</v>
      </c>
      <c r="C505" s="15">
        <f t="shared" si="1"/>
        <v>-0.007916872835</v>
      </c>
      <c r="D505" s="17">
        <f t="shared" si="2"/>
        <v>-0.007916872835</v>
      </c>
      <c r="E505" s="15" t="s">
        <v>426</v>
      </c>
      <c r="F505" s="16">
        <v>17245.65</v>
      </c>
      <c r="G505" s="15">
        <v>-0.004033958</v>
      </c>
      <c r="H505" s="17">
        <v>-0.004</v>
      </c>
      <c r="I505" s="19"/>
      <c r="J505" s="15"/>
      <c r="K505" s="15"/>
      <c r="L505" s="15"/>
    </row>
    <row r="506" ht="15.75" customHeight="1">
      <c r="A506" s="15" t="s">
        <v>427</v>
      </c>
      <c r="B506" s="42">
        <v>101.05</v>
      </c>
      <c r="C506" s="15">
        <f t="shared" si="1"/>
        <v>0</v>
      </c>
      <c r="D506" s="17">
        <f t="shared" si="2"/>
        <v>0</v>
      </c>
      <c r="E506" s="15" t="s">
        <v>427</v>
      </c>
      <c r="F506" s="16">
        <v>17315.5</v>
      </c>
      <c r="G506" s="15">
        <v>0.0115612</v>
      </c>
      <c r="H506" s="17">
        <v>0.0116</v>
      </c>
      <c r="I506" s="19"/>
      <c r="J506" s="15"/>
      <c r="K506" s="15"/>
      <c r="L506" s="15"/>
    </row>
    <row r="507" ht="15.75" customHeight="1">
      <c r="A507" s="15" t="s">
        <v>428</v>
      </c>
      <c r="B507" s="42">
        <v>101.05</v>
      </c>
      <c r="C507" s="15">
        <f t="shared" si="1"/>
        <v>-0.01558694593</v>
      </c>
      <c r="D507" s="17">
        <f t="shared" si="2"/>
        <v>-0.01558694593</v>
      </c>
      <c r="E507" s="15" t="s">
        <v>428</v>
      </c>
      <c r="F507" s="16">
        <v>17117.6</v>
      </c>
      <c r="G507" s="15">
        <v>-0.009802135</v>
      </c>
      <c r="H507" s="17">
        <v>-0.0098</v>
      </c>
      <c r="I507" s="19"/>
      <c r="J507" s="15"/>
      <c r="K507" s="15"/>
      <c r="L507" s="15"/>
    </row>
    <row r="508" ht="15.75" customHeight="1">
      <c r="A508" s="15" t="s">
        <v>429</v>
      </c>
      <c r="B508" s="42">
        <v>102.65</v>
      </c>
      <c r="C508" s="15">
        <f t="shared" si="1"/>
        <v>0.05552699229</v>
      </c>
      <c r="D508" s="17">
        <f t="shared" si="2"/>
        <v>0.05552699229</v>
      </c>
      <c r="E508" s="15" t="s">
        <v>429</v>
      </c>
      <c r="F508" s="16">
        <v>17287.05</v>
      </c>
      <c r="G508" s="15">
        <v>0.018361919</v>
      </c>
      <c r="H508" s="17">
        <v>0.0184</v>
      </c>
      <c r="I508" s="19"/>
      <c r="J508" s="15"/>
      <c r="K508" s="15"/>
      <c r="L508" s="15"/>
    </row>
    <row r="509" ht="15.75" customHeight="1">
      <c r="A509" s="15" t="s">
        <v>430</v>
      </c>
      <c r="B509" s="42">
        <v>97.25</v>
      </c>
      <c r="C509" s="15">
        <f t="shared" si="1"/>
        <v>0.01513569937</v>
      </c>
      <c r="D509" s="17">
        <f t="shared" si="2"/>
        <v>0.01513569937</v>
      </c>
      <c r="E509" s="15" t="s">
        <v>430</v>
      </c>
      <c r="F509" s="16">
        <v>16975.35</v>
      </c>
      <c r="G509" s="15">
        <v>0.018745124</v>
      </c>
      <c r="H509" s="17">
        <v>0.0187</v>
      </c>
      <c r="I509" s="19"/>
      <c r="J509" s="15"/>
      <c r="K509" s="15"/>
      <c r="L509" s="15"/>
    </row>
    <row r="510" ht="15.75" customHeight="1">
      <c r="A510" s="15" t="s">
        <v>431</v>
      </c>
      <c r="B510" s="42">
        <v>95.8</v>
      </c>
      <c r="C510" s="15">
        <f t="shared" si="1"/>
        <v>-0.008794619762</v>
      </c>
      <c r="D510" s="17">
        <f t="shared" si="2"/>
        <v>-0.008794619762</v>
      </c>
      <c r="E510" s="15" t="s">
        <v>431</v>
      </c>
      <c r="F510" s="16">
        <v>16663.0</v>
      </c>
      <c r="G510" s="15">
        <v>-0.012346411</v>
      </c>
      <c r="H510" s="17">
        <v>-0.0123</v>
      </c>
      <c r="I510" s="19"/>
      <c r="J510" s="15"/>
      <c r="K510" s="15"/>
      <c r="L510" s="15"/>
    </row>
    <row r="511" ht="15.75" customHeight="1">
      <c r="A511" s="15" t="s">
        <v>432</v>
      </c>
      <c r="B511" s="42">
        <v>96.65</v>
      </c>
      <c r="C511" s="15">
        <f t="shared" si="1"/>
        <v>-0.0102406554</v>
      </c>
      <c r="D511" s="17">
        <f t="shared" si="2"/>
        <v>-0.0102406554</v>
      </c>
      <c r="E511" s="15" t="s">
        <v>432</v>
      </c>
      <c r="F511" s="16">
        <v>16871.3</v>
      </c>
      <c r="G511" s="15">
        <v>0.01448247</v>
      </c>
      <c r="H511" s="17">
        <v>0.0145</v>
      </c>
      <c r="I511" s="19"/>
      <c r="J511" s="15"/>
      <c r="K511" s="15"/>
      <c r="L511" s="15"/>
    </row>
    <row r="512" ht="15.75" customHeight="1">
      <c r="A512" s="39">
        <v>44868.0</v>
      </c>
      <c r="B512" s="42">
        <v>97.65</v>
      </c>
      <c r="C512" s="15">
        <f t="shared" si="1"/>
        <v>-0.0005117707267</v>
      </c>
      <c r="D512" s="17">
        <f t="shared" si="2"/>
        <v>-0.0005117707267</v>
      </c>
      <c r="E512" s="39">
        <v>44868.0</v>
      </c>
      <c r="F512" s="16">
        <v>16630.45</v>
      </c>
      <c r="G512" s="15">
        <v>0.002142224</v>
      </c>
      <c r="H512" s="17">
        <v>0.0021</v>
      </c>
      <c r="I512" s="19"/>
      <c r="J512" s="15"/>
      <c r="K512" s="15"/>
      <c r="L512" s="15"/>
    </row>
    <row r="513" ht="15.75" customHeight="1">
      <c r="A513" s="39">
        <v>44837.0</v>
      </c>
      <c r="B513" s="42">
        <v>97.7</v>
      </c>
      <c r="C513" s="15">
        <f t="shared" si="1"/>
        <v>0.007216494845</v>
      </c>
      <c r="D513" s="17">
        <f t="shared" si="2"/>
        <v>0.007216494845</v>
      </c>
      <c r="E513" s="39">
        <v>44837.0</v>
      </c>
      <c r="F513" s="16">
        <v>16594.9</v>
      </c>
      <c r="G513" s="15">
        <v>0.015267339</v>
      </c>
      <c r="H513" s="17">
        <v>0.0153</v>
      </c>
      <c r="I513" s="19"/>
      <c r="J513" s="15"/>
      <c r="K513" s="15"/>
      <c r="L513" s="15"/>
    </row>
    <row r="514" ht="15.75" customHeight="1">
      <c r="A514" s="39">
        <v>44807.0</v>
      </c>
      <c r="B514" s="42">
        <v>97.0</v>
      </c>
      <c r="C514" s="15">
        <f t="shared" si="1"/>
        <v>0.03910016069</v>
      </c>
      <c r="D514" s="17">
        <f t="shared" si="2"/>
        <v>0.03910016069</v>
      </c>
      <c r="E514" s="39">
        <v>44807.0</v>
      </c>
      <c r="F514" s="16">
        <v>16345.35</v>
      </c>
      <c r="G514" s="15">
        <v>0.020726327</v>
      </c>
      <c r="H514" s="17">
        <v>0.0207</v>
      </c>
      <c r="I514" s="19"/>
      <c r="J514" s="15"/>
      <c r="K514" s="15"/>
      <c r="L514" s="15"/>
    </row>
    <row r="515" ht="15.75" customHeight="1">
      <c r="A515" s="39">
        <v>44776.0</v>
      </c>
      <c r="B515" s="42">
        <v>93.35</v>
      </c>
      <c r="C515" s="15">
        <f t="shared" si="1"/>
        <v>0.01357220413</v>
      </c>
      <c r="D515" s="17">
        <f t="shared" si="2"/>
        <v>0.01357220413</v>
      </c>
      <c r="E515" s="39">
        <v>44776.0</v>
      </c>
      <c r="F515" s="16">
        <v>16013.45</v>
      </c>
      <c r="G515" s="15">
        <v>0.009474789</v>
      </c>
      <c r="H515" s="17">
        <v>0.0095</v>
      </c>
      <c r="I515" s="19"/>
      <c r="J515" s="15"/>
      <c r="K515" s="15"/>
      <c r="L515" s="15"/>
    </row>
    <row r="516" ht="15.75" customHeight="1">
      <c r="A516" s="39">
        <v>44745.0</v>
      </c>
      <c r="B516" s="42">
        <v>92.1</v>
      </c>
      <c r="C516" s="15">
        <f t="shared" si="1"/>
        <v>-0.01812366738</v>
      </c>
      <c r="D516" s="17">
        <f t="shared" si="2"/>
        <v>-0.01812366738</v>
      </c>
      <c r="E516" s="39">
        <v>44745.0</v>
      </c>
      <c r="F516" s="16">
        <v>15863.15</v>
      </c>
      <c r="G516" s="15">
        <v>-0.023526732</v>
      </c>
      <c r="H516" s="17">
        <v>-0.0235</v>
      </c>
      <c r="I516" s="19"/>
      <c r="J516" s="15"/>
      <c r="K516" s="15"/>
      <c r="L516" s="15"/>
    </row>
    <row r="517" ht="15.75" customHeight="1">
      <c r="A517" s="39">
        <v>44654.0</v>
      </c>
      <c r="B517" s="42">
        <v>93.8</v>
      </c>
      <c r="C517" s="15">
        <f t="shared" si="1"/>
        <v>-0.01054852321</v>
      </c>
      <c r="D517" s="17">
        <f t="shared" si="2"/>
        <v>-0.01054852321</v>
      </c>
      <c r="E517" s="39">
        <v>44654.0</v>
      </c>
      <c r="F517" s="16">
        <v>16245.35</v>
      </c>
      <c r="G517" s="15">
        <v>-0.015316962</v>
      </c>
      <c r="H517" s="17">
        <v>-0.0153</v>
      </c>
      <c r="I517" s="19"/>
      <c r="J517" s="15"/>
      <c r="K517" s="15"/>
      <c r="L517" s="15"/>
    </row>
    <row r="518" ht="15.75" customHeight="1">
      <c r="A518" s="39">
        <v>44623.0</v>
      </c>
      <c r="B518" s="42">
        <v>94.8</v>
      </c>
      <c r="C518" s="15">
        <f t="shared" si="1"/>
        <v>0.01444622793</v>
      </c>
      <c r="D518" s="17">
        <f t="shared" si="2"/>
        <v>0.01444622793</v>
      </c>
      <c r="E518" s="39">
        <v>44623.0</v>
      </c>
      <c r="F518" s="16">
        <v>16498.05</v>
      </c>
      <c r="G518" s="15">
        <v>-0.006497671</v>
      </c>
      <c r="H518" s="17">
        <v>-0.0065</v>
      </c>
      <c r="I518" s="19"/>
      <c r="J518" s="15"/>
      <c r="K518" s="15"/>
      <c r="L518" s="15"/>
    </row>
    <row r="519" ht="15.75" customHeight="1">
      <c r="A519" s="39">
        <v>44595.0</v>
      </c>
      <c r="B519" s="42">
        <v>93.45</v>
      </c>
      <c r="C519" s="15">
        <f t="shared" si="1"/>
        <v>-0.00901378579</v>
      </c>
      <c r="D519" s="17">
        <f t="shared" si="2"/>
        <v>-0.00901378579</v>
      </c>
      <c r="E519" s="39">
        <v>44595.0</v>
      </c>
      <c r="F519" s="16">
        <v>16605.95</v>
      </c>
      <c r="G519" s="15">
        <v>-0.011191564</v>
      </c>
      <c r="H519" s="17">
        <v>-0.0112</v>
      </c>
      <c r="I519" s="19"/>
      <c r="J519" s="15"/>
      <c r="K519" s="15"/>
      <c r="L519" s="15"/>
    </row>
    <row r="520" ht="15.75" customHeight="1">
      <c r="A520" s="15" t="s">
        <v>433</v>
      </c>
      <c r="B520" s="42">
        <v>94.3</v>
      </c>
      <c r="C520" s="15">
        <f t="shared" si="1"/>
        <v>-0.01049317943</v>
      </c>
      <c r="D520" s="17">
        <f t="shared" si="2"/>
        <v>-0.01049317943</v>
      </c>
      <c r="E520" s="15" t="s">
        <v>433</v>
      </c>
      <c r="F520" s="16">
        <v>16793.9</v>
      </c>
      <c r="G520" s="15">
        <v>0.008134034</v>
      </c>
      <c r="H520" s="17">
        <v>0.0081</v>
      </c>
      <c r="I520" s="19"/>
      <c r="J520" s="15"/>
      <c r="K520" s="15"/>
      <c r="L520" s="15"/>
    </row>
    <row r="521" ht="15.75" customHeight="1">
      <c r="A521" s="15" t="s">
        <v>434</v>
      </c>
      <c r="B521" s="42">
        <v>95.3</v>
      </c>
      <c r="C521" s="15">
        <f t="shared" si="1"/>
        <v>0.05187637969</v>
      </c>
      <c r="D521" s="17">
        <f t="shared" si="2"/>
        <v>0.05187637969</v>
      </c>
      <c r="E521" s="15" t="s">
        <v>434</v>
      </c>
      <c r="F521" s="16">
        <v>16658.4</v>
      </c>
      <c r="G521" s="15">
        <v>0.025261648</v>
      </c>
      <c r="H521" s="17">
        <v>0.0253</v>
      </c>
      <c r="I521" s="19"/>
      <c r="J521" s="15"/>
      <c r="K521" s="15"/>
      <c r="L521" s="15"/>
    </row>
    <row r="522" ht="15.75" customHeight="1">
      <c r="A522" s="15" t="s">
        <v>435</v>
      </c>
      <c r="B522" s="42">
        <v>90.6</v>
      </c>
      <c r="C522" s="15">
        <f t="shared" si="1"/>
        <v>-0.1034141514</v>
      </c>
      <c r="D522" s="17">
        <f t="shared" si="2"/>
        <v>-0.1034141514</v>
      </c>
      <c r="E522" s="15" t="s">
        <v>435</v>
      </c>
      <c r="F522" s="16">
        <v>16247.95</v>
      </c>
      <c r="G522" s="15">
        <v>-0.04778105</v>
      </c>
      <c r="H522" s="17">
        <v>-0.0478</v>
      </c>
      <c r="I522" s="19"/>
      <c r="J522" s="15"/>
      <c r="K522" s="15"/>
      <c r="L522" s="15"/>
    </row>
    <row r="523" ht="15.75" customHeight="1">
      <c r="A523" s="15" t="s">
        <v>436</v>
      </c>
      <c r="B523" s="42">
        <v>101.05</v>
      </c>
      <c r="C523" s="15">
        <f t="shared" si="1"/>
        <v>0.001983143282</v>
      </c>
      <c r="D523" s="17">
        <f t="shared" si="2"/>
        <v>0.001983143282</v>
      </c>
      <c r="E523" s="15" t="s">
        <v>436</v>
      </c>
      <c r="F523" s="16">
        <v>17063.25</v>
      </c>
      <c r="G523" s="15">
        <v>-0.001693755</v>
      </c>
      <c r="H523" s="17">
        <v>-0.0017</v>
      </c>
      <c r="I523" s="19"/>
      <c r="J523" s="15"/>
      <c r="K523" s="15"/>
      <c r="L523" s="15"/>
    </row>
    <row r="524" ht="15.75" customHeight="1">
      <c r="A524" s="15" t="s">
        <v>437</v>
      </c>
      <c r="B524" s="42">
        <v>100.85</v>
      </c>
      <c r="C524" s="15">
        <f t="shared" si="1"/>
        <v>-0.03814973772</v>
      </c>
      <c r="D524" s="17">
        <f t="shared" si="2"/>
        <v>-0.03814973772</v>
      </c>
      <c r="E524" s="15" t="s">
        <v>437</v>
      </c>
      <c r="F524" s="16">
        <v>17092.2</v>
      </c>
      <c r="G524" s="15">
        <v>-0.006651498</v>
      </c>
      <c r="H524" s="17">
        <v>-0.0067</v>
      </c>
      <c r="I524" s="19"/>
      <c r="J524" s="15"/>
      <c r="K524" s="15"/>
      <c r="L524" s="15"/>
    </row>
    <row r="525" ht="15.75" customHeight="1">
      <c r="A525" s="15" t="s">
        <v>438</v>
      </c>
      <c r="B525" s="42">
        <v>104.85</v>
      </c>
      <c r="C525" s="15">
        <f t="shared" si="1"/>
        <v>-0.03319502075</v>
      </c>
      <c r="D525" s="17">
        <f t="shared" si="2"/>
        <v>-0.03319502075</v>
      </c>
      <c r="E525" s="15" t="s">
        <v>438</v>
      </c>
      <c r="F525" s="16">
        <v>17206.65</v>
      </c>
      <c r="G525" s="15">
        <v>-0.004031535</v>
      </c>
      <c r="H525" s="17">
        <v>-0.004</v>
      </c>
      <c r="I525" s="19"/>
      <c r="J525" s="15"/>
      <c r="K525" s="15"/>
      <c r="L525" s="15"/>
    </row>
    <row r="526" ht="15.75" customHeight="1">
      <c r="A526" s="15" t="s">
        <v>439</v>
      </c>
      <c r="B526" s="42">
        <v>108.45</v>
      </c>
      <c r="C526" s="15">
        <f t="shared" si="1"/>
        <v>-0.006413192854</v>
      </c>
      <c r="D526" s="17">
        <f t="shared" si="2"/>
        <v>-0.006413192854</v>
      </c>
      <c r="E526" s="15" t="s">
        <v>439</v>
      </c>
      <c r="F526" s="16">
        <v>17276.3</v>
      </c>
      <c r="G526" s="15">
        <v>-0.001635403</v>
      </c>
      <c r="H526" s="17">
        <v>-0.0016</v>
      </c>
      <c r="I526" s="19"/>
      <c r="J526" s="15"/>
      <c r="K526" s="15"/>
      <c r="L526" s="15"/>
    </row>
    <row r="527" ht="15.75" customHeight="1">
      <c r="A527" s="15" t="s">
        <v>440</v>
      </c>
      <c r="B527" s="42">
        <v>109.15</v>
      </c>
      <c r="C527" s="15">
        <f t="shared" si="1"/>
        <v>-0.05864596809</v>
      </c>
      <c r="D527" s="17">
        <f t="shared" si="2"/>
        <v>-0.05864596809</v>
      </c>
      <c r="E527" s="15" t="s">
        <v>440</v>
      </c>
      <c r="F527" s="16">
        <v>17304.6</v>
      </c>
      <c r="G527" s="15">
        <v>-0.001016037</v>
      </c>
      <c r="H527" s="17">
        <v>-0.001</v>
      </c>
      <c r="I527" s="19"/>
      <c r="J527" s="15"/>
      <c r="K527" s="15"/>
      <c r="L527" s="15"/>
    </row>
    <row r="528" ht="15.75" customHeight="1">
      <c r="A528" s="15" t="s">
        <v>441</v>
      </c>
      <c r="B528" s="42">
        <v>115.95</v>
      </c>
      <c r="C528" s="15">
        <f t="shared" si="1"/>
        <v>0.04884667571</v>
      </c>
      <c r="D528" s="17">
        <f t="shared" si="2"/>
        <v>0.04884667571</v>
      </c>
      <c r="E528" s="15" t="s">
        <v>441</v>
      </c>
      <c r="F528" s="16">
        <v>17322.2</v>
      </c>
      <c r="G528" s="15">
        <v>-0.00174327</v>
      </c>
      <c r="H528" s="17">
        <v>-0.0017</v>
      </c>
      <c r="I528" s="19"/>
      <c r="J528" s="15"/>
      <c r="K528" s="15"/>
      <c r="L528" s="15"/>
    </row>
    <row r="529" ht="15.75" customHeight="1">
      <c r="A529" s="15" t="s">
        <v>442</v>
      </c>
      <c r="B529" s="42">
        <v>110.55</v>
      </c>
      <c r="C529" s="15">
        <f t="shared" si="1"/>
        <v>0.00408719346</v>
      </c>
      <c r="D529" s="17">
        <f t="shared" si="2"/>
        <v>0.00408719346</v>
      </c>
      <c r="E529" s="15" t="s">
        <v>442</v>
      </c>
      <c r="F529" s="16">
        <v>17352.45</v>
      </c>
      <c r="G529" s="15">
        <v>0.030259221</v>
      </c>
      <c r="H529" s="17">
        <v>0.0303</v>
      </c>
      <c r="I529" s="19"/>
      <c r="J529" s="15"/>
      <c r="K529" s="15"/>
      <c r="L529" s="15"/>
    </row>
    <row r="530" ht="15.75" customHeight="1">
      <c r="A530" s="15" t="s">
        <v>443</v>
      </c>
      <c r="B530" s="42">
        <v>110.1</v>
      </c>
      <c r="C530" s="15">
        <f t="shared" si="1"/>
        <v>-0.03378674857</v>
      </c>
      <c r="D530" s="17">
        <f t="shared" si="2"/>
        <v>-0.03378674857</v>
      </c>
      <c r="E530" s="15" t="s">
        <v>443</v>
      </c>
      <c r="F530" s="16">
        <v>16842.8</v>
      </c>
      <c r="G530" s="15">
        <v>-0.030616268</v>
      </c>
      <c r="H530" s="17">
        <v>-0.0306</v>
      </c>
      <c r="I530" s="19"/>
      <c r="J530" s="15"/>
      <c r="K530" s="15"/>
      <c r="L530" s="15"/>
    </row>
    <row r="531" ht="15.75" customHeight="1">
      <c r="A531" s="39">
        <v>44867.0</v>
      </c>
      <c r="B531" s="42">
        <v>113.95</v>
      </c>
      <c r="C531" s="15">
        <f t="shared" si="1"/>
        <v>-0.007404181185</v>
      </c>
      <c r="D531" s="17">
        <f t="shared" si="2"/>
        <v>-0.007404181185</v>
      </c>
      <c r="E531" s="39">
        <v>44867.0</v>
      </c>
      <c r="F531" s="16">
        <v>17374.75</v>
      </c>
      <c r="G531" s="15">
        <v>-0.013126319</v>
      </c>
      <c r="H531" s="17">
        <v>-0.0131</v>
      </c>
      <c r="I531" s="19"/>
      <c r="J531" s="15"/>
      <c r="K531" s="15"/>
      <c r="L531" s="15"/>
    </row>
    <row r="532" ht="15.75" customHeight="1">
      <c r="A532" s="39">
        <v>44836.0</v>
      </c>
      <c r="B532" s="42">
        <v>114.8</v>
      </c>
      <c r="C532" s="15">
        <f t="shared" si="1"/>
        <v>-0.001304915181</v>
      </c>
      <c r="D532" s="17">
        <f t="shared" si="2"/>
        <v>-0.001304915181</v>
      </c>
      <c r="E532" s="39">
        <v>44836.0</v>
      </c>
      <c r="F532" s="16">
        <v>17605.85</v>
      </c>
      <c r="G532" s="15">
        <v>0.008133969</v>
      </c>
      <c r="H532" s="17">
        <v>0.0081</v>
      </c>
      <c r="I532" s="19"/>
      <c r="J532" s="15"/>
      <c r="K532" s="15"/>
      <c r="L532" s="15"/>
    </row>
    <row r="533" ht="15.75" customHeight="1">
      <c r="A533" s="39">
        <v>44806.0</v>
      </c>
      <c r="B533" s="42">
        <v>114.95</v>
      </c>
      <c r="C533" s="15">
        <f t="shared" si="1"/>
        <v>0</v>
      </c>
      <c r="D533" s="17">
        <f t="shared" si="2"/>
        <v>0</v>
      </c>
      <c r="E533" s="39">
        <v>44806.0</v>
      </c>
      <c r="F533" s="16">
        <v>17463.8</v>
      </c>
      <c r="G533" s="15">
        <v>0.011412107</v>
      </c>
      <c r="H533" s="17">
        <v>0.0114</v>
      </c>
      <c r="I533" s="19"/>
      <c r="J533" s="15"/>
      <c r="K533" s="15"/>
      <c r="L533" s="15"/>
    </row>
    <row r="534" ht="15.75" customHeight="1">
      <c r="A534" s="39">
        <v>44775.0</v>
      </c>
      <c r="B534" s="42">
        <v>114.95</v>
      </c>
      <c r="C534" s="15">
        <f t="shared" si="1"/>
        <v>-0.01160791058</v>
      </c>
      <c r="D534" s="17">
        <f t="shared" si="2"/>
        <v>-0.01160791058</v>
      </c>
      <c r="E534" s="39">
        <v>44775.0</v>
      </c>
      <c r="F534" s="16">
        <v>17266.75</v>
      </c>
      <c r="G534" s="15">
        <v>0.003087675</v>
      </c>
      <c r="H534" s="17">
        <v>0.0031</v>
      </c>
      <c r="I534" s="19"/>
      <c r="J534" s="15"/>
      <c r="K534" s="15"/>
      <c r="L534" s="15"/>
    </row>
    <row r="535" ht="15.75" customHeight="1">
      <c r="A535" s="39">
        <v>44744.0</v>
      </c>
      <c r="B535" s="42">
        <v>116.3</v>
      </c>
      <c r="C535" s="15">
        <f t="shared" si="1"/>
        <v>-0.002572898799</v>
      </c>
      <c r="D535" s="17">
        <f t="shared" si="2"/>
        <v>-0.002572898799</v>
      </c>
      <c r="E535" s="39">
        <v>44744.0</v>
      </c>
      <c r="F535" s="16">
        <v>17213.6</v>
      </c>
      <c r="G535" s="15">
        <v>-0.017281047</v>
      </c>
      <c r="H535" s="17">
        <v>-0.0173</v>
      </c>
      <c r="I535" s="19"/>
      <c r="J535" s="15"/>
      <c r="K535" s="15"/>
      <c r="L535" s="15"/>
    </row>
    <row r="536" ht="15.75" customHeight="1">
      <c r="A536" s="39">
        <v>44653.0</v>
      </c>
      <c r="B536" s="42">
        <v>116.6</v>
      </c>
      <c r="C536" s="15">
        <f t="shared" si="1"/>
        <v>-0.002992731937</v>
      </c>
      <c r="D536" s="17">
        <f t="shared" si="2"/>
        <v>-0.002992731937</v>
      </c>
      <c r="E536" s="39">
        <v>44653.0</v>
      </c>
      <c r="F536" s="16">
        <v>17516.3</v>
      </c>
      <c r="G536" s="15">
        <v>-0.002499972</v>
      </c>
      <c r="H536" s="17">
        <v>-0.0025</v>
      </c>
      <c r="I536" s="19"/>
      <c r="J536" s="15"/>
      <c r="K536" s="15"/>
      <c r="L536" s="15"/>
    </row>
    <row r="537" ht="15.75" customHeight="1">
      <c r="A537" s="39">
        <v>44622.0</v>
      </c>
      <c r="B537" s="42">
        <v>116.95</v>
      </c>
      <c r="C537" s="15">
        <f t="shared" si="1"/>
        <v>-0.01308016878</v>
      </c>
      <c r="D537" s="17">
        <f t="shared" si="2"/>
        <v>-0.01308016878</v>
      </c>
      <c r="E537" s="39">
        <v>44622.0</v>
      </c>
      <c r="F537" s="16">
        <v>17560.2</v>
      </c>
      <c r="G537" s="15">
        <v>-0.012362205</v>
      </c>
      <c r="H537" s="17">
        <v>-0.0124</v>
      </c>
      <c r="I537" s="19"/>
      <c r="J537" s="15"/>
      <c r="K537" s="15"/>
      <c r="L537" s="15"/>
    </row>
    <row r="538" ht="15.75" customHeight="1">
      <c r="A538" s="39">
        <v>44594.0</v>
      </c>
      <c r="B538" s="42">
        <v>118.5</v>
      </c>
      <c r="C538" s="15">
        <f t="shared" si="1"/>
        <v>0.02111158983</v>
      </c>
      <c r="D538" s="17">
        <f t="shared" si="2"/>
        <v>0.02111158983</v>
      </c>
      <c r="E538" s="39">
        <v>44594.0</v>
      </c>
      <c r="F538" s="16">
        <v>17780.0</v>
      </c>
      <c r="G538" s="15">
        <v>0.011557816</v>
      </c>
      <c r="H538" s="17">
        <v>0.0116</v>
      </c>
      <c r="I538" s="19"/>
      <c r="J538" s="15"/>
      <c r="K538" s="15"/>
      <c r="L538" s="15"/>
    </row>
    <row r="539" ht="15.75" customHeight="1">
      <c r="A539" s="39">
        <v>44563.0</v>
      </c>
      <c r="B539" s="42">
        <v>116.05</v>
      </c>
      <c r="C539" s="15">
        <f t="shared" si="1"/>
        <v>0.007378472222</v>
      </c>
      <c r="D539" s="17">
        <f t="shared" si="2"/>
        <v>0.007378472222</v>
      </c>
      <c r="E539" s="39">
        <v>44563.0</v>
      </c>
      <c r="F539" s="16">
        <v>17576.85</v>
      </c>
      <c r="G539" s="15">
        <v>0.013667938</v>
      </c>
      <c r="H539" s="17">
        <v>0.0137</v>
      </c>
      <c r="I539" s="19"/>
      <c r="J539" s="15"/>
      <c r="K539" s="15"/>
      <c r="L539" s="15"/>
    </row>
    <row r="540" ht="15.75" customHeight="1">
      <c r="A540" s="15" t="s">
        <v>444</v>
      </c>
      <c r="B540" s="42">
        <v>115.2</v>
      </c>
      <c r="C540" s="15">
        <f t="shared" si="1"/>
        <v>0.006553079948</v>
      </c>
      <c r="D540" s="17">
        <f t="shared" si="2"/>
        <v>0.006553079948</v>
      </c>
      <c r="E540" s="15" t="s">
        <v>444</v>
      </c>
      <c r="F540" s="16">
        <v>17339.85</v>
      </c>
      <c r="G540" s="15">
        <v>0.013910694</v>
      </c>
      <c r="H540" s="17">
        <v>0.0139</v>
      </c>
      <c r="I540" s="19"/>
      <c r="J540" s="15"/>
      <c r="K540" s="15"/>
      <c r="L540" s="15"/>
    </row>
    <row r="541" ht="15.75" customHeight="1">
      <c r="A541" s="15" t="s">
        <v>445</v>
      </c>
      <c r="B541" s="42">
        <v>114.45</v>
      </c>
      <c r="C541" s="15">
        <f t="shared" si="1"/>
        <v>0.006596306069</v>
      </c>
      <c r="D541" s="17">
        <f t="shared" si="2"/>
        <v>0.006596306069</v>
      </c>
      <c r="E541" s="15" t="s">
        <v>445</v>
      </c>
      <c r="F541" s="16">
        <v>17101.95</v>
      </c>
      <c r="G541" s="15">
        <v>-4.79248E-4</v>
      </c>
      <c r="H541" s="17">
        <v>-5.0E-4</v>
      </c>
      <c r="I541" s="19"/>
      <c r="J541" s="15"/>
      <c r="K541" s="15"/>
      <c r="L541" s="15"/>
    </row>
    <row r="542" ht="15.75" customHeight="1">
      <c r="A542" s="15" t="s">
        <v>446</v>
      </c>
      <c r="B542" s="42">
        <v>113.7</v>
      </c>
      <c r="C542" s="15">
        <f t="shared" si="1"/>
        <v>-0.003068829461</v>
      </c>
      <c r="D542" s="17">
        <f t="shared" si="2"/>
        <v>-0.003068829461</v>
      </c>
      <c r="E542" s="15" t="s">
        <v>446</v>
      </c>
      <c r="F542" s="16">
        <v>17110.15</v>
      </c>
      <c r="G542" s="15">
        <v>-0.0097118</v>
      </c>
      <c r="H542" s="17">
        <v>-0.0097</v>
      </c>
      <c r="I542" s="19"/>
      <c r="J542" s="15"/>
      <c r="K542" s="15"/>
      <c r="L542" s="15"/>
    </row>
    <row r="543" ht="15.75" customHeight="1">
      <c r="A543" s="15" t="s">
        <v>447</v>
      </c>
      <c r="B543" s="42">
        <v>114.05</v>
      </c>
      <c r="C543" s="15">
        <f t="shared" si="1"/>
        <v>0.005731922399</v>
      </c>
      <c r="D543" s="17">
        <f t="shared" si="2"/>
        <v>0.005731922399</v>
      </c>
      <c r="E543" s="15" t="s">
        <v>447</v>
      </c>
      <c r="F543" s="16">
        <v>17277.95</v>
      </c>
      <c r="G543" s="15">
        <v>0.007513514</v>
      </c>
      <c r="H543" s="17">
        <v>0.0075</v>
      </c>
      <c r="I543" s="19"/>
      <c r="J543" s="15"/>
      <c r="K543" s="15"/>
      <c r="L543" s="15"/>
    </row>
    <row r="544" ht="15.75" customHeight="1">
      <c r="A544" s="15" t="s">
        <v>448</v>
      </c>
      <c r="B544" s="42">
        <v>113.4</v>
      </c>
      <c r="C544" s="15">
        <f t="shared" si="1"/>
        <v>-0.03694267516</v>
      </c>
      <c r="D544" s="17">
        <f t="shared" si="2"/>
        <v>-0.03694267516</v>
      </c>
      <c r="E544" s="15" t="s">
        <v>448</v>
      </c>
      <c r="F544" s="16">
        <v>17149.1</v>
      </c>
      <c r="G544" s="15">
        <v>-0.026567861</v>
      </c>
      <c r="H544" s="17">
        <v>-0.0266</v>
      </c>
      <c r="I544" s="19"/>
      <c r="J544" s="15"/>
      <c r="K544" s="15"/>
      <c r="L544" s="15"/>
    </row>
    <row r="545" ht="15.75" customHeight="1">
      <c r="A545" s="15" t="s">
        <v>449</v>
      </c>
      <c r="B545" s="42">
        <v>117.75</v>
      </c>
      <c r="C545" s="15">
        <f t="shared" si="1"/>
        <v>-0.02079002079</v>
      </c>
      <c r="D545" s="17">
        <f t="shared" si="2"/>
        <v>-0.02079002079</v>
      </c>
      <c r="E545" s="15" t="s">
        <v>449</v>
      </c>
      <c r="F545" s="16">
        <v>17617.15</v>
      </c>
      <c r="G545" s="15">
        <v>-0.007875767</v>
      </c>
      <c r="H545" s="17">
        <v>-0.0079</v>
      </c>
      <c r="I545" s="19"/>
      <c r="J545" s="15"/>
      <c r="K545" s="15"/>
      <c r="L545" s="15"/>
    </row>
    <row r="546" ht="15.75" customHeight="1">
      <c r="A546" s="15" t="s">
        <v>450</v>
      </c>
      <c r="B546" s="42">
        <v>120.25</v>
      </c>
      <c r="C546" s="15">
        <f t="shared" si="1"/>
        <v>0.01305812974</v>
      </c>
      <c r="D546" s="17">
        <f t="shared" si="2"/>
        <v>0.01305812974</v>
      </c>
      <c r="E546" s="15" t="s">
        <v>450</v>
      </c>
      <c r="F546" s="16">
        <v>17757.0</v>
      </c>
      <c r="G546" s="15">
        <v>-0.010112385</v>
      </c>
      <c r="H546" s="17">
        <v>-0.0101</v>
      </c>
      <c r="I546" s="19"/>
      <c r="J546" s="15"/>
      <c r="K546" s="15"/>
      <c r="L546" s="15"/>
    </row>
    <row r="547" ht="15.75" customHeight="1">
      <c r="A547" s="15" t="s">
        <v>451</v>
      </c>
      <c r="B547" s="42">
        <v>118.7</v>
      </c>
      <c r="C547" s="15">
        <f t="shared" si="1"/>
        <v>-0.01042100875</v>
      </c>
      <c r="D547" s="17">
        <f t="shared" si="2"/>
        <v>-0.01042100875</v>
      </c>
      <c r="E547" s="15" t="s">
        <v>451</v>
      </c>
      <c r="F547" s="16">
        <v>17938.4</v>
      </c>
      <c r="G547" s="15">
        <v>-0.009642219</v>
      </c>
      <c r="H547" s="17">
        <v>-0.0096</v>
      </c>
      <c r="I547" s="19"/>
      <c r="J547" s="15"/>
      <c r="K547" s="15"/>
      <c r="L547" s="15"/>
    </row>
    <row r="548" ht="15.75" customHeight="1">
      <c r="A548" s="15" t="s">
        <v>452</v>
      </c>
      <c r="B548" s="42">
        <v>119.95</v>
      </c>
      <c r="C548" s="15">
        <f t="shared" si="1"/>
        <v>-0.003737541528</v>
      </c>
      <c r="D548" s="17">
        <f t="shared" si="2"/>
        <v>-0.003737541528</v>
      </c>
      <c r="E548" s="15" t="s">
        <v>452</v>
      </c>
      <c r="F548" s="16">
        <v>18113.05</v>
      </c>
      <c r="G548" s="15">
        <v>-0.010653754</v>
      </c>
      <c r="H548" s="17">
        <v>-0.0107</v>
      </c>
      <c r="I548" s="19"/>
      <c r="J548" s="15"/>
      <c r="K548" s="15"/>
      <c r="L548" s="15"/>
    </row>
    <row r="549" ht="15.75" customHeight="1">
      <c r="A549" s="15" t="s">
        <v>453</v>
      </c>
      <c r="B549" s="42">
        <v>120.4</v>
      </c>
      <c r="C549" s="15">
        <f t="shared" si="1"/>
        <v>0.005427974948</v>
      </c>
      <c r="D549" s="17">
        <f t="shared" si="2"/>
        <v>0.005427974948</v>
      </c>
      <c r="E549" s="15" t="s">
        <v>453</v>
      </c>
      <c r="F549" s="16">
        <v>18308.1</v>
      </c>
      <c r="G549" s="15">
        <v>0.00286759</v>
      </c>
      <c r="H549" s="17">
        <v>0.0029</v>
      </c>
      <c r="I549" s="19"/>
      <c r="J549" s="15"/>
      <c r="K549" s="15"/>
      <c r="L549" s="15"/>
    </row>
    <row r="550" ht="15.75" customHeight="1">
      <c r="A550" s="15" t="s">
        <v>454</v>
      </c>
      <c r="B550" s="42">
        <v>119.75</v>
      </c>
      <c r="C550" s="15">
        <f t="shared" si="1"/>
        <v>0.005457598657</v>
      </c>
      <c r="D550" s="17">
        <f t="shared" si="2"/>
        <v>0.005457598657</v>
      </c>
      <c r="E550" s="15" t="s">
        <v>454</v>
      </c>
      <c r="F550" s="16">
        <v>18255.75</v>
      </c>
      <c r="G550" s="15">
        <v>-1.12281E-4</v>
      </c>
      <c r="H550" s="17">
        <v>-1.0E-4</v>
      </c>
      <c r="I550" s="19"/>
      <c r="J550" s="15"/>
      <c r="K550" s="15"/>
      <c r="L550" s="15"/>
    </row>
    <row r="551" ht="15.75" customHeight="1">
      <c r="A551" s="15" t="s">
        <v>455</v>
      </c>
      <c r="B551" s="42">
        <v>119.1</v>
      </c>
      <c r="C551" s="15">
        <f t="shared" si="1"/>
        <v>-0.004596740493</v>
      </c>
      <c r="D551" s="17">
        <f t="shared" si="2"/>
        <v>-0.004596740493</v>
      </c>
      <c r="E551" s="15" t="s">
        <v>455</v>
      </c>
      <c r="F551" s="16">
        <v>18257.8</v>
      </c>
      <c r="G551" s="15">
        <v>0.002495559</v>
      </c>
      <c r="H551" s="17">
        <v>0.0025</v>
      </c>
      <c r="I551" s="19"/>
      <c r="J551" s="15"/>
      <c r="K551" s="15"/>
      <c r="L551" s="15"/>
    </row>
    <row r="552" ht="15.75" customHeight="1">
      <c r="A552" s="39">
        <v>44896.0</v>
      </c>
      <c r="B552" s="42">
        <v>119.65</v>
      </c>
      <c r="C552" s="15">
        <f t="shared" si="1"/>
        <v>-0.000417710944</v>
      </c>
      <c r="D552" s="17">
        <f t="shared" si="2"/>
        <v>-0.000417710944</v>
      </c>
      <c r="E552" s="39">
        <v>44896.0</v>
      </c>
      <c r="F552" s="16">
        <v>18212.35</v>
      </c>
      <c r="G552" s="15">
        <v>0.008673137</v>
      </c>
      <c r="H552" s="17">
        <v>0.0087</v>
      </c>
      <c r="I552" s="19"/>
      <c r="J552" s="15"/>
      <c r="K552" s="15"/>
      <c r="L552" s="15"/>
    </row>
    <row r="553" ht="15.75" customHeight="1">
      <c r="A553" s="39">
        <v>44866.0</v>
      </c>
      <c r="B553" s="42">
        <v>119.7</v>
      </c>
      <c r="C553" s="15">
        <f t="shared" si="1"/>
        <v>0.00630517024</v>
      </c>
      <c r="D553" s="17">
        <f t="shared" si="2"/>
        <v>0.00630517024</v>
      </c>
      <c r="E553" s="39">
        <v>44866.0</v>
      </c>
      <c r="F553" s="16">
        <v>18055.75</v>
      </c>
      <c r="G553" s="15">
        <v>0.002913355</v>
      </c>
      <c r="H553" s="17">
        <v>0.0029</v>
      </c>
      <c r="I553" s="19"/>
      <c r="J553" s="15"/>
      <c r="K553" s="15"/>
      <c r="L553" s="15"/>
    </row>
    <row r="554" ht="15.75" customHeight="1">
      <c r="A554" s="39">
        <v>44835.0</v>
      </c>
      <c r="B554" s="42">
        <v>118.95</v>
      </c>
      <c r="C554" s="15">
        <f t="shared" si="1"/>
        <v>0.007623888183</v>
      </c>
      <c r="D554" s="17">
        <f t="shared" si="2"/>
        <v>0.007623888183</v>
      </c>
      <c r="E554" s="39">
        <v>44835.0</v>
      </c>
      <c r="F554" s="16">
        <v>18003.3</v>
      </c>
      <c r="G554" s="15">
        <v>0.010700231</v>
      </c>
      <c r="H554" s="17">
        <v>0.0107</v>
      </c>
      <c r="I554" s="19"/>
      <c r="J554" s="15"/>
      <c r="K554" s="15"/>
      <c r="L554" s="15"/>
    </row>
    <row r="555" ht="15.75" customHeight="1">
      <c r="A555" s="39">
        <v>44743.0</v>
      </c>
      <c r="B555" s="42">
        <v>118.05</v>
      </c>
      <c r="C555" s="15">
        <f t="shared" si="1"/>
        <v>-0.001691331924</v>
      </c>
      <c r="D555" s="17">
        <f t="shared" si="2"/>
        <v>-0.001691331924</v>
      </c>
      <c r="E555" s="39">
        <v>44743.0</v>
      </c>
      <c r="F555" s="16">
        <v>17812.7</v>
      </c>
      <c r="G555" s="15">
        <v>0.00376425</v>
      </c>
      <c r="H555" s="17">
        <v>0.0038</v>
      </c>
      <c r="I555" s="19"/>
      <c r="J555" s="15"/>
      <c r="K555" s="15"/>
      <c r="L555" s="15"/>
    </row>
    <row r="556" ht="15.75" customHeight="1">
      <c r="A556" s="39">
        <v>44713.0</v>
      </c>
      <c r="B556" s="42">
        <v>118.25</v>
      </c>
      <c r="C556" s="15">
        <f t="shared" si="1"/>
        <v>-0.00462962963</v>
      </c>
      <c r="D556" s="17">
        <f t="shared" si="2"/>
        <v>-0.00462962963</v>
      </c>
      <c r="E556" s="39">
        <v>44713.0</v>
      </c>
      <c r="F556" s="16">
        <v>17745.9</v>
      </c>
      <c r="G556" s="15">
        <v>-0.010005439</v>
      </c>
      <c r="H556" s="17">
        <v>-0.01</v>
      </c>
      <c r="I556" s="19"/>
      <c r="J556" s="15"/>
      <c r="K556" s="15"/>
      <c r="L556" s="15"/>
    </row>
    <row r="557" ht="15.75" customHeight="1">
      <c r="A557" s="39">
        <v>44682.0</v>
      </c>
      <c r="B557" s="42">
        <v>118.8</v>
      </c>
      <c r="C557" s="15">
        <f t="shared" si="1"/>
        <v>0.005927180356</v>
      </c>
      <c r="D557" s="17">
        <f t="shared" si="2"/>
        <v>0.005927180356</v>
      </c>
      <c r="E557" s="39">
        <v>44682.0</v>
      </c>
      <c r="F557" s="16">
        <v>17925.25</v>
      </c>
      <c r="G557" s="15">
        <v>0.006739585</v>
      </c>
      <c r="H557" s="17">
        <v>0.0067</v>
      </c>
      <c r="I557" s="19"/>
      <c r="J557" s="15"/>
      <c r="K557" s="15"/>
      <c r="L557" s="15"/>
    </row>
    <row r="558" ht="15.75" customHeight="1">
      <c r="A558" s="39">
        <v>44652.0</v>
      </c>
      <c r="B558" s="42">
        <v>118.1</v>
      </c>
      <c r="C558" s="15">
        <f t="shared" si="1"/>
        <v>-0.0004231908591</v>
      </c>
      <c r="D558" s="17">
        <f t="shared" si="2"/>
        <v>-0.0004231908591</v>
      </c>
      <c r="E558" s="39">
        <v>44652.0</v>
      </c>
      <c r="F558" s="16">
        <v>17805.25</v>
      </c>
      <c r="G558" s="15">
        <v>0.010186829</v>
      </c>
      <c r="H558" s="17">
        <v>0.0102</v>
      </c>
      <c r="I558" s="19"/>
      <c r="J558" s="15"/>
      <c r="K558" s="15"/>
      <c r="L558" s="15"/>
    </row>
    <row r="559" ht="15.75" customHeight="1">
      <c r="A559" s="39">
        <v>44621.0</v>
      </c>
      <c r="B559" s="42">
        <v>118.15</v>
      </c>
      <c r="C559" s="15">
        <f t="shared" si="1"/>
        <v>0.003397027601</v>
      </c>
      <c r="D559" s="17">
        <f t="shared" si="2"/>
        <v>0.003397027601</v>
      </c>
      <c r="E559" s="39">
        <v>44621.0</v>
      </c>
      <c r="F559" s="16">
        <v>17625.7</v>
      </c>
      <c r="G559" s="15">
        <v>0.015653407</v>
      </c>
      <c r="H559" s="17">
        <v>0.0157</v>
      </c>
      <c r="I559" s="19"/>
      <c r="J559" s="15"/>
      <c r="K559" s="15"/>
      <c r="L559" s="15"/>
    </row>
    <row r="560" ht="15.75" customHeight="1">
      <c r="A560" s="15" t="s">
        <v>456</v>
      </c>
      <c r="B560" s="42">
        <v>117.75</v>
      </c>
      <c r="C560" s="15">
        <f t="shared" si="1"/>
        <v>0.005121638924</v>
      </c>
      <c r="D560" s="17">
        <f t="shared" si="2"/>
        <v>0.005121638924</v>
      </c>
      <c r="E560" s="15" t="s">
        <v>456</v>
      </c>
      <c r="F560" s="16">
        <v>17354.05</v>
      </c>
      <c r="G560" s="15">
        <v>0.008724741</v>
      </c>
      <c r="H560" s="17">
        <v>0.0087</v>
      </c>
      <c r="I560" s="19"/>
      <c r="J560" s="15"/>
      <c r="K560" s="15"/>
      <c r="L560" s="15"/>
    </row>
    <row r="561" ht="15.75" customHeight="1">
      <c r="A561" s="15" t="s">
        <v>457</v>
      </c>
      <c r="B561" s="42">
        <v>117.15</v>
      </c>
      <c r="C561" s="15">
        <f t="shared" si="1"/>
        <v>-0.02658911508</v>
      </c>
      <c r="D561" s="17">
        <f t="shared" si="2"/>
        <v>-0.02658911508</v>
      </c>
      <c r="E561" s="15" t="s">
        <v>457</v>
      </c>
      <c r="F561" s="16">
        <v>17203.95</v>
      </c>
      <c r="G561" s="15">
        <v>-5.60603E-4</v>
      </c>
      <c r="H561" s="17">
        <v>-6.0E-4</v>
      </c>
      <c r="I561" s="19"/>
      <c r="J561" s="15"/>
      <c r="K561" s="15"/>
      <c r="L561" s="15"/>
    </row>
    <row r="562" ht="15.75" customHeight="1">
      <c r="A562" s="15" t="s">
        <v>458</v>
      </c>
      <c r="B562" s="42">
        <v>120.35</v>
      </c>
      <c r="C562" s="15">
        <f t="shared" si="1"/>
        <v>-0.02035002035</v>
      </c>
      <c r="D562" s="17">
        <f t="shared" si="2"/>
        <v>-0.02035002035</v>
      </c>
      <c r="E562" s="15" t="s">
        <v>458</v>
      </c>
      <c r="F562" s="16">
        <v>17213.6</v>
      </c>
      <c r="G562" s="15">
        <v>-0.001140238</v>
      </c>
      <c r="H562" s="17">
        <v>-0.0011</v>
      </c>
      <c r="I562" s="19"/>
      <c r="J562" s="15"/>
      <c r="K562" s="15"/>
      <c r="L562" s="15"/>
    </row>
    <row r="563" ht="15.75" customHeight="1">
      <c r="A563" s="15" t="s">
        <v>459</v>
      </c>
      <c r="B563" s="42">
        <v>122.85</v>
      </c>
      <c r="C563" s="15">
        <f t="shared" si="1"/>
        <v>0.04198473282</v>
      </c>
      <c r="D563" s="17">
        <f t="shared" si="2"/>
        <v>0.04198473282</v>
      </c>
      <c r="E563" s="15" t="s">
        <v>459</v>
      </c>
      <c r="F563" s="16">
        <v>17233.25</v>
      </c>
      <c r="G563" s="15">
        <v>0.008603409</v>
      </c>
      <c r="H563" s="17">
        <v>0.0086</v>
      </c>
      <c r="I563" s="19"/>
      <c r="J563" s="15"/>
      <c r="K563" s="15"/>
      <c r="L563" s="15"/>
    </row>
    <row r="564" ht="15.75" customHeight="1">
      <c r="A564" s="15" t="s">
        <v>460</v>
      </c>
      <c r="B564" s="42">
        <v>117.9</v>
      </c>
      <c r="C564" s="15">
        <f t="shared" si="1"/>
        <v>0.01550387597</v>
      </c>
      <c r="D564" s="17">
        <f t="shared" si="2"/>
        <v>0.01550387597</v>
      </c>
      <c r="E564" s="15" t="s">
        <v>460</v>
      </c>
      <c r="F564" s="16">
        <v>17086.25</v>
      </c>
      <c r="G564" s="15">
        <v>0.004851871</v>
      </c>
      <c r="H564" s="17">
        <v>0.0049</v>
      </c>
      <c r="I564" s="19"/>
      <c r="J564" s="15"/>
      <c r="K564" s="15"/>
      <c r="L564" s="15"/>
    </row>
    <row r="565" ht="15.75" customHeight="1">
      <c r="A565" s="15" t="s">
        <v>461</v>
      </c>
      <c r="B565" s="42">
        <v>116.1</v>
      </c>
      <c r="C565" s="15">
        <f t="shared" si="1"/>
        <v>0.009565217391</v>
      </c>
      <c r="D565" s="17">
        <f t="shared" si="2"/>
        <v>0.009565217391</v>
      </c>
      <c r="E565" s="15" t="s">
        <v>461</v>
      </c>
      <c r="F565" s="16">
        <v>17003.75</v>
      </c>
      <c r="G565" s="15">
        <v>-0.004032778</v>
      </c>
      <c r="H565" s="17">
        <v>-0.004</v>
      </c>
      <c r="I565" s="19"/>
      <c r="J565" s="15"/>
      <c r="K565" s="15"/>
      <c r="L565" s="15"/>
    </row>
    <row r="566" ht="15.75" customHeight="1">
      <c r="A566" s="15" t="s">
        <v>462</v>
      </c>
      <c r="B566" s="42">
        <v>115.0</v>
      </c>
      <c r="C566" s="15">
        <f t="shared" si="1"/>
        <v>0.01769911504</v>
      </c>
      <c r="D566" s="17">
        <f t="shared" si="2"/>
        <v>0.01769911504</v>
      </c>
      <c r="E566" s="15" t="s">
        <v>462</v>
      </c>
      <c r="F566" s="16">
        <v>17072.6</v>
      </c>
      <c r="G566" s="15">
        <v>0.006909283</v>
      </c>
      <c r="H566" s="17">
        <v>0.0069</v>
      </c>
      <c r="I566" s="19"/>
      <c r="J566" s="15"/>
      <c r="K566" s="15"/>
      <c r="L566" s="15"/>
    </row>
    <row r="567" ht="15.75" customHeight="1">
      <c r="A567" s="15" t="s">
        <v>463</v>
      </c>
      <c r="B567" s="42">
        <v>113.0</v>
      </c>
      <c r="C567" s="15">
        <f t="shared" si="1"/>
        <v>0.008478357876</v>
      </c>
      <c r="D567" s="17">
        <f t="shared" si="2"/>
        <v>0.008478357876</v>
      </c>
      <c r="E567" s="15" t="s">
        <v>463</v>
      </c>
      <c r="F567" s="16">
        <v>16955.45</v>
      </c>
      <c r="G567" s="15">
        <v>0.011007194</v>
      </c>
      <c r="H567" s="17">
        <v>0.011</v>
      </c>
      <c r="I567" s="19"/>
      <c r="J567" s="15"/>
      <c r="K567" s="15"/>
      <c r="L567" s="15"/>
    </row>
    <row r="568" ht="15.75" customHeight="1">
      <c r="A568" s="15" t="s">
        <v>464</v>
      </c>
      <c r="B568" s="42">
        <v>112.05</v>
      </c>
      <c r="C568" s="15">
        <f t="shared" si="1"/>
        <v>0.01311030741</v>
      </c>
      <c r="D568" s="17">
        <f t="shared" si="2"/>
        <v>0.01311030741</v>
      </c>
      <c r="E568" s="15" t="s">
        <v>464</v>
      </c>
      <c r="F568" s="16">
        <v>16770.85</v>
      </c>
      <c r="G568" s="15">
        <v>0.009428681</v>
      </c>
      <c r="H568" s="17">
        <v>0.0094</v>
      </c>
      <c r="I568" s="19"/>
      <c r="J568" s="15"/>
      <c r="K568" s="15"/>
      <c r="L568" s="15"/>
    </row>
    <row r="569" ht="15.75" customHeight="1">
      <c r="A569" s="15" t="s">
        <v>465</v>
      </c>
      <c r="B569" s="42">
        <v>110.6</v>
      </c>
      <c r="C569" s="15">
        <f t="shared" si="1"/>
        <v>-0.02253645603</v>
      </c>
      <c r="D569" s="17">
        <f t="shared" si="2"/>
        <v>-0.02253645603</v>
      </c>
      <c r="E569" s="15" t="s">
        <v>465</v>
      </c>
      <c r="F569" s="16">
        <v>16614.2</v>
      </c>
      <c r="G569" s="15">
        <v>-0.021842545</v>
      </c>
      <c r="H569" s="17">
        <v>-0.0218</v>
      </c>
      <c r="I569" s="19"/>
      <c r="J569" s="15"/>
      <c r="K569" s="15"/>
      <c r="L569" s="15"/>
    </row>
    <row r="570" ht="15.75" customHeight="1">
      <c r="A570" s="15" t="s">
        <v>466</v>
      </c>
      <c r="B570" s="42">
        <v>113.15</v>
      </c>
      <c r="C570" s="15">
        <f t="shared" si="1"/>
        <v>-0.02917202917</v>
      </c>
      <c r="D570" s="17">
        <f t="shared" si="2"/>
        <v>-0.02917202917</v>
      </c>
      <c r="E570" s="15" t="s">
        <v>466</v>
      </c>
      <c r="F570" s="16">
        <v>16985.2</v>
      </c>
      <c r="G570" s="15">
        <v>-0.015259386</v>
      </c>
      <c r="H570" s="17">
        <v>-0.0153</v>
      </c>
      <c r="I570" s="19"/>
      <c r="J570" s="15"/>
      <c r="K570" s="15"/>
      <c r="L570" s="15"/>
    </row>
    <row r="571" ht="15.75" customHeight="1">
      <c r="A571" s="15" t="s">
        <v>467</v>
      </c>
      <c r="B571" s="42">
        <v>116.55</v>
      </c>
      <c r="C571" s="15">
        <f t="shared" si="1"/>
        <v>-0.02386934673</v>
      </c>
      <c r="D571" s="17">
        <f t="shared" si="2"/>
        <v>-0.02386934673</v>
      </c>
      <c r="E571" s="15" t="s">
        <v>467</v>
      </c>
      <c r="F571" s="16">
        <v>17248.4</v>
      </c>
      <c r="G571" s="15">
        <v>0.001567817</v>
      </c>
      <c r="H571" s="17">
        <v>0.0016</v>
      </c>
      <c r="I571" s="19"/>
      <c r="J571" s="15"/>
      <c r="K571" s="15"/>
      <c r="L571" s="15"/>
    </row>
    <row r="572" ht="15.75" customHeight="1">
      <c r="A572" s="15" t="s">
        <v>468</v>
      </c>
      <c r="B572" s="42">
        <v>119.4</v>
      </c>
      <c r="C572" s="15">
        <f t="shared" si="1"/>
        <v>0.01358234295</v>
      </c>
      <c r="D572" s="17">
        <f t="shared" si="2"/>
        <v>0.01358234295</v>
      </c>
      <c r="E572" s="15" t="s">
        <v>468</v>
      </c>
      <c r="F572" s="16">
        <v>17221.4</v>
      </c>
      <c r="G572" s="15">
        <v>-0.00597406</v>
      </c>
      <c r="H572" s="17">
        <v>-0.006</v>
      </c>
      <c r="I572" s="19"/>
      <c r="J572" s="15"/>
      <c r="K572" s="15"/>
      <c r="L572" s="15"/>
    </row>
    <row r="573" ht="15.75" customHeight="1">
      <c r="A573" s="15" t="s">
        <v>469</v>
      </c>
      <c r="B573" s="42">
        <v>117.8</v>
      </c>
      <c r="C573" s="15">
        <f t="shared" si="1"/>
        <v>-0.01257334451</v>
      </c>
      <c r="D573" s="17">
        <f t="shared" si="2"/>
        <v>-0.01257334451</v>
      </c>
      <c r="E573" s="15" t="s">
        <v>469</v>
      </c>
      <c r="F573" s="16">
        <v>17324.9</v>
      </c>
      <c r="G573" s="15">
        <v>-0.002495934</v>
      </c>
      <c r="H573" s="17">
        <v>-0.0025</v>
      </c>
      <c r="I573" s="19"/>
      <c r="J573" s="15"/>
      <c r="K573" s="15"/>
      <c r="L573" s="15"/>
    </row>
    <row r="574" ht="15.75" customHeight="1">
      <c r="A574" s="15" t="s">
        <v>470</v>
      </c>
      <c r="B574" s="42">
        <v>119.3</v>
      </c>
      <c r="C574" s="15">
        <f t="shared" si="1"/>
        <v>0.02271753108</v>
      </c>
      <c r="D574" s="17">
        <f t="shared" si="2"/>
        <v>0.02271753108</v>
      </c>
      <c r="E574" s="15" t="s">
        <v>470</v>
      </c>
      <c r="F574" s="16">
        <v>17368.25</v>
      </c>
      <c r="G574" s="15">
        <v>-0.008169011</v>
      </c>
      <c r="H574" s="17">
        <v>-0.0082</v>
      </c>
      <c r="I574" s="19"/>
      <c r="J574" s="15"/>
      <c r="K574" s="15"/>
      <c r="L574" s="15"/>
    </row>
    <row r="575" ht="15.75" customHeight="1">
      <c r="A575" s="58">
        <v>44481.0</v>
      </c>
      <c r="B575" s="42">
        <v>116.65</v>
      </c>
      <c r="C575" s="15">
        <f t="shared" si="1"/>
        <v>-0.01685630004</v>
      </c>
      <c r="D575" s="17">
        <f t="shared" si="2"/>
        <v>-0.01685630004</v>
      </c>
      <c r="E575" s="58">
        <v>44481.0</v>
      </c>
      <c r="F575" s="16">
        <v>17511.3</v>
      </c>
      <c r="G575" s="15">
        <v>-3.16838E-4</v>
      </c>
      <c r="H575" s="17">
        <v>-3.0E-4</v>
      </c>
      <c r="I575" s="19"/>
      <c r="J575" s="15"/>
      <c r="K575" s="15"/>
      <c r="L575" s="15"/>
    </row>
    <row r="576" ht="15.75" customHeight="1">
      <c r="A576" s="39">
        <v>44451.0</v>
      </c>
      <c r="B576" s="42">
        <v>118.65</v>
      </c>
      <c r="C576" s="15">
        <f t="shared" si="1"/>
        <v>0.05560498221</v>
      </c>
      <c r="D576" s="17">
        <f t="shared" si="2"/>
        <v>0.05560498221</v>
      </c>
      <c r="E576" s="39">
        <v>44451.0</v>
      </c>
      <c r="F576" s="16">
        <v>17516.85</v>
      </c>
      <c r="G576" s="15">
        <v>0.002696089</v>
      </c>
      <c r="H576" s="17">
        <v>0.0027</v>
      </c>
      <c r="I576" s="19"/>
      <c r="J576" s="15"/>
      <c r="K576" s="15"/>
      <c r="L576" s="15"/>
    </row>
    <row r="577" ht="15.75" customHeight="1">
      <c r="A577" s="39">
        <v>44420.0</v>
      </c>
      <c r="B577" s="42">
        <v>112.4</v>
      </c>
      <c r="C577" s="15">
        <f t="shared" si="1"/>
        <v>0.004468275246</v>
      </c>
      <c r="D577" s="17">
        <f t="shared" si="2"/>
        <v>0.004468275246</v>
      </c>
      <c r="E577" s="39">
        <v>44420.0</v>
      </c>
      <c r="F577" s="16">
        <v>17469.75</v>
      </c>
      <c r="G577" s="15">
        <v>0.017060902</v>
      </c>
      <c r="H577" s="17">
        <v>0.0171</v>
      </c>
      <c r="I577" s="19"/>
      <c r="J577" s="15"/>
      <c r="K577" s="15"/>
      <c r="L577" s="15"/>
    </row>
    <row r="578" ht="15.75" customHeight="1">
      <c r="A578" s="39">
        <v>44389.0</v>
      </c>
      <c r="B578" s="42">
        <v>111.9</v>
      </c>
      <c r="C578" s="15">
        <f t="shared" si="1"/>
        <v>0.008108108108</v>
      </c>
      <c r="D578" s="17">
        <f t="shared" si="2"/>
        <v>0.008108108108</v>
      </c>
      <c r="E578" s="39">
        <v>44389.0</v>
      </c>
      <c r="F578" s="16">
        <v>17176.7</v>
      </c>
      <c r="G578" s="15">
        <v>0.015636595</v>
      </c>
      <c r="H578" s="17">
        <v>0.0156</v>
      </c>
      <c r="I578" s="19"/>
      <c r="J578" s="15"/>
      <c r="K578" s="15"/>
      <c r="L578" s="15"/>
    </row>
    <row r="579" ht="15.75" customHeight="1">
      <c r="A579" s="39">
        <v>44359.0</v>
      </c>
      <c r="B579" s="42">
        <v>111.0</v>
      </c>
      <c r="C579" s="15">
        <f t="shared" si="1"/>
        <v>0.00589034889</v>
      </c>
      <c r="D579" s="17">
        <f t="shared" si="2"/>
        <v>0.00589034889</v>
      </c>
      <c r="E579" s="39">
        <v>44359.0</v>
      </c>
      <c r="F579" s="16">
        <v>16912.25</v>
      </c>
      <c r="G579" s="15">
        <v>-0.016540964</v>
      </c>
      <c r="H579" s="17">
        <v>-0.0165</v>
      </c>
      <c r="I579" s="19"/>
      <c r="J579" s="15"/>
      <c r="K579" s="15"/>
      <c r="L579" s="15"/>
    </row>
    <row r="580" ht="15.75" customHeight="1">
      <c r="A580" s="39">
        <v>44267.0</v>
      </c>
      <c r="B580" s="42">
        <v>110.35</v>
      </c>
      <c r="C580" s="15">
        <f t="shared" si="1"/>
        <v>0.005009107468</v>
      </c>
      <c r="D580" s="17">
        <f t="shared" si="2"/>
        <v>0.005009107468</v>
      </c>
      <c r="E580" s="39">
        <v>44267.0</v>
      </c>
      <c r="F580" s="16">
        <v>17196.7</v>
      </c>
      <c r="G580" s="15">
        <v>-0.011777619</v>
      </c>
      <c r="H580" s="17">
        <v>-0.0118</v>
      </c>
      <c r="I580" s="19"/>
      <c r="J580" s="15"/>
      <c r="K580" s="15"/>
      <c r="L580" s="15"/>
    </row>
    <row r="581" ht="15.75" customHeight="1">
      <c r="A581" s="39">
        <v>44239.0</v>
      </c>
      <c r="B581" s="42">
        <v>109.8</v>
      </c>
      <c r="C581" s="15">
        <f t="shared" si="1"/>
        <v>-0.006784260516</v>
      </c>
      <c r="D581" s="17">
        <f t="shared" si="2"/>
        <v>-0.006784260516</v>
      </c>
      <c r="E581" s="39">
        <v>44239.0</v>
      </c>
      <c r="F581" s="16">
        <v>17401.65</v>
      </c>
      <c r="G581" s="15">
        <v>0.013674571</v>
      </c>
      <c r="H581" s="17">
        <v>0.0137</v>
      </c>
      <c r="I581" s="19"/>
      <c r="J581" s="15"/>
      <c r="K581" s="15"/>
      <c r="L581" s="15"/>
    </row>
    <row r="582" ht="15.75" customHeight="1">
      <c r="A582" s="39">
        <v>44208.0</v>
      </c>
      <c r="B582" s="42">
        <v>110.55</v>
      </c>
      <c r="C582" s="15">
        <f t="shared" si="1"/>
        <v>0.004543389368</v>
      </c>
      <c r="D582" s="17">
        <f t="shared" si="2"/>
        <v>0.004543389368</v>
      </c>
      <c r="E582" s="39">
        <v>44208.0</v>
      </c>
      <c r="F582" s="16">
        <v>17166.9</v>
      </c>
      <c r="G582" s="15">
        <v>0.010816572</v>
      </c>
      <c r="H582" s="17">
        <v>0.0108</v>
      </c>
      <c r="I582" s="19"/>
      <c r="J582" s="15"/>
      <c r="K582" s="15"/>
      <c r="L582" s="15"/>
    </row>
    <row r="583" ht="15.75" customHeight="1">
      <c r="A583" s="15" t="s">
        <v>471</v>
      </c>
      <c r="B583" s="42">
        <v>110.05</v>
      </c>
      <c r="C583" s="15">
        <f t="shared" si="1"/>
        <v>0.01288541187</v>
      </c>
      <c r="D583" s="17">
        <f t="shared" si="2"/>
        <v>0.01288541187</v>
      </c>
      <c r="E583" s="15" t="s">
        <v>471</v>
      </c>
      <c r="F583" s="16">
        <v>16983.2</v>
      </c>
      <c r="G583" s="15">
        <v>-0.004148599</v>
      </c>
      <c r="H583" s="17">
        <v>-0.0041</v>
      </c>
      <c r="I583" s="19"/>
      <c r="J583" s="15"/>
      <c r="K583" s="15"/>
      <c r="L583" s="15"/>
    </row>
    <row r="584" ht="15.75" customHeight="1">
      <c r="A584" s="15" t="s">
        <v>472</v>
      </c>
      <c r="B584" s="42">
        <v>108.65</v>
      </c>
      <c r="C584" s="15">
        <f t="shared" si="1"/>
        <v>-0.02991071429</v>
      </c>
      <c r="D584" s="17">
        <f t="shared" si="2"/>
        <v>-0.02991071429</v>
      </c>
      <c r="E584" s="15" t="s">
        <v>472</v>
      </c>
      <c r="F584" s="16">
        <v>17053.95</v>
      </c>
      <c r="G584" s="15">
        <v>0.001615134</v>
      </c>
      <c r="H584" s="17">
        <v>0.0016</v>
      </c>
      <c r="I584" s="19"/>
      <c r="J584" s="15"/>
      <c r="K584" s="15"/>
      <c r="L584" s="15"/>
    </row>
    <row r="585" ht="15.75" customHeight="1">
      <c r="A585" s="15" t="s">
        <v>473</v>
      </c>
      <c r="B585" s="42">
        <v>112.0</v>
      </c>
      <c r="C585" s="15">
        <f t="shared" si="1"/>
        <v>-0.02904204595</v>
      </c>
      <c r="D585" s="17">
        <f t="shared" si="2"/>
        <v>-0.02904204595</v>
      </c>
      <c r="E585" s="15" t="s">
        <v>473</v>
      </c>
      <c r="F585" s="16">
        <v>17026.45</v>
      </c>
      <c r="G585" s="15">
        <v>-0.02907121</v>
      </c>
      <c r="H585" s="17">
        <v>-0.0291</v>
      </c>
      <c r="I585" s="19"/>
      <c r="J585" s="15"/>
      <c r="K585" s="15"/>
      <c r="L585" s="15"/>
    </row>
    <row r="586" ht="15.75" customHeight="1">
      <c r="A586" s="15" t="s">
        <v>474</v>
      </c>
      <c r="B586" s="42">
        <v>115.35</v>
      </c>
      <c r="C586" s="15">
        <f t="shared" si="1"/>
        <v>-0.002162629758</v>
      </c>
      <c r="D586" s="17">
        <f t="shared" si="2"/>
        <v>-0.002162629758</v>
      </c>
      <c r="E586" s="15" t="s">
        <v>474</v>
      </c>
      <c r="F586" s="16">
        <v>17536.25</v>
      </c>
      <c r="G586" s="15">
        <v>0.006959498</v>
      </c>
      <c r="H586" s="17">
        <v>0.007</v>
      </c>
      <c r="I586" s="19"/>
      <c r="J586" s="15"/>
      <c r="K586" s="15"/>
      <c r="L586" s="15"/>
    </row>
    <row r="587" ht="15.75" customHeight="1">
      <c r="A587" s="15" t="s">
        <v>475</v>
      </c>
      <c r="B587" s="42">
        <v>115.6</v>
      </c>
      <c r="C587" s="15">
        <f t="shared" si="1"/>
        <v>0.003472222222</v>
      </c>
      <c r="D587" s="17">
        <f t="shared" si="2"/>
        <v>0.003472222222</v>
      </c>
      <c r="E587" s="15" t="s">
        <v>475</v>
      </c>
      <c r="F587" s="16">
        <v>17415.05</v>
      </c>
      <c r="G587" s="15">
        <v>-0.005044749</v>
      </c>
      <c r="H587" s="17">
        <v>-0.005</v>
      </c>
      <c r="I587" s="19"/>
      <c r="J587" s="15"/>
      <c r="K587" s="15"/>
      <c r="L587" s="15"/>
    </row>
    <row r="588" ht="15.75" customHeight="1">
      <c r="A588" s="15" t="s">
        <v>476</v>
      </c>
      <c r="B588" s="42">
        <v>115.2</v>
      </c>
      <c r="C588" s="15">
        <f t="shared" si="1"/>
        <v>0.0100832968</v>
      </c>
      <c r="D588" s="17">
        <f t="shared" si="2"/>
        <v>0.0100832968</v>
      </c>
      <c r="E588" s="15" t="s">
        <v>476</v>
      </c>
      <c r="F588" s="16">
        <v>17503.35</v>
      </c>
      <c r="G588" s="15">
        <v>0.004983765</v>
      </c>
      <c r="H588" s="17">
        <v>0.005</v>
      </c>
      <c r="I588" s="19"/>
      <c r="J588" s="15"/>
      <c r="K588" s="15"/>
      <c r="L588" s="15"/>
    </row>
    <row r="589" ht="15.75" customHeight="1">
      <c r="A589" s="15" t="s">
        <v>477</v>
      </c>
      <c r="B589" s="42">
        <v>114.05</v>
      </c>
      <c r="C589" s="15">
        <f t="shared" si="1"/>
        <v>-0.03429297206</v>
      </c>
      <c r="D589" s="17">
        <f t="shared" si="2"/>
        <v>-0.03429297206</v>
      </c>
      <c r="E589" s="15" t="s">
        <v>477</v>
      </c>
      <c r="F589" s="16">
        <v>17416.55</v>
      </c>
      <c r="G589" s="15">
        <v>-0.019603373</v>
      </c>
      <c r="H589" s="17">
        <v>-0.0196</v>
      </c>
      <c r="I589" s="19"/>
      <c r="J589" s="15"/>
      <c r="K589" s="15"/>
      <c r="L589" s="15"/>
    </row>
    <row r="590" ht="15.75" customHeight="1">
      <c r="A590" s="15" t="s">
        <v>478</v>
      </c>
      <c r="B590" s="42">
        <v>118.1</v>
      </c>
      <c r="C590" s="15">
        <f t="shared" si="1"/>
        <v>-0.02678203543</v>
      </c>
      <c r="D590" s="17">
        <f t="shared" si="2"/>
        <v>-0.02678203543</v>
      </c>
      <c r="E590" s="15" t="s">
        <v>478</v>
      </c>
      <c r="F590" s="16">
        <v>17764.8</v>
      </c>
      <c r="G590" s="15">
        <v>-0.007478218</v>
      </c>
      <c r="H590" s="17">
        <v>-0.0075</v>
      </c>
      <c r="I590" s="19"/>
      <c r="J590" s="15"/>
      <c r="K590" s="15"/>
      <c r="L590" s="15"/>
    </row>
    <row r="591" ht="15.75" customHeight="1">
      <c r="A591" s="15" t="s">
        <v>479</v>
      </c>
      <c r="B591" s="42">
        <v>121.35</v>
      </c>
      <c r="C591" s="15">
        <f t="shared" si="1"/>
        <v>0.03940042827</v>
      </c>
      <c r="D591" s="17">
        <f t="shared" si="2"/>
        <v>0.03940042827</v>
      </c>
      <c r="E591" s="15" t="s">
        <v>479</v>
      </c>
      <c r="F591" s="16">
        <v>17898.65</v>
      </c>
      <c r="G591" s="15">
        <v>-0.005586359</v>
      </c>
      <c r="H591" s="17">
        <v>-0.0056</v>
      </c>
      <c r="I591" s="19"/>
      <c r="J591" s="15"/>
      <c r="K591" s="15"/>
      <c r="L591" s="15"/>
    </row>
    <row r="592" ht="15.75" customHeight="1">
      <c r="A592" s="15" t="s">
        <v>480</v>
      </c>
      <c r="B592" s="42">
        <v>116.75</v>
      </c>
      <c r="C592" s="15">
        <f t="shared" si="1"/>
        <v>-0.002563007262</v>
      </c>
      <c r="D592" s="17">
        <f t="shared" si="2"/>
        <v>-0.002563007262</v>
      </c>
      <c r="E592" s="15" t="s">
        <v>480</v>
      </c>
      <c r="F592" s="16">
        <v>17999.2</v>
      </c>
      <c r="G592" s="15">
        <v>-0.006087982</v>
      </c>
      <c r="H592" s="17">
        <v>-0.0061</v>
      </c>
      <c r="I592" s="19"/>
      <c r="J592" s="15"/>
      <c r="K592" s="15"/>
      <c r="L592" s="15"/>
    </row>
    <row r="593" ht="15.75" customHeight="1">
      <c r="A593" s="15" t="s">
        <v>481</v>
      </c>
      <c r="B593" s="42">
        <v>117.05</v>
      </c>
      <c r="C593" s="15">
        <f t="shared" si="1"/>
        <v>-0.007630351844</v>
      </c>
      <c r="D593" s="17">
        <f t="shared" si="2"/>
        <v>-0.007630351844</v>
      </c>
      <c r="E593" s="15" t="s">
        <v>481</v>
      </c>
      <c r="F593" s="16">
        <v>18109.45</v>
      </c>
      <c r="G593" s="15">
        <v>3.7011E-4</v>
      </c>
      <c r="H593" s="17">
        <v>4.0E-4</v>
      </c>
      <c r="I593" s="19"/>
      <c r="J593" s="15"/>
      <c r="K593" s="15"/>
      <c r="L593" s="15"/>
    </row>
    <row r="594" ht="15.75" customHeight="1">
      <c r="A594" s="58">
        <v>44541.0</v>
      </c>
      <c r="B594" s="42">
        <v>117.95</v>
      </c>
      <c r="C594" s="15">
        <f t="shared" si="1"/>
        <v>-0.01420810698</v>
      </c>
      <c r="D594" s="17">
        <f t="shared" si="2"/>
        <v>-0.01420810698</v>
      </c>
      <c r="E594" s="58">
        <v>44541.0</v>
      </c>
      <c r="F594" s="16">
        <v>18102.75</v>
      </c>
      <c r="G594" s="15">
        <v>0.012820585</v>
      </c>
      <c r="H594" s="17">
        <v>0.0128</v>
      </c>
      <c r="I594" s="19"/>
      <c r="J594" s="15"/>
      <c r="K594" s="15"/>
      <c r="L594" s="15"/>
    </row>
    <row r="595" ht="15.75" customHeight="1">
      <c r="A595" s="58">
        <v>44511.0</v>
      </c>
      <c r="B595" s="42">
        <v>119.65</v>
      </c>
      <c r="C595" s="15">
        <f t="shared" si="1"/>
        <v>-0.006641760066</v>
      </c>
      <c r="D595" s="17">
        <f t="shared" si="2"/>
        <v>-0.006641760066</v>
      </c>
      <c r="E595" s="58">
        <v>44511.0</v>
      </c>
      <c r="F595" s="16">
        <v>17873.6</v>
      </c>
      <c r="G595" s="15">
        <v>-0.007970162</v>
      </c>
      <c r="H595" s="17">
        <v>-0.008</v>
      </c>
      <c r="I595" s="19"/>
      <c r="J595" s="15"/>
      <c r="K595" s="15"/>
      <c r="L595" s="15"/>
    </row>
    <row r="596" ht="15.75" customHeight="1">
      <c r="A596" s="58">
        <v>44480.0</v>
      </c>
      <c r="B596" s="42">
        <v>120.45</v>
      </c>
      <c r="C596" s="15">
        <f t="shared" si="1"/>
        <v>-0.01148953632</v>
      </c>
      <c r="D596" s="17">
        <f t="shared" si="2"/>
        <v>-0.01148953632</v>
      </c>
      <c r="E596" s="58">
        <v>44480.0</v>
      </c>
      <c r="F596" s="16">
        <v>18017.2</v>
      </c>
      <c r="G596" s="15">
        <v>-0.001499093</v>
      </c>
      <c r="H596" s="17">
        <v>-0.0015</v>
      </c>
      <c r="I596" s="19"/>
      <c r="J596" s="15"/>
      <c r="K596" s="15"/>
      <c r="L596" s="15"/>
    </row>
    <row r="597" ht="15.75" customHeight="1">
      <c r="A597" s="39">
        <v>44450.0</v>
      </c>
      <c r="B597" s="42">
        <v>121.85</v>
      </c>
      <c r="C597" s="15">
        <f t="shared" si="1"/>
        <v>-0.0004101722724</v>
      </c>
      <c r="D597" s="17">
        <f t="shared" si="2"/>
        <v>-0.0004101722724</v>
      </c>
      <c r="E597" s="39">
        <v>44450.0</v>
      </c>
      <c r="F597" s="16">
        <v>18044.25</v>
      </c>
      <c r="G597" s="15">
        <v>-0.001344878</v>
      </c>
      <c r="H597" s="17">
        <v>-0.0013</v>
      </c>
      <c r="I597" s="19"/>
      <c r="J597" s="15"/>
      <c r="K597" s="15"/>
      <c r="L597" s="15"/>
    </row>
    <row r="598" ht="15.75" customHeight="1">
      <c r="A598" s="39">
        <v>44419.0</v>
      </c>
      <c r="B598" s="42">
        <v>121.9</v>
      </c>
      <c r="C598" s="15">
        <f t="shared" si="1"/>
        <v>0.01668056714</v>
      </c>
      <c r="D598" s="17">
        <f t="shared" si="2"/>
        <v>0.01668056714</v>
      </c>
      <c r="E598" s="39">
        <v>44419.0</v>
      </c>
      <c r="F598" s="16">
        <v>18068.55</v>
      </c>
      <c r="G598" s="15">
        <v>0.008469704</v>
      </c>
      <c r="H598" s="17">
        <v>0.0085</v>
      </c>
      <c r="I598" s="19"/>
      <c r="J598" s="15"/>
      <c r="K598" s="15"/>
      <c r="L598" s="15"/>
    </row>
    <row r="599" ht="15.75" customHeight="1">
      <c r="A599" s="39">
        <v>44297.0</v>
      </c>
      <c r="B599" s="42">
        <v>119.9</v>
      </c>
      <c r="C599" s="15">
        <f t="shared" si="1"/>
        <v>0.008834665545</v>
      </c>
      <c r="D599" s="17">
        <f t="shared" si="2"/>
        <v>0.008834665545</v>
      </c>
      <c r="E599" s="39">
        <v>44297.0</v>
      </c>
      <c r="F599" s="16">
        <v>17916.8</v>
      </c>
      <c r="G599" s="15">
        <v>0.004913288</v>
      </c>
      <c r="H599" s="17">
        <v>0.0049</v>
      </c>
      <c r="I599" s="19"/>
      <c r="J599" s="15"/>
      <c r="K599" s="15"/>
      <c r="L599" s="15"/>
    </row>
    <row r="600" ht="15.75" customHeight="1">
      <c r="A600" s="39">
        <v>44266.0</v>
      </c>
      <c r="B600" s="42">
        <v>118.85</v>
      </c>
      <c r="C600" s="15">
        <f t="shared" si="1"/>
        <v>-0.01287375415</v>
      </c>
      <c r="D600" s="17">
        <f t="shared" si="2"/>
        <v>-0.01287375415</v>
      </c>
      <c r="E600" s="39">
        <v>44266.0</v>
      </c>
      <c r="F600" s="16">
        <v>17829.2</v>
      </c>
      <c r="G600" s="15">
        <v>-0.003340051</v>
      </c>
      <c r="H600" s="17">
        <v>-0.0033</v>
      </c>
      <c r="I600" s="19"/>
      <c r="J600" s="15"/>
      <c r="K600" s="15"/>
      <c r="L600" s="15"/>
    </row>
    <row r="601" ht="15.75" customHeight="1">
      <c r="A601" s="39">
        <v>44238.0</v>
      </c>
      <c r="B601" s="42">
        <v>120.4</v>
      </c>
      <c r="C601" s="15">
        <f t="shared" si="1"/>
        <v>0.0126156434</v>
      </c>
      <c r="D601" s="17">
        <f t="shared" si="2"/>
        <v>0.0126156434</v>
      </c>
      <c r="E601" s="39">
        <v>44238.0</v>
      </c>
      <c r="F601" s="16">
        <v>17888.95</v>
      </c>
      <c r="G601" s="15">
        <v>-0.002269983</v>
      </c>
      <c r="H601" s="17">
        <v>-0.0023</v>
      </c>
      <c r="I601" s="19"/>
      <c r="J601" s="15"/>
      <c r="K601" s="15"/>
      <c r="L601" s="15"/>
    </row>
    <row r="602" ht="15.75" customHeight="1">
      <c r="A602" s="39">
        <v>44207.0</v>
      </c>
      <c r="B602" s="42">
        <v>118.9</v>
      </c>
      <c r="C602" s="15">
        <f t="shared" si="1"/>
        <v>0.01191489362</v>
      </c>
      <c r="D602" s="17">
        <f t="shared" si="2"/>
        <v>0.01191489362</v>
      </c>
      <c r="E602" s="39">
        <v>44207.0</v>
      </c>
      <c r="F602" s="16">
        <v>17929.65</v>
      </c>
      <c r="G602" s="15">
        <v>0.014599655</v>
      </c>
      <c r="H602" s="17">
        <v>0.0146</v>
      </c>
      <c r="I602" s="19"/>
      <c r="J602" s="15"/>
      <c r="K602" s="15"/>
      <c r="L602" s="15"/>
    </row>
    <row r="603" ht="15.75" customHeight="1">
      <c r="A603" s="15" t="s">
        <v>482</v>
      </c>
      <c r="B603" s="42">
        <v>117.5</v>
      </c>
      <c r="C603" s="15">
        <f t="shared" si="1"/>
        <v>-0.0121899958</v>
      </c>
      <c r="D603" s="17">
        <f t="shared" si="2"/>
        <v>-0.0121899958</v>
      </c>
      <c r="E603" s="15" t="s">
        <v>482</v>
      </c>
      <c r="F603" s="16">
        <v>17671.65</v>
      </c>
      <c r="G603" s="15">
        <v>-0.010393538</v>
      </c>
      <c r="H603" s="17">
        <v>-0.0104</v>
      </c>
      <c r="I603" s="19"/>
      <c r="J603" s="15"/>
      <c r="K603" s="15"/>
      <c r="L603" s="15"/>
    </row>
    <row r="604" ht="15.75" customHeight="1">
      <c r="A604" s="15" t="s">
        <v>483</v>
      </c>
      <c r="B604" s="42">
        <v>118.95</v>
      </c>
      <c r="C604" s="15">
        <f t="shared" si="1"/>
        <v>-0.02897959184</v>
      </c>
      <c r="D604" s="17">
        <f t="shared" si="2"/>
        <v>-0.02897959184</v>
      </c>
      <c r="E604" s="15" t="s">
        <v>483</v>
      </c>
      <c r="F604" s="16">
        <v>17857.25</v>
      </c>
      <c r="G604" s="15">
        <v>-0.01942238</v>
      </c>
      <c r="H604" s="17">
        <v>-0.0194</v>
      </c>
      <c r="I604" s="19"/>
      <c r="J604" s="15"/>
      <c r="K604" s="15"/>
      <c r="L604" s="15"/>
    </row>
    <row r="605" ht="15.75" customHeight="1">
      <c r="A605" s="15" t="s">
        <v>484</v>
      </c>
      <c r="B605" s="42">
        <v>122.5</v>
      </c>
      <c r="C605" s="15">
        <f t="shared" si="1"/>
        <v>0.02682313495</v>
      </c>
      <c r="D605" s="17">
        <f t="shared" si="2"/>
        <v>0.02682313495</v>
      </c>
      <c r="E605" s="15" t="s">
        <v>484</v>
      </c>
      <c r="F605" s="16">
        <v>18210.95</v>
      </c>
      <c r="G605" s="15">
        <v>-0.003144775</v>
      </c>
      <c r="H605" s="17">
        <v>-0.0031</v>
      </c>
      <c r="I605" s="19"/>
      <c r="J605" s="15"/>
      <c r="K605" s="15"/>
      <c r="L605" s="15"/>
    </row>
    <row r="606" ht="15.75" customHeight="1">
      <c r="A606" s="15" t="s">
        <v>485</v>
      </c>
      <c r="B606" s="42">
        <v>119.3</v>
      </c>
      <c r="C606" s="15">
        <f t="shared" si="1"/>
        <v>0.001258917331</v>
      </c>
      <c r="D606" s="17">
        <f t="shared" si="2"/>
        <v>0.001258917331</v>
      </c>
      <c r="E606" s="15" t="s">
        <v>485</v>
      </c>
      <c r="F606" s="16">
        <v>18268.4</v>
      </c>
      <c r="G606" s="15">
        <v>0.007889481</v>
      </c>
      <c r="H606" s="17">
        <v>0.0079</v>
      </c>
      <c r="I606" s="19"/>
      <c r="J606" s="15"/>
      <c r="K606" s="15"/>
      <c r="L606" s="15"/>
    </row>
    <row r="607" ht="15.75" customHeight="1">
      <c r="A607" s="15" t="s">
        <v>486</v>
      </c>
      <c r="B607" s="42">
        <v>119.15</v>
      </c>
      <c r="C607" s="15">
        <f t="shared" si="1"/>
        <v>-0.01853377265</v>
      </c>
      <c r="D607" s="17">
        <f t="shared" si="2"/>
        <v>-0.01853377265</v>
      </c>
      <c r="E607" s="15" t="s">
        <v>486</v>
      </c>
      <c r="F607" s="16">
        <v>18125.4</v>
      </c>
      <c r="G607" s="15">
        <v>5.79633E-4</v>
      </c>
      <c r="H607" s="17">
        <v>6.0E-4</v>
      </c>
      <c r="I607" s="19"/>
      <c r="J607" s="15"/>
      <c r="K607" s="15"/>
      <c r="L607" s="15"/>
    </row>
    <row r="608" ht="15.75" customHeight="1">
      <c r="A608" s="15" t="s">
        <v>487</v>
      </c>
      <c r="B608" s="42">
        <v>121.4</v>
      </c>
      <c r="C608" s="15">
        <f t="shared" si="1"/>
        <v>-0.01059494703</v>
      </c>
      <c r="D608" s="17">
        <f t="shared" si="2"/>
        <v>-0.01059494703</v>
      </c>
      <c r="E608" s="15" t="s">
        <v>487</v>
      </c>
      <c r="F608" s="16">
        <v>18114.9</v>
      </c>
      <c r="G608" s="15">
        <v>-0.003476711</v>
      </c>
      <c r="H608" s="17">
        <v>-0.0035</v>
      </c>
      <c r="I608" s="19"/>
      <c r="J608" s="15"/>
      <c r="K608" s="15"/>
      <c r="L608" s="15"/>
    </row>
    <row r="609" ht="15.75" customHeight="1">
      <c r="A609" s="15" t="s">
        <v>488</v>
      </c>
      <c r="B609" s="42">
        <v>122.7</v>
      </c>
      <c r="C609" s="15">
        <f t="shared" si="1"/>
        <v>-0.01761409127</v>
      </c>
      <c r="D609" s="17">
        <f t="shared" si="2"/>
        <v>-0.01761409127</v>
      </c>
      <c r="E609" s="15" t="s">
        <v>488</v>
      </c>
      <c r="F609" s="16">
        <v>18178.1</v>
      </c>
      <c r="G609" s="15">
        <v>-0.004844908</v>
      </c>
      <c r="H609" s="17">
        <v>-0.0048</v>
      </c>
      <c r="I609" s="19"/>
      <c r="J609" s="15"/>
      <c r="K609" s="15"/>
      <c r="L609" s="15"/>
    </row>
    <row r="610" ht="15.75" customHeight="1">
      <c r="A610" s="15" t="s">
        <v>489</v>
      </c>
      <c r="B610" s="42">
        <v>124.9</v>
      </c>
      <c r="C610" s="15">
        <f t="shared" si="1"/>
        <v>0.01959183673</v>
      </c>
      <c r="D610" s="17">
        <f t="shared" si="2"/>
        <v>0.01959183673</v>
      </c>
      <c r="E610" s="15" t="s">
        <v>489</v>
      </c>
      <c r="F610" s="16">
        <v>18266.6</v>
      </c>
      <c r="G610" s="15">
        <v>-0.008260604</v>
      </c>
      <c r="H610" s="17">
        <v>-0.0083</v>
      </c>
      <c r="I610" s="19"/>
      <c r="J610" s="15"/>
      <c r="K610" s="15"/>
      <c r="L610" s="15"/>
    </row>
    <row r="611" ht="15.75" customHeight="1">
      <c r="A611" s="15" t="s">
        <v>490</v>
      </c>
      <c r="B611" s="42">
        <v>122.5</v>
      </c>
      <c r="C611" s="15">
        <f t="shared" si="1"/>
        <v>-0.02584493042</v>
      </c>
      <c r="D611" s="17">
        <f t="shared" si="2"/>
        <v>-0.02584493042</v>
      </c>
      <c r="E611" s="15" t="s">
        <v>490</v>
      </c>
      <c r="F611" s="16">
        <v>18418.75</v>
      </c>
      <c r="G611" s="15">
        <v>-0.003155266</v>
      </c>
      <c r="H611" s="17">
        <v>-0.0032</v>
      </c>
      <c r="I611" s="19"/>
      <c r="J611" s="15"/>
      <c r="K611" s="15"/>
      <c r="L611" s="15"/>
    </row>
    <row r="612" ht="15.75" customHeight="1">
      <c r="A612" s="15" t="s">
        <v>491</v>
      </c>
      <c r="B612" s="42">
        <v>125.75</v>
      </c>
      <c r="C612" s="15">
        <f t="shared" si="1"/>
        <v>-0.017578125</v>
      </c>
      <c r="D612" s="17">
        <f t="shared" si="2"/>
        <v>-0.017578125</v>
      </c>
      <c r="E612" s="15" t="s">
        <v>491</v>
      </c>
      <c r="F612" s="16">
        <v>18477.05</v>
      </c>
      <c r="G612" s="15">
        <v>0.007552396</v>
      </c>
      <c r="H612" s="17">
        <v>0.0076</v>
      </c>
      <c r="I612" s="19"/>
      <c r="J612" s="15"/>
      <c r="K612" s="15"/>
      <c r="L612" s="15"/>
    </row>
    <row r="613" ht="15.75" customHeight="1">
      <c r="A613" s="15" t="s">
        <v>492</v>
      </c>
      <c r="B613" s="42">
        <v>128.0</v>
      </c>
      <c r="C613" s="15">
        <f t="shared" si="1"/>
        <v>0.0281124498</v>
      </c>
      <c r="D613" s="17">
        <f t="shared" si="2"/>
        <v>0.0281124498</v>
      </c>
      <c r="E613" s="15" t="s">
        <v>492</v>
      </c>
      <c r="F613" s="16">
        <v>18338.55</v>
      </c>
      <c r="G613" s="15">
        <v>0.009734745</v>
      </c>
      <c r="H613" s="17">
        <v>0.0097</v>
      </c>
      <c r="I613" s="19"/>
      <c r="J613" s="15"/>
      <c r="K613" s="15"/>
      <c r="L613" s="15"/>
    </row>
    <row r="614" ht="15.75" customHeight="1">
      <c r="A614" s="15" t="s">
        <v>493</v>
      </c>
      <c r="B614" s="42">
        <v>124.5</v>
      </c>
      <c r="C614" s="15">
        <f t="shared" si="1"/>
        <v>0.02850061958</v>
      </c>
      <c r="D614" s="17">
        <f t="shared" si="2"/>
        <v>0.02850061958</v>
      </c>
      <c r="E614" s="15" t="s">
        <v>493</v>
      </c>
      <c r="F614" s="16">
        <v>18161.75</v>
      </c>
      <c r="G614" s="15">
        <v>0.009437554</v>
      </c>
      <c r="H614" s="17">
        <v>0.0094</v>
      </c>
      <c r="I614" s="19"/>
      <c r="J614" s="15"/>
      <c r="K614" s="15"/>
      <c r="L614" s="15"/>
    </row>
    <row r="615" ht="15.75" customHeight="1">
      <c r="A615" s="58">
        <v>44540.0</v>
      </c>
      <c r="B615" s="42">
        <v>121.05</v>
      </c>
      <c r="C615" s="15">
        <f t="shared" si="1"/>
        <v>-0.001649484536</v>
      </c>
      <c r="D615" s="17">
        <f t="shared" si="2"/>
        <v>-0.001649484536</v>
      </c>
      <c r="E615" s="58">
        <v>44540.0</v>
      </c>
      <c r="F615" s="16">
        <v>17991.95</v>
      </c>
      <c r="G615" s="15">
        <v>0.002563252</v>
      </c>
      <c r="H615" s="17">
        <v>0.0026</v>
      </c>
      <c r="I615" s="19"/>
      <c r="J615" s="15"/>
      <c r="K615" s="15"/>
      <c r="L615" s="15"/>
    </row>
    <row r="616" ht="15.75" customHeight="1">
      <c r="A616" s="58">
        <v>44510.0</v>
      </c>
      <c r="B616" s="42">
        <v>121.25</v>
      </c>
      <c r="C616" s="15">
        <f t="shared" si="1"/>
        <v>-0.002057613169</v>
      </c>
      <c r="D616" s="17">
        <f t="shared" si="2"/>
        <v>-0.002057613169</v>
      </c>
      <c r="E616" s="58">
        <v>44510.0</v>
      </c>
      <c r="F616" s="16">
        <v>17945.95</v>
      </c>
      <c r="G616" s="15">
        <v>0.002835956</v>
      </c>
      <c r="H616" s="17">
        <v>0.0028</v>
      </c>
      <c r="I616" s="19"/>
      <c r="J616" s="15"/>
      <c r="K616" s="15"/>
      <c r="L616" s="15"/>
    </row>
    <row r="617" ht="15.75" customHeight="1">
      <c r="A617" s="39">
        <v>44418.0</v>
      </c>
      <c r="B617" s="42">
        <v>121.5</v>
      </c>
      <c r="C617" s="15">
        <f t="shared" si="1"/>
        <v>-0.002872384079</v>
      </c>
      <c r="D617" s="17">
        <f t="shared" si="2"/>
        <v>-0.002872384079</v>
      </c>
      <c r="E617" s="39">
        <v>44418.0</v>
      </c>
      <c r="F617" s="16">
        <v>17895.2</v>
      </c>
      <c r="G617" s="15">
        <v>0.005893645</v>
      </c>
      <c r="H617" s="17">
        <v>0.0059</v>
      </c>
      <c r="I617" s="19"/>
      <c r="J617" s="15"/>
      <c r="K617" s="15"/>
      <c r="L617" s="15"/>
    </row>
    <row r="618" ht="15.75" customHeight="1">
      <c r="A618" s="39">
        <v>44387.0</v>
      </c>
      <c r="B618" s="42">
        <v>121.85</v>
      </c>
      <c r="C618" s="15">
        <f t="shared" si="1"/>
        <v>0.006193228737</v>
      </c>
      <c r="D618" s="17">
        <f t="shared" si="2"/>
        <v>0.006193228737</v>
      </c>
      <c r="E618" s="39">
        <v>44387.0</v>
      </c>
      <c r="F618" s="16">
        <v>17790.35</v>
      </c>
      <c r="G618" s="15">
        <v>0.008180324</v>
      </c>
      <c r="H618" s="17">
        <v>0.0082</v>
      </c>
      <c r="I618" s="19"/>
      <c r="J618" s="15"/>
      <c r="K618" s="15"/>
      <c r="L618" s="15"/>
    </row>
    <row r="619" ht="15.75" customHeight="1">
      <c r="A619" s="39">
        <v>44357.0</v>
      </c>
      <c r="B619" s="42">
        <v>121.1</v>
      </c>
      <c r="C619" s="15">
        <f t="shared" si="1"/>
        <v>-0.02220427937</v>
      </c>
      <c r="D619" s="17">
        <f t="shared" si="2"/>
        <v>-0.02220427937</v>
      </c>
      <c r="E619" s="39">
        <v>44357.0</v>
      </c>
      <c r="F619" s="16">
        <v>17646.0</v>
      </c>
      <c r="G619" s="15">
        <v>-0.009892101</v>
      </c>
      <c r="H619" s="17">
        <v>-0.0099</v>
      </c>
      <c r="I619" s="19"/>
      <c r="J619" s="15"/>
      <c r="K619" s="15"/>
      <c r="L619" s="15"/>
    </row>
    <row r="620" ht="15.75" customHeight="1">
      <c r="A620" s="39">
        <v>44326.0</v>
      </c>
      <c r="B620" s="42">
        <v>123.85</v>
      </c>
      <c r="C620" s="15">
        <f t="shared" si="1"/>
        <v>-0.003620273532</v>
      </c>
      <c r="D620" s="17">
        <f t="shared" si="2"/>
        <v>-0.003620273532</v>
      </c>
      <c r="E620" s="39">
        <v>44326.0</v>
      </c>
      <c r="F620" s="16">
        <v>17822.3</v>
      </c>
      <c r="G620" s="15">
        <v>0.007407617</v>
      </c>
      <c r="H620" s="17">
        <v>0.0074</v>
      </c>
      <c r="I620" s="19"/>
      <c r="J620" s="15"/>
      <c r="K620" s="15"/>
      <c r="L620" s="15"/>
    </row>
    <row r="621" ht="15.75" customHeight="1">
      <c r="A621" s="39">
        <v>44296.0</v>
      </c>
      <c r="B621" s="42">
        <v>124.3</v>
      </c>
      <c r="C621" s="15">
        <f t="shared" si="1"/>
        <v>-0.0008038585209</v>
      </c>
      <c r="D621" s="17">
        <f t="shared" si="2"/>
        <v>-0.0008038585209</v>
      </c>
      <c r="E621" s="39">
        <v>44296.0</v>
      </c>
      <c r="F621" s="16">
        <v>17691.25</v>
      </c>
      <c r="G621" s="15">
        <v>0.009080513</v>
      </c>
      <c r="H621" s="17">
        <v>0.0091</v>
      </c>
      <c r="I621" s="19"/>
      <c r="J621" s="15"/>
      <c r="K621" s="15"/>
      <c r="L621" s="15"/>
    </row>
    <row r="622" ht="15.75" customHeight="1">
      <c r="A622" s="39">
        <v>44206.0</v>
      </c>
      <c r="B622" s="42">
        <v>124.4</v>
      </c>
      <c r="C622" s="15">
        <f t="shared" si="1"/>
        <v>-0.0008032128514</v>
      </c>
      <c r="D622" s="17">
        <f t="shared" si="2"/>
        <v>-0.0008032128514</v>
      </c>
      <c r="E622" s="39">
        <v>44206.0</v>
      </c>
      <c r="F622" s="16">
        <v>17532.05</v>
      </c>
      <c r="G622" s="15">
        <v>-0.004887006</v>
      </c>
      <c r="H622" s="17">
        <v>-0.0049</v>
      </c>
      <c r="I622" s="19"/>
      <c r="J622" s="15"/>
      <c r="K622" s="15"/>
      <c r="L622" s="15"/>
    </row>
    <row r="623" ht="15.75" customHeight="1">
      <c r="A623" s="15" t="s">
        <v>494</v>
      </c>
      <c r="B623" s="42">
        <v>124.5</v>
      </c>
      <c r="C623" s="15">
        <f t="shared" si="1"/>
        <v>0.05329949239</v>
      </c>
      <c r="D623" s="17">
        <f t="shared" si="2"/>
        <v>0.05329949239</v>
      </c>
      <c r="E623" s="15" t="s">
        <v>494</v>
      </c>
      <c r="F623" s="16">
        <v>17618.15</v>
      </c>
      <c r="G623" s="15">
        <v>-0.005259354</v>
      </c>
      <c r="H623" s="17">
        <v>-0.0053</v>
      </c>
      <c r="I623" s="19"/>
      <c r="J623" s="15"/>
      <c r="K623" s="15"/>
      <c r="L623" s="15"/>
    </row>
    <row r="624" ht="15.75" customHeight="1">
      <c r="A624" s="15" t="s">
        <v>495</v>
      </c>
      <c r="B624" s="42">
        <v>118.2</v>
      </c>
      <c r="C624" s="15">
        <f t="shared" si="1"/>
        <v>-0.000422832981</v>
      </c>
      <c r="D624" s="17">
        <f t="shared" si="2"/>
        <v>-0.000422832981</v>
      </c>
      <c r="E624" s="15" t="s">
        <v>495</v>
      </c>
      <c r="F624" s="16">
        <v>17711.3</v>
      </c>
      <c r="G624" s="15">
        <v>-0.002101574</v>
      </c>
      <c r="H624" s="17">
        <v>-0.0021</v>
      </c>
      <c r="I624" s="19"/>
      <c r="J624" s="15"/>
      <c r="K624" s="15"/>
      <c r="L624" s="15"/>
    </row>
    <row r="625" ht="15.75" customHeight="1">
      <c r="A625" s="15" t="s">
        <v>496</v>
      </c>
      <c r="B625" s="42">
        <v>118.25</v>
      </c>
      <c r="C625" s="15">
        <f t="shared" si="1"/>
        <v>-0.005048380311</v>
      </c>
      <c r="D625" s="17">
        <f t="shared" si="2"/>
        <v>-0.005048380311</v>
      </c>
      <c r="E625" s="15" t="s">
        <v>496</v>
      </c>
      <c r="F625" s="16">
        <v>17748.6</v>
      </c>
      <c r="G625" s="15">
        <v>-0.005964682</v>
      </c>
      <c r="H625" s="17">
        <v>-0.006</v>
      </c>
      <c r="I625" s="19"/>
      <c r="J625" s="15"/>
      <c r="K625" s="15"/>
      <c r="L625" s="15"/>
    </row>
    <row r="626" ht="15.75" customHeight="1">
      <c r="A626" s="15" t="s">
        <v>497</v>
      </c>
      <c r="B626" s="42">
        <v>118.85</v>
      </c>
      <c r="C626" s="15">
        <f t="shared" si="1"/>
        <v>0.007203389831</v>
      </c>
      <c r="D626" s="17">
        <f t="shared" si="2"/>
        <v>0.007203389831</v>
      </c>
      <c r="E626" s="15" t="s">
        <v>497</v>
      </c>
      <c r="F626" s="16">
        <v>17855.1</v>
      </c>
      <c r="G626" s="15">
        <v>1.06423E-4</v>
      </c>
      <c r="H626" s="17">
        <v>1.0E-4</v>
      </c>
      <c r="I626" s="19"/>
      <c r="J626" s="15"/>
      <c r="K626" s="15"/>
      <c r="L626" s="15"/>
    </row>
    <row r="627" ht="15.75" customHeight="1">
      <c r="A627" s="15" t="s">
        <v>498</v>
      </c>
      <c r="B627" s="42">
        <v>118.0</v>
      </c>
      <c r="C627" s="15">
        <f t="shared" si="1"/>
        <v>-0.003378378378</v>
      </c>
      <c r="D627" s="17">
        <f t="shared" si="2"/>
        <v>-0.003378378378</v>
      </c>
      <c r="E627" s="15" t="s">
        <v>498</v>
      </c>
      <c r="F627" s="16">
        <v>17853.2</v>
      </c>
      <c r="G627" s="15">
        <v>0.00169725</v>
      </c>
      <c r="H627" s="17">
        <v>0.0017</v>
      </c>
      <c r="I627" s="19"/>
      <c r="J627" s="15"/>
      <c r="K627" s="15"/>
      <c r="L627" s="15"/>
    </row>
    <row r="628" ht="15.75" customHeight="1">
      <c r="A628" s="15" t="s">
        <v>499</v>
      </c>
      <c r="B628" s="42">
        <v>118.4</v>
      </c>
      <c r="C628" s="15">
        <f t="shared" si="1"/>
        <v>0.0004224757076</v>
      </c>
      <c r="D628" s="17">
        <f t="shared" si="2"/>
        <v>0.0004224757076</v>
      </c>
      <c r="E628" s="15" t="s">
        <v>499</v>
      </c>
      <c r="F628" s="16">
        <v>17822.95</v>
      </c>
      <c r="G628" s="15">
        <v>0.015746596</v>
      </c>
      <c r="H628" s="17">
        <v>0.0157</v>
      </c>
      <c r="I628" s="19"/>
      <c r="J628" s="15"/>
      <c r="K628" s="15"/>
      <c r="L628" s="15"/>
    </row>
    <row r="629" ht="15.75" customHeight="1">
      <c r="A629" s="15" t="s">
        <v>500</v>
      </c>
      <c r="B629" s="42">
        <v>118.35</v>
      </c>
      <c r="C629" s="15">
        <f t="shared" si="1"/>
        <v>0.001692763436</v>
      </c>
      <c r="D629" s="17">
        <f t="shared" si="2"/>
        <v>0.001692763436</v>
      </c>
      <c r="E629" s="15" t="s">
        <v>500</v>
      </c>
      <c r="F629" s="16">
        <v>17546.65</v>
      </c>
      <c r="G629" s="15">
        <v>-8.74046E-4</v>
      </c>
      <c r="H629" s="17">
        <v>-9.0E-4</v>
      </c>
      <c r="I629" s="19"/>
      <c r="J629" s="15"/>
      <c r="K629" s="15"/>
      <c r="L629" s="15"/>
    </row>
    <row r="630" ht="15.75" customHeight="1">
      <c r="A630" s="15" t="s">
        <v>501</v>
      </c>
      <c r="B630" s="42">
        <v>118.15</v>
      </c>
      <c r="C630" s="15">
        <f t="shared" si="1"/>
        <v>0.005531914894</v>
      </c>
      <c r="D630" s="17">
        <f t="shared" si="2"/>
        <v>0.005531914894</v>
      </c>
      <c r="E630" s="15" t="s">
        <v>501</v>
      </c>
      <c r="F630" s="16">
        <v>17562.0</v>
      </c>
      <c r="G630" s="15">
        <v>0.009490197</v>
      </c>
      <c r="H630" s="17">
        <v>0.0095</v>
      </c>
      <c r="I630" s="19"/>
      <c r="J630" s="15"/>
      <c r="K630" s="15"/>
      <c r="L630" s="15"/>
    </row>
    <row r="631" ht="15.75" customHeight="1">
      <c r="A631" s="15" t="s">
        <v>502</v>
      </c>
      <c r="B631" s="42">
        <v>117.5</v>
      </c>
      <c r="C631" s="15">
        <f t="shared" si="1"/>
        <v>-0.009274873524</v>
      </c>
      <c r="D631" s="17">
        <f t="shared" si="2"/>
        <v>-0.009274873524</v>
      </c>
      <c r="E631" s="15" t="s">
        <v>502</v>
      </c>
      <c r="F631" s="16">
        <v>17396.9</v>
      </c>
      <c r="G631" s="15">
        <v>-0.010705055</v>
      </c>
      <c r="H631" s="17">
        <v>-0.0107</v>
      </c>
      <c r="I631" s="19"/>
      <c r="J631" s="15"/>
      <c r="K631" s="15"/>
      <c r="L631" s="15"/>
    </row>
    <row r="632" ht="15.75" customHeight="1">
      <c r="A632" s="15" t="s">
        <v>503</v>
      </c>
      <c r="B632" s="42">
        <v>118.6</v>
      </c>
      <c r="C632" s="15">
        <f t="shared" si="1"/>
        <v>-0.02266172229</v>
      </c>
      <c r="D632" s="17">
        <f t="shared" si="2"/>
        <v>-0.02266172229</v>
      </c>
      <c r="E632" s="15" t="s">
        <v>503</v>
      </c>
      <c r="F632" s="16">
        <v>17585.15</v>
      </c>
      <c r="G632" s="15">
        <v>-0.00251567</v>
      </c>
      <c r="H632" s="17">
        <v>-0.0025</v>
      </c>
      <c r="I632" s="19"/>
      <c r="J632" s="15"/>
      <c r="K632" s="15"/>
      <c r="L632" s="15"/>
    </row>
    <row r="633" ht="15.75" customHeight="1">
      <c r="A633" s="15" t="s">
        <v>504</v>
      </c>
      <c r="B633" s="42">
        <v>121.35</v>
      </c>
      <c r="C633" s="15">
        <f t="shared" si="1"/>
        <v>-0.009791921665</v>
      </c>
      <c r="D633" s="17">
        <f t="shared" si="2"/>
        <v>-0.009791921665</v>
      </c>
      <c r="E633" s="15" t="s">
        <v>504</v>
      </c>
      <c r="F633" s="16">
        <v>17629.5</v>
      </c>
      <c r="G633" s="15">
        <v>0.00628159</v>
      </c>
      <c r="H633" s="17">
        <v>0.0063</v>
      </c>
      <c r="I633" s="19"/>
      <c r="J633" s="15"/>
      <c r="K633" s="15"/>
      <c r="L633" s="15"/>
    </row>
    <row r="634" ht="15.75" customHeight="1">
      <c r="A634" s="15" t="s">
        <v>505</v>
      </c>
      <c r="B634" s="42">
        <v>122.55</v>
      </c>
      <c r="C634" s="15">
        <f t="shared" si="1"/>
        <v>0.01912681913</v>
      </c>
      <c r="D634" s="17">
        <f t="shared" si="2"/>
        <v>0.01912681913</v>
      </c>
      <c r="E634" s="15" t="s">
        <v>505</v>
      </c>
      <c r="F634" s="16">
        <v>17519.45</v>
      </c>
      <c r="G634" s="15">
        <v>0.00802359</v>
      </c>
      <c r="H634" s="17">
        <v>0.008</v>
      </c>
      <c r="I634" s="19"/>
      <c r="J634" s="15"/>
      <c r="K634" s="15"/>
      <c r="L634" s="15"/>
    </row>
    <row r="635" ht="15.75" customHeight="1">
      <c r="A635" s="15" t="s">
        <v>506</v>
      </c>
      <c r="B635" s="42">
        <v>120.25</v>
      </c>
      <c r="C635" s="15">
        <f t="shared" si="1"/>
        <v>-0.006198347107</v>
      </c>
      <c r="D635" s="17">
        <f t="shared" si="2"/>
        <v>-0.006198347107</v>
      </c>
      <c r="E635" s="15" t="s">
        <v>506</v>
      </c>
      <c r="F635" s="16">
        <v>17380.0</v>
      </c>
      <c r="G635" s="15">
        <v>0.001423196</v>
      </c>
      <c r="H635" s="17">
        <v>0.0014</v>
      </c>
      <c r="I635" s="19"/>
      <c r="J635" s="15"/>
      <c r="K635" s="15"/>
      <c r="L635" s="15"/>
    </row>
    <row r="636" ht="15.75" customHeight="1">
      <c r="A636" s="15" t="s">
        <v>507</v>
      </c>
      <c r="B636" s="42">
        <v>121.0</v>
      </c>
      <c r="C636" s="15">
        <f t="shared" si="1"/>
        <v>0.02152807092</v>
      </c>
      <c r="D636" s="17">
        <f t="shared" si="2"/>
        <v>0.02152807092</v>
      </c>
      <c r="E636" s="15" t="s">
        <v>507</v>
      </c>
      <c r="F636" s="16">
        <v>17355.3</v>
      </c>
      <c r="G636" s="15">
        <v>-8.03143E-4</v>
      </c>
      <c r="H636" s="17">
        <v>-8.0E-4</v>
      </c>
      <c r="I636" s="19"/>
      <c r="J636" s="15"/>
      <c r="K636" s="15"/>
      <c r="L636" s="15"/>
    </row>
    <row r="637" ht="15.75" customHeight="1">
      <c r="A637" s="39">
        <v>44448.0</v>
      </c>
      <c r="B637" s="42">
        <v>118.45</v>
      </c>
      <c r="C637" s="15">
        <f t="shared" si="1"/>
        <v>-0.004203446826</v>
      </c>
      <c r="D637" s="17">
        <f t="shared" si="2"/>
        <v>-0.004203446826</v>
      </c>
      <c r="E637" s="39">
        <v>44448.0</v>
      </c>
      <c r="F637" s="16">
        <v>17369.25</v>
      </c>
      <c r="G637" s="15">
        <v>9.07598E-4</v>
      </c>
      <c r="H637" s="17">
        <v>9.0E-4</v>
      </c>
      <c r="I637" s="19"/>
      <c r="J637" s="15"/>
      <c r="K637" s="15"/>
      <c r="L637" s="15"/>
    </row>
    <row r="638" ht="15.75" customHeight="1">
      <c r="A638" s="39">
        <v>44417.0</v>
      </c>
      <c r="B638" s="42">
        <v>118.95</v>
      </c>
      <c r="C638" s="15">
        <f t="shared" si="1"/>
        <v>0.01928020566</v>
      </c>
      <c r="D638" s="17">
        <f t="shared" si="2"/>
        <v>0.01928020566</v>
      </c>
      <c r="E638" s="39">
        <v>44417.0</v>
      </c>
      <c r="F638" s="16">
        <v>17353.5</v>
      </c>
      <c r="G638" s="15">
        <v>-4.95332E-4</v>
      </c>
      <c r="H638" s="17">
        <v>-5.0E-4</v>
      </c>
      <c r="I638" s="19"/>
      <c r="J638" s="15"/>
      <c r="K638" s="15"/>
      <c r="L638" s="15"/>
    </row>
    <row r="639" ht="15.75" customHeight="1">
      <c r="A639" s="39">
        <v>44386.0</v>
      </c>
      <c r="B639" s="42">
        <v>116.7</v>
      </c>
      <c r="C639" s="15">
        <f t="shared" si="1"/>
        <v>-0.004690831557</v>
      </c>
      <c r="D639" s="17">
        <f t="shared" si="2"/>
        <v>-0.004690831557</v>
      </c>
      <c r="E639" s="39">
        <v>44386.0</v>
      </c>
      <c r="F639" s="16">
        <v>17362.1</v>
      </c>
      <c r="G639" s="15">
        <v>-9.03452E-4</v>
      </c>
      <c r="H639" s="17">
        <v>-9.0E-4</v>
      </c>
      <c r="I639" s="19"/>
      <c r="J639" s="15"/>
      <c r="K639" s="15"/>
      <c r="L639" s="15"/>
    </row>
    <row r="640" ht="15.75" customHeight="1">
      <c r="A640" s="39">
        <v>44356.0</v>
      </c>
      <c r="B640" s="42">
        <v>117.25</v>
      </c>
      <c r="C640" s="15">
        <f t="shared" si="1"/>
        <v>0.00471293916</v>
      </c>
      <c r="D640" s="17">
        <f t="shared" si="2"/>
        <v>0.00471293916</v>
      </c>
      <c r="E640" s="39">
        <v>44356.0</v>
      </c>
      <c r="F640" s="16">
        <v>17377.8</v>
      </c>
      <c r="G640" s="15">
        <v>0.00312868</v>
      </c>
      <c r="H640" s="17">
        <v>0.0031</v>
      </c>
      <c r="I640" s="19"/>
      <c r="J640" s="15"/>
      <c r="K640" s="15"/>
      <c r="L640" s="15"/>
    </row>
    <row r="641" ht="15.75" customHeight="1">
      <c r="A641" s="39">
        <v>44264.0</v>
      </c>
      <c r="B641" s="42">
        <v>116.7</v>
      </c>
      <c r="C641" s="15">
        <f t="shared" si="1"/>
        <v>-0.005538985939</v>
      </c>
      <c r="D641" s="17">
        <f t="shared" si="2"/>
        <v>-0.005538985939</v>
      </c>
      <c r="E641" s="39">
        <v>44264.0</v>
      </c>
      <c r="F641" s="16">
        <v>17323.6</v>
      </c>
      <c r="G641" s="15">
        <v>0.005190276</v>
      </c>
      <c r="H641" s="17">
        <v>0.0052</v>
      </c>
      <c r="I641" s="19"/>
      <c r="J641" s="15"/>
      <c r="K641" s="15"/>
      <c r="L641" s="15"/>
    </row>
    <row r="642" ht="15.75" customHeight="1">
      <c r="A642" s="39">
        <v>44236.0</v>
      </c>
      <c r="B642" s="42">
        <v>117.35</v>
      </c>
      <c r="C642" s="15">
        <f t="shared" si="1"/>
        <v>0.0253385758</v>
      </c>
      <c r="D642" s="17">
        <f t="shared" si="2"/>
        <v>0.0253385758</v>
      </c>
      <c r="E642" s="39">
        <v>44236.0</v>
      </c>
      <c r="F642" s="16">
        <v>17234.15</v>
      </c>
      <c r="G642" s="15">
        <v>0.009246761</v>
      </c>
      <c r="H642" s="17">
        <v>0.0092</v>
      </c>
      <c r="I642" s="19"/>
      <c r="J642" s="15"/>
      <c r="K642" s="15"/>
      <c r="L642" s="15"/>
    </row>
    <row r="643" ht="15.75" customHeight="1">
      <c r="A643" s="39">
        <v>44205.0</v>
      </c>
      <c r="B643" s="42">
        <v>114.45</v>
      </c>
      <c r="C643" s="15">
        <f t="shared" si="1"/>
        <v>-0.002614379085</v>
      </c>
      <c r="D643" s="17">
        <f t="shared" si="2"/>
        <v>-0.002614379085</v>
      </c>
      <c r="E643" s="39">
        <v>44205.0</v>
      </c>
      <c r="F643" s="16">
        <v>17076.25</v>
      </c>
      <c r="G643" s="15">
        <v>-0.00326578</v>
      </c>
      <c r="H643" s="17">
        <v>-0.0033</v>
      </c>
      <c r="I643" s="19"/>
      <c r="J643" s="15"/>
      <c r="K643" s="15"/>
      <c r="L643" s="15"/>
    </row>
    <row r="644" ht="15.75" customHeight="1">
      <c r="A644" s="15" t="s">
        <v>508</v>
      </c>
      <c r="B644" s="42">
        <v>114.75</v>
      </c>
      <c r="C644" s="15">
        <f t="shared" si="1"/>
        <v>0.01145879242</v>
      </c>
      <c r="D644" s="17">
        <f t="shared" si="2"/>
        <v>0.01145879242</v>
      </c>
      <c r="E644" s="15" t="s">
        <v>508</v>
      </c>
      <c r="F644" s="16">
        <v>17132.2</v>
      </c>
      <c r="G644" s="15">
        <v>0.011880539</v>
      </c>
      <c r="H644" s="17">
        <v>0.0119</v>
      </c>
      <c r="I644" s="19"/>
      <c r="J644" s="15"/>
      <c r="K644" s="15"/>
      <c r="L644" s="15"/>
    </row>
    <row r="645" ht="15.75" customHeight="1">
      <c r="A645" s="15" t="s">
        <v>509</v>
      </c>
      <c r="B645" s="42">
        <v>113.45</v>
      </c>
      <c r="C645" s="15">
        <f t="shared" si="1"/>
        <v>-0.006132282085</v>
      </c>
      <c r="D645" s="17">
        <f t="shared" si="2"/>
        <v>-0.006132282085</v>
      </c>
      <c r="E645" s="15" t="s">
        <v>509</v>
      </c>
      <c r="F645" s="16">
        <v>16931.05</v>
      </c>
      <c r="G645" s="15">
        <v>0.013519742</v>
      </c>
      <c r="H645" s="17">
        <v>0.0135</v>
      </c>
      <c r="I645" s="19"/>
      <c r="J645" s="15"/>
      <c r="K645" s="15"/>
      <c r="L645" s="15"/>
    </row>
    <row r="646" ht="15.75" customHeight="1">
      <c r="A646" s="15" t="s">
        <v>510</v>
      </c>
      <c r="B646" s="42">
        <v>114.15</v>
      </c>
      <c r="C646" s="15">
        <f t="shared" si="1"/>
        <v>0.00705778562</v>
      </c>
      <c r="D646" s="17">
        <f t="shared" si="2"/>
        <v>0.00705778562</v>
      </c>
      <c r="E646" s="15" t="s">
        <v>510</v>
      </c>
      <c r="F646" s="16">
        <v>16705.2</v>
      </c>
      <c r="G646" s="15">
        <v>0.004105332</v>
      </c>
      <c r="H646" s="17">
        <v>0.0041</v>
      </c>
      <c r="I646" s="19"/>
      <c r="J646" s="15"/>
      <c r="K646" s="15"/>
      <c r="L646" s="15"/>
    </row>
    <row r="647" ht="15.75" customHeight="1">
      <c r="A647" s="15" t="s">
        <v>511</v>
      </c>
      <c r="B647" s="42">
        <v>113.35</v>
      </c>
      <c r="C647" s="15">
        <f t="shared" si="1"/>
        <v>-0.001761338617</v>
      </c>
      <c r="D647" s="17">
        <f t="shared" si="2"/>
        <v>-0.001761338617</v>
      </c>
      <c r="E647" s="15" t="s">
        <v>511</v>
      </c>
      <c r="F647" s="16">
        <v>16636.9</v>
      </c>
      <c r="G647" s="15">
        <v>1.3526E-4</v>
      </c>
      <c r="H647" s="17">
        <v>1.0E-4</v>
      </c>
      <c r="I647" s="19"/>
      <c r="J647" s="15"/>
      <c r="K647" s="15"/>
      <c r="L647" s="15"/>
    </row>
    <row r="648" ht="15.75" customHeight="1">
      <c r="A648" s="15" t="s">
        <v>512</v>
      </c>
      <c r="B648" s="42">
        <v>113.55</v>
      </c>
      <c r="C648" s="15">
        <f t="shared" si="1"/>
        <v>0.00442282176</v>
      </c>
      <c r="D648" s="17">
        <f t="shared" si="2"/>
        <v>0.00442282176</v>
      </c>
      <c r="E648" s="15" t="s">
        <v>512</v>
      </c>
      <c r="F648" s="16">
        <v>16634.65</v>
      </c>
      <c r="G648" s="15">
        <v>6.04526E-4</v>
      </c>
      <c r="H648" s="17">
        <v>6.0E-4</v>
      </c>
      <c r="I648" s="19"/>
      <c r="J648" s="15"/>
      <c r="K648" s="15"/>
      <c r="L648" s="15"/>
    </row>
    <row r="649" ht="15.75" customHeight="1">
      <c r="A649" s="15" t="s">
        <v>513</v>
      </c>
      <c r="B649" s="42">
        <v>113.05</v>
      </c>
      <c r="C649" s="15">
        <f t="shared" si="1"/>
        <v>0.008024966563</v>
      </c>
      <c r="D649" s="17">
        <f t="shared" si="2"/>
        <v>0.008024966563</v>
      </c>
      <c r="E649" s="15" t="s">
        <v>513</v>
      </c>
      <c r="F649" s="16">
        <v>16624.6</v>
      </c>
      <c r="G649" s="15">
        <v>0.007768338</v>
      </c>
      <c r="H649" s="17">
        <v>0.0078</v>
      </c>
      <c r="I649" s="19"/>
      <c r="J649" s="15"/>
      <c r="K649" s="15"/>
      <c r="L649" s="15"/>
    </row>
    <row r="650" ht="15.75" customHeight="1">
      <c r="A650" s="15" t="s">
        <v>514</v>
      </c>
      <c r="B650" s="42">
        <v>112.15</v>
      </c>
      <c r="C650" s="15">
        <f t="shared" si="1"/>
        <v>-0.007961079169</v>
      </c>
      <c r="D650" s="17">
        <f t="shared" si="2"/>
        <v>-0.007961079169</v>
      </c>
      <c r="E650" s="15" t="s">
        <v>514</v>
      </c>
      <c r="F650" s="16">
        <v>16496.45</v>
      </c>
      <c r="G650" s="15">
        <v>0.002793228</v>
      </c>
      <c r="H650" s="17">
        <v>0.0028</v>
      </c>
      <c r="I650" s="19"/>
      <c r="J650" s="15"/>
      <c r="K650" s="15"/>
      <c r="L650" s="15"/>
    </row>
    <row r="651" ht="15.75" customHeight="1">
      <c r="A651" s="15" t="s">
        <v>515</v>
      </c>
      <c r="B651" s="42">
        <v>113.05</v>
      </c>
      <c r="C651" s="15">
        <f t="shared" si="1"/>
        <v>-0.03169164882</v>
      </c>
      <c r="D651" s="17">
        <f t="shared" si="2"/>
        <v>-0.03169164882</v>
      </c>
      <c r="E651" s="15" t="s">
        <v>515</v>
      </c>
      <c r="F651" s="16">
        <v>16450.5</v>
      </c>
      <c r="G651" s="15">
        <v>-0.007142922</v>
      </c>
      <c r="H651" s="17">
        <v>-0.0071</v>
      </c>
      <c r="I651" s="19"/>
      <c r="J651" s="15"/>
      <c r="K651" s="15"/>
      <c r="L651" s="15"/>
    </row>
    <row r="652" ht="15.75" customHeight="1">
      <c r="A652" s="15" t="s">
        <v>516</v>
      </c>
      <c r="B652" s="42">
        <v>116.75</v>
      </c>
      <c r="C652" s="15">
        <f t="shared" si="1"/>
        <v>-0.01310228233</v>
      </c>
      <c r="D652" s="17">
        <f t="shared" si="2"/>
        <v>-0.01310228233</v>
      </c>
      <c r="E652" s="15" t="s">
        <v>516</v>
      </c>
      <c r="F652" s="16">
        <v>16568.85</v>
      </c>
      <c r="G652" s="15">
        <v>-0.002753602</v>
      </c>
      <c r="H652" s="17">
        <v>-0.0028</v>
      </c>
      <c r="I652" s="19"/>
      <c r="J652" s="15"/>
      <c r="K652" s="15"/>
      <c r="L652" s="15"/>
    </row>
    <row r="653" ht="15.75" customHeight="1">
      <c r="A653" s="15" t="s">
        <v>517</v>
      </c>
      <c r="B653" s="42">
        <v>118.3</v>
      </c>
      <c r="C653" s="15">
        <f t="shared" si="1"/>
        <v>-0.001266357113</v>
      </c>
      <c r="D653" s="17">
        <f t="shared" si="2"/>
        <v>-0.001266357113</v>
      </c>
      <c r="E653" s="15" t="s">
        <v>517</v>
      </c>
      <c r="F653" s="16">
        <v>16614.6</v>
      </c>
      <c r="G653" s="15">
        <v>0.003112349</v>
      </c>
      <c r="H653" s="17">
        <v>0.0031</v>
      </c>
      <c r="I653" s="19"/>
      <c r="J653" s="15"/>
      <c r="K653" s="15"/>
      <c r="L653" s="15"/>
    </row>
    <row r="654" ht="15.75" customHeight="1">
      <c r="A654" s="15" t="s">
        <v>518</v>
      </c>
      <c r="B654" s="42">
        <v>118.45</v>
      </c>
      <c r="C654" s="15">
        <f t="shared" si="1"/>
        <v>-0.02349546579</v>
      </c>
      <c r="D654" s="17">
        <f t="shared" si="2"/>
        <v>-0.02349546579</v>
      </c>
      <c r="E654" s="15" t="s">
        <v>518</v>
      </c>
      <c r="F654" s="16">
        <v>16563.05</v>
      </c>
      <c r="G654" s="15">
        <v>0.002053953</v>
      </c>
      <c r="H654" s="17">
        <v>0.0021</v>
      </c>
      <c r="I654" s="19"/>
      <c r="J654" s="15"/>
      <c r="K654" s="15"/>
      <c r="L654" s="15"/>
    </row>
    <row r="655" ht="15.75" customHeight="1">
      <c r="A655" s="15" t="s">
        <v>519</v>
      </c>
      <c r="B655" s="42">
        <v>121.3</v>
      </c>
      <c r="C655" s="15">
        <f t="shared" si="1"/>
        <v>-0.02491961415</v>
      </c>
      <c r="D655" s="17">
        <f t="shared" si="2"/>
        <v>-0.02491961415</v>
      </c>
      <c r="E655" s="15" t="s">
        <v>519</v>
      </c>
      <c r="F655" s="16">
        <v>16529.1</v>
      </c>
      <c r="G655" s="15">
        <v>0.01006453</v>
      </c>
      <c r="H655" s="17">
        <v>0.0101</v>
      </c>
      <c r="I655" s="19"/>
      <c r="J655" s="15"/>
      <c r="K655" s="15"/>
      <c r="L655" s="15"/>
    </row>
    <row r="656" ht="15.75" customHeight="1">
      <c r="A656" s="39">
        <v>44538.0</v>
      </c>
      <c r="B656" s="42">
        <v>124.4</v>
      </c>
      <c r="C656" s="15">
        <f t="shared" si="1"/>
        <v>0.01592486729</v>
      </c>
      <c r="D656" s="17">
        <f t="shared" si="2"/>
        <v>0.01592486729</v>
      </c>
      <c r="E656" s="39">
        <v>44538.0</v>
      </c>
      <c r="F656" s="16">
        <v>16364.4</v>
      </c>
      <c r="G656" s="15">
        <v>0.005045371</v>
      </c>
      <c r="H656" s="17">
        <v>0.005</v>
      </c>
      <c r="I656" s="19"/>
      <c r="J656" s="15"/>
      <c r="K656" s="15"/>
      <c r="L656" s="15"/>
    </row>
    <row r="657" ht="15.75" customHeight="1">
      <c r="A657" s="39">
        <v>44508.0</v>
      </c>
      <c r="B657" s="42">
        <v>122.45</v>
      </c>
      <c r="C657" s="15">
        <f t="shared" si="1"/>
        <v>0.01031353135</v>
      </c>
      <c r="D657" s="17">
        <f t="shared" si="2"/>
        <v>0.01031353135</v>
      </c>
      <c r="E657" s="39">
        <v>44508.0</v>
      </c>
      <c r="F657" s="16">
        <v>16282.25</v>
      </c>
      <c r="G657" s="15">
        <v>1.32063E-4</v>
      </c>
      <c r="H657" s="17">
        <v>1.0E-4</v>
      </c>
      <c r="I657" s="19"/>
      <c r="J657" s="15"/>
      <c r="K657" s="15"/>
      <c r="L657" s="15"/>
    </row>
    <row r="658" ht="15.75" customHeight="1">
      <c r="A658" s="39">
        <v>44477.0</v>
      </c>
      <c r="B658" s="42">
        <v>121.2</v>
      </c>
      <c r="C658" s="15">
        <f t="shared" si="1"/>
        <v>-0.03541583764</v>
      </c>
      <c r="D658" s="17">
        <f t="shared" si="2"/>
        <v>-0.03541583764</v>
      </c>
      <c r="E658" s="39">
        <v>44477.0</v>
      </c>
      <c r="F658" s="16">
        <v>16280.1</v>
      </c>
      <c r="G658" s="15">
        <v>0.001343933</v>
      </c>
      <c r="H658" s="17">
        <v>0.0013</v>
      </c>
      <c r="I658" s="19"/>
      <c r="J658" s="15"/>
      <c r="K658" s="15"/>
      <c r="L658" s="15"/>
    </row>
    <row r="659" ht="15.75" customHeight="1">
      <c r="A659" s="39">
        <v>44447.0</v>
      </c>
      <c r="B659" s="42">
        <v>125.65</v>
      </c>
      <c r="C659" s="15">
        <f t="shared" si="1"/>
        <v>-0.005540166205</v>
      </c>
      <c r="D659" s="17">
        <f t="shared" si="2"/>
        <v>-0.005540166205</v>
      </c>
      <c r="E659" s="39">
        <v>44447.0</v>
      </c>
      <c r="F659" s="16">
        <v>16258.25</v>
      </c>
      <c r="G659" s="15">
        <v>0.001234743</v>
      </c>
      <c r="H659" s="17">
        <v>0.0012</v>
      </c>
      <c r="I659" s="19"/>
      <c r="J659" s="15"/>
      <c r="K659" s="15"/>
      <c r="L659" s="15"/>
    </row>
    <row r="660" ht="15.75" customHeight="1">
      <c r="A660" s="39">
        <v>44355.0</v>
      </c>
      <c r="B660" s="42">
        <v>126.35</v>
      </c>
      <c r="C660" s="15">
        <f t="shared" si="1"/>
        <v>0.003972983711</v>
      </c>
      <c r="D660" s="17">
        <f t="shared" si="2"/>
        <v>0.003972983711</v>
      </c>
      <c r="E660" s="39">
        <v>44355.0</v>
      </c>
      <c r="F660" s="16">
        <v>16238.2</v>
      </c>
      <c r="G660" s="15">
        <v>-0.003461269</v>
      </c>
      <c r="H660" s="17">
        <v>-0.0035</v>
      </c>
      <c r="I660" s="19"/>
      <c r="J660" s="15"/>
      <c r="K660" s="15"/>
      <c r="L660" s="15"/>
    </row>
    <row r="661" ht="15.75" customHeight="1">
      <c r="A661" s="39">
        <v>44324.0</v>
      </c>
      <c r="B661" s="42">
        <v>125.85</v>
      </c>
      <c r="C661" s="15">
        <f t="shared" si="1"/>
        <v>-0.01255394272</v>
      </c>
      <c r="D661" s="17">
        <f t="shared" si="2"/>
        <v>-0.01255394272</v>
      </c>
      <c r="E661" s="39">
        <v>44324.0</v>
      </c>
      <c r="F661" s="16">
        <v>16294.6</v>
      </c>
      <c r="G661" s="15">
        <v>0.002201885</v>
      </c>
      <c r="H661" s="17">
        <v>0.0022</v>
      </c>
      <c r="I661" s="19"/>
      <c r="J661" s="15"/>
      <c r="K661" s="15"/>
      <c r="L661" s="15"/>
    </row>
    <row r="662" ht="15.75" customHeight="1">
      <c r="A662" s="39">
        <v>44294.0</v>
      </c>
      <c r="B662" s="42">
        <v>127.45</v>
      </c>
      <c r="C662" s="15">
        <f t="shared" si="1"/>
        <v>-0.01999231065</v>
      </c>
      <c r="D662" s="17">
        <f t="shared" si="2"/>
        <v>-0.01999231065</v>
      </c>
      <c r="E662" s="39">
        <v>44294.0</v>
      </c>
      <c r="F662" s="16">
        <v>16258.8</v>
      </c>
      <c r="G662" s="15">
        <v>0.007938255</v>
      </c>
      <c r="H662" s="17">
        <v>0.0079</v>
      </c>
      <c r="I662" s="19"/>
      <c r="J662" s="15"/>
      <c r="K662" s="15"/>
      <c r="L662" s="15"/>
    </row>
    <row r="663" ht="15.75" customHeight="1">
      <c r="A663" s="39">
        <v>44263.0</v>
      </c>
      <c r="B663" s="42">
        <v>130.05</v>
      </c>
      <c r="C663" s="15">
        <f t="shared" si="1"/>
        <v>-0.01551854656</v>
      </c>
      <c r="D663" s="17">
        <f t="shared" si="2"/>
        <v>-0.01551854656</v>
      </c>
      <c r="E663" s="39">
        <v>44263.0</v>
      </c>
      <c r="F663" s="16">
        <v>16130.75</v>
      </c>
      <c r="G663" s="15">
        <v>0.015460981</v>
      </c>
      <c r="H663" s="17">
        <v>0.0155</v>
      </c>
      <c r="I663" s="19"/>
      <c r="J663" s="15"/>
      <c r="K663" s="15"/>
      <c r="L663" s="15"/>
    </row>
    <row r="664" ht="15.75" customHeight="1">
      <c r="A664" s="39">
        <v>44235.0</v>
      </c>
      <c r="B664" s="42">
        <v>132.1</v>
      </c>
      <c r="C664" s="15">
        <f t="shared" si="1"/>
        <v>0.031225605</v>
      </c>
      <c r="D664" s="17">
        <f t="shared" si="2"/>
        <v>0.031225605</v>
      </c>
      <c r="E664" s="39">
        <v>44235.0</v>
      </c>
      <c r="F664" s="16">
        <v>15885.15</v>
      </c>
      <c r="G664" s="15">
        <v>0.007745963</v>
      </c>
      <c r="H664" s="17">
        <v>0.0077</v>
      </c>
      <c r="I664" s="19"/>
      <c r="J664" s="15"/>
      <c r="K664" s="15"/>
      <c r="L664" s="15"/>
    </row>
    <row r="665" ht="15.75" customHeight="1">
      <c r="A665" s="15" t="s">
        <v>520</v>
      </c>
      <c r="B665" s="42">
        <v>128.1</v>
      </c>
      <c r="C665" s="15">
        <f t="shared" si="1"/>
        <v>0.021938572</v>
      </c>
      <c r="D665" s="17">
        <f t="shared" si="2"/>
        <v>0.021938572</v>
      </c>
      <c r="E665" s="15" t="s">
        <v>520</v>
      </c>
      <c r="F665" s="16">
        <v>15763.05</v>
      </c>
      <c r="G665" s="15">
        <v>-9.76015E-4</v>
      </c>
      <c r="H665" s="17">
        <v>-0.001</v>
      </c>
      <c r="I665" s="19"/>
      <c r="J665" s="15"/>
      <c r="K665" s="15"/>
      <c r="L665" s="15"/>
    </row>
    <row r="666" ht="15.75" customHeight="1">
      <c r="A666" s="15" t="s">
        <v>521</v>
      </c>
      <c r="B666" s="42">
        <v>125.35</v>
      </c>
      <c r="C666" s="15">
        <f t="shared" si="1"/>
        <v>0.008853118712</v>
      </c>
      <c r="D666" s="17">
        <f t="shared" si="2"/>
        <v>0.008853118712</v>
      </c>
      <c r="E666" s="15" t="s">
        <v>521</v>
      </c>
      <c r="F666" s="16">
        <v>15778.45</v>
      </c>
      <c r="G666" s="15">
        <v>0.004395457</v>
      </c>
      <c r="H666" s="17">
        <v>0.0044</v>
      </c>
      <c r="I666" s="19"/>
      <c r="J666" s="15"/>
      <c r="K666" s="15"/>
      <c r="L666" s="15"/>
    </row>
    <row r="667" ht="15.75" customHeight="1">
      <c r="A667" s="15" t="s">
        <v>522</v>
      </c>
      <c r="B667" s="42">
        <v>124.25</v>
      </c>
      <c r="C667" s="15">
        <f t="shared" si="1"/>
        <v>-0.02088258471</v>
      </c>
      <c r="D667" s="17">
        <f t="shared" si="2"/>
        <v>-0.02088258471</v>
      </c>
      <c r="E667" s="15" t="s">
        <v>522</v>
      </c>
      <c r="F667" s="16">
        <v>15709.4</v>
      </c>
      <c r="G667" s="15">
        <v>-0.002352911</v>
      </c>
      <c r="H667" s="17">
        <v>-0.0024</v>
      </c>
      <c r="I667" s="19"/>
      <c r="J667" s="15"/>
      <c r="K667" s="15"/>
      <c r="L667" s="15"/>
    </row>
    <row r="668" ht="15.75" customHeight="1">
      <c r="A668" s="15" t="s">
        <v>523</v>
      </c>
      <c r="B668" s="42">
        <v>126.9</v>
      </c>
      <c r="C668" s="15">
        <f t="shared" si="1"/>
        <v>0.0007886435331</v>
      </c>
      <c r="D668" s="17">
        <f t="shared" si="2"/>
        <v>0.0007886435331</v>
      </c>
      <c r="E668" s="15" t="s">
        <v>523</v>
      </c>
      <c r="F668" s="16">
        <v>15746.45</v>
      </c>
      <c r="G668" s="15">
        <v>-0.004929081</v>
      </c>
      <c r="H668" s="17">
        <v>-0.0049</v>
      </c>
      <c r="I668" s="19"/>
      <c r="J668" s="15"/>
      <c r="K668" s="15"/>
      <c r="L668" s="15"/>
    </row>
    <row r="669" ht="15.75" customHeight="1">
      <c r="A669" s="15" t="s">
        <v>524</v>
      </c>
      <c r="B669" s="42">
        <v>126.8</v>
      </c>
      <c r="C669" s="15">
        <f t="shared" si="1"/>
        <v>-0.006269592476</v>
      </c>
      <c r="D669" s="17">
        <f t="shared" si="2"/>
        <v>-0.006269592476</v>
      </c>
      <c r="E669" s="15" t="s">
        <v>524</v>
      </c>
      <c r="F669" s="16">
        <v>15824.45</v>
      </c>
      <c r="G669" s="15">
        <v>-0.00199293</v>
      </c>
      <c r="H669" s="17">
        <v>-0.002</v>
      </c>
      <c r="I669" s="19"/>
      <c r="J669" s="15"/>
      <c r="K669" s="15"/>
      <c r="L669" s="15"/>
    </row>
    <row r="670" ht="15.75" customHeight="1">
      <c r="A670" s="15" t="s">
        <v>525</v>
      </c>
      <c r="B670" s="42">
        <v>127.6</v>
      </c>
      <c r="C670" s="15">
        <f t="shared" si="1"/>
        <v>-0.009316770186</v>
      </c>
      <c r="D670" s="17">
        <f t="shared" si="2"/>
        <v>-0.009316770186</v>
      </c>
      <c r="E670" s="15" t="s">
        <v>525</v>
      </c>
      <c r="F670" s="16">
        <v>15856.05</v>
      </c>
      <c r="G670" s="15">
        <v>0.002022238</v>
      </c>
      <c r="H670" s="17">
        <v>0.002</v>
      </c>
      <c r="I670" s="19"/>
      <c r="J670" s="15"/>
      <c r="K670" s="15"/>
      <c r="L670" s="15"/>
    </row>
    <row r="671" ht="15.75" customHeight="1">
      <c r="A671" s="15" t="s">
        <v>526</v>
      </c>
      <c r="B671" s="42">
        <v>128.8</v>
      </c>
      <c r="C671" s="15">
        <f t="shared" si="1"/>
        <v>-0.008849557522</v>
      </c>
      <c r="D671" s="17">
        <f t="shared" si="2"/>
        <v>-0.008849557522</v>
      </c>
      <c r="E671" s="15" t="s">
        <v>526</v>
      </c>
      <c r="F671" s="16">
        <v>15824.05</v>
      </c>
      <c r="G671" s="15">
        <v>0.01227922</v>
      </c>
      <c r="H671" s="17">
        <v>0.0123</v>
      </c>
      <c r="I671" s="19"/>
      <c r="J671" s="15"/>
      <c r="K671" s="15"/>
      <c r="L671" s="15"/>
    </row>
    <row r="672" ht="15.75" customHeight="1">
      <c r="A672" s="15" t="s">
        <v>527</v>
      </c>
      <c r="B672" s="42">
        <v>129.95</v>
      </c>
      <c r="C672" s="15">
        <f t="shared" si="1"/>
        <v>-0.02695619618</v>
      </c>
      <c r="D672" s="17">
        <f t="shared" si="2"/>
        <v>-0.02695619618</v>
      </c>
      <c r="E672" s="15" t="s">
        <v>527</v>
      </c>
      <c r="F672" s="16">
        <v>15632.1</v>
      </c>
      <c r="G672" s="15">
        <v>-0.007636932</v>
      </c>
      <c r="H672" s="17">
        <v>-0.0076</v>
      </c>
      <c r="I672" s="19"/>
      <c r="J672" s="15"/>
      <c r="K672" s="15"/>
      <c r="L672" s="15"/>
    </row>
    <row r="673" ht="15.75" customHeight="1">
      <c r="A673" s="15" t="s">
        <v>528</v>
      </c>
      <c r="B673" s="42">
        <v>133.55</v>
      </c>
      <c r="C673" s="15">
        <f t="shared" si="1"/>
        <v>-0.02232796486</v>
      </c>
      <c r="D673" s="17">
        <f t="shared" si="2"/>
        <v>-0.02232796486</v>
      </c>
      <c r="E673" s="15" t="s">
        <v>528</v>
      </c>
      <c r="F673" s="16">
        <v>15752.4</v>
      </c>
      <c r="G673" s="15">
        <v>-0.010738913</v>
      </c>
      <c r="H673" s="17">
        <v>-0.0107</v>
      </c>
      <c r="I673" s="19"/>
      <c r="J673" s="15"/>
      <c r="K673" s="15"/>
      <c r="L673" s="15"/>
    </row>
    <row r="674" ht="15.75" customHeight="1">
      <c r="A674" s="15" t="s">
        <v>529</v>
      </c>
      <c r="B674" s="42">
        <v>136.6</v>
      </c>
      <c r="C674" s="15">
        <f t="shared" si="1"/>
        <v>0.02977761025</v>
      </c>
      <c r="D674" s="17">
        <f t="shared" si="2"/>
        <v>0.02977761025</v>
      </c>
      <c r="E674" s="15" t="s">
        <v>529</v>
      </c>
      <c r="F674" s="16">
        <v>15923.4</v>
      </c>
      <c r="G674" s="48">
        <v>-5.0238E-5</v>
      </c>
      <c r="H674" s="17">
        <v>-1.0E-4</v>
      </c>
      <c r="I674" s="19"/>
      <c r="J674" s="15"/>
      <c r="K674" s="15"/>
      <c r="L674" s="15"/>
    </row>
    <row r="675" ht="15.75" customHeight="1">
      <c r="A675" s="15" t="s">
        <v>530</v>
      </c>
      <c r="B675" s="42">
        <v>132.65</v>
      </c>
      <c r="C675" s="15">
        <f t="shared" si="1"/>
        <v>0.04489956676</v>
      </c>
      <c r="D675" s="17">
        <f t="shared" si="2"/>
        <v>0.04489956676</v>
      </c>
      <c r="E675" s="15" t="s">
        <v>530</v>
      </c>
      <c r="F675" s="16">
        <v>15924.2</v>
      </c>
      <c r="G675" s="15">
        <v>0.004431072</v>
      </c>
      <c r="H675" s="17">
        <v>0.0044</v>
      </c>
      <c r="I675" s="19"/>
      <c r="J675" s="15"/>
      <c r="K675" s="15"/>
      <c r="L675" s="15"/>
    </row>
    <row r="676" ht="15.75" customHeight="1">
      <c r="A676" s="15" t="s">
        <v>531</v>
      </c>
      <c r="B676" s="42">
        <v>126.95</v>
      </c>
      <c r="C676" s="15">
        <f t="shared" si="1"/>
        <v>-0.003532182104</v>
      </c>
      <c r="D676" s="17">
        <f t="shared" si="2"/>
        <v>-0.003532182104</v>
      </c>
      <c r="E676" s="15" t="s">
        <v>531</v>
      </c>
      <c r="F676" s="16">
        <v>15853.95</v>
      </c>
      <c r="G676" s="15">
        <v>0.002630855</v>
      </c>
      <c r="H676" s="17">
        <v>0.0026</v>
      </c>
      <c r="I676" s="19"/>
      <c r="J676" s="15"/>
      <c r="K676" s="15"/>
      <c r="L676" s="15"/>
    </row>
    <row r="677" ht="15.75" customHeight="1">
      <c r="A677" s="15" t="s">
        <v>532</v>
      </c>
      <c r="B677" s="42">
        <v>127.4</v>
      </c>
      <c r="C677" s="15">
        <f t="shared" si="1"/>
        <v>-0.003519749707</v>
      </c>
      <c r="D677" s="17">
        <f t="shared" si="2"/>
        <v>-0.003519749707</v>
      </c>
      <c r="E677" s="15" t="s">
        <v>532</v>
      </c>
      <c r="F677" s="16">
        <v>15812.35</v>
      </c>
      <c r="G677" s="15">
        <v>0.007630985</v>
      </c>
      <c r="H677" s="17">
        <v>0.0076</v>
      </c>
      <c r="I677" s="19"/>
      <c r="J677" s="15"/>
      <c r="K677" s="15"/>
      <c r="L677" s="15"/>
    </row>
    <row r="678" ht="15.75" customHeight="1">
      <c r="A678" s="39">
        <v>44537.0</v>
      </c>
      <c r="B678" s="42">
        <v>127.85</v>
      </c>
      <c r="C678" s="15">
        <f t="shared" si="1"/>
        <v>-0.009682416731</v>
      </c>
      <c r="D678" s="17">
        <f t="shared" si="2"/>
        <v>-0.009682416731</v>
      </c>
      <c r="E678" s="39">
        <v>44537.0</v>
      </c>
      <c r="F678" s="16">
        <v>15692.6</v>
      </c>
      <c r="G678" s="15">
        <v>1.7846E-4</v>
      </c>
      <c r="H678" s="17">
        <v>2.0E-4</v>
      </c>
      <c r="I678" s="19"/>
      <c r="J678" s="15"/>
      <c r="K678" s="15"/>
      <c r="L678" s="15"/>
    </row>
    <row r="679" ht="15.75" customHeight="1">
      <c r="A679" s="39">
        <v>44446.0</v>
      </c>
      <c r="B679" s="42">
        <v>129.1</v>
      </c>
      <c r="C679" s="15">
        <f t="shared" si="1"/>
        <v>0.002718446602</v>
      </c>
      <c r="D679" s="17">
        <f t="shared" si="2"/>
        <v>0.002718446602</v>
      </c>
      <c r="E679" s="39">
        <v>44446.0</v>
      </c>
      <c r="F679" s="16">
        <v>15689.8</v>
      </c>
      <c r="G679" s="15">
        <v>-0.002422447</v>
      </c>
      <c r="H679" s="17">
        <v>-0.0024</v>
      </c>
      <c r="I679" s="19"/>
      <c r="J679" s="15"/>
      <c r="K679" s="15"/>
      <c r="L679" s="15"/>
    </row>
    <row r="680" ht="15.75" customHeight="1">
      <c r="A680" s="39">
        <v>44415.0</v>
      </c>
      <c r="B680" s="42">
        <v>128.75</v>
      </c>
      <c r="C680" s="15">
        <f t="shared" si="1"/>
        <v>-0.002324680356</v>
      </c>
      <c r="D680" s="17">
        <f t="shared" si="2"/>
        <v>-0.002324680356</v>
      </c>
      <c r="E680" s="39">
        <v>44415.0</v>
      </c>
      <c r="F680" s="16">
        <v>15727.9</v>
      </c>
      <c r="G680" s="15">
        <v>-0.009556256</v>
      </c>
      <c r="H680" s="17">
        <v>-0.0096</v>
      </c>
      <c r="I680" s="19"/>
      <c r="J680" s="15"/>
      <c r="K680" s="15"/>
      <c r="L680" s="15"/>
    </row>
    <row r="681" ht="15.75" customHeight="1">
      <c r="A681" s="39">
        <v>44384.0</v>
      </c>
      <c r="B681" s="42">
        <v>129.05</v>
      </c>
      <c r="C681" s="15">
        <f t="shared" si="1"/>
        <v>0.00271950272</v>
      </c>
      <c r="D681" s="17">
        <f t="shared" si="2"/>
        <v>0.00271950272</v>
      </c>
      <c r="E681" s="39">
        <v>44384.0</v>
      </c>
      <c r="F681" s="16">
        <v>15879.65</v>
      </c>
      <c r="G681" s="15">
        <v>0.003881592</v>
      </c>
      <c r="H681" s="17">
        <v>0.0039</v>
      </c>
      <c r="I681" s="19"/>
      <c r="J681" s="15"/>
      <c r="K681" s="15"/>
      <c r="L681" s="15"/>
    </row>
    <row r="682" ht="15.75" customHeight="1">
      <c r="A682" s="39">
        <v>44354.0</v>
      </c>
      <c r="B682" s="42">
        <v>128.7</v>
      </c>
      <c r="C682" s="15">
        <f t="shared" si="1"/>
        <v>-0.01942857143</v>
      </c>
      <c r="D682" s="17">
        <f t="shared" si="2"/>
        <v>-0.01942857143</v>
      </c>
      <c r="E682" s="39">
        <v>44354.0</v>
      </c>
      <c r="F682" s="16">
        <v>15818.25</v>
      </c>
      <c r="G682" s="15">
        <v>-0.001016777</v>
      </c>
      <c r="H682" s="17">
        <v>-0.001</v>
      </c>
      <c r="I682" s="19"/>
      <c r="J682" s="15"/>
      <c r="K682" s="15"/>
      <c r="L682" s="15"/>
    </row>
    <row r="683" ht="15.75" customHeight="1">
      <c r="A683" s="39">
        <v>44323.0</v>
      </c>
      <c r="B683" s="42">
        <v>131.25</v>
      </c>
      <c r="C683" s="15">
        <f t="shared" si="1"/>
        <v>0</v>
      </c>
      <c r="D683" s="17">
        <f t="shared" si="2"/>
        <v>0</v>
      </c>
      <c r="E683" s="39">
        <v>44323.0</v>
      </c>
      <c r="F683" s="16">
        <v>15834.35</v>
      </c>
      <c r="G683" s="15">
        <v>0.007133226</v>
      </c>
      <c r="H683" s="17">
        <v>0.0071</v>
      </c>
      <c r="I683" s="19"/>
      <c r="J683" s="15"/>
      <c r="K683" s="15"/>
      <c r="L683" s="15"/>
    </row>
    <row r="684" ht="15.75" customHeight="1">
      <c r="A684" s="39">
        <v>44234.0</v>
      </c>
      <c r="B684" s="42">
        <v>131.25</v>
      </c>
      <c r="C684" s="15">
        <f t="shared" si="1"/>
        <v>0.02179836512</v>
      </c>
      <c r="D684" s="17">
        <f t="shared" si="2"/>
        <v>0.02179836512</v>
      </c>
      <c r="E684" s="39">
        <v>44234.0</v>
      </c>
      <c r="F684" s="16">
        <v>15722.2</v>
      </c>
      <c r="G684" s="15">
        <v>0.002691327</v>
      </c>
      <c r="H684" s="17">
        <v>0.0027</v>
      </c>
      <c r="I684" s="19"/>
      <c r="J684" s="15"/>
      <c r="K684" s="15"/>
      <c r="L684" s="15"/>
    </row>
    <row r="685" ht="15.75" customHeight="1">
      <c r="A685" s="39">
        <v>44203.0</v>
      </c>
      <c r="B685" s="42">
        <v>128.45</v>
      </c>
      <c r="C685" s="15">
        <f t="shared" si="1"/>
        <v>-0.02282236592</v>
      </c>
      <c r="D685" s="17">
        <f t="shared" si="2"/>
        <v>-0.02282236592</v>
      </c>
      <c r="E685" s="39">
        <v>44203.0</v>
      </c>
      <c r="F685" s="16">
        <v>15680.0</v>
      </c>
      <c r="G685" s="15">
        <v>-0.002639697</v>
      </c>
      <c r="H685" s="17">
        <v>-0.0026</v>
      </c>
      <c r="I685" s="19"/>
      <c r="J685" s="15"/>
      <c r="K685" s="15"/>
      <c r="L685" s="15"/>
    </row>
    <row r="686" ht="15.75" customHeight="1">
      <c r="A686" s="15" t="s">
        <v>533</v>
      </c>
      <c r="B686" s="42">
        <v>131.45</v>
      </c>
      <c r="C686" s="15">
        <f t="shared" si="1"/>
        <v>0.02735443533</v>
      </c>
      <c r="D686" s="17">
        <f t="shared" si="2"/>
        <v>0.02735443533</v>
      </c>
      <c r="E686" s="15" t="s">
        <v>533</v>
      </c>
      <c r="F686" s="16">
        <v>15721.5</v>
      </c>
      <c r="G686" s="15">
        <v>-0.00171128</v>
      </c>
      <c r="H686" s="17">
        <v>-0.0017</v>
      </c>
      <c r="I686" s="19"/>
      <c r="J686" s="15"/>
      <c r="K686" s="15"/>
      <c r="L686" s="15"/>
    </row>
    <row r="687" ht="15.75" customHeight="1">
      <c r="A687" s="15" t="s">
        <v>534</v>
      </c>
      <c r="B687" s="42">
        <v>127.95</v>
      </c>
      <c r="C687" s="15">
        <f t="shared" si="1"/>
        <v>-0.001950078003</v>
      </c>
      <c r="D687" s="17">
        <f t="shared" si="2"/>
        <v>-0.001950078003</v>
      </c>
      <c r="E687" s="15" t="s">
        <v>534</v>
      </c>
      <c r="F687" s="16">
        <v>15748.45</v>
      </c>
      <c r="G687" s="15">
        <v>-0.00418914</v>
      </c>
      <c r="H687" s="17">
        <v>-0.0042</v>
      </c>
      <c r="I687" s="19"/>
      <c r="J687" s="15"/>
      <c r="K687" s="15"/>
      <c r="L687" s="15"/>
    </row>
    <row r="688" ht="15.75" customHeight="1">
      <c r="A688" s="15" t="s">
        <v>535</v>
      </c>
      <c r="B688" s="42">
        <v>128.2</v>
      </c>
      <c r="C688" s="15">
        <f t="shared" si="1"/>
        <v>-0.0003898635478</v>
      </c>
      <c r="D688" s="17">
        <f t="shared" si="2"/>
        <v>-0.0003898635478</v>
      </c>
      <c r="E688" s="15" t="s">
        <v>535</v>
      </c>
      <c r="F688" s="16">
        <v>15814.7</v>
      </c>
      <c r="G688" s="15">
        <v>-0.002878247</v>
      </c>
      <c r="H688" s="17">
        <v>-0.0029</v>
      </c>
      <c r="I688" s="19"/>
      <c r="J688" s="15"/>
      <c r="K688" s="15"/>
      <c r="L688" s="15"/>
    </row>
    <row r="689" ht="15.75" customHeight="1">
      <c r="A689" s="15" t="s">
        <v>536</v>
      </c>
      <c r="B689" s="42">
        <v>128.25</v>
      </c>
      <c r="C689" s="15">
        <f t="shared" si="1"/>
        <v>-0.01949541284</v>
      </c>
      <c r="D689" s="17">
        <f t="shared" si="2"/>
        <v>-0.01949541284</v>
      </c>
      <c r="E689" s="15" t="s">
        <v>536</v>
      </c>
      <c r="F689" s="16">
        <v>15860.35</v>
      </c>
      <c r="G689" s="15">
        <v>0.004426726</v>
      </c>
      <c r="H689" s="17">
        <v>0.0044</v>
      </c>
      <c r="I689" s="19"/>
      <c r="J689" s="15"/>
      <c r="K689" s="15"/>
      <c r="L689" s="15"/>
    </row>
    <row r="690" ht="15.75" customHeight="1">
      <c r="A690" s="15" t="s">
        <v>537</v>
      </c>
      <c r="B690" s="42">
        <v>130.8</v>
      </c>
      <c r="C690" s="15">
        <f t="shared" si="1"/>
        <v>-0.01728024042</v>
      </c>
      <c r="D690" s="17">
        <f t="shared" si="2"/>
        <v>-0.01728024042</v>
      </c>
      <c r="E690" s="15" t="s">
        <v>537</v>
      </c>
      <c r="F690" s="16">
        <v>15790.45</v>
      </c>
      <c r="G690" s="15">
        <v>0.006597841</v>
      </c>
      <c r="H690" s="17">
        <v>0.0066</v>
      </c>
      <c r="I690" s="19"/>
      <c r="J690" s="15"/>
      <c r="K690" s="15"/>
      <c r="L690" s="15"/>
    </row>
    <row r="691" ht="15.75" customHeight="1">
      <c r="A691" s="15" t="s">
        <v>538</v>
      </c>
      <c r="B691" s="42">
        <v>133.1</v>
      </c>
      <c r="C691" s="15">
        <f t="shared" si="1"/>
        <v>0.04310344828</v>
      </c>
      <c r="D691" s="17">
        <f t="shared" si="2"/>
        <v>0.04310344828</v>
      </c>
      <c r="E691" s="15" t="s">
        <v>538</v>
      </c>
      <c r="F691" s="16">
        <v>15686.95</v>
      </c>
      <c r="G691" s="15">
        <v>-0.005439762</v>
      </c>
      <c r="H691" s="17">
        <v>-0.0054</v>
      </c>
      <c r="I691" s="19"/>
      <c r="J691" s="15"/>
      <c r="K691" s="15"/>
      <c r="L691" s="15"/>
    </row>
    <row r="692" ht="15.75" customHeight="1">
      <c r="A692" s="15" t="s">
        <v>539</v>
      </c>
      <c r="B692" s="42">
        <v>127.6</v>
      </c>
      <c r="C692" s="15">
        <f t="shared" si="1"/>
        <v>-0.01619121049</v>
      </c>
      <c r="D692" s="17">
        <f t="shared" si="2"/>
        <v>-0.01619121049</v>
      </c>
      <c r="E692" s="15" t="s">
        <v>539</v>
      </c>
      <c r="F692" s="16">
        <v>15772.75</v>
      </c>
      <c r="G692" s="15">
        <v>0.001667037</v>
      </c>
      <c r="H692" s="17">
        <v>0.0017</v>
      </c>
      <c r="I692" s="19"/>
      <c r="J692" s="15"/>
      <c r="K692" s="15"/>
      <c r="L692" s="15"/>
    </row>
    <row r="693" ht="15.75" customHeight="1">
      <c r="A693" s="15" t="s">
        <v>540</v>
      </c>
      <c r="B693" s="42">
        <v>129.7</v>
      </c>
      <c r="C693" s="15">
        <f t="shared" si="1"/>
        <v>0.01645768025</v>
      </c>
      <c r="D693" s="17">
        <f t="shared" si="2"/>
        <v>0.01645768025</v>
      </c>
      <c r="E693" s="15" t="s">
        <v>540</v>
      </c>
      <c r="F693" s="16">
        <v>15746.5</v>
      </c>
      <c r="G693" s="15">
        <v>0.004026563</v>
      </c>
      <c r="H693" s="17">
        <v>0.004</v>
      </c>
      <c r="I693" s="19"/>
      <c r="J693" s="15"/>
      <c r="K693" s="15"/>
      <c r="L693" s="15"/>
    </row>
    <row r="694" ht="15.75" customHeight="1">
      <c r="A694" s="15" t="s">
        <v>541</v>
      </c>
      <c r="B694" s="42">
        <v>127.6</v>
      </c>
      <c r="C694" s="15">
        <f t="shared" si="1"/>
        <v>-0.0007830853563</v>
      </c>
      <c r="D694" s="17">
        <f t="shared" si="2"/>
        <v>-0.0007830853563</v>
      </c>
      <c r="E694" s="15" t="s">
        <v>541</v>
      </c>
      <c r="F694" s="16">
        <v>15683.35</v>
      </c>
      <c r="G694" s="15">
        <v>-5.1302E-4</v>
      </c>
      <c r="H694" s="17">
        <v>-5.0E-4</v>
      </c>
      <c r="I694" s="19"/>
      <c r="J694" s="15"/>
      <c r="K694" s="15"/>
      <c r="L694" s="15"/>
    </row>
    <row r="695" ht="15.75" customHeight="1">
      <c r="A695" s="15" t="s">
        <v>542</v>
      </c>
      <c r="B695" s="42">
        <v>127.7</v>
      </c>
      <c r="C695" s="15">
        <f t="shared" si="1"/>
        <v>-0.004288499025</v>
      </c>
      <c r="D695" s="17">
        <f t="shared" si="2"/>
        <v>-0.004288499025</v>
      </c>
      <c r="E695" s="15" t="s">
        <v>542</v>
      </c>
      <c r="F695" s="16">
        <v>15691.4</v>
      </c>
      <c r="G695" s="15">
        <v>-0.004829539</v>
      </c>
      <c r="H695" s="17">
        <v>-0.0048</v>
      </c>
      <c r="I695" s="19"/>
      <c r="J695" s="15"/>
      <c r="K695" s="15"/>
      <c r="L695" s="15"/>
    </row>
    <row r="696" ht="15.75" customHeight="1">
      <c r="A696" s="15" t="s">
        <v>543</v>
      </c>
      <c r="B696" s="42">
        <v>128.25</v>
      </c>
      <c r="C696" s="15">
        <f t="shared" si="1"/>
        <v>-0.02840909091</v>
      </c>
      <c r="D696" s="17">
        <f t="shared" si="2"/>
        <v>-0.02840909091</v>
      </c>
      <c r="E696" s="15" t="s">
        <v>543</v>
      </c>
      <c r="F696" s="16">
        <v>15767.55</v>
      </c>
      <c r="G696" s="15">
        <v>-0.00640862</v>
      </c>
      <c r="H696" s="17">
        <v>-0.0064</v>
      </c>
      <c r="I696" s="19"/>
      <c r="J696" s="15"/>
      <c r="K696" s="15"/>
      <c r="L696" s="15"/>
    </row>
    <row r="697" ht="15.75" customHeight="1">
      <c r="A697" s="15" t="s">
        <v>544</v>
      </c>
      <c r="B697" s="42">
        <v>132.0</v>
      </c>
      <c r="C697" s="15">
        <f t="shared" si="1"/>
        <v>0.056</v>
      </c>
      <c r="D697" s="17">
        <f t="shared" si="2"/>
        <v>0.056</v>
      </c>
      <c r="E697" s="15" t="s">
        <v>544</v>
      </c>
      <c r="F697" s="16">
        <v>15869.25</v>
      </c>
      <c r="G697" s="15">
        <v>0.003630189</v>
      </c>
      <c r="H697" s="17">
        <v>0.0036</v>
      </c>
      <c r="I697" s="19"/>
      <c r="J697" s="15"/>
      <c r="K697" s="15"/>
      <c r="L697" s="15"/>
    </row>
    <row r="698" ht="15.75" customHeight="1">
      <c r="A698" s="15" t="s">
        <v>545</v>
      </c>
      <c r="B698" s="42">
        <v>125.0</v>
      </c>
      <c r="C698" s="15">
        <f t="shared" si="1"/>
        <v>-0.0141955836</v>
      </c>
      <c r="D698" s="17">
        <f t="shared" si="2"/>
        <v>-0.0141955836</v>
      </c>
      <c r="E698" s="15" t="s">
        <v>545</v>
      </c>
      <c r="F698" s="16">
        <v>15811.85</v>
      </c>
      <c r="G698" s="15">
        <v>7.91172E-4</v>
      </c>
      <c r="H698" s="17">
        <v>8.0E-4</v>
      </c>
      <c r="I698" s="19"/>
      <c r="J698" s="15"/>
      <c r="K698" s="15"/>
      <c r="L698" s="15"/>
    </row>
    <row r="699" ht="15.75" customHeight="1">
      <c r="A699" s="39">
        <v>44506.0</v>
      </c>
      <c r="B699" s="42">
        <v>126.8</v>
      </c>
      <c r="C699" s="15">
        <f t="shared" si="1"/>
        <v>-0.01514563107</v>
      </c>
      <c r="D699" s="17">
        <f t="shared" si="2"/>
        <v>-0.01514563107</v>
      </c>
      <c r="E699" s="39">
        <v>44506.0</v>
      </c>
      <c r="F699" s="16">
        <v>15799.35</v>
      </c>
      <c r="G699" s="15">
        <v>0.003914155</v>
      </c>
      <c r="H699" s="17">
        <v>0.0039</v>
      </c>
      <c r="I699" s="19"/>
      <c r="J699" s="15"/>
      <c r="K699" s="15"/>
      <c r="L699" s="15"/>
    </row>
    <row r="700" ht="15.75" customHeight="1">
      <c r="A700" s="39">
        <v>44475.0</v>
      </c>
      <c r="B700" s="42">
        <v>128.75</v>
      </c>
      <c r="C700" s="15">
        <f t="shared" si="1"/>
        <v>0.008617312965</v>
      </c>
      <c r="D700" s="17">
        <f t="shared" si="2"/>
        <v>0.008617312965</v>
      </c>
      <c r="E700" s="39">
        <v>44475.0</v>
      </c>
      <c r="F700" s="16">
        <v>15737.75</v>
      </c>
      <c r="G700" s="15">
        <v>0.006549262</v>
      </c>
      <c r="H700" s="17">
        <v>0.0065</v>
      </c>
      <c r="I700" s="19"/>
      <c r="J700" s="15"/>
      <c r="K700" s="15"/>
      <c r="L700" s="15"/>
    </row>
    <row r="701" ht="15.75" customHeight="1">
      <c r="A701" s="39">
        <v>44445.0</v>
      </c>
      <c r="B701" s="42">
        <v>127.65</v>
      </c>
      <c r="C701" s="15">
        <f t="shared" si="1"/>
        <v>0.02943548387</v>
      </c>
      <c r="D701" s="17">
        <f t="shared" si="2"/>
        <v>0.02943548387</v>
      </c>
      <c r="E701" s="39">
        <v>44445.0</v>
      </c>
      <c r="F701" s="16">
        <v>15635.35</v>
      </c>
      <c r="G701" s="15">
        <v>-0.006654977</v>
      </c>
      <c r="H701" s="17">
        <v>-0.0067</v>
      </c>
      <c r="I701" s="19"/>
      <c r="J701" s="15"/>
      <c r="K701" s="15"/>
      <c r="L701" s="15"/>
    </row>
    <row r="702" ht="15.75" customHeight="1">
      <c r="A702" s="39">
        <v>44414.0</v>
      </c>
      <c r="B702" s="42">
        <v>124.0</v>
      </c>
      <c r="C702" s="15">
        <f t="shared" si="1"/>
        <v>-0.01509134234</v>
      </c>
      <c r="D702" s="17">
        <f t="shared" si="2"/>
        <v>-0.01509134234</v>
      </c>
      <c r="E702" s="39">
        <v>44414.0</v>
      </c>
      <c r="F702" s="16">
        <v>15740.1</v>
      </c>
      <c r="G702" s="15">
        <v>-7.33257E-4</v>
      </c>
      <c r="H702" s="17">
        <v>-7.0E-4</v>
      </c>
      <c r="I702" s="19"/>
      <c r="J702" s="15"/>
      <c r="K702" s="15"/>
      <c r="L702" s="15"/>
    </row>
    <row r="703" ht="15.75" customHeight="1">
      <c r="A703" s="39">
        <v>44383.0</v>
      </c>
      <c r="B703" s="42">
        <v>125.9</v>
      </c>
      <c r="C703" s="15">
        <f t="shared" si="1"/>
        <v>0.01450443191</v>
      </c>
      <c r="D703" s="17">
        <f t="shared" si="2"/>
        <v>0.01450443191</v>
      </c>
      <c r="E703" s="39">
        <v>44383.0</v>
      </c>
      <c r="F703" s="16">
        <v>15751.65</v>
      </c>
      <c r="G703" s="15">
        <v>0.005194557</v>
      </c>
      <c r="H703" s="17">
        <v>0.0052</v>
      </c>
      <c r="I703" s="19"/>
      <c r="J703" s="15"/>
      <c r="K703" s="15"/>
      <c r="L703" s="15"/>
    </row>
    <row r="704" ht="15.75" customHeight="1">
      <c r="A704" s="39">
        <v>44292.0</v>
      </c>
      <c r="B704" s="42">
        <v>124.1</v>
      </c>
      <c r="C704" s="15">
        <f t="shared" si="1"/>
        <v>0.02434997936</v>
      </c>
      <c r="D704" s="17">
        <f t="shared" si="2"/>
        <v>0.02434997936</v>
      </c>
      <c r="E704" s="39">
        <v>44292.0</v>
      </c>
      <c r="F704" s="16">
        <v>15670.25</v>
      </c>
      <c r="G704" s="15">
        <v>-0.001281042</v>
      </c>
      <c r="H704" s="17">
        <v>-0.0013</v>
      </c>
      <c r="I704" s="19"/>
      <c r="J704" s="15"/>
      <c r="K704" s="15"/>
      <c r="L704" s="15"/>
    </row>
    <row r="705" ht="15.75" customHeight="1">
      <c r="A705" s="39">
        <v>44261.0</v>
      </c>
      <c r="B705" s="42">
        <v>121.15</v>
      </c>
      <c r="C705" s="15">
        <f t="shared" si="1"/>
        <v>0.004144218815</v>
      </c>
      <c r="D705" s="17">
        <f t="shared" si="2"/>
        <v>0.004144218815</v>
      </c>
      <c r="E705" s="39">
        <v>44261.0</v>
      </c>
      <c r="F705" s="16">
        <v>15690.35</v>
      </c>
      <c r="G705" s="15">
        <v>0.007328488</v>
      </c>
      <c r="H705" s="17">
        <v>0.0073</v>
      </c>
      <c r="I705" s="19"/>
      <c r="J705" s="15"/>
      <c r="K705" s="15"/>
      <c r="L705" s="15"/>
    </row>
    <row r="706" ht="15.75" customHeight="1">
      <c r="A706" s="39">
        <v>44233.0</v>
      </c>
      <c r="B706" s="42">
        <v>120.65</v>
      </c>
      <c r="C706" s="15">
        <f t="shared" si="1"/>
        <v>0.001244813278</v>
      </c>
      <c r="D706" s="17">
        <f t="shared" si="2"/>
        <v>0.001244813278</v>
      </c>
      <c r="E706" s="39">
        <v>44233.0</v>
      </c>
      <c r="F706" s="16">
        <v>15576.2</v>
      </c>
      <c r="G706" s="48">
        <v>8.66782E-5</v>
      </c>
      <c r="H706" s="17">
        <v>1.0E-4</v>
      </c>
      <c r="I706" s="19"/>
      <c r="J706" s="15"/>
      <c r="K706" s="15"/>
      <c r="L706" s="15"/>
    </row>
    <row r="707" ht="15.75" customHeight="1">
      <c r="A707" s="39">
        <v>44202.0</v>
      </c>
      <c r="B707" s="42">
        <v>120.5</v>
      </c>
      <c r="C707" s="15">
        <f t="shared" si="1"/>
        <v>-0.01912901913</v>
      </c>
      <c r="D707" s="17">
        <f t="shared" si="2"/>
        <v>-0.01912901913</v>
      </c>
      <c r="E707" s="39">
        <v>44202.0</v>
      </c>
      <c r="F707" s="16">
        <v>15574.85</v>
      </c>
      <c r="G707" s="15">
        <v>-5.10178E-4</v>
      </c>
      <c r="H707" s="17">
        <v>-5.0E-4</v>
      </c>
      <c r="I707" s="19"/>
      <c r="J707" s="15"/>
      <c r="K707" s="15"/>
      <c r="L707" s="15"/>
    </row>
    <row r="708" ht="15.75" customHeight="1">
      <c r="A708" s="15" t="s">
        <v>546</v>
      </c>
      <c r="B708" s="42">
        <v>122.85</v>
      </c>
      <c r="C708" s="15">
        <f t="shared" si="1"/>
        <v>0.004086636698</v>
      </c>
      <c r="D708" s="17">
        <f t="shared" si="2"/>
        <v>0.004086636698</v>
      </c>
      <c r="E708" s="15" t="s">
        <v>546</v>
      </c>
      <c r="F708" s="16">
        <v>15582.8</v>
      </c>
      <c r="G708" s="15">
        <v>0.009533126</v>
      </c>
      <c r="H708" s="17">
        <v>0.0095</v>
      </c>
      <c r="I708" s="19"/>
      <c r="J708" s="15"/>
      <c r="K708" s="15"/>
      <c r="L708" s="15"/>
    </row>
    <row r="709" ht="15.75" customHeight="1">
      <c r="A709" s="15" t="s">
        <v>547</v>
      </c>
      <c r="B709" s="42">
        <v>122.35</v>
      </c>
      <c r="C709" s="15">
        <f t="shared" si="1"/>
        <v>0.01746361746</v>
      </c>
      <c r="D709" s="17">
        <f t="shared" si="2"/>
        <v>0.01746361746</v>
      </c>
      <c r="E709" s="15" t="s">
        <v>547</v>
      </c>
      <c r="F709" s="16">
        <v>15435.65</v>
      </c>
      <c r="G709" s="15">
        <v>0.006376383</v>
      </c>
      <c r="H709" s="17">
        <v>0.0064</v>
      </c>
      <c r="I709" s="19"/>
      <c r="J709" s="15"/>
      <c r="K709" s="15"/>
      <c r="L709" s="15"/>
    </row>
    <row r="710" ht="15.75" customHeight="1">
      <c r="A710" s="15" t="s">
        <v>548</v>
      </c>
      <c r="B710" s="42">
        <v>120.25</v>
      </c>
      <c r="C710" s="15">
        <f t="shared" si="1"/>
        <v>0.002501042101</v>
      </c>
      <c r="D710" s="17">
        <f t="shared" si="2"/>
        <v>0.002501042101</v>
      </c>
      <c r="E710" s="15" t="s">
        <v>548</v>
      </c>
      <c r="F710" s="16">
        <v>15337.85</v>
      </c>
      <c r="G710" s="15">
        <v>0.00237886</v>
      </c>
      <c r="H710" s="17">
        <v>0.0024</v>
      </c>
      <c r="I710" s="19"/>
      <c r="J710" s="15"/>
      <c r="K710" s="15"/>
      <c r="L710" s="15"/>
    </row>
    <row r="711" ht="15.75" customHeight="1">
      <c r="A711" s="15" t="s">
        <v>549</v>
      </c>
      <c r="B711" s="42">
        <v>119.95</v>
      </c>
      <c r="C711" s="15">
        <f t="shared" si="1"/>
        <v>0.001670146138</v>
      </c>
      <c r="D711" s="17">
        <f t="shared" si="2"/>
        <v>0.001670146138</v>
      </c>
      <c r="E711" s="15" t="s">
        <v>549</v>
      </c>
      <c r="F711" s="16">
        <v>15301.45</v>
      </c>
      <c r="G711" s="15">
        <v>0.006115022</v>
      </c>
      <c r="H711" s="17">
        <v>0.0061</v>
      </c>
      <c r="I711" s="19"/>
      <c r="J711" s="15"/>
      <c r="K711" s="15"/>
      <c r="L711" s="15"/>
    </row>
    <row r="712" ht="15.75" customHeight="1">
      <c r="A712" s="15" t="s">
        <v>550</v>
      </c>
      <c r="B712" s="42">
        <v>119.75</v>
      </c>
      <c r="C712" s="15">
        <f t="shared" si="1"/>
        <v>-0.008281573499</v>
      </c>
      <c r="D712" s="17">
        <f t="shared" si="2"/>
        <v>-0.008281573499</v>
      </c>
      <c r="E712" s="15" t="s">
        <v>550</v>
      </c>
      <c r="F712" s="16">
        <v>15208.45</v>
      </c>
      <c r="G712" s="15">
        <v>7.07344E-4</v>
      </c>
      <c r="H712" s="17">
        <v>7.0E-4</v>
      </c>
      <c r="I712" s="19"/>
      <c r="J712" s="15"/>
      <c r="K712" s="15"/>
      <c r="L712" s="15"/>
    </row>
    <row r="713" ht="15.75" customHeight="1">
      <c r="A713" s="15" t="s">
        <v>551</v>
      </c>
      <c r="B713" s="42">
        <v>120.75</v>
      </c>
      <c r="C713" s="15">
        <f t="shared" si="1"/>
        <v>-0.008620689655</v>
      </c>
      <c r="D713" s="17">
        <f t="shared" si="2"/>
        <v>-0.008620689655</v>
      </c>
      <c r="E713" s="15" t="s">
        <v>551</v>
      </c>
      <c r="F713" s="16">
        <v>15197.7</v>
      </c>
      <c r="G713" s="15">
        <v>0.001476083</v>
      </c>
      <c r="H713" s="17">
        <v>0.0015</v>
      </c>
      <c r="I713" s="19"/>
      <c r="J713" s="15"/>
      <c r="K713" s="15"/>
      <c r="L713" s="15"/>
    </row>
    <row r="714" ht="15.75" customHeight="1">
      <c r="A714" s="15" t="s">
        <v>552</v>
      </c>
      <c r="B714" s="42">
        <v>121.8</v>
      </c>
      <c r="C714" s="15">
        <f t="shared" si="1"/>
        <v>0.0248212032</v>
      </c>
      <c r="D714" s="17">
        <f t="shared" si="2"/>
        <v>0.0248212032</v>
      </c>
      <c r="E714" s="15" t="s">
        <v>552</v>
      </c>
      <c r="F714" s="16">
        <v>15175.3</v>
      </c>
      <c r="G714" s="15">
        <v>0.018063135</v>
      </c>
      <c r="H714" s="17">
        <v>0.0181</v>
      </c>
      <c r="I714" s="19"/>
      <c r="J714" s="15"/>
      <c r="K714" s="15"/>
      <c r="L714" s="15"/>
    </row>
    <row r="715" ht="15.75" customHeight="1">
      <c r="A715" s="15" t="s">
        <v>553</v>
      </c>
      <c r="B715" s="42">
        <v>118.85</v>
      </c>
      <c r="C715" s="15">
        <f t="shared" si="1"/>
        <v>-0.005855290673</v>
      </c>
      <c r="D715" s="17">
        <f t="shared" si="2"/>
        <v>-0.005855290673</v>
      </c>
      <c r="E715" s="15" t="s">
        <v>553</v>
      </c>
      <c r="F715" s="16">
        <v>14906.05</v>
      </c>
      <c r="G715" s="15">
        <v>-0.008256737</v>
      </c>
      <c r="H715" s="17">
        <v>-0.0083</v>
      </c>
      <c r="I715" s="19"/>
      <c r="J715" s="15"/>
      <c r="K715" s="15"/>
      <c r="L715" s="15"/>
    </row>
    <row r="716" ht="15.75" customHeight="1">
      <c r="A716" s="15" t="s">
        <v>554</v>
      </c>
      <c r="B716" s="42">
        <v>119.55</v>
      </c>
      <c r="C716" s="15">
        <f t="shared" si="1"/>
        <v>0.01485568761</v>
      </c>
      <c r="D716" s="17">
        <f t="shared" si="2"/>
        <v>0.01485568761</v>
      </c>
      <c r="E716" s="15" t="s">
        <v>554</v>
      </c>
      <c r="F716" s="16">
        <v>15030.15</v>
      </c>
      <c r="G716" s="15">
        <v>-0.005159484</v>
      </c>
      <c r="H716" s="17">
        <v>-0.0052</v>
      </c>
      <c r="I716" s="19"/>
      <c r="J716" s="15"/>
      <c r="K716" s="15"/>
      <c r="L716" s="15"/>
    </row>
    <row r="717" ht="15.75" customHeight="1">
      <c r="A717" s="15" t="s">
        <v>555</v>
      </c>
      <c r="B717" s="42">
        <v>117.8</v>
      </c>
      <c r="C717" s="15">
        <f t="shared" si="1"/>
        <v>-0.0004242681375</v>
      </c>
      <c r="D717" s="17">
        <f t="shared" si="2"/>
        <v>-0.0004242681375</v>
      </c>
      <c r="E717" s="15" t="s">
        <v>555</v>
      </c>
      <c r="F717" s="16">
        <v>15108.1</v>
      </c>
      <c r="G717" s="15">
        <v>0.012393496</v>
      </c>
      <c r="H717" s="17">
        <v>0.0124</v>
      </c>
      <c r="I717" s="19"/>
      <c r="J717" s="15"/>
      <c r="K717" s="15"/>
      <c r="L717" s="15"/>
    </row>
    <row r="718" ht="15.75" customHeight="1">
      <c r="A718" s="15" t="s">
        <v>556</v>
      </c>
      <c r="B718" s="42">
        <v>117.85</v>
      </c>
      <c r="C718" s="15">
        <f t="shared" si="1"/>
        <v>-0.001694197374</v>
      </c>
      <c r="D718" s="17">
        <f t="shared" si="2"/>
        <v>-0.001694197374</v>
      </c>
      <c r="E718" s="15" t="s">
        <v>556</v>
      </c>
      <c r="F718" s="16">
        <v>14923.15</v>
      </c>
      <c r="G718" s="15">
        <v>0.01671572</v>
      </c>
      <c r="H718" s="17">
        <v>0.0167</v>
      </c>
      <c r="I718" s="19"/>
      <c r="J718" s="15"/>
      <c r="K718" s="15"/>
      <c r="L718" s="15"/>
    </row>
    <row r="719" ht="15.75" customHeight="1">
      <c r="A719" s="15" t="s">
        <v>557</v>
      </c>
      <c r="B719" s="42">
        <v>118.05</v>
      </c>
      <c r="C719" s="15">
        <f t="shared" si="1"/>
        <v>-0.01706910908</v>
      </c>
      <c r="D719" s="17">
        <f t="shared" si="2"/>
        <v>-0.01706910908</v>
      </c>
      <c r="E719" s="15" t="s">
        <v>557</v>
      </c>
      <c r="F719" s="16">
        <v>14677.8</v>
      </c>
      <c r="G719" s="15">
        <v>-0.001272412</v>
      </c>
      <c r="H719" s="17">
        <v>-0.0013</v>
      </c>
      <c r="I719" s="19"/>
      <c r="J719" s="15"/>
      <c r="K719" s="15"/>
      <c r="L719" s="15"/>
    </row>
    <row r="720" ht="15.75" customHeight="1">
      <c r="A720" s="39">
        <v>44535.0</v>
      </c>
      <c r="B720" s="42">
        <v>120.1</v>
      </c>
      <c r="C720" s="15">
        <f t="shared" si="1"/>
        <v>-0.02910266774</v>
      </c>
      <c r="D720" s="17">
        <f t="shared" si="2"/>
        <v>-0.02910266774</v>
      </c>
      <c r="E720" s="39">
        <v>44535.0</v>
      </c>
      <c r="F720" s="16">
        <v>14696.5</v>
      </c>
      <c r="G720" s="15">
        <v>-0.010386681</v>
      </c>
      <c r="H720" s="17">
        <v>-0.0104</v>
      </c>
      <c r="I720" s="19"/>
      <c r="J720" s="15"/>
      <c r="K720" s="15"/>
      <c r="L720" s="15"/>
    </row>
    <row r="721" ht="15.75" customHeight="1">
      <c r="A721" s="39">
        <v>44505.0</v>
      </c>
      <c r="B721" s="42">
        <v>123.7</v>
      </c>
      <c r="C721" s="15">
        <f t="shared" si="1"/>
        <v>0.04037005887</v>
      </c>
      <c r="D721" s="17">
        <f t="shared" si="2"/>
        <v>0.04037005887</v>
      </c>
      <c r="E721" s="39">
        <v>44505.0</v>
      </c>
      <c r="F721" s="16">
        <v>14850.75</v>
      </c>
      <c r="G721" s="15">
        <v>-0.006130227</v>
      </c>
      <c r="H721" s="17">
        <v>-0.0061</v>
      </c>
      <c r="I721" s="19"/>
      <c r="J721" s="15"/>
      <c r="K721" s="15"/>
      <c r="L721" s="15"/>
    </row>
    <row r="722" ht="15.75" customHeight="1">
      <c r="A722" s="39">
        <v>44474.0</v>
      </c>
      <c r="B722" s="42">
        <v>118.9</v>
      </c>
      <c r="C722" s="15">
        <f t="shared" si="1"/>
        <v>-0.0132780083</v>
      </c>
      <c r="D722" s="17">
        <f t="shared" si="2"/>
        <v>-0.0132780083</v>
      </c>
      <c r="E722" s="39">
        <v>44474.0</v>
      </c>
      <c r="F722" s="16">
        <v>14942.35</v>
      </c>
      <c r="G722" s="15">
        <v>0.008041476</v>
      </c>
      <c r="H722" s="17">
        <v>0.008</v>
      </c>
      <c r="I722" s="19"/>
      <c r="J722" s="15"/>
      <c r="K722" s="15"/>
      <c r="L722" s="15"/>
    </row>
    <row r="723" ht="15.75" customHeight="1">
      <c r="A723" s="39">
        <v>44382.0</v>
      </c>
      <c r="B723" s="42">
        <v>120.5</v>
      </c>
      <c r="C723" s="15">
        <f t="shared" si="1"/>
        <v>0.04464672735</v>
      </c>
      <c r="D723" s="17">
        <f t="shared" si="2"/>
        <v>0.04464672735</v>
      </c>
      <c r="E723" s="39">
        <v>44382.0</v>
      </c>
      <c r="F723" s="16">
        <v>14823.15</v>
      </c>
      <c r="G723" s="15">
        <v>0.006679208</v>
      </c>
      <c r="H723" s="17">
        <v>0.0067</v>
      </c>
      <c r="I723" s="19"/>
      <c r="J723" s="15"/>
      <c r="K723" s="15"/>
      <c r="L723" s="15"/>
    </row>
    <row r="724" ht="15.75" customHeight="1">
      <c r="A724" s="39">
        <v>44352.0</v>
      </c>
      <c r="B724" s="42">
        <v>115.35</v>
      </c>
      <c r="C724" s="15">
        <f t="shared" si="1"/>
        <v>0.03965750338</v>
      </c>
      <c r="D724" s="17">
        <f t="shared" si="2"/>
        <v>0.03965750338</v>
      </c>
      <c r="E724" s="39">
        <v>44352.0</v>
      </c>
      <c r="F724" s="16">
        <v>14724.8</v>
      </c>
      <c r="G724" s="15">
        <v>0.007316397</v>
      </c>
      <c r="H724" s="17">
        <v>0.0073</v>
      </c>
      <c r="I724" s="19"/>
      <c r="J724" s="15"/>
      <c r="K724" s="15"/>
      <c r="L724" s="15"/>
    </row>
    <row r="725" ht="15.75" customHeight="1">
      <c r="A725" s="39">
        <v>44321.0</v>
      </c>
      <c r="B725" s="42">
        <v>110.95</v>
      </c>
      <c r="C725" s="15">
        <f t="shared" si="1"/>
        <v>0.03788587465</v>
      </c>
      <c r="D725" s="17">
        <f t="shared" si="2"/>
        <v>0.03788587465</v>
      </c>
      <c r="E725" s="39">
        <v>44321.0</v>
      </c>
      <c r="F725" s="16">
        <v>14617.85</v>
      </c>
      <c r="G725" s="15">
        <v>0.008370986</v>
      </c>
      <c r="H725" s="17">
        <v>0.0084</v>
      </c>
      <c r="I725" s="19"/>
      <c r="J725" s="15"/>
      <c r="K725" s="15"/>
      <c r="L725" s="15"/>
    </row>
    <row r="726" ht="15.75" customHeight="1">
      <c r="A726" s="39">
        <v>44291.0</v>
      </c>
      <c r="B726" s="42">
        <v>106.9</v>
      </c>
      <c r="C726" s="15">
        <f t="shared" si="1"/>
        <v>-0.003727865797</v>
      </c>
      <c r="D726" s="17">
        <f t="shared" si="2"/>
        <v>-0.003727865797</v>
      </c>
      <c r="E726" s="39">
        <v>44291.0</v>
      </c>
      <c r="F726" s="16">
        <v>14496.5</v>
      </c>
      <c r="G726" s="15">
        <v>-0.009406081</v>
      </c>
      <c r="H726" s="17">
        <v>-0.0094</v>
      </c>
      <c r="I726" s="19"/>
      <c r="J726" s="15"/>
      <c r="K726" s="15"/>
      <c r="L726" s="15"/>
    </row>
    <row r="727" ht="15.75" customHeight="1">
      <c r="A727" s="39">
        <v>44260.0</v>
      </c>
      <c r="B727" s="42">
        <v>107.3</v>
      </c>
      <c r="C727" s="15">
        <f t="shared" si="1"/>
        <v>-0.004638218924</v>
      </c>
      <c r="D727" s="17">
        <f t="shared" si="2"/>
        <v>-0.004638218924</v>
      </c>
      <c r="E727" s="39">
        <v>44260.0</v>
      </c>
      <c r="F727" s="16">
        <v>14634.15</v>
      </c>
      <c r="G727" s="15">
        <v>2.0846E-4</v>
      </c>
      <c r="H727" s="17">
        <v>2.0E-4</v>
      </c>
      <c r="I727" s="19"/>
      <c r="J727" s="15"/>
      <c r="K727" s="15"/>
      <c r="L727" s="15"/>
    </row>
    <row r="728" ht="15.75" customHeight="1">
      <c r="A728" s="15" t="s">
        <v>558</v>
      </c>
      <c r="B728" s="42">
        <v>107.8</v>
      </c>
      <c r="C728" s="15">
        <f t="shared" si="1"/>
        <v>-0.005076142132</v>
      </c>
      <c r="D728" s="17">
        <f t="shared" si="2"/>
        <v>-0.005076142132</v>
      </c>
      <c r="E728" s="15" t="s">
        <v>558</v>
      </c>
      <c r="F728" s="16">
        <v>14631.1</v>
      </c>
      <c r="G728" s="15">
        <v>-0.01771076</v>
      </c>
      <c r="H728" s="17">
        <v>-0.0177</v>
      </c>
      <c r="I728" s="19"/>
      <c r="J728" s="15"/>
      <c r="K728" s="15"/>
      <c r="L728" s="15"/>
    </row>
    <row r="729" ht="15.75" customHeight="1">
      <c r="A729" s="15" t="s">
        <v>559</v>
      </c>
      <c r="B729" s="42">
        <v>108.35</v>
      </c>
      <c r="C729" s="15">
        <f t="shared" si="1"/>
        <v>-0.006874427131</v>
      </c>
      <c r="D729" s="17">
        <f t="shared" si="2"/>
        <v>-0.006874427131</v>
      </c>
      <c r="E729" s="15" t="s">
        <v>559</v>
      </c>
      <c r="F729" s="16">
        <v>14894.9</v>
      </c>
      <c r="G729" s="15">
        <v>0.002041771</v>
      </c>
      <c r="H729" s="17">
        <v>0.002</v>
      </c>
      <c r="I729" s="19"/>
      <c r="J729" s="15"/>
      <c r="K729" s="15"/>
      <c r="L729" s="15"/>
    </row>
    <row r="730" ht="15.75" customHeight="1">
      <c r="A730" s="15" t="s">
        <v>560</v>
      </c>
      <c r="B730" s="42">
        <v>109.1</v>
      </c>
      <c r="C730" s="15">
        <f t="shared" si="1"/>
        <v>0.007852193995</v>
      </c>
      <c r="D730" s="17">
        <f t="shared" si="2"/>
        <v>0.007852193995</v>
      </c>
      <c r="E730" s="15" t="s">
        <v>560</v>
      </c>
      <c r="F730" s="16">
        <v>14864.55</v>
      </c>
      <c r="G730" s="15">
        <v>0.014433855</v>
      </c>
      <c r="H730" s="17">
        <v>0.0144</v>
      </c>
      <c r="I730" s="19"/>
      <c r="J730" s="15"/>
      <c r="K730" s="15"/>
      <c r="L730" s="15"/>
    </row>
    <row r="731" ht="15.75" customHeight="1">
      <c r="A731" s="15" t="s">
        <v>561</v>
      </c>
      <c r="B731" s="42">
        <v>108.25</v>
      </c>
      <c r="C731" s="15">
        <f t="shared" si="1"/>
        <v>0.02026390198</v>
      </c>
      <c r="D731" s="17">
        <f t="shared" si="2"/>
        <v>0.02026390198</v>
      </c>
      <c r="E731" s="15" t="s">
        <v>561</v>
      </c>
      <c r="F731" s="16">
        <v>14653.05</v>
      </c>
      <c r="G731" s="15">
        <v>0.011601657</v>
      </c>
      <c r="H731" s="17">
        <v>0.0116</v>
      </c>
      <c r="I731" s="19"/>
      <c r="J731" s="15"/>
      <c r="K731" s="15"/>
      <c r="L731" s="15"/>
    </row>
    <row r="732" ht="15.75" customHeight="1">
      <c r="A732" s="15" t="s">
        <v>562</v>
      </c>
      <c r="B732" s="42">
        <v>106.1</v>
      </c>
      <c r="C732" s="15">
        <f t="shared" si="1"/>
        <v>-0.00422336931</v>
      </c>
      <c r="D732" s="17">
        <f t="shared" si="2"/>
        <v>-0.00422336931</v>
      </c>
      <c r="E732" s="15" t="s">
        <v>562</v>
      </c>
      <c r="F732" s="16">
        <v>14485.0</v>
      </c>
      <c r="G732" s="15">
        <v>0.010016491</v>
      </c>
      <c r="H732" s="17">
        <v>0.01</v>
      </c>
      <c r="I732" s="19"/>
      <c r="J732" s="15"/>
      <c r="K732" s="15"/>
      <c r="L732" s="15"/>
    </row>
    <row r="733" ht="15.75" customHeight="1">
      <c r="A733" s="15" t="s">
        <v>563</v>
      </c>
      <c r="B733" s="42">
        <v>106.55</v>
      </c>
      <c r="C733" s="15">
        <f t="shared" si="1"/>
        <v>0.02797877472</v>
      </c>
      <c r="D733" s="17">
        <f t="shared" si="2"/>
        <v>0.02797877472</v>
      </c>
      <c r="E733" s="15" t="s">
        <v>563</v>
      </c>
      <c r="F733" s="16">
        <v>14341.35</v>
      </c>
      <c r="G733" s="15">
        <v>-0.004498079</v>
      </c>
      <c r="H733" s="17">
        <v>-0.0045</v>
      </c>
      <c r="I733" s="19"/>
      <c r="J733" s="15"/>
      <c r="K733" s="15"/>
      <c r="L733" s="15"/>
    </row>
    <row r="734" ht="15.75" customHeight="1">
      <c r="A734" s="15" t="s">
        <v>564</v>
      </c>
      <c r="B734" s="42">
        <v>103.65</v>
      </c>
      <c r="C734" s="15">
        <f t="shared" si="1"/>
        <v>-0.001925854598</v>
      </c>
      <c r="D734" s="17">
        <f t="shared" si="2"/>
        <v>-0.001925854598</v>
      </c>
      <c r="E734" s="15" t="s">
        <v>564</v>
      </c>
      <c r="F734" s="16">
        <v>14406.15</v>
      </c>
      <c r="G734" s="15">
        <v>0.007676758</v>
      </c>
      <c r="H734" s="17">
        <v>0.0077</v>
      </c>
      <c r="I734" s="19"/>
      <c r="J734" s="15"/>
      <c r="K734" s="15"/>
      <c r="L734" s="15"/>
    </row>
    <row r="735" ht="15.75" customHeight="1">
      <c r="A735" s="15" t="s">
        <v>565</v>
      </c>
      <c r="B735" s="42">
        <v>103.85</v>
      </c>
      <c r="C735" s="15">
        <f t="shared" si="1"/>
        <v>0.01021400778</v>
      </c>
      <c r="D735" s="17">
        <f t="shared" si="2"/>
        <v>0.01021400778</v>
      </c>
      <c r="E735" s="15" t="s">
        <v>565</v>
      </c>
      <c r="F735" s="16">
        <v>14296.4</v>
      </c>
      <c r="G735" s="15">
        <v>-0.004390837</v>
      </c>
      <c r="H735" s="17">
        <v>-0.0044</v>
      </c>
      <c r="I735" s="19"/>
      <c r="J735" s="15"/>
      <c r="K735" s="15"/>
      <c r="L735" s="15"/>
    </row>
    <row r="736" ht="15.75" customHeight="1">
      <c r="A736" s="15" t="s">
        <v>566</v>
      </c>
      <c r="B736" s="42">
        <v>102.8</v>
      </c>
      <c r="C736" s="15">
        <f t="shared" si="1"/>
        <v>-0.0538426139</v>
      </c>
      <c r="D736" s="17">
        <f t="shared" si="2"/>
        <v>-0.0538426139</v>
      </c>
      <c r="E736" s="15" t="s">
        <v>566</v>
      </c>
      <c r="F736" s="16">
        <v>14359.45</v>
      </c>
      <c r="G736" s="15">
        <v>-0.017677018</v>
      </c>
      <c r="H736" s="17">
        <v>-0.0177</v>
      </c>
      <c r="I736" s="19"/>
      <c r="J736" s="15"/>
      <c r="K736" s="15"/>
      <c r="L736" s="15"/>
    </row>
    <row r="737" ht="15.75" customHeight="1">
      <c r="A737" s="15" t="s">
        <v>567</v>
      </c>
      <c r="B737" s="42">
        <v>108.65</v>
      </c>
      <c r="C737" s="15">
        <f t="shared" si="1"/>
        <v>-0.001837390905</v>
      </c>
      <c r="D737" s="17">
        <f t="shared" si="2"/>
        <v>-0.001837390905</v>
      </c>
      <c r="E737" s="15" t="s">
        <v>567</v>
      </c>
      <c r="F737" s="16">
        <v>14617.85</v>
      </c>
      <c r="G737" s="15">
        <v>0.002496322</v>
      </c>
      <c r="H737" s="17">
        <v>0.0025</v>
      </c>
      <c r="I737" s="19"/>
      <c r="J737" s="15"/>
      <c r="K737" s="15"/>
      <c r="L737" s="15"/>
    </row>
    <row r="738" ht="15.75" customHeight="1">
      <c r="A738" s="15" t="s">
        <v>568</v>
      </c>
      <c r="B738" s="42">
        <v>108.85</v>
      </c>
      <c r="C738" s="15">
        <f t="shared" si="1"/>
        <v>-0.00774840474</v>
      </c>
      <c r="D738" s="17">
        <f t="shared" si="2"/>
        <v>-0.00774840474</v>
      </c>
      <c r="E738" s="15" t="s">
        <v>568</v>
      </c>
      <c r="F738" s="16">
        <v>14581.45</v>
      </c>
      <c r="G738" s="15">
        <v>0.005284458</v>
      </c>
      <c r="H738" s="17">
        <v>0.0053</v>
      </c>
      <c r="I738" s="19"/>
      <c r="J738" s="15"/>
      <c r="K738" s="15"/>
      <c r="L738" s="15"/>
    </row>
    <row r="739" ht="15.75" customHeight="1">
      <c r="A739" s="15" t="s">
        <v>569</v>
      </c>
      <c r="B739" s="42">
        <v>109.7</v>
      </c>
      <c r="C739" s="15">
        <f t="shared" si="1"/>
        <v>0.01621120889</v>
      </c>
      <c r="D739" s="17">
        <f t="shared" si="2"/>
        <v>0.01621120889</v>
      </c>
      <c r="E739" s="15" t="s">
        <v>569</v>
      </c>
      <c r="F739" s="16">
        <v>14504.8</v>
      </c>
      <c r="G739" s="15">
        <v>0.013556195</v>
      </c>
      <c r="H739" s="17">
        <v>0.0136</v>
      </c>
      <c r="I739" s="19"/>
      <c r="J739" s="15"/>
      <c r="K739" s="15"/>
      <c r="L739" s="15"/>
    </row>
    <row r="740" ht="15.75" customHeight="1">
      <c r="A740" s="39">
        <v>44534.0</v>
      </c>
      <c r="B740" s="42">
        <v>107.95</v>
      </c>
      <c r="C740" s="15">
        <f t="shared" si="1"/>
        <v>-0.06859361519</v>
      </c>
      <c r="D740" s="17">
        <f t="shared" si="2"/>
        <v>-0.06859361519</v>
      </c>
      <c r="E740" s="39">
        <v>44534.0</v>
      </c>
      <c r="F740" s="16">
        <v>14310.8</v>
      </c>
      <c r="G740" s="15">
        <v>-0.035325602</v>
      </c>
      <c r="H740" s="17">
        <v>-0.0353</v>
      </c>
      <c r="I740" s="19"/>
      <c r="J740" s="15"/>
      <c r="K740" s="15"/>
      <c r="L740" s="15"/>
    </row>
    <row r="741" ht="15.75" customHeight="1">
      <c r="A741" s="39">
        <v>44443.0</v>
      </c>
      <c r="B741" s="42">
        <v>115.9</v>
      </c>
      <c r="C741" s="15">
        <f t="shared" si="1"/>
        <v>-0.006003430532</v>
      </c>
      <c r="D741" s="17">
        <f t="shared" si="2"/>
        <v>-0.006003430532</v>
      </c>
      <c r="E741" s="39">
        <v>44443.0</v>
      </c>
      <c r="F741" s="16">
        <v>14834.85</v>
      </c>
      <c r="G741" s="15">
        <v>-0.002618699</v>
      </c>
      <c r="H741" s="17">
        <v>-0.0026</v>
      </c>
      <c r="I741" s="19"/>
      <c r="J741" s="15"/>
      <c r="K741" s="15"/>
      <c r="L741" s="15"/>
    </row>
    <row r="742" ht="15.75" customHeight="1">
      <c r="A742" s="39">
        <v>44412.0</v>
      </c>
      <c r="B742" s="42">
        <v>116.6</v>
      </c>
      <c r="C742" s="15">
        <f t="shared" si="1"/>
        <v>0.006473888649</v>
      </c>
      <c r="D742" s="17">
        <f t="shared" si="2"/>
        <v>0.006473888649</v>
      </c>
      <c r="E742" s="39">
        <v>44412.0</v>
      </c>
      <c r="F742" s="16">
        <v>14873.8</v>
      </c>
      <c r="G742" s="15">
        <v>0.003694569</v>
      </c>
      <c r="H742" s="17">
        <v>0.0037</v>
      </c>
      <c r="I742" s="19"/>
      <c r="J742" s="15"/>
      <c r="K742" s="15"/>
      <c r="L742" s="15"/>
    </row>
    <row r="743" ht="15.75" customHeight="1">
      <c r="A743" s="39">
        <v>44381.0</v>
      </c>
      <c r="B743" s="42">
        <v>115.85</v>
      </c>
      <c r="C743" s="15">
        <f t="shared" si="1"/>
        <v>0.008268059182</v>
      </c>
      <c r="D743" s="17">
        <f t="shared" si="2"/>
        <v>0.008268059182</v>
      </c>
      <c r="E743" s="39">
        <v>44381.0</v>
      </c>
      <c r="F743" s="16">
        <v>14819.05</v>
      </c>
      <c r="G743" s="15">
        <v>0.00923145</v>
      </c>
      <c r="H743" s="17">
        <v>0.0092</v>
      </c>
      <c r="I743" s="19"/>
      <c r="J743" s="15"/>
      <c r="K743" s="15"/>
      <c r="L743" s="15"/>
    </row>
    <row r="744" ht="15.75" customHeight="1">
      <c r="A744" s="39">
        <v>44351.0</v>
      </c>
      <c r="B744" s="42">
        <v>114.9</v>
      </c>
      <c r="C744" s="15">
        <f t="shared" si="1"/>
        <v>0.001307189542</v>
      </c>
      <c r="D744" s="17">
        <f t="shared" si="2"/>
        <v>0.001307189542</v>
      </c>
      <c r="E744" s="39">
        <v>44351.0</v>
      </c>
      <c r="F744" s="16">
        <v>14683.5</v>
      </c>
      <c r="G744" s="15">
        <v>0.003122054</v>
      </c>
      <c r="H744" s="17">
        <v>0.0031</v>
      </c>
      <c r="I744" s="19"/>
      <c r="J744" s="15"/>
      <c r="K744" s="15"/>
      <c r="L744" s="15"/>
    </row>
    <row r="745" ht="15.75" customHeight="1">
      <c r="A745" s="39">
        <v>44320.0</v>
      </c>
      <c r="B745" s="42">
        <v>114.75</v>
      </c>
      <c r="C745" s="15">
        <f t="shared" si="1"/>
        <v>-0.0204865557</v>
      </c>
      <c r="D745" s="17">
        <f t="shared" si="2"/>
        <v>-0.0204865557</v>
      </c>
      <c r="E745" s="39">
        <v>44320.0</v>
      </c>
      <c r="F745" s="16">
        <v>14637.8</v>
      </c>
      <c r="G745" s="15">
        <v>-0.015439873</v>
      </c>
      <c r="H745" s="17">
        <v>-0.0154</v>
      </c>
      <c r="I745" s="19"/>
      <c r="J745" s="15"/>
      <c r="K745" s="15"/>
      <c r="L745" s="15"/>
    </row>
    <row r="746" ht="15.75" customHeight="1">
      <c r="A746" s="39">
        <v>44200.0</v>
      </c>
      <c r="B746" s="42">
        <v>117.15</v>
      </c>
      <c r="C746" s="15">
        <f t="shared" si="1"/>
        <v>0.01913875598</v>
      </c>
      <c r="D746" s="17">
        <f t="shared" si="2"/>
        <v>0.01913875598</v>
      </c>
      <c r="E746" s="39">
        <v>44200.0</v>
      </c>
      <c r="F746" s="16">
        <v>14867.35</v>
      </c>
      <c r="G746" s="15">
        <f>0.012</f>
        <v>0.012</v>
      </c>
      <c r="H746" s="17">
        <v>0.012</v>
      </c>
      <c r="I746" s="19"/>
      <c r="J746" s="15"/>
      <c r="K746" s="15"/>
      <c r="L746" s="15"/>
    </row>
    <row r="747" ht="15.75" customHeight="1">
      <c r="A747" s="15"/>
      <c r="B747" s="42">
        <v>114.95</v>
      </c>
      <c r="I747" s="19"/>
      <c r="J747" s="15"/>
      <c r="K747" s="15"/>
      <c r="L747" s="15"/>
    </row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H1"/>
  </mergeCells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63"/>
    <col customWidth="1" min="2" max="2" width="19.13"/>
    <col customWidth="1" min="3" max="3" width="19.63"/>
    <col customWidth="1" min="4" max="4" width="22.38"/>
    <col customWidth="1" min="5" max="5" width="24.88"/>
    <col customWidth="1" min="6" max="7" width="19.38"/>
    <col customWidth="1" min="8" max="8" width="17.13"/>
    <col customWidth="1" min="9" max="9" width="20.88"/>
    <col customWidth="1" min="10" max="10" width="20.38"/>
    <col customWidth="1" min="11" max="11" width="22.88"/>
    <col customWidth="1" min="12" max="13" width="23.88"/>
    <col customWidth="1" min="15" max="15" width="17.38"/>
    <col customWidth="1" min="16" max="16" width="15.25"/>
    <col customWidth="1" min="17" max="17" width="22.0"/>
    <col customWidth="1" min="18" max="18" width="20.25"/>
    <col customWidth="1" min="19" max="19" width="18.0"/>
    <col customWidth="1" min="20" max="20" width="25.13"/>
    <col customWidth="1" min="21" max="21" width="17.38"/>
    <col customWidth="1" min="22" max="22" width="27.13"/>
    <col customWidth="1" min="23" max="23" width="25.63"/>
    <col customWidth="1" min="24" max="24" width="17.88"/>
  </cols>
  <sheetData>
    <row r="1" ht="15.75" customHeight="1">
      <c r="A1" s="85" t="s">
        <v>29</v>
      </c>
      <c r="B1" s="85" t="s">
        <v>592</v>
      </c>
      <c r="C1" s="85" t="s">
        <v>593</v>
      </c>
      <c r="D1" s="85" t="s">
        <v>594</v>
      </c>
      <c r="E1" s="85" t="s">
        <v>595</v>
      </c>
      <c r="F1" s="85" t="s">
        <v>596</v>
      </c>
      <c r="G1" s="85" t="s">
        <v>597</v>
      </c>
      <c r="H1" s="85" t="s">
        <v>598</v>
      </c>
      <c r="I1" s="85" t="s">
        <v>599</v>
      </c>
      <c r="J1" s="85" t="s">
        <v>600</v>
      </c>
      <c r="K1" s="85" t="s">
        <v>601</v>
      </c>
      <c r="L1" s="85" t="s">
        <v>602</v>
      </c>
      <c r="M1" s="85" t="s">
        <v>603</v>
      </c>
      <c r="N1" s="19"/>
      <c r="O1" s="19"/>
      <c r="P1" s="19"/>
      <c r="Q1" s="19"/>
      <c r="R1" s="19"/>
      <c r="S1" s="86"/>
      <c r="T1" s="19"/>
      <c r="U1" s="19"/>
      <c r="V1" s="19"/>
      <c r="W1" s="19"/>
    </row>
    <row r="2" ht="15.75" customHeight="1">
      <c r="A2" s="87">
        <v>44522.0</v>
      </c>
      <c r="B2" s="88">
        <v>1759.4</v>
      </c>
      <c r="C2" s="89">
        <v>742.1</v>
      </c>
      <c r="D2" s="88">
        <v>1515.35</v>
      </c>
      <c r="E2" s="88">
        <v>1864.5</v>
      </c>
      <c r="F2" s="89">
        <v>486.1</v>
      </c>
      <c r="G2" s="90">
        <v>17416.55</v>
      </c>
      <c r="H2" s="91"/>
      <c r="I2" s="91"/>
      <c r="J2" s="91"/>
      <c r="K2" s="91"/>
      <c r="L2" s="89"/>
      <c r="M2" s="89"/>
    </row>
    <row r="3" ht="15.75" customHeight="1">
      <c r="A3" s="87">
        <v>44523.0</v>
      </c>
      <c r="B3" s="88">
        <v>1736.9</v>
      </c>
      <c r="C3" s="89">
        <v>758.9</v>
      </c>
      <c r="D3" s="88">
        <v>1515.55</v>
      </c>
      <c r="E3" s="88">
        <v>1886.35</v>
      </c>
      <c r="F3" s="89">
        <v>495.5</v>
      </c>
      <c r="G3" s="90">
        <v>17503.35</v>
      </c>
      <c r="H3" s="92">
        <f t="shared" ref="H3:J3" si="1">(B3-B2)/B2</f>
        <v>-0.01278845061</v>
      </c>
      <c r="I3" s="92">
        <f t="shared" si="1"/>
        <v>0.02263845843</v>
      </c>
      <c r="J3" s="92">
        <f t="shared" si="1"/>
        <v>0.0001319827103</v>
      </c>
      <c r="K3" s="92">
        <v>0.01172</v>
      </c>
      <c r="L3" s="92">
        <v>0.01934</v>
      </c>
      <c r="M3" s="92">
        <f t="shared" ref="M3:M746" si="3">(G3-G2)/G2</f>
        <v>0.004983765441</v>
      </c>
    </row>
    <row r="4" ht="15.75" customHeight="1">
      <c r="A4" s="87">
        <v>44524.0</v>
      </c>
      <c r="B4" s="88">
        <v>1696.0</v>
      </c>
      <c r="C4" s="89">
        <v>758.9</v>
      </c>
      <c r="D4" s="88">
        <v>1518.05</v>
      </c>
      <c r="E4" s="88">
        <v>1862.5</v>
      </c>
      <c r="F4" s="89">
        <v>488.65</v>
      </c>
      <c r="G4" s="90">
        <v>17415.05</v>
      </c>
      <c r="H4" s="92">
        <f t="shared" ref="H4:J4" si="2">(B4-B3)/B3</f>
        <v>-0.02354769993</v>
      </c>
      <c r="I4" s="92">
        <f t="shared" si="2"/>
        <v>0</v>
      </c>
      <c r="J4" s="92">
        <f t="shared" si="2"/>
        <v>0.001649566164</v>
      </c>
      <c r="K4" s="92">
        <v>-0.01264</v>
      </c>
      <c r="L4" s="92">
        <v>-0.01382</v>
      </c>
      <c r="M4" s="92">
        <f t="shared" si="3"/>
        <v>-0.005044748577</v>
      </c>
      <c r="N4" s="93" t="s">
        <v>604</v>
      </c>
      <c r="O4" s="94" t="s">
        <v>605</v>
      </c>
      <c r="P4" s="94" t="s">
        <v>606</v>
      </c>
      <c r="Q4" s="94" t="s">
        <v>607</v>
      </c>
      <c r="R4" s="94" t="s">
        <v>608</v>
      </c>
      <c r="S4" s="94" t="s">
        <v>609</v>
      </c>
      <c r="T4" s="95" t="s">
        <v>610</v>
      </c>
      <c r="U4" s="94" t="s">
        <v>611</v>
      </c>
      <c r="V4" s="94" t="s">
        <v>612</v>
      </c>
      <c r="W4" s="94" t="s">
        <v>613</v>
      </c>
    </row>
    <row r="5" ht="15.75" customHeight="1">
      <c r="A5" s="87">
        <v>44525.0</v>
      </c>
      <c r="B5" s="88">
        <v>1722.4</v>
      </c>
      <c r="C5" s="89">
        <v>765.15</v>
      </c>
      <c r="D5" s="88">
        <v>1525.95</v>
      </c>
      <c r="E5" s="88">
        <v>1849.9</v>
      </c>
      <c r="F5" s="89">
        <v>492.75</v>
      </c>
      <c r="G5" s="90">
        <v>17536.25</v>
      </c>
      <c r="H5" s="92">
        <f t="shared" ref="H5:J5" si="4">(B5-B4)/B4</f>
        <v>0.01556603774</v>
      </c>
      <c r="I5" s="92">
        <f t="shared" si="4"/>
        <v>0.008235604164</v>
      </c>
      <c r="J5" s="92">
        <f t="shared" si="4"/>
        <v>0.005204044663</v>
      </c>
      <c r="K5" s="92">
        <v>-0.00677</v>
      </c>
      <c r="L5" s="92">
        <v>0.00839</v>
      </c>
      <c r="M5" s="92">
        <f t="shared" si="3"/>
        <v>0.006959497676</v>
      </c>
      <c r="N5" s="96" t="s">
        <v>614</v>
      </c>
      <c r="O5" s="97">
        <f>AVERAGE(H3:H746)</f>
        <v>0.0001712047465</v>
      </c>
      <c r="P5" s="98">
        <f>(B746-B2)/B2</f>
        <v>0.03714334432</v>
      </c>
      <c r="Q5" s="99">
        <f t="shared" ref="Q5:Q9" si="6">(1+O5)^248-1</f>
        <v>0.0433692529</v>
      </c>
      <c r="R5" s="98">
        <f t="shared" ref="R5:R9" si="7">(1+P5)^0.33-1</f>
        <v>0.01210786316</v>
      </c>
      <c r="S5" s="97">
        <f>VAR(H3:H746)</f>
        <v>0.0002434900525</v>
      </c>
      <c r="T5" s="100">
        <f>STDEV(H3:H746)</f>
        <v>0.01560416779</v>
      </c>
      <c r="U5" s="100">
        <f t="shared" ref="U5:U9" si="8">(248*S5)</f>
        <v>0.06038553301</v>
      </c>
      <c r="V5" s="95">
        <f t="shared" ref="V5:V9" si="9">SQRT(U5)</f>
        <v>0.2457346801</v>
      </c>
      <c r="W5" s="101">
        <f t="shared" ref="W5:W9" si="10">(V5/Q5)</f>
        <v>5.666103604</v>
      </c>
    </row>
    <row r="6" ht="15.75" customHeight="1">
      <c r="A6" s="87">
        <v>44526.0</v>
      </c>
      <c r="B6" s="88">
        <v>1691.65</v>
      </c>
      <c r="C6" s="89">
        <v>738.75</v>
      </c>
      <c r="D6" s="88">
        <v>1489.9</v>
      </c>
      <c r="E6" s="88">
        <v>1778.15</v>
      </c>
      <c r="F6" s="89">
        <v>460.2</v>
      </c>
      <c r="G6" s="90">
        <v>17026.45</v>
      </c>
      <c r="H6" s="92">
        <f t="shared" ref="H6:J6" si="5">(B6-B5)/B5</f>
        <v>-0.01785299582</v>
      </c>
      <c r="I6" s="92">
        <f t="shared" si="5"/>
        <v>-0.03450303862</v>
      </c>
      <c r="J6" s="92">
        <f t="shared" si="5"/>
        <v>-0.02362462728</v>
      </c>
      <c r="K6" s="92">
        <v>-0.03879</v>
      </c>
      <c r="L6" s="92">
        <v>-0.06606</v>
      </c>
      <c r="M6" s="92">
        <f t="shared" si="3"/>
        <v>-0.02907120964</v>
      </c>
      <c r="N6" s="96" t="s">
        <v>615</v>
      </c>
      <c r="O6" s="97">
        <f>AVERAGE(I3:I746)</f>
        <v>0.001059128258</v>
      </c>
      <c r="P6" s="98">
        <f>(C746-C2)/C2</f>
        <v>1.055652877</v>
      </c>
      <c r="Q6" s="99">
        <f t="shared" si="6"/>
        <v>0.3002087245</v>
      </c>
      <c r="R6" s="98">
        <f t="shared" si="7"/>
        <v>0.2684502183</v>
      </c>
      <c r="S6" s="97">
        <f>VAR(I3:I746)</f>
        <v>0.0001804978922</v>
      </c>
      <c r="T6" s="100">
        <f>STDEV(I3:I746)</f>
        <v>0.0134349504</v>
      </c>
      <c r="U6" s="100">
        <f t="shared" si="8"/>
        <v>0.04476347725</v>
      </c>
      <c r="V6" s="95">
        <f t="shared" si="9"/>
        <v>0.2115738104</v>
      </c>
      <c r="W6" s="101">
        <f t="shared" si="10"/>
        <v>0.704755702</v>
      </c>
    </row>
    <row r="7" ht="15.75" customHeight="1">
      <c r="A7" s="87">
        <v>44529.0</v>
      </c>
      <c r="B7" s="88">
        <v>1696.35</v>
      </c>
      <c r="C7" s="89">
        <v>739.35</v>
      </c>
      <c r="D7" s="88">
        <v>1501.25</v>
      </c>
      <c r="E7" s="88">
        <v>1767.25</v>
      </c>
      <c r="F7" s="89">
        <v>461.45</v>
      </c>
      <c r="G7" s="90">
        <v>17053.95</v>
      </c>
      <c r="H7" s="92">
        <f t="shared" ref="H7:J7" si="11">(B7-B6)/B6</f>
        <v>0.002778352496</v>
      </c>
      <c r="I7" s="92">
        <f t="shared" si="11"/>
        <v>0.0008121827411</v>
      </c>
      <c r="J7" s="92">
        <f t="shared" si="11"/>
        <v>0.007617960937</v>
      </c>
      <c r="K7" s="92">
        <v>-0.00613</v>
      </c>
      <c r="L7" s="92">
        <v>0.00272</v>
      </c>
      <c r="M7" s="92">
        <f t="shared" si="3"/>
        <v>0.0016151341</v>
      </c>
      <c r="N7" s="96" t="s">
        <v>616</v>
      </c>
      <c r="O7" s="97">
        <f>AVERAGE(J3:J746)</f>
        <v>0.0002839609771</v>
      </c>
      <c r="P7" s="98">
        <f>(D746-D2)/D2</f>
        <v>0.1497343848</v>
      </c>
      <c r="Q7" s="99">
        <f t="shared" si="6"/>
        <v>0.07295049503</v>
      </c>
      <c r="R7" s="98">
        <f t="shared" si="7"/>
        <v>0.04712175253</v>
      </c>
      <c r="S7" s="97">
        <f>VAR(J3:J746)</f>
        <v>0.0001927078674</v>
      </c>
      <c r="T7" s="100">
        <f t="shared" ref="T7:T9" si="13">SQRT(S7)</f>
        <v>0.01388192593</v>
      </c>
      <c r="U7" s="100">
        <f t="shared" si="8"/>
        <v>0.04779155111</v>
      </c>
      <c r="V7" s="95">
        <f t="shared" si="9"/>
        <v>0.2186127881</v>
      </c>
      <c r="W7" s="101">
        <f t="shared" si="10"/>
        <v>2.996727959</v>
      </c>
    </row>
    <row r="8" ht="15.75" customHeight="1">
      <c r="A8" s="87">
        <v>44530.0</v>
      </c>
      <c r="B8" s="88">
        <v>1712.65</v>
      </c>
      <c r="C8" s="89">
        <v>728.25</v>
      </c>
      <c r="D8" s="88">
        <v>1493.55</v>
      </c>
      <c r="E8" s="88">
        <v>1764.75</v>
      </c>
      <c r="F8" s="89">
        <v>458.6</v>
      </c>
      <c r="G8" s="90">
        <v>16983.2</v>
      </c>
      <c r="H8" s="92">
        <f t="shared" ref="H8:J8" si="12">(B8-B7)/B7</f>
        <v>0.009608866095</v>
      </c>
      <c r="I8" s="92">
        <f t="shared" si="12"/>
        <v>-0.01501318726</v>
      </c>
      <c r="J8" s="92">
        <f t="shared" si="12"/>
        <v>-0.005129059117</v>
      </c>
      <c r="K8" s="92">
        <v>-0.00141</v>
      </c>
      <c r="L8" s="92">
        <v>-0.00618</v>
      </c>
      <c r="M8" s="92">
        <f t="shared" si="3"/>
        <v>-0.004148599005</v>
      </c>
      <c r="N8" s="96" t="s">
        <v>617</v>
      </c>
      <c r="O8" s="97">
        <f>AVERAGE(K3:K746)</f>
        <v>0.0009677419355</v>
      </c>
      <c r="P8" s="98">
        <f>(E746-E2)/E2</f>
        <v>0.8803432556</v>
      </c>
      <c r="Q8" s="99">
        <f t="shared" si="6"/>
        <v>0.2711016251</v>
      </c>
      <c r="R8" s="98">
        <f t="shared" si="7"/>
        <v>0.2316810371</v>
      </c>
      <c r="S8" s="97">
        <f>VAR(K3:K746)</f>
        <v>0.0002359161362</v>
      </c>
      <c r="T8" s="100">
        <f t="shared" si="13"/>
        <v>0.01535956172</v>
      </c>
      <c r="U8" s="100">
        <f t="shared" si="8"/>
        <v>0.05850720178</v>
      </c>
      <c r="V8" s="95">
        <f t="shared" si="9"/>
        <v>0.2418826198</v>
      </c>
      <c r="W8" s="101">
        <f t="shared" si="10"/>
        <v>0.8922212094</v>
      </c>
    </row>
    <row r="9" ht="15.75" customHeight="1">
      <c r="A9" s="102">
        <v>44531.0</v>
      </c>
      <c r="B9" s="88">
        <v>1714.9</v>
      </c>
      <c r="C9" s="89">
        <v>722.25</v>
      </c>
      <c r="D9" s="88">
        <v>1504.65</v>
      </c>
      <c r="E9" s="88">
        <v>1786.0</v>
      </c>
      <c r="F9" s="89">
        <v>475.25</v>
      </c>
      <c r="G9" s="90">
        <v>17166.9</v>
      </c>
      <c r="H9" s="92">
        <f t="shared" ref="H9:J9" si="14">(B9-B8)/B8</f>
        <v>0.00131375354</v>
      </c>
      <c r="I9" s="92">
        <f t="shared" si="14"/>
        <v>-0.008238928939</v>
      </c>
      <c r="J9" s="92">
        <f t="shared" si="14"/>
        <v>0.007431957417</v>
      </c>
      <c r="K9" s="92">
        <v>0.01204</v>
      </c>
      <c r="L9" s="92">
        <v>0.03631</v>
      </c>
      <c r="M9" s="92">
        <f t="shared" si="3"/>
        <v>0.01081657167</v>
      </c>
      <c r="N9" s="96" t="s">
        <v>618</v>
      </c>
      <c r="O9" s="97">
        <f>AVERAGE(L3:L746)</f>
        <v>0.0008270698925</v>
      </c>
      <c r="P9" s="98">
        <f>(F746-F2)/F2</f>
        <v>0.6111911129</v>
      </c>
      <c r="Q9" s="99">
        <f t="shared" si="6"/>
        <v>0.2275601218</v>
      </c>
      <c r="R9" s="98">
        <f t="shared" si="7"/>
        <v>0.1704652624</v>
      </c>
      <c r="S9" s="97">
        <f>VAR(L3:L746)</f>
        <v>0.0003710908342</v>
      </c>
      <c r="T9" s="100">
        <f t="shared" si="13"/>
        <v>0.01926371808</v>
      </c>
      <c r="U9" s="100">
        <f t="shared" si="8"/>
        <v>0.09203052688</v>
      </c>
      <c r="V9" s="95">
        <f t="shared" si="9"/>
        <v>0.3033653357</v>
      </c>
      <c r="W9" s="101">
        <f t="shared" si="10"/>
        <v>1.333121697</v>
      </c>
    </row>
    <row r="10" ht="15.75" customHeight="1">
      <c r="A10" s="102">
        <v>44532.0</v>
      </c>
      <c r="B10" s="88">
        <v>1748.25</v>
      </c>
      <c r="C10" s="89">
        <v>732.55</v>
      </c>
      <c r="D10" s="88">
        <v>1525.75</v>
      </c>
      <c r="E10" s="88">
        <v>1789.2</v>
      </c>
      <c r="F10" s="89">
        <v>479.1</v>
      </c>
      <c r="G10" s="90">
        <v>17401.65</v>
      </c>
      <c r="H10" s="92">
        <f t="shared" ref="H10:J10" si="15">(B10-B9)/B9</f>
        <v>0.01944719809</v>
      </c>
      <c r="I10" s="92">
        <f t="shared" si="15"/>
        <v>0.01426098996</v>
      </c>
      <c r="J10" s="92">
        <f t="shared" si="15"/>
        <v>0.01402319476</v>
      </c>
      <c r="K10" s="92">
        <v>0.00179</v>
      </c>
      <c r="L10" s="92">
        <v>0.0081</v>
      </c>
      <c r="M10" s="92">
        <f t="shared" si="3"/>
        <v>0.01367457141</v>
      </c>
      <c r="S10" s="41"/>
    </row>
    <row r="11" ht="15.75" customHeight="1">
      <c r="A11" s="102">
        <v>44533.0</v>
      </c>
      <c r="B11" s="88">
        <v>1735.55</v>
      </c>
      <c r="C11" s="89">
        <v>718.35</v>
      </c>
      <c r="D11" s="88">
        <v>1513.55</v>
      </c>
      <c r="E11" s="88">
        <v>1801.25</v>
      </c>
      <c r="F11" s="88">
        <v>1801.25</v>
      </c>
      <c r="G11" s="90">
        <v>17196.7</v>
      </c>
      <c r="H11" s="92">
        <f t="shared" ref="H11:J11" si="16">(B11-B10)/B10</f>
        <v>-0.007264407264</v>
      </c>
      <c r="I11" s="92">
        <f t="shared" si="16"/>
        <v>-0.01938434237</v>
      </c>
      <c r="J11" s="92">
        <f t="shared" si="16"/>
        <v>-0.007996067508</v>
      </c>
      <c r="K11" s="92">
        <v>0.00673</v>
      </c>
      <c r="L11" s="92">
        <v>0.00209</v>
      </c>
      <c r="M11" s="92">
        <f t="shared" si="3"/>
        <v>-0.01177761879</v>
      </c>
      <c r="N11" s="103" t="s">
        <v>619</v>
      </c>
      <c r="O11" s="94" t="s">
        <v>620</v>
      </c>
      <c r="P11" s="94" t="s">
        <v>608</v>
      </c>
      <c r="Q11" s="94" t="s">
        <v>612</v>
      </c>
      <c r="R11" s="94" t="s">
        <v>621</v>
      </c>
      <c r="S11" s="104"/>
    </row>
    <row r="12" ht="15.75" customHeight="1">
      <c r="A12" s="102">
        <v>44536.0</v>
      </c>
      <c r="B12" s="88">
        <v>1695.3</v>
      </c>
      <c r="C12" s="89">
        <v>697.6</v>
      </c>
      <c r="D12" s="88">
        <v>1503.8</v>
      </c>
      <c r="E12" s="88">
        <v>1782.65</v>
      </c>
      <c r="F12" s="89">
        <v>467.2</v>
      </c>
      <c r="G12" s="90">
        <v>16912.25</v>
      </c>
      <c r="H12" s="92">
        <f t="shared" ref="H12:J12" si="17">(B12-B11)/B11</f>
        <v>-0.02319149549</v>
      </c>
      <c r="I12" s="92">
        <f t="shared" si="17"/>
        <v>-0.0288856407</v>
      </c>
      <c r="J12" s="92">
        <f t="shared" si="17"/>
        <v>-0.006441808992</v>
      </c>
      <c r="K12" s="92">
        <v>-0.01033</v>
      </c>
      <c r="L12" s="92">
        <v>-0.02687</v>
      </c>
      <c r="M12" s="92">
        <f t="shared" si="3"/>
        <v>-0.01654096425</v>
      </c>
      <c r="N12" s="103">
        <v>1.0</v>
      </c>
      <c r="O12" s="94" t="s">
        <v>615</v>
      </c>
      <c r="P12" s="99">
        <v>0.2684502182788091</v>
      </c>
      <c r="Q12" s="95">
        <v>0.21157396073300538</v>
      </c>
      <c r="R12" s="101">
        <v>0.7047557020464835</v>
      </c>
      <c r="S12" s="105" t="s">
        <v>622</v>
      </c>
      <c r="T12" s="106"/>
      <c r="U12" s="106"/>
      <c r="V12" s="106"/>
      <c r="W12" s="107"/>
      <c r="X12" s="107"/>
    </row>
    <row r="13" ht="15.75" customHeight="1">
      <c r="A13" s="102">
        <v>44537.0</v>
      </c>
      <c r="B13" s="88">
        <v>1711.65</v>
      </c>
      <c r="C13" s="89">
        <v>698.85</v>
      </c>
      <c r="D13" s="88">
        <v>1525.7</v>
      </c>
      <c r="E13" s="88">
        <v>1798.1</v>
      </c>
      <c r="F13" s="89">
        <v>481.8</v>
      </c>
      <c r="G13" s="90">
        <v>17176.7</v>
      </c>
      <c r="H13" s="92">
        <f t="shared" ref="H13:J13" si="18">(B13-B12)/B12</f>
        <v>0.009644310741</v>
      </c>
      <c r="I13" s="92">
        <f t="shared" si="18"/>
        <v>0.001791857798</v>
      </c>
      <c r="J13" s="92">
        <f t="shared" si="18"/>
        <v>0.0145631068</v>
      </c>
      <c r="K13" s="92">
        <v>0.00867</v>
      </c>
      <c r="L13" s="92">
        <v>0.03125</v>
      </c>
      <c r="M13" s="92">
        <f t="shared" si="3"/>
        <v>0.01563659478</v>
      </c>
      <c r="N13" s="103">
        <v>2.0</v>
      </c>
      <c r="O13" s="94" t="s">
        <v>623</v>
      </c>
      <c r="P13" s="99">
        <f t="shared" ref="P13:P14" si="20">R8</f>
        <v>0.2316810371</v>
      </c>
      <c r="Q13" s="95">
        <f t="shared" ref="Q13:Q14" si="21">V8</f>
        <v>0.2418826198</v>
      </c>
      <c r="R13" s="101">
        <v>0.8922212094079985</v>
      </c>
      <c r="S13" s="105" t="s">
        <v>624</v>
      </c>
      <c r="T13" s="106"/>
      <c r="U13" s="106"/>
      <c r="V13" s="106"/>
      <c r="W13" s="107"/>
      <c r="X13" s="107"/>
    </row>
    <row r="14" ht="15.75" customHeight="1">
      <c r="A14" s="102">
        <v>44538.0</v>
      </c>
      <c r="B14" s="88">
        <v>1753.35</v>
      </c>
      <c r="C14" s="89">
        <v>715.15</v>
      </c>
      <c r="D14" s="88">
        <v>1553.8</v>
      </c>
      <c r="E14" s="88">
        <v>1825.05</v>
      </c>
      <c r="F14" s="89">
        <v>493.9</v>
      </c>
      <c r="G14" s="90">
        <v>17469.75</v>
      </c>
      <c r="H14" s="92">
        <f t="shared" ref="H14:J14" si="19">(B14-B13)/B13</f>
        <v>0.02436245728</v>
      </c>
      <c r="I14" s="92">
        <f t="shared" si="19"/>
        <v>0.02332403234</v>
      </c>
      <c r="J14" s="92">
        <f t="shared" si="19"/>
        <v>0.01841777545</v>
      </c>
      <c r="K14" s="92">
        <v>0.01499</v>
      </c>
      <c r="L14" s="92">
        <v>0.02511</v>
      </c>
      <c r="M14" s="92">
        <f t="shared" si="3"/>
        <v>0.01706090227</v>
      </c>
      <c r="N14" s="103">
        <v>3.0</v>
      </c>
      <c r="O14" s="94" t="str">
        <f>N9</f>
        <v>Tata Motors </v>
      </c>
      <c r="P14" s="99">
        <f t="shared" si="20"/>
        <v>0.1704652624</v>
      </c>
      <c r="Q14" s="95">
        <f t="shared" si="21"/>
        <v>0.3033653357</v>
      </c>
      <c r="R14" s="101">
        <v>1.3331216967076436</v>
      </c>
      <c r="S14" s="105" t="s">
        <v>625</v>
      </c>
      <c r="T14" s="106"/>
      <c r="U14" s="106"/>
      <c r="V14" s="106"/>
      <c r="W14" s="107"/>
      <c r="X14" s="107"/>
    </row>
    <row r="15" ht="15.75" customHeight="1">
      <c r="A15" s="102">
        <v>44539.0</v>
      </c>
      <c r="B15" s="88">
        <v>1763.45</v>
      </c>
      <c r="C15" s="89">
        <v>713.95</v>
      </c>
      <c r="D15" s="88">
        <v>1526.85</v>
      </c>
      <c r="E15" s="88">
        <v>1879.8</v>
      </c>
      <c r="F15" s="89">
        <v>493.95</v>
      </c>
      <c r="G15" s="90">
        <v>17516.85</v>
      </c>
      <c r="H15" s="92">
        <f t="shared" ref="H15:J15" si="22">(B15-B14)/B14</f>
        <v>0.005760401517</v>
      </c>
      <c r="I15" s="92">
        <f t="shared" si="22"/>
        <v>-0.001677969657</v>
      </c>
      <c r="J15" s="92">
        <f t="shared" si="22"/>
        <v>-0.01734457459</v>
      </c>
      <c r="K15" s="92">
        <v>0.03</v>
      </c>
      <c r="L15" s="92">
        <v>1.0E-4</v>
      </c>
      <c r="M15" s="92">
        <f t="shared" si="3"/>
        <v>0.002696088954</v>
      </c>
      <c r="N15" s="103">
        <v>4.0</v>
      </c>
      <c r="O15" s="94" t="str">
        <f>N7</f>
        <v>HDFC Bank</v>
      </c>
      <c r="P15" s="99">
        <f>R7</f>
        <v>0.04712175253</v>
      </c>
      <c r="Q15" s="95">
        <f>V7</f>
        <v>0.2186127881</v>
      </c>
      <c r="R15" s="101">
        <v>2.996727959051667</v>
      </c>
      <c r="S15" s="105" t="s">
        <v>626</v>
      </c>
      <c r="T15" s="106"/>
      <c r="U15" s="108"/>
      <c r="V15" s="106"/>
      <c r="W15" s="107"/>
      <c r="X15" s="107"/>
    </row>
    <row r="16" ht="15.75" customHeight="1">
      <c r="A16" s="87">
        <v>44540.0</v>
      </c>
      <c r="B16" s="88">
        <v>1759.25</v>
      </c>
      <c r="C16" s="89">
        <v>710.7</v>
      </c>
      <c r="D16" s="88">
        <v>1522.55</v>
      </c>
      <c r="E16" s="88">
        <v>1873.4</v>
      </c>
      <c r="F16" s="89">
        <v>494.45</v>
      </c>
      <c r="G16" s="90">
        <v>17511.3</v>
      </c>
      <c r="H16" s="92">
        <f t="shared" ref="H16:J16" si="23">(B16-B15)/B15</f>
        <v>-0.002381694973</v>
      </c>
      <c r="I16" s="92">
        <f t="shared" si="23"/>
        <v>-0.004552139506</v>
      </c>
      <c r="J16" s="92">
        <f t="shared" si="23"/>
        <v>-0.00281625569</v>
      </c>
      <c r="K16" s="92">
        <v>-0.0034</v>
      </c>
      <c r="L16" s="92">
        <v>0.00101</v>
      </c>
      <c r="M16" s="92">
        <f t="shared" si="3"/>
        <v>-0.0003168377876</v>
      </c>
      <c r="N16" s="103">
        <v>5.0</v>
      </c>
      <c r="O16" s="94" t="str">
        <f>N5</f>
        <v>Infosys </v>
      </c>
      <c r="P16" s="99">
        <f>R5</f>
        <v>0.01210786316</v>
      </c>
      <c r="Q16" s="95">
        <f>V5</f>
        <v>0.2457346801</v>
      </c>
      <c r="R16" s="101">
        <v>5.666103603686667</v>
      </c>
      <c r="S16" s="109" t="s">
        <v>627</v>
      </c>
      <c r="T16" s="106"/>
      <c r="U16" s="106"/>
      <c r="V16" s="106"/>
      <c r="W16" s="107"/>
      <c r="X16" s="107"/>
    </row>
    <row r="17" ht="15.75" customHeight="1">
      <c r="A17" s="87">
        <v>44543.0</v>
      </c>
      <c r="B17" s="88">
        <v>1744.65</v>
      </c>
      <c r="C17" s="89">
        <v>703.1</v>
      </c>
      <c r="D17" s="88">
        <v>1511.15</v>
      </c>
      <c r="E17" s="88">
        <v>1861.5</v>
      </c>
      <c r="F17" s="89">
        <v>495.35</v>
      </c>
      <c r="G17" s="90">
        <v>17368.25</v>
      </c>
      <c r="H17" s="92">
        <f t="shared" ref="H17:J17" si="24">(B17-B16)/B16</f>
        <v>-0.008298991047</v>
      </c>
      <c r="I17" s="92">
        <f t="shared" si="24"/>
        <v>-0.01069368229</v>
      </c>
      <c r="J17" s="92">
        <f t="shared" si="24"/>
        <v>-0.007487438836</v>
      </c>
      <c r="K17" s="92">
        <v>-0.00635</v>
      </c>
      <c r="L17" s="92">
        <v>0.00182</v>
      </c>
      <c r="M17" s="92">
        <f t="shared" si="3"/>
        <v>-0.008169010867</v>
      </c>
    </row>
    <row r="18" ht="15.75" customHeight="1">
      <c r="A18" s="87">
        <v>44544.0</v>
      </c>
      <c r="B18" s="88">
        <v>1752.15</v>
      </c>
      <c r="C18" s="89">
        <v>691.6</v>
      </c>
      <c r="D18" s="88">
        <v>1502.45</v>
      </c>
      <c r="E18" s="88">
        <v>1865.7</v>
      </c>
      <c r="F18" s="89">
        <v>489.4</v>
      </c>
      <c r="G18" s="90">
        <v>17324.9</v>
      </c>
      <c r="H18" s="92">
        <f t="shared" ref="H18:J18" si="25">(B18-B17)/B17</f>
        <v>0.004298856504</v>
      </c>
      <c r="I18" s="92">
        <f t="shared" si="25"/>
        <v>-0.01635613711</v>
      </c>
      <c r="J18" s="92">
        <f t="shared" si="25"/>
        <v>-0.005757204778</v>
      </c>
      <c r="K18" s="92">
        <v>0.00226</v>
      </c>
      <c r="L18" s="92">
        <v>-0.01201</v>
      </c>
      <c r="M18" s="92">
        <f t="shared" si="3"/>
        <v>-0.002495933672</v>
      </c>
    </row>
    <row r="19" ht="15.75" customHeight="1">
      <c r="A19" s="87">
        <v>44545.0</v>
      </c>
      <c r="B19" s="88">
        <v>1734.2</v>
      </c>
      <c r="C19" s="89">
        <v>685.45</v>
      </c>
      <c r="D19" s="88">
        <v>1500.0</v>
      </c>
      <c r="E19" s="88">
        <v>1880.8</v>
      </c>
      <c r="F19" s="89">
        <v>491.65</v>
      </c>
      <c r="G19" s="90">
        <v>17221.4</v>
      </c>
      <c r="H19" s="92">
        <f t="shared" ref="H19:J19" si="26">(B19-B18)/B18</f>
        <v>-0.01024455669</v>
      </c>
      <c r="I19" s="92">
        <f t="shared" si="26"/>
        <v>-0.008892423366</v>
      </c>
      <c r="J19" s="92">
        <f t="shared" si="26"/>
        <v>-0.001630669906</v>
      </c>
      <c r="K19" s="92">
        <v>0.00809</v>
      </c>
      <c r="L19" s="92">
        <v>0.0046</v>
      </c>
      <c r="M19" s="92">
        <f t="shared" si="3"/>
        <v>-0.005974060456</v>
      </c>
    </row>
    <row r="20" ht="15.75" customHeight="1">
      <c r="A20" s="87">
        <v>44546.0</v>
      </c>
      <c r="B20" s="88">
        <v>1771.6</v>
      </c>
      <c r="C20" s="89">
        <v>681.4</v>
      </c>
      <c r="D20" s="88">
        <v>1500.1</v>
      </c>
      <c r="E20" s="88">
        <v>1873.9</v>
      </c>
      <c r="F20" s="89">
        <v>491.95</v>
      </c>
      <c r="G20" s="90">
        <v>17248.4</v>
      </c>
      <c r="H20" s="92">
        <f t="shared" ref="H20:J20" si="27">(B20-B19)/B19</f>
        <v>0.02156614001</v>
      </c>
      <c r="I20" s="92">
        <f t="shared" si="27"/>
        <v>-0.005908527245</v>
      </c>
      <c r="J20" s="92">
        <f t="shared" si="27"/>
        <v>0.00006666666667</v>
      </c>
      <c r="K20" s="92">
        <v>-0.00367</v>
      </c>
      <c r="L20" s="92">
        <v>6.1E-4</v>
      </c>
      <c r="M20" s="92">
        <f t="shared" si="3"/>
        <v>0.001567816786</v>
      </c>
      <c r="S20" s="1"/>
      <c r="T20" s="1"/>
      <c r="U20" s="1"/>
      <c r="V20" s="1"/>
      <c r="W20" s="1"/>
      <c r="X20" s="1"/>
    </row>
    <row r="21" ht="15.75" customHeight="1">
      <c r="A21" s="87">
        <v>44547.0</v>
      </c>
      <c r="B21" s="88">
        <v>1820.85</v>
      </c>
      <c r="C21" s="89">
        <v>666.05</v>
      </c>
      <c r="D21" s="88">
        <v>1473.05</v>
      </c>
      <c r="E21" s="88">
        <v>1847.1</v>
      </c>
      <c r="F21" s="89">
        <v>470.2</v>
      </c>
      <c r="G21" s="90">
        <v>16985.2</v>
      </c>
      <c r="H21" s="92">
        <f t="shared" ref="H21:J21" si="28">(B21-B20)/B20</f>
        <v>0.02779972906</v>
      </c>
      <c r="I21" s="92">
        <f t="shared" si="28"/>
        <v>-0.02252714999</v>
      </c>
      <c r="J21" s="92">
        <f t="shared" si="28"/>
        <v>-0.01803213119</v>
      </c>
      <c r="K21" s="92">
        <v>-0.0143</v>
      </c>
      <c r="L21" s="92">
        <v>-0.04421</v>
      </c>
      <c r="M21" s="92">
        <f t="shared" si="3"/>
        <v>-0.01525938638</v>
      </c>
      <c r="S21" s="110" t="s">
        <v>628</v>
      </c>
      <c r="T21" s="94" t="s">
        <v>614</v>
      </c>
      <c r="U21" s="94" t="s">
        <v>615</v>
      </c>
      <c r="V21" s="94" t="s">
        <v>616</v>
      </c>
      <c r="W21" s="94" t="s">
        <v>617</v>
      </c>
      <c r="X21" s="94" t="s">
        <v>618</v>
      </c>
    </row>
    <row r="22" ht="15.75" customHeight="1">
      <c r="A22" s="87">
        <v>44550.0</v>
      </c>
      <c r="B22" s="88">
        <v>1798.9</v>
      </c>
      <c r="C22" s="89">
        <v>658.25</v>
      </c>
      <c r="D22" s="88">
        <v>1425.65</v>
      </c>
      <c r="E22" s="88">
        <v>1799.35</v>
      </c>
      <c r="F22" s="89">
        <v>447.05</v>
      </c>
      <c r="G22" s="90">
        <v>16614.2</v>
      </c>
      <c r="H22" s="92">
        <f t="shared" ref="H22:J22" si="29">(B22-B21)/B21</f>
        <v>-0.01205480957</v>
      </c>
      <c r="I22" s="92">
        <f t="shared" si="29"/>
        <v>-0.01171083252</v>
      </c>
      <c r="J22" s="92">
        <f t="shared" si="29"/>
        <v>-0.0321781338</v>
      </c>
      <c r="K22" s="92">
        <v>-0.02585</v>
      </c>
      <c r="L22" s="92">
        <v>-0.04923</v>
      </c>
      <c r="M22" s="92">
        <f t="shared" si="3"/>
        <v>-0.02184254527</v>
      </c>
      <c r="S22" s="110" t="s">
        <v>614</v>
      </c>
      <c r="T22" s="111">
        <v>1.0</v>
      </c>
      <c r="U22" s="111">
        <f>CORREL(C2:C746,B2:B746)</f>
        <v>0.4026669304</v>
      </c>
      <c r="V22" s="111">
        <f>CORREL(B2:B746,D2:D746)</f>
        <v>0.06909464101</v>
      </c>
      <c r="W22" s="111">
        <f>CORREL(B2:B746,E2:E746)</f>
        <v>0.1862797075</v>
      </c>
      <c r="X22" s="111">
        <f>CORREL(B2:B746,F2:F746)</f>
        <v>0.3081329536</v>
      </c>
    </row>
    <row r="23" ht="15.75" customHeight="1">
      <c r="A23" s="87">
        <v>44551.0</v>
      </c>
      <c r="B23" s="88">
        <v>1811.6</v>
      </c>
      <c r="C23" s="89">
        <v>667.0</v>
      </c>
      <c r="D23" s="88">
        <v>1441.8</v>
      </c>
      <c r="E23" s="88">
        <v>1827.55</v>
      </c>
      <c r="F23" s="89">
        <v>453.6</v>
      </c>
      <c r="G23" s="90">
        <v>16770.85</v>
      </c>
      <c r="H23" s="92">
        <f t="shared" ref="H23:J23" si="30">(B23-B22)/B22</f>
        <v>0.007059869921</v>
      </c>
      <c r="I23" s="92">
        <f t="shared" si="30"/>
        <v>0.01329282188</v>
      </c>
      <c r="J23" s="92">
        <f t="shared" si="30"/>
        <v>0.0113281661</v>
      </c>
      <c r="K23" s="92">
        <v>0.01567</v>
      </c>
      <c r="L23" s="92">
        <v>0.01465</v>
      </c>
      <c r="M23" s="92">
        <f t="shared" si="3"/>
        <v>0.009428681489</v>
      </c>
      <c r="S23" s="110" t="s">
        <v>615</v>
      </c>
      <c r="T23" s="111">
        <v>0.40266693044385515</v>
      </c>
      <c r="U23" s="111">
        <v>1.0</v>
      </c>
      <c r="V23" s="111">
        <f>CORREL(C2:C746,D2:D746)</f>
        <v>0.4506457943</v>
      </c>
      <c r="W23" s="111">
        <v>0.8904287548479245</v>
      </c>
      <c r="X23" s="111">
        <v>0.909723498986724</v>
      </c>
    </row>
    <row r="24" ht="15.75" customHeight="1">
      <c r="A24" s="87">
        <v>44552.0</v>
      </c>
      <c r="B24" s="88">
        <v>1824.7</v>
      </c>
      <c r="C24" s="89">
        <v>684.75</v>
      </c>
      <c r="D24" s="88">
        <v>1445.2</v>
      </c>
      <c r="E24" s="88">
        <v>1871.0</v>
      </c>
      <c r="F24" s="89">
        <v>470.5</v>
      </c>
      <c r="G24" s="90">
        <v>16955.45</v>
      </c>
      <c r="H24" s="92">
        <f t="shared" ref="H24:J24" si="31">(B24-B23)/B23</f>
        <v>0.00723117686</v>
      </c>
      <c r="I24" s="92">
        <f t="shared" si="31"/>
        <v>0.02661169415</v>
      </c>
      <c r="J24" s="92">
        <f t="shared" si="31"/>
        <v>0.002358163407</v>
      </c>
      <c r="K24" s="92">
        <v>0.02377</v>
      </c>
      <c r="L24" s="92">
        <v>0.03726</v>
      </c>
      <c r="M24" s="92">
        <f t="shared" si="3"/>
        <v>0.01100719403</v>
      </c>
      <c r="S24" s="110" t="s">
        <v>616</v>
      </c>
      <c r="T24" s="111">
        <v>0.06909464100964059</v>
      </c>
      <c r="U24" s="111">
        <v>0.45064579434329566</v>
      </c>
      <c r="V24" s="111">
        <v>1.0</v>
      </c>
      <c r="W24" s="111">
        <v>0.44227031492991703</v>
      </c>
      <c r="X24" s="111">
        <v>0.292528272516327</v>
      </c>
    </row>
    <row r="25" ht="15.75" customHeight="1">
      <c r="A25" s="87">
        <v>44553.0</v>
      </c>
      <c r="B25" s="88">
        <v>1857.6</v>
      </c>
      <c r="C25" s="89">
        <v>678.75</v>
      </c>
      <c r="D25" s="88">
        <v>1444.1</v>
      </c>
      <c r="E25" s="88">
        <v>1878.45</v>
      </c>
      <c r="F25" s="89">
        <v>472.35</v>
      </c>
      <c r="G25" s="90">
        <v>17072.6</v>
      </c>
      <c r="H25" s="92">
        <f t="shared" ref="H25:J25" si="32">(B25-B24)/B24</f>
        <v>0.01803036116</v>
      </c>
      <c r="I25" s="92">
        <f t="shared" si="32"/>
        <v>-0.008762322015</v>
      </c>
      <c r="J25" s="92">
        <f t="shared" si="32"/>
        <v>-0.0007611403266</v>
      </c>
      <c r="K25" s="92">
        <v>0.00398</v>
      </c>
      <c r="L25" s="92">
        <v>0.00393</v>
      </c>
      <c r="M25" s="92">
        <f t="shared" si="3"/>
        <v>0.006909282856</v>
      </c>
      <c r="S25" s="110" t="s">
        <v>617</v>
      </c>
      <c r="T25" s="111">
        <v>0.18627970753147766</v>
      </c>
      <c r="U25" s="111">
        <f>CORREL(E2:E746,C2:C746)</f>
        <v>0.8904287548</v>
      </c>
      <c r="V25" s="111">
        <v>0.44227031492991703</v>
      </c>
      <c r="W25" s="111">
        <v>1.0</v>
      </c>
      <c r="X25" s="111">
        <v>0.9401787123467723</v>
      </c>
    </row>
    <row r="26" ht="15.75" customHeight="1">
      <c r="A26" s="87">
        <v>44554.0</v>
      </c>
      <c r="B26" s="88">
        <v>1863.5</v>
      </c>
      <c r="C26" s="89">
        <v>677.05</v>
      </c>
      <c r="D26" s="88">
        <v>1438.9</v>
      </c>
      <c r="E26" s="88">
        <v>1859.4</v>
      </c>
      <c r="F26" s="89">
        <v>467.6</v>
      </c>
      <c r="G26" s="90">
        <v>17003.75</v>
      </c>
      <c r="H26" s="92">
        <f t="shared" ref="H26:J26" si="33">(B26-B25)/B25</f>
        <v>0.003176141258</v>
      </c>
      <c r="I26" s="92">
        <f t="shared" si="33"/>
        <v>-0.002504604052</v>
      </c>
      <c r="J26" s="92">
        <f t="shared" si="33"/>
        <v>-0.003600858666</v>
      </c>
      <c r="K26" s="92">
        <v>-0.01014</v>
      </c>
      <c r="L26" s="92">
        <v>-0.01006</v>
      </c>
      <c r="M26" s="92">
        <f t="shared" si="3"/>
        <v>-0.004032777667</v>
      </c>
      <c r="S26" s="110" t="s">
        <v>618</v>
      </c>
      <c r="T26" s="111">
        <v>0.3060327892174914</v>
      </c>
      <c r="U26" s="111">
        <f>CORREL(C2:C746,F2:F746)</f>
        <v>0.8882609197</v>
      </c>
      <c r="V26" s="111">
        <f>CORREL(D2:D746,F2:F746)</f>
        <v>0.2853064497</v>
      </c>
      <c r="W26" s="111">
        <f>CORREL(E2:E746,F2:F746)</f>
        <v>0.9165405792</v>
      </c>
      <c r="X26" s="111">
        <v>1.0</v>
      </c>
    </row>
    <row r="27" ht="15.75" customHeight="1">
      <c r="A27" s="87">
        <v>44557.0</v>
      </c>
      <c r="B27" s="88">
        <v>1866.15</v>
      </c>
      <c r="C27" s="89">
        <v>675.75</v>
      </c>
      <c r="D27" s="88">
        <v>1450.8</v>
      </c>
      <c r="E27" s="88">
        <v>1866.2</v>
      </c>
      <c r="F27" s="89">
        <v>471.15</v>
      </c>
      <c r="G27" s="90">
        <v>17086.25</v>
      </c>
      <c r="H27" s="92">
        <f t="shared" ref="H27:J27" si="34">(B27-B26)/B26</f>
        <v>0.001422055272</v>
      </c>
      <c r="I27" s="92">
        <f t="shared" si="34"/>
        <v>-0.001920094528</v>
      </c>
      <c r="J27" s="92">
        <f t="shared" si="34"/>
        <v>0.008270206408</v>
      </c>
      <c r="K27" s="92">
        <v>0.00366</v>
      </c>
      <c r="L27" s="92">
        <v>0.00759</v>
      </c>
      <c r="M27" s="92">
        <f t="shared" si="3"/>
        <v>0.004851870911</v>
      </c>
      <c r="S27" s="86"/>
      <c r="T27" s="86"/>
      <c r="U27" s="86"/>
      <c r="V27" s="86"/>
      <c r="W27" s="86"/>
      <c r="X27" s="86"/>
    </row>
    <row r="28" ht="15.75" customHeight="1">
      <c r="A28" s="87">
        <v>44558.0</v>
      </c>
      <c r="B28" s="88">
        <v>1888.0</v>
      </c>
      <c r="C28" s="89">
        <v>680.05</v>
      </c>
      <c r="D28" s="88">
        <v>1460.8</v>
      </c>
      <c r="E28" s="88">
        <v>1899.5</v>
      </c>
      <c r="F28" s="89">
        <v>480.2</v>
      </c>
      <c r="G28" s="90">
        <v>17233.25</v>
      </c>
      <c r="H28" s="92">
        <f t="shared" ref="H28:J28" si="35">(B28-B27)/B27</f>
        <v>0.01170859792</v>
      </c>
      <c r="I28" s="92">
        <f t="shared" si="35"/>
        <v>0.006363300037</v>
      </c>
      <c r="J28" s="92">
        <f t="shared" si="35"/>
        <v>0.006892748828</v>
      </c>
      <c r="K28" s="92">
        <v>0.01784</v>
      </c>
      <c r="L28" s="92">
        <v>0.01921</v>
      </c>
      <c r="M28" s="92">
        <f t="shared" si="3"/>
        <v>0.008603409174</v>
      </c>
      <c r="S28" s="112" t="s">
        <v>629</v>
      </c>
      <c r="T28" s="113" t="s">
        <v>614</v>
      </c>
      <c r="U28" s="113" t="s">
        <v>615</v>
      </c>
      <c r="V28" s="113" t="s">
        <v>616</v>
      </c>
      <c r="W28" s="113" t="s">
        <v>617</v>
      </c>
      <c r="X28" s="113" t="s">
        <v>618</v>
      </c>
    </row>
    <row r="29" ht="15.75" customHeight="1">
      <c r="A29" s="87">
        <v>44559.0</v>
      </c>
      <c r="B29" s="88">
        <v>1885.55</v>
      </c>
      <c r="C29" s="89">
        <v>676.85</v>
      </c>
      <c r="D29" s="88">
        <v>1453.85</v>
      </c>
      <c r="E29" s="88">
        <v>1894.85</v>
      </c>
      <c r="F29" s="89">
        <v>476.0</v>
      </c>
      <c r="G29" s="90">
        <v>17213.6</v>
      </c>
      <c r="H29" s="92">
        <f t="shared" ref="H29:J29" si="36">(B29-B28)/B28</f>
        <v>-0.001297669492</v>
      </c>
      <c r="I29" s="92">
        <f t="shared" si="36"/>
        <v>-0.004705536358</v>
      </c>
      <c r="J29" s="92">
        <f t="shared" si="36"/>
        <v>-0.004757667032</v>
      </c>
      <c r="K29" s="92">
        <v>-0.00245</v>
      </c>
      <c r="L29" s="92">
        <v>-0.00875</v>
      </c>
      <c r="M29" s="92">
        <f t="shared" si="3"/>
        <v>-0.001140237622</v>
      </c>
      <c r="S29" s="112" t="s">
        <v>614</v>
      </c>
      <c r="T29" s="113">
        <f>V5*V5*T22</f>
        <v>0.06038553301</v>
      </c>
      <c r="U29" s="113">
        <v>0.020935065490782175</v>
      </c>
      <c r="V29" s="113">
        <v>0.003711815490327397</v>
      </c>
      <c r="W29" s="113">
        <v>0.011072269889093295</v>
      </c>
      <c r="X29" s="113">
        <v>0.022813943768277202</v>
      </c>
    </row>
    <row r="30" ht="15.75" customHeight="1">
      <c r="A30" s="87">
        <v>44560.0</v>
      </c>
      <c r="B30" s="88">
        <v>1892.85</v>
      </c>
      <c r="C30" s="89">
        <v>679.35</v>
      </c>
      <c r="D30" s="88">
        <v>1461.5</v>
      </c>
      <c r="E30" s="88">
        <v>1885.7</v>
      </c>
      <c r="F30" s="89">
        <v>470.4</v>
      </c>
      <c r="G30" s="90">
        <v>17203.95</v>
      </c>
      <c r="H30" s="92">
        <f t="shared" ref="H30:J30" si="37">(B30-B29)/B29</f>
        <v>0.003871549415</v>
      </c>
      <c r="I30" s="92">
        <f t="shared" si="37"/>
        <v>0.003693580557</v>
      </c>
      <c r="J30" s="92">
        <f t="shared" si="37"/>
        <v>0.005261890842</v>
      </c>
      <c r="K30" s="92">
        <v>-0.00483</v>
      </c>
      <c r="L30" s="92">
        <v>-0.01176</v>
      </c>
      <c r="M30" s="92">
        <f t="shared" si="3"/>
        <v>-0.0005606032439</v>
      </c>
      <c r="S30" s="112" t="s">
        <v>615</v>
      </c>
      <c r="T30" s="113">
        <f>V6*V5*T23</f>
        <v>0.02093506549</v>
      </c>
      <c r="U30" s="113">
        <f>V6*V6*U23</f>
        <v>0.04476347725</v>
      </c>
      <c r="V30" s="113">
        <v>0.02084360301940982</v>
      </c>
      <c r="W30" s="113">
        <v>0.045568606492205135</v>
      </c>
      <c r="X30" s="113">
        <v>0.05838983862796132</v>
      </c>
    </row>
    <row r="31" ht="15.75" customHeight="1">
      <c r="A31" s="87">
        <v>44561.0</v>
      </c>
      <c r="B31" s="88">
        <v>1887.75</v>
      </c>
      <c r="C31" s="89">
        <v>683.8</v>
      </c>
      <c r="D31" s="88">
        <v>1479.4</v>
      </c>
      <c r="E31" s="88">
        <v>1895.9</v>
      </c>
      <c r="F31" s="89">
        <v>482.4</v>
      </c>
      <c r="G31" s="90">
        <v>17354.05</v>
      </c>
      <c r="H31" s="92">
        <f t="shared" ref="H31:J31" si="38">(B31-B30)/B30</f>
        <v>-0.00269434979</v>
      </c>
      <c r="I31" s="92">
        <f t="shared" si="38"/>
        <v>0.006550379039</v>
      </c>
      <c r="J31" s="92">
        <f t="shared" si="38"/>
        <v>0.01224769073</v>
      </c>
      <c r="K31" s="92">
        <v>0.00541</v>
      </c>
      <c r="L31" s="92">
        <v>0.02551</v>
      </c>
      <c r="M31" s="92">
        <f t="shared" si="3"/>
        <v>0.008724740539</v>
      </c>
      <c r="S31" s="112" t="s">
        <v>616</v>
      </c>
      <c r="T31" s="113">
        <f>V7*V5*T24</f>
        <v>0.00371181549</v>
      </c>
      <c r="U31" s="113">
        <f>V7*V6*U24</f>
        <v>0.02084360302</v>
      </c>
      <c r="V31" s="113">
        <f>V7*V7*V24</f>
        <v>0.04779155111</v>
      </c>
      <c r="W31" s="113">
        <v>0.02338665007335678</v>
      </c>
      <c r="X31" s="113">
        <v>0.01940034100766064</v>
      </c>
    </row>
    <row r="32" ht="15.75" customHeight="1">
      <c r="A32" s="102">
        <v>44564.0</v>
      </c>
      <c r="B32" s="88">
        <v>1898.45</v>
      </c>
      <c r="C32" s="89">
        <v>691.3</v>
      </c>
      <c r="D32" s="88">
        <v>1519.65</v>
      </c>
      <c r="E32" s="88">
        <v>1922.85</v>
      </c>
      <c r="F32" s="89">
        <v>497.6</v>
      </c>
      <c r="G32" s="90">
        <v>17625.7</v>
      </c>
      <c r="H32" s="92">
        <f t="shared" ref="H32:J32" si="39">(B32-B31)/B31</f>
        <v>0.005668123427</v>
      </c>
      <c r="I32" s="92">
        <f t="shared" si="39"/>
        <v>0.01096811933</v>
      </c>
      <c r="J32" s="92">
        <f t="shared" si="39"/>
        <v>0.0272069758</v>
      </c>
      <c r="K32" s="92">
        <v>0.01421</v>
      </c>
      <c r="L32" s="92">
        <v>0.03151</v>
      </c>
      <c r="M32" s="92">
        <f t="shared" si="3"/>
        <v>0.01565340655</v>
      </c>
      <c r="S32" s="112" t="s">
        <v>617</v>
      </c>
      <c r="T32" s="113">
        <f>V8*V5*T25</f>
        <v>0.01107226989</v>
      </c>
      <c r="U32" s="113">
        <f>V8*V6*U25</f>
        <v>0.04556860649</v>
      </c>
      <c r="V32" s="113">
        <f>V8*V7*V25</f>
        <v>0.02338665007</v>
      </c>
      <c r="W32" s="113">
        <f>V8*V8*W25</f>
        <v>0.05850720178</v>
      </c>
      <c r="X32" s="113">
        <v>0.06898918772744876</v>
      </c>
    </row>
    <row r="33" ht="15.75" customHeight="1">
      <c r="A33" s="102">
        <v>44565.0</v>
      </c>
      <c r="B33" s="88">
        <v>1899.15</v>
      </c>
      <c r="C33" s="89">
        <v>697.45</v>
      </c>
      <c r="D33" s="88">
        <v>1528.55</v>
      </c>
      <c r="E33" s="88">
        <v>1937.55</v>
      </c>
      <c r="F33" s="89">
        <v>489.6</v>
      </c>
      <c r="G33" s="90">
        <v>17805.25</v>
      </c>
      <c r="H33" s="92">
        <f t="shared" ref="H33:J33" si="40">(B33-B32)/B32</f>
        <v>0.000368721852</v>
      </c>
      <c r="I33" s="92">
        <f t="shared" si="40"/>
        <v>0.008896282367</v>
      </c>
      <c r="J33" s="92">
        <f t="shared" si="40"/>
        <v>0.00585661172</v>
      </c>
      <c r="K33" s="92">
        <v>0.00764</v>
      </c>
      <c r="L33" s="92">
        <v>-0.01608</v>
      </c>
      <c r="M33" s="92">
        <f t="shared" si="3"/>
        <v>0.01018682946</v>
      </c>
      <c r="S33" s="112" t="s">
        <v>618</v>
      </c>
      <c r="T33" s="113">
        <f>V9*V5*T26</f>
        <v>0.02281394377</v>
      </c>
      <c r="U33" s="113">
        <f>V9*V6*U26</f>
        <v>0.05701228101</v>
      </c>
      <c r="V33" s="113">
        <f>V9*V7*V26</f>
        <v>0.01892139303</v>
      </c>
      <c r="W33" s="113">
        <f>V9*V8*W26</f>
        <v>0.06725464983</v>
      </c>
      <c r="X33" s="113">
        <f>V9*V9*X26</f>
        <v>0.09203052688</v>
      </c>
    </row>
    <row r="34" ht="15.75" customHeight="1">
      <c r="A34" s="102">
        <v>44566.0</v>
      </c>
      <c r="B34" s="88">
        <v>1844.65</v>
      </c>
      <c r="C34" s="89">
        <v>700.0</v>
      </c>
      <c r="D34" s="88">
        <v>1564.85</v>
      </c>
      <c r="E34" s="88">
        <v>1948.6</v>
      </c>
      <c r="F34" s="89">
        <v>489.75</v>
      </c>
      <c r="G34" s="90">
        <v>17925.25</v>
      </c>
      <c r="H34" s="92">
        <f t="shared" ref="H34:J34" si="41">(B34-B33)/B33</f>
        <v>-0.02869704868</v>
      </c>
      <c r="I34" s="92">
        <f t="shared" si="41"/>
        <v>0.00365617607</v>
      </c>
      <c r="J34" s="92">
        <f t="shared" si="41"/>
        <v>0.02374799647</v>
      </c>
      <c r="K34" s="92">
        <v>0.0057</v>
      </c>
      <c r="L34" s="92">
        <v>3.1E-4</v>
      </c>
      <c r="M34" s="92">
        <f t="shared" si="3"/>
        <v>0.006739585235</v>
      </c>
    </row>
    <row r="35" ht="15.75" customHeight="1">
      <c r="A35" s="102">
        <v>44567.0</v>
      </c>
      <c r="B35" s="88">
        <v>1817.8</v>
      </c>
      <c r="C35" s="89">
        <v>710.4</v>
      </c>
      <c r="D35" s="88">
        <v>1539.75</v>
      </c>
      <c r="E35" s="88">
        <v>1924.5</v>
      </c>
      <c r="F35" s="89">
        <v>488.85</v>
      </c>
      <c r="G35" s="90">
        <v>17745.9</v>
      </c>
      <c r="H35" s="92">
        <f t="shared" ref="H35:J35" si="42">(B35-B34)/B34</f>
        <v>-0.01455560675</v>
      </c>
      <c r="I35" s="92">
        <f t="shared" si="42"/>
        <v>0.01485714286</v>
      </c>
      <c r="J35" s="92">
        <f t="shared" si="42"/>
        <v>-0.01603987603</v>
      </c>
      <c r="K35" s="92">
        <v>-0.01237</v>
      </c>
      <c r="L35" s="92">
        <v>-0.00184</v>
      </c>
      <c r="M35" s="92">
        <f t="shared" si="3"/>
        <v>-0.01000543925</v>
      </c>
      <c r="T35" s="3" t="s">
        <v>630</v>
      </c>
      <c r="U35" s="114">
        <f>AVERAGE(M3:M746)</f>
        <v>0.0004438721459</v>
      </c>
    </row>
    <row r="36" ht="15.75" customHeight="1">
      <c r="A36" s="102">
        <v>44568.0</v>
      </c>
      <c r="B36" s="88">
        <v>1814.3</v>
      </c>
      <c r="C36" s="89">
        <v>704.7</v>
      </c>
      <c r="D36" s="88">
        <v>1550.55</v>
      </c>
      <c r="E36" s="88">
        <v>1904.9</v>
      </c>
      <c r="F36" s="89">
        <v>490.6</v>
      </c>
      <c r="G36" s="90">
        <v>17812.7</v>
      </c>
      <c r="H36" s="92">
        <f t="shared" ref="H36:J36" si="43">(B36-B35)/B35</f>
        <v>-0.001925404335</v>
      </c>
      <c r="I36" s="92">
        <f t="shared" si="43"/>
        <v>-0.008023648649</v>
      </c>
      <c r="J36" s="92">
        <f t="shared" si="43"/>
        <v>0.00701412567</v>
      </c>
      <c r="K36" s="92">
        <v>-0.01018</v>
      </c>
      <c r="L36" s="92">
        <v>0.00358</v>
      </c>
      <c r="M36" s="92">
        <f t="shared" si="3"/>
        <v>0.00376424977</v>
      </c>
      <c r="T36" s="3" t="s">
        <v>631</v>
      </c>
      <c r="U36" s="115">
        <f>(1+U35)^248-1</f>
        <v>0.1163404371</v>
      </c>
    </row>
    <row r="37" ht="15.75" customHeight="1">
      <c r="A37" s="102">
        <v>44571.0</v>
      </c>
      <c r="B37" s="88">
        <v>1850.75</v>
      </c>
      <c r="C37" s="89">
        <v>704.95</v>
      </c>
      <c r="D37" s="88">
        <v>1559.15</v>
      </c>
      <c r="E37" s="88">
        <v>1953.1</v>
      </c>
      <c r="F37" s="89">
        <v>503.7</v>
      </c>
      <c r="G37" s="90">
        <v>18003.3</v>
      </c>
      <c r="H37" s="92">
        <f t="shared" ref="H37:J37" si="44">(B37-B36)/B36</f>
        <v>0.02009039299</v>
      </c>
      <c r="I37" s="92">
        <f t="shared" si="44"/>
        <v>0.0003547608912</v>
      </c>
      <c r="J37" s="92">
        <f t="shared" si="44"/>
        <v>0.005546419013</v>
      </c>
      <c r="K37" s="92">
        <v>0.0253</v>
      </c>
      <c r="L37" s="92">
        <v>0.0267</v>
      </c>
      <c r="M37" s="92">
        <f t="shared" si="3"/>
        <v>0.01070023073</v>
      </c>
      <c r="T37" s="116" t="s">
        <v>632</v>
      </c>
      <c r="U37" s="117">
        <f>VAR(M3:M746)</f>
        <v>0.00007996529532</v>
      </c>
    </row>
    <row r="38" ht="15.75" customHeight="1">
      <c r="A38" s="102">
        <v>44572.0</v>
      </c>
      <c r="B38" s="88">
        <v>1855.6</v>
      </c>
      <c r="C38" s="89">
        <v>703.45</v>
      </c>
      <c r="D38" s="88">
        <v>1565.9</v>
      </c>
      <c r="E38" s="88">
        <v>1961.15</v>
      </c>
      <c r="F38" s="89">
        <v>501.3</v>
      </c>
      <c r="G38" s="90">
        <v>18055.75</v>
      </c>
      <c r="H38" s="92">
        <f t="shared" ref="H38:J38" si="45">(B38-B37)/B37</f>
        <v>0.002620559233</v>
      </c>
      <c r="I38" s="92">
        <f t="shared" si="45"/>
        <v>-0.002127810483</v>
      </c>
      <c r="J38" s="92">
        <f t="shared" si="45"/>
        <v>0.004329281981</v>
      </c>
      <c r="K38" s="92">
        <v>0.00412</v>
      </c>
      <c r="L38" s="92">
        <v>-0.00476</v>
      </c>
      <c r="M38" s="92">
        <f t="shared" si="3"/>
        <v>0.002913354774</v>
      </c>
      <c r="T38" s="116" t="s">
        <v>633</v>
      </c>
      <c r="U38" s="117">
        <f>248*U37</f>
        <v>0.01983139324</v>
      </c>
    </row>
    <row r="39" ht="15.75" customHeight="1">
      <c r="A39" s="102">
        <v>44573.0</v>
      </c>
      <c r="B39" s="88">
        <v>1877.45</v>
      </c>
      <c r="C39" s="89">
        <v>730.2</v>
      </c>
      <c r="D39" s="88">
        <v>1556.65</v>
      </c>
      <c r="E39" s="88">
        <v>1974.2</v>
      </c>
      <c r="F39" s="89">
        <v>507.25</v>
      </c>
      <c r="G39" s="90">
        <v>18212.35</v>
      </c>
      <c r="H39" s="92">
        <f t="shared" ref="H39:J39" si="46">(B39-B38)/B38</f>
        <v>0.01177516706</v>
      </c>
      <c r="I39" s="92">
        <f t="shared" si="46"/>
        <v>0.03802686758</v>
      </c>
      <c r="J39" s="92">
        <f t="shared" si="46"/>
        <v>-0.00590714605</v>
      </c>
      <c r="K39" s="92">
        <v>0.00665</v>
      </c>
      <c r="L39" s="92">
        <v>0.01187</v>
      </c>
      <c r="M39" s="92">
        <f t="shared" si="3"/>
        <v>0.008673137366</v>
      </c>
      <c r="T39" s="116" t="s">
        <v>634</v>
      </c>
      <c r="U39" s="117">
        <f>SQRT(U38)</f>
        <v>0.1408239796</v>
      </c>
    </row>
    <row r="40" ht="15.75" customHeight="1">
      <c r="A40" s="102">
        <v>44574.0</v>
      </c>
      <c r="B40" s="88">
        <v>1896.8</v>
      </c>
      <c r="C40" s="89">
        <v>731.8</v>
      </c>
      <c r="D40" s="88">
        <v>1528.0</v>
      </c>
      <c r="E40" s="88">
        <v>2018.4</v>
      </c>
      <c r="F40" s="89">
        <v>511.95</v>
      </c>
      <c r="G40" s="90">
        <v>18257.8</v>
      </c>
      <c r="H40" s="92">
        <f t="shared" ref="H40:J40" si="47">(B40-B39)/B39</f>
        <v>0.0103065328</v>
      </c>
      <c r="I40" s="92">
        <f t="shared" si="47"/>
        <v>0.002191180498</v>
      </c>
      <c r="J40" s="92">
        <f t="shared" si="47"/>
        <v>-0.01840490798</v>
      </c>
      <c r="K40" s="92">
        <v>0.02239</v>
      </c>
      <c r="L40" s="92">
        <v>0.00927</v>
      </c>
      <c r="M40" s="92">
        <f t="shared" si="3"/>
        <v>0.002495559332</v>
      </c>
    </row>
    <row r="41" ht="15.75" customHeight="1">
      <c r="A41" s="102">
        <v>44575.0</v>
      </c>
      <c r="B41" s="88">
        <v>1929.35</v>
      </c>
      <c r="C41" s="89">
        <v>720.6</v>
      </c>
      <c r="D41" s="88">
        <v>1545.15</v>
      </c>
      <c r="E41" s="88">
        <v>2044.75</v>
      </c>
      <c r="F41" s="89">
        <v>509.9</v>
      </c>
      <c r="G41" s="90">
        <v>18255.75</v>
      </c>
      <c r="H41" s="92">
        <f t="shared" ref="H41:J41" si="48">(B41-B40)/B40</f>
        <v>0.01716048081</v>
      </c>
      <c r="I41" s="92">
        <f t="shared" si="48"/>
        <v>-0.01530472807</v>
      </c>
      <c r="J41" s="92">
        <f t="shared" si="48"/>
        <v>0.01122382199</v>
      </c>
      <c r="K41" s="92">
        <v>0.01305</v>
      </c>
      <c r="L41" s="92">
        <v>-0.004</v>
      </c>
      <c r="M41" s="92">
        <f t="shared" si="3"/>
        <v>-0.0001122807786</v>
      </c>
      <c r="S41" s="118"/>
      <c r="T41" s="119" t="s">
        <v>635</v>
      </c>
      <c r="U41" s="120" t="s">
        <v>628</v>
      </c>
      <c r="V41" s="116" t="s">
        <v>636</v>
      </c>
      <c r="W41" s="121"/>
    </row>
    <row r="42" ht="15.75" customHeight="1">
      <c r="A42" s="102">
        <v>44578.0</v>
      </c>
      <c r="B42" s="88">
        <v>1939.5</v>
      </c>
      <c r="C42" s="89">
        <v>728.6</v>
      </c>
      <c r="D42" s="88">
        <v>1521.5</v>
      </c>
      <c r="E42" s="88">
        <v>2069.4</v>
      </c>
      <c r="F42" s="89">
        <v>525.0</v>
      </c>
      <c r="G42" s="90">
        <v>18308.1</v>
      </c>
      <c r="H42" s="92">
        <f t="shared" ref="H42:J42" si="49">(B42-B41)/B41</f>
        <v>0.005260839143</v>
      </c>
      <c r="I42" s="92">
        <f t="shared" si="49"/>
        <v>0.01110185956</v>
      </c>
      <c r="J42" s="92">
        <f t="shared" si="49"/>
        <v>-0.01530595735</v>
      </c>
      <c r="K42" s="92">
        <v>0.01206</v>
      </c>
      <c r="L42" s="92">
        <v>0.02961</v>
      </c>
      <c r="M42" s="92">
        <f t="shared" si="3"/>
        <v>0.002867589664</v>
      </c>
      <c r="S42" s="99" t="s">
        <v>614</v>
      </c>
      <c r="T42" s="118">
        <f>U39*V5*U42</f>
        <v>0.01303062212</v>
      </c>
      <c r="U42" s="122">
        <f>CORREL(B2:B746,G2:G746)</f>
        <v>0.3765495087</v>
      </c>
      <c r="V42" s="123">
        <f>SLOPE(H3:H746,M3:M746)</f>
        <v>0.9759023812</v>
      </c>
      <c r="W42" s="124"/>
    </row>
    <row r="43" ht="15.75" customHeight="1">
      <c r="A43" s="102">
        <v>44579.0</v>
      </c>
      <c r="B43" s="88">
        <v>1920.75</v>
      </c>
      <c r="C43" s="89">
        <v>714.35</v>
      </c>
      <c r="D43" s="88">
        <v>1529.25</v>
      </c>
      <c r="E43" s="88">
        <v>2022.2</v>
      </c>
      <c r="F43" s="89">
        <v>510.8</v>
      </c>
      <c r="G43" s="90">
        <v>18113.05</v>
      </c>
      <c r="H43" s="92">
        <f t="shared" ref="H43:J43" si="50">(B43-B42)/B42</f>
        <v>-0.009667440062</v>
      </c>
      <c r="I43" s="92">
        <f t="shared" si="50"/>
        <v>-0.01955805655</v>
      </c>
      <c r="J43" s="92">
        <f t="shared" si="50"/>
        <v>0.005093657575</v>
      </c>
      <c r="K43" s="92">
        <v>-0.02281</v>
      </c>
      <c r="L43" s="92">
        <v>-0.02705</v>
      </c>
      <c r="M43" s="92">
        <f t="shared" si="3"/>
        <v>-0.01065375435</v>
      </c>
      <c r="S43" s="99" t="s">
        <v>615</v>
      </c>
      <c r="T43" s="118">
        <f>U39*V6*U43</f>
        <v>0.02900867224</v>
      </c>
      <c r="U43" s="122">
        <f>CORREL(C2:C746,G2:G746)</f>
        <v>0.9736196496</v>
      </c>
      <c r="V43" s="125">
        <f>SLOPE(I3:I746,M3:M746)</f>
        <v>0.806290457</v>
      </c>
      <c r="W43" s="124"/>
    </row>
    <row r="44" ht="15.75" customHeight="1">
      <c r="A44" s="102">
        <v>44580.0</v>
      </c>
      <c r="B44" s="88">
        <v>1867.05</v>
      </c>
      <c r="C44" s="89">
        <v>703.7</v>
      </c>
      <c r="D44" s="88">
        <v>1518.45</v>
      </c>
      <c r="E44" s="88">
        <v>2020.9</v>
      </c>
      <c r="F44" s="89">
        <v>520.85</v>
      </c>
      <c r="G44" s="90">
        <v>17938.4</v>
      </c>
      <c r="H44" s="92">
        <f t="shared" ref="H44:J44" si="51">(B44-B43)/B43</f>
        <v>-0.02795782897</v>
      </c>
      <c r="I44" s="92">
        <f t="shared" si="51"/>
        <v>-0.01490865822</v>
      </c>
      <c r="J44" s="92">
        <f t="shared" si="51"/>
        <v>-0.007062285434</v>
      </c>
      <c r="K44" s="92">
        <v>-6.4E-4</v>
      </c>
      <c r="L44" s="92">
        <v>0.01968</v>
      </c>
      <c r="M44" s="92">
        <f t="shared" si="3"/>
        <v>-0.009642219284</v>
      </c>
      <c r="S44" s="99" t="s">
        <v>616</v>
      </c>
      <c r="T44" s="118">
        <f>U39*V7*U44</f>
        <v>0.01562669875</v>
      </c>
      <c r="U44" s="122">
        <f>CORREL(D2:D746,G2:G746)</f>
        <v>0.5075923447</v>
      </c>
      <c r="V44" s="123">
        <f>SLOPE(J3:J746,M3:M746)</f>
        <v>1.07089084</v>
      </c>
      <c r="W44" s="124"/>
    </row>
    <row r="45" ht="15.75" customHeight="1">
      <c r="A45" s="102">
        <v>44581.0</v>
      </c>
      <c r="B45" s="88">
        <v>1823.7</v>
      </c>
      <c r="C45" s="89">
        <v>715.4</v>
      </c>
      <c r="D45" s="88">
        <v>1509.0</v>
      </c>
      <c r="E45" s="88">
        <v>2003.5</v>
      </c>
      <c r="F45" s="89">
        <v>515.7</v>
      </c>
      <c r="G45" s="90">
        <v>17757.0</v>
      </c>
      <c r="H45" s="92">
        <f t="shared" ref="H45:J45" si="52">(B45-B44)/B44</f>
        <v>-0.02321844621</v>
      </c>
      <c r="I45" s="92">
        <f t="shared" si="52"/>
        <v>0.0166264033</v>
      </c>
      <c r="J45" s="92">
        <f t="shared" si="52"/>
        <v>-0.006223451546</v>
      </c>
      <c r="K45" s="92">
        <v>-0.00861</v>
      </c>
      <c r="L45" s="92">
        <v>-0.00989</v>
      </c>
      <c r="M45" s="92">
        <f t="shared" si="3"/>
        <v>-0.01011238461</v>
      </c>
      <c r="S45" s="99" t="s">
        <v>617</v>
      </c>
      <c r="T45" s="118">
        <f>U39*V8*U45</f>
        <v>0.03218099959</v>
      </c>
      <c r="U45" s="122">
        <f>CORREL(E2:E746,G2:G746)</f>
        <v>0.9447529415</v>
      </c>
      <c r="V45" s="123">
        <f>SLOPE(K3:K746,M3:M746)</f>
        <v>1.135021335</v>
      </c>
      <c r="W45" s="124"/>
    </row>
    <row r="46" ht="15.75" customHeight="1">
      <c r="A46" s="102">
        <v>44582.0</v>
      </c>
      <c r="B46" s="88">
        <v>1785.7</v>
      </c>
      <c r="C46" s="89">
        <v>695.25</v>
      </c>
      <c r="D46" s="88">
        <v>1521.6</v>
      </c>
      <c r="E46" s="88">
        <v>1956.05</v>
      </c>
      <c r="F46" s="89">
        <v>501.85</v>
      </c>
      <c r="G46" s="90">
        <v>17617.15</v>
      </c>
      <c r="H46" s="92">
        <f t="shared" ref="H46:J46" si="53">(B46-B45)/B45</f>
        <v>-0.02083676043</v>
      </c>
      <c r="I46" s="92">
        <f t="shared" si="53"/>
        <v>-0.02816606094</v>
      </c>
      <c r="J46" s="92">
        <f t="shared" si="53"/>
        <v>0.008349900596</v>
      </c>
      <c r="K46" s="92">
        <v>-0.02368</v>
      </c>
      <c r="L46" s="92">
        <v>-0.02686</v>
      </c>
      <c r="M46" s="92">
        <f t="shared" si="3"/>
        <v>-0.007875767303</v>
      </c>
      <c r="S46" s="99" t="s">
        <v>618</v>
      </c>
      <c r="T46" s="118">
        <f>U39*V9*U46</f>
        <v>0.03949648827</v>
      </c>
      <c r="U46" s="122">
        <f>CORREL(F2:F746,G2:G746)</f>
        <v>0.9245191595</v>
      </c>
      <c r="V46" s="125">
        <f>SLOPE(L3:L746,M3:M746)</f>
        <v>1.327404034</v>
      </c>
      <c r="W46" s="124"/>
    </row>
    <row r="47" ht="15.75" customHeight="1">
      <c r="A47" s="102">
        <v>44585.0</v>
      </c>
      <c r="B47" s="88">
        <v>1736.8</v>
      </c>
      <c r="C47" s="89">
        <v>689.9</v>
      </c>
      <c r="D47" s="88">
        <v>1486.65</v>
      </c>
      <c r="E47" s="88">
        <v>1899.9</v>
      </c>
      <c r="F47" s="89">
        <v>478.45</v>
      </c>
      <c r="G47" s="90">
        <v>17149.1</v>
      </c>
      <c r="H47" s="92">
        <f t="shared" ref="H47:J47" si="54">(B47-B46)/B46</f>
        <v>-0.02738421907</v>
      </c>
      <c r="I47" s="92">
        <f t="shared" si="54"/>
        <v>-0.007695073714</v>
      </c>
      <c r="J47" s="92">
        <f t="shared" si="54"/>
        <v>-0.0229692429</v>
      </c>
      <c r="K47" s="92">
        <v>-0.02871</v>
      </c>
      <c r="L47" s="92">
        <v>-0.04663</v>
      </c>
      <c r="M47" s="92">
        <f t="shared" si="3"/>
        <v>-0.02656786143</v>
      </c>
    </row>
    <row r="48" ht="15.75" customHeight="1">
      <c r="A48" s="102">
        <v>44586.0</v>
      </c>
      <c r="B48" s="88">
        <v>1722.15</v>
      </c>
      <c r="C48" s="89">
        <v>711.85</v>
      </c>
      <c r="D48" s="88">
        <v>1488.05</v>
      </c>
      <c r="E48" s="88">
        <v>1925.3</v>
      </c>
      <c r="F48" s="89">
        <v>490.55</v>
      </c>
      <c r="G48" s="90">
        <v>17277.95</v>
      </c>
      <c r="H48" s="92">
        <f t="shared" ref="H48:J48" si="55">(B48-B47)/B47</f>
        <v>-0.008435052971</v>
      </c>
      <c r="I48" s="92">
        <f t="shared" si="55"/>
        <v>0.03181620525</v>
      </c>
      <c r="J48" s="92">
        <f t="shared" si="55"/>
        <v>0.0009417145932</v>
      </c>
      <c r="K48" s="92">
        <v>0.01337</v>
      </c>
      <c r="L48" s="92">
        <v>0.02529</v>
      </c>
      <c r="M48" s="92">
        <f t="shared" si="3"/>
        <v>0.007513513829</v>
      </c>
    </row>
    <row r="49" ht="15.75" customHeight="1">
      <c r="A49" s="102">
        <v>44588.0</v>
      </c>
      <c r="B49" s="88">
        <v>1678.6</v>
      </c>
      <c r="C49" s="89">
        <v>707.25</v>
      </c>
      <c r="D49" s="88">
        <v>1474.95</v>
      </c>
      <c r="E49" s="88">
        <v>1910.85</v>
      </c>
      <c r="F49" s="89">
        <v>494.4</v>
      </c>
      <c r="G49" s="90">
        <v>17110.15</v>
      </c>
      <c r="H49" s="92">
        <f t="shared" ref="H49:J49" si="56">(B49-B48)/B48</f>
        <v>-0.02528815725</v>
      </c>
      <c r="I49" s="92">
        <f t="shared" si="56"/>
        <v>-0.006462035541</v>
      </c>
      <c r="J49" s="92">
        <f t="shared" si="56"/>
        <v>-0.008803467625</v>
      </c>
      <c r="K49" s="92">
        <v>-0.00751</v>
      </c>
      <c r="L49" s="92">
        <v>0.00785</v>
      </c>
      <c r="M49" s="92">
        <f t="shared" si="3"/>
        <v>-0.0097118003</v>
      </c>
    </row>
    <row r="50" ht="15.75" customHeight="1">
      <c r="A50" s="102">
        <v>44589.0</v>
      </c>
      <c r="B50" s="88">
        <v>1686.2</v>
      </c>
      <c r="C50" s="89">
        <v>715.8</v>
      </c>
      <c r="D50" s="88">
        <v>1463.25</v>
      </c>
      <c r="E50" s="88">
        <v>1897.55</v>
      </c>
      <c r="F50" s="89">
        <v>497.3</v>
      </c>
      <c r="G50" s="90">
        <v>17101.95</v>
      </c>
      <c r="H50" s="92">
        <f t="shared" ref="H50:J50" si="57">(B50-B49)/B49</f>
        <v>0.004527582509</v>
      </c>
      <c r="I50" s="92">
        <f t="shared" si="57"/>
        <v>0.01208907741</v>
      </c>
      <c r="J50" s="92">
        <f t="shared" si="57"/>
        <v>-0.007932472287</v>
      </c>
      <c r="K50" s="92">
        <v>-0.00696</v>
      </c>
      <c r="L50" s="92">
        <v>0.00587</v>
      </c>
      <c r="M50" s="92">
        <f t="shared" si="3"/>
        <v>-0.000479247698</v>
      </c>
    </row>
    <row r="51" ht="15.75" customHeight="1">
      <c r="A51" s="102">
        <v>44592.0</v>
      </c>
      <c r="B51" s="88">
        <v>1736.2</v>
      </c>
      <c r="C51" s="89">
        <v>729.3</v>
      </c>
      <c r="D51" s="88">
        <v>1485.7</v>
      </c>
      <c r="E51" s="88">
        <v>1909.2</v>
      </c>
      <c r="F51" s="89">
        <v>517.75</v>
      </c>
      <c r="G51" s="90">
        <v>17339.85</v>
      </c>
      <c r="H51" s="92">
        <f t="shared" ref="H51:J51" si="58">(B51-B50)/B50</f>
        <v>0.02965247302</v>
      </c>
      <c r="I51" s="92">
        <f t="shared" si="58"/>
        <v>0.01886001676</v>
      </c>
      <c r="J51" s="92">
        <f t="shared" si="58"/>
        <v>0.01534255937</v>
      </c>
      <c r="K51" s="92">
        <v>0.00614</v>
      </c>
      <c r="L51" s="92">
        <v>0.04112</v>
      </c>
      <c r="M51" s="92">
        <f t="shared" si="3"/>
        <v>0.01391069439</v>
      </c>
    </row>
    <row r="52" ht="15.75" customHeight="1">
      <c r="A52" s="102">
        <v>44593.0</v>
      </c>
      <c r="B52" s="88">
        <v>1772.05</v>
      </c>
      <c r="C52" s="89">
        <v>723.05</v>
      </c>
      <c r="D52" s="88">
        <v>1497.0</v>
      </c>
      <c r="E52" s="88">
        <v>1990.5</v>
      </c>
      <c r="F52" s="89">
        <v>504.3</v>
      </c>
      <c r="G52" s="90">
        <v>17576.85</v>
      </c>
      <c r="H52" s="92">
        <f t="shared" ref="H52:J52" si="59">(B52-B51)/B51</f>
        <v>0.02064854279</v>
      </c>
      <c r="I52" s="92">
        <f t="shared" si="59"/>
        <v>-0.008569861511</v>
      </c>
      <c r="J52" s="92">
        <f t="shared" si="59"/>
        <v>0.007605842364</v>
      </c>
      <c r="K52" s="92">
        <v>0.04258</v>
      </c>
      <c r="L52" s="92">
        <v>-0.02598</v>
      </c>
      <c r="M52" s="92">
        <f t="shared" si="3"/>
        <v>0.0136679383</v>
      </c>
    </row>
    <row r="53" ht="15.75" customHeight="1">
      <c r="A53" s="102">
        <v>44594.0</v>
      </c>
      <c r="B53" s="88">
        <v>1787.1</v>
      </c>
      <c r="C53" s="89">
        <v>725.05</v>
      </c>
      <c r="D53" s="88">
        <v>1531.2</v>
      </c>
      <c r="E53" s="88">
        <v>1982.7</v>
      </c>
      <c r="F53" s="89">
        <v>506.4</v>
      </c>
      <c r="G53" s="90">
        <v>17780.0</v>
      </c>
      <c r="H53" s="92">
        <f t="shared" ref="H53:J53" si="60">(B53-B52)/B52</f>
        <v>0.008492988347</v>
      </c>
      <c r="I53" s="92">
        <f t="shared" si="60"/>
        <v>0.002766060438</v>
      </c>
      <c r="J53" s="92">
        <f t="shared" si="60"/>
        <v>0.02284569138</v>
      </c>
      <c r="K53" s="92">
        <v>-0.00392</v>
      </c>
      <c r="L53" s="92">
        <v>0.00416</v>
      </c>
      <c r="M53" s="92">
        <f t="shared" si="3"/>
        <v>0.0115578161</v>
      </c>
    </row>
    <row r="54" ht="15.75" customHeight="1">
      <c r="A54" s="102">
        <v>44595.0</v>
      </c>
      <c r="B54" s="88">
        <v>1738.55</v>
      </c>
      <c r="C54" s="89">
        <v>721.65</v>
      </c>
      <c r="D54" s="88">
        <v>1515.35</v>
      </c>
      <c r="E54" s="88">
        <v>1933.65</v>
      </c>
      <c r="F54" s="89">
        <v>504.5</v>
      </c>
      <c r="G54" s="90">
        <v>17560.2</v>
      </c>
      <c r="H54" s="92">
        <f t="shared" ref="H54:J54" si="61">(B54-B53)/B53</f>
        <v>-0.02716691847</v>
      </c>
      <c r="I54" s="92">
        <f t="shared" si="61"/>
        <v>-0.00468933177</v>
      </c>
      <c r="J54" s="92">
        <f t="shared" si="61"/>
        <v>-0.01035135841</v>
      </c>
      <c r="K54" s="92">
        <v>-0.02474</v>
      </c>
      <c r="L54" s="92">
        <v>-0.00375</v>
      </c>
      <c r="M54" s="92">
        <f t="shared" si="3"/>
        <v>-0.01236220472</v>
      </c>
    </row>
    <row r="55" ht="15.75" customHeight="1">
      <c r="A55" s="102">
        <v>44596.0</v>
      </c>
      <c r="B55" s="88">
        <v>1741.1</v>
      </c>
      <c r="C55" s="89">
        <v>720.2</v>
      </c>
      <c r="D55" s="88">
        <v>1524.0</v>
      </c>
      <c r="E55" s="88">
        <v>1947.95</v>
      </c>
      <c r="F55" s="89">
        <v>500.6</v>
      </c>
      <c r="G55" s="90">
        <v>17516.3</v>
      </c>
      <c r="H55" s="92">
        <f t="shared" ref="H55:J55" si="62">(B55-B54)/B54</f>
        <v>0.001466739524</v>
      </c>
      <c r="I55" s="92">
        <f t="shared" si="62"/>
        <v>-0.002009284279</v>
      </c>
      <c r="J55" s="92">
        <f t="shared" si="62"/>
        <v>0.005708252219</v>
      </c>
      <c r="K55" s="92">
        <v>0.0074</v>
      </c>
      <c r="L55" s="92">
        <v>-0.00773</v>
      </c>
      <c r="M55" s="92">
        <f t="shared" si="3"/>
        <v>-0.002499971527</v>
      </c>
    </row>
    <row r="56" ht="15.75" customHeight="1">
      <c r="A56" s="102">
        <v>44599.0</v>
      </c>
      <c r="B56" s="88">
        <v>1715.0</v>
      </c>
      <c r="C56" s="89">
        <v>706.5</v>
      </c>
      <c r="D56" s="88">
        <v>1468.15</v>
      </c>
      <c r="E56" s="88">
        <v>1884.5</v>
      </c>
      <c r="F56" s="89">
        <v>494.6</v>
      </c>
      <c r="G56" s="90">
        <v>17213.6</v>
      </c>
      <c r="H56" s="92">
        <f t="shared" ref="H56:J56" si="63">(B56-B55)/B55</f>
        <v>-0.01499052323</v>
      </c>
      <c r="I56" s="92">
        <f t="shared" si="63"/>
        <v>-0.01902249375</v>
      </c>
      <c r="J56" s="92">
        <f t="shared" si="63"/>
        <v>-0.03664698163</v>
      </c>
      <c r="K56" s="92">
        <v>-0.03257</v>
      </c>
      <c r="L56" s="92">
        <v>-0.01199</v>
      </c>
      <c r="M56" s="92">
        <f t="shared" si="3"/>
        <v>-0.0172810468</v>
      </c>
    </row>
    <row r="57" ht="15.75" customHeight="1">
      <c r="A57" s="102">
        <v>44600.0</v>
      </c>
      <c r="B57" s="88">
        <v>1717.3</v>
      </c>
      <c r="C57" s="89">
        <v>708.9</v>
      </c>
      <c r="D57" s="88">
        <v>1461.85</v>
      </c>
      <c r="E57" s="88">
        <v>1875.6</v>
      </c>
      <c r="F57" s="89">
        <v>492.75</v>
      </c>
      <c r="G57" s="90">
        <v>17266.75</v>
      </c>
      <c r="H57" s="92">
        <f t="shared" ref="H57:J57" si="64">(B57-B56)/B56</f>
        <v>0.001341107872</v>
      </c>
      <c r="I57" s="92">
        <f t="shared" si="64"/>
        <v>0.003397027601</v>
      </c>
      <c r="J57" s="92">
        <f t="shared" si="64"/>
        <v>-0.004291114668</v>
      </c>
      <c r="K57" s="92">
        <v>-0.00472</v>
      </c>
      <c r="L57" s="92">
        <v>-0.00374</v>
      </c>
      <c r="M57" s="92">
        <f t="shared" si="3"/>
        <v>0.003087674862</v>
      </c>
    </row>
    <row r="58" ht="15.75" customHeight="1">
      <c r="A58" s="102">
        <v>44601.0</v>
      </c>
      <c r="B58" s="88">
        <v>1737.3</v>
      </c>
      <c r="C58" s="89">
        <v>719.35</v>
      </c>
      <c r="D58" s="88">
        <v>1497.6</v>
      </c>
      <c r="E58" s="88">
        <v>1888.8</v>
      </c>
      <c r="F58" s="89">
        <v>501.25</v>
      </c>
      <c r="G58" s="90">
        <v>17463.8</v>
      </c>
      <c r="H58" s="92">
        <f t="shared" ref="H58:J58" si="65">(B58-B57)/B57</f>
        <v>0.01164618878</v>
      </c>
      <c r="I58" s="92">
        <f t="shared" si="65"/>
        <v>0.01474114826</v>
      </c>
      <c r="J58" s="92">
        <f t="shared" si="65"/>
        <v>0.02445531347</v>
      </c>
      <c r="K58" s="92">
        <v>0.00704</v>
      </c>
      <c r="L58" s="92">
        <v>0.01725</v>
      </c>
      <c r="M58" s="92">
        <f t="shared" si="3"/>
        <v>0.01141210708</v>
      </c>
    </row>
    <row r="59" ht="15.75" customHeight="1">
      <c r="A59" s="102">
        <v>44602.0</v>
      </c>
      <c r="B59" s="88">
        <v>1769.6</v>
      </c>
      <c r="C59" s="89">
        <v>724.05</v>
      </c>
      <c r="D59" s="88">
        <v>1525.1</v>
      </c>
      <c r="E59" s="88">
        <v>1901.0</v>
      </c>
      <c r="F59" s="89">
        <v>507.45</v>
      </c>
      <c r="G59" s="90">
        <v>17605.85</v>
      </c>
      <c r="H59" s="92">
        <f t="shared" ref="H59:J59" si="66">(B59-B58)/B58</f>
        <v>0.01859206815</v>
      </c>
      <c r="I59" s="92">
        <f t="shared" si="66"/>
        <v>0.006533676235</v>
      </c>
      <c r="J59" s="92">
        <f t="shared" si="66"/>
        <v>0.01836271368</v>
      </c>
      <c r="K59" s="92">
        <v>0.00646</v>
      </c>
      <c r="L59" s="92">
        <v>0.01237</v>
      </c>
      <c r="M59" s="92">
        <f t="shared" si="3"/>
        <v>0.008133968552</v>
      </c>
    </row>
    <row r="60" ht="15.75" customHeight="1">
      <c r="A60" s="102">
        <v>44603.0</v>
      </c>
      <c r="B60" s="88">
        <v>1721.35</v>
      </c>
      <c r="C60" s="89">
        <v>715.15</v>
      </c>
      <c r="D60" s="88">
        <v>1518.85</v>
      </c>
      <c r="E60" s="88">
        <v>1871.25</v>
      </c>
      <c r="F60" s="89">
        <v>498.85</v>
      </c>
      <c r="G60" s="90">
        <v>17374.75</v>
      </c>
      <c r="H60" s="92">
        <f t="shared" ref="H60:J60" si="67">(B60-B59)/B59</f>
        <v>-0.02726604882</v>
      </c>
      <c r="I60" s="92">
        <f t="shared" si="67"/>
        <v>-0.01229196879</v>
      </c>
      <c r="J60" s="92">
        <f t="shared" si="67"/>
        <v>-0.004098091928</v>
      </c>
      <c r="K60" s="92">
        <v>-0.01565</v>
      </c>
      <c r="L60" s="92">
        <v>-0.01695</v>
      </c>
      <c r="M60" s="92">
        <f t="shared" si="3"/>
        <v>-0.01312631881</v>
      </c>
    </row>
    <row r="61" ht="15.75" customHeight="1">
      <c r="A61" s="102">
        <v>44606.0</v>
      </c>
      <c r="B61" s="88">
        <v>1682.2</v>
      </c>
      <c r="C61" s="89">
        <v>689.7</v>
      </c>
      <c r="D61" s="88">
        <v>1473.7</v>
      </c>
      <c r="E61" s="88">
        <v>1799.0</v>
      </c>
      <c r="F61" s="89">
        <v>471.45</v>
      </c>
      <c r="G61" s="90">
        <v>16842.8</v>
      </c>
      <c r="H61" s="92">
        <f t="shared" ref="H61:J61" si="68">(B61-B60)/B60</f>
        <v>-0.02274377669</v>
      </c>
      <c r="I61" s="92">
        <f t="shared" si="68"/>
        <v>-0.0355869398</v>
      </c>
      <c r="J61" s="92">
        <f t="shared" si="68"/>
        <v>-0.02972643777</v>
      </c>
      <c r="K61" s="92">
        <v>-0.03861</v>
      </c>
      <c r="L61" s="92">
        <v>-0.05493</v>
      </c>
      <c r="M61" s="92">
        <f t="shared" si="3"/>
        <v>-0.03061626786</v>
      </c>
    </row>
    <row r="62" ht="15.75" customHeight="1">
      <c r="A62" s="102">
        <v>44607.0</v>
      </c>
      <c r="B62" s="88">
        <v>1738.25</v>
      </c>
      <c r="C62" s="89">
        <v>711.55</v>
      </c>
      <c r="D62" s="88">
        <v>1517.8</v>
      </c>
      <c r="E62" s="88">
        <v>1876.05</v>
      </c>
      <c r="F62" s="89">
        <v>504.0</v>
      </c>
      <c r="G62" s="90">
        <v>17352.45</v>
      </c>
      <c r="H62" s="92">
        <f t="shared" ref="H62:J62" si="69">(B62-B61)/B61</f>
        <v>0.03331946261</v>
      </c>
      <c r="I62" s="92">
        <f t="shared" si="69"/>
        <v>0.03168044077</v>
      </c>
      <c r="J62" s="92">
        <f t="shared" si="69"/>
        <v>0.02992467938</v>
      </c>
      <c r="K62" s="92">
        <v>0.04283</v>
      </c>
      <c r="L62" s="92">
        <v>0.06904</v>
      </c>
      <c r="M62" s="92">
        <f t="shared" si="3"/>
        <v>0.03025922056</v>
      </c>
    </row>
    <row r="63" ht="15.75" customHeight="1">
      <c r="A63" s="102">
        <v>44608.0</v>
      </c>
      <c r="B63" s="88">
        <v>1733.3</v>
      </c>
      <c r="C63" s="89">
        <v>721.8</v>
      </c>
      <c r="D63" s="88">
        <v>1515.75</v>
      </c>
      <c r="E63" s="88">
        <v>1860.7</v>
      </c>
      <c r="F63" s="89">
        <v>498.45</v>
      </c>
      <c r="G63" s="90">
        <v>17322.2</v>
      </c>
      <c r="H63" s="92">
        <f t="shared" ref="H63:J63" si="70">(B63-B62)/B62</f>
        <v>-0.002847691644</v>
      </c>
      <c r="I63" s="92">
        <f t="shared" si="70"/>
        <v>0.01440517181</v>
      </c>
      <c r="J63" s="92">
        <f t="shared" si="70"/>
        <v>-0.001350639083</v>
      </c>
      <c r="K63" s="92">
        <v>-0.00818</v>
      </c>
      <c r="L63" s="92">
        <v>-0.01101</v>
      </c>
      <c r="M63" s="92">
        <f t="shared" si="3"/>
        <v>-0.001743269682</v>
      </c>
    </row>
    <row r="64" ht="15.75" customHeight="1">
      <c r="A64" s="102">
        <v>44609.0</v>
      </c>
      <c r="B64" s="88">
        <v>1724.8</v>
      </c>
      <c r="C64" s="89">
        <v>717.0</v>
      </c>
      <c r="D64" s="88">
        <v>1506.5</v>
      </c>
      <c r="E64" s="88">
        <v>1868.7</v>
      </c>
      <c r="F64" s="89">
        <v>499.95</v>
      </c>
      <c r="G64" s="90">
        <v>17304.6</v>
      </c>
      <c r="H64" s="92">
        <f t="shared" ref="H64:J64" si="71">(B64-B63)/B63</f>
        <v>-0.00490394046</v>
      </c>
      <c r="I64" s="92">
        <f t="shared" si="71"/>
        <v>-0.006650041563</v>
      </c>
      <c r="J64" s="92">
        <f t="shared" si="71"/>
        <v>-0.006102589477</v>
      </c>
      <c r="K64" s="92">
        <v>0.0043</v>
      </c>
      <c r="L64" s="92">
        <v>0.00301</v>
      </c>
      <c r="M64" s="92">
        <f t="shared" si="3"/>
        <v>-0.001016037224</v>
      </c>
    </row>
    <row r="65" ht="15.75" customHeight="1">
      <c r="A65" s="102">
        <v>44610.0</v>
      </c>
      <c r="B65" s="88">
        <v>1706.95</v>
      </c>
      <c r="C65" s="89">
        <v>712.55</v>
      </c>
      <c r="D65" s="88">
        <v>1512.35</v>
      </c>
      <c r="E65" s="88">
        <v>1883.1</v>
      </c>
      <c r="F65" s="89">
        <v>493.15</v>
      </c>
      <c r="G65" s="90">
        <v>17276.3</v>
      </c>
      <c r="H65" s="92">
        <f t="shared" ref="H65:J65" si="72">(B65-B64)/B64</f>
        <v>-0.01034902597</v>
      </c>
      <c r="I65" s="92">
        <f t="shared" si="72"/>
        <v>-0.006206415621</v>
      </c>
      <c r="J65" s="92">
        <f t="shared" si="72"/>
        <v>0.003883172917</v>
      </c>
      <c r="K65" s="92">
        <v>0.00771</v>
      </c>
      <c r="L65" s="92">
        <v>-0.0136</v>
      </c>
      <c r="M65" s="92">
        <f t="shared" si="3"/>
        <v>-0.001635403303</v>
      </c>
    </row>
    <row r="66" ht="15.75" customHeight="1">
      <c r="A66" s="102">
        <v>44613.0</v>
      </c>
      <c r="B66" s="88">
        <v>1730.7</v>
      </c>
      <c r="C66" s="89">
        <v>709.95</v>
      </c>
      <c r="D66" s="88">
        <v>1522.1</v>
      </c>
      <c r="E66" s="88">
        <v>1863.95</v>
      </c>
      <c r="F66" s="89">
        <v>494.45</v>
      </c>
      <c r="G66" s="90">
        <v>17206.65</v>
      </c>
      <c r="H66" s="92">
        <f t="shared" ref="H66:J66" si="73">(B66-B65)/B65</f>
        <v>0.01391370573</v>
      </c>
      <c r="I66" s="92">
        <f t="shared" si="73"/>
        <v>-0.003648866746</v>
      </c>
      <c r="J66" s="92">
        <f t="shared" si="73"/>
        <v>0.006446920356</v>
      </c>
      <c r="K66" s="92">
        <v>-0.01017</v>
      </c>
      <c r="L66" s="92">
        <v>0.00264</v>
      </c>
      <c r="M66" s="92">
        <f t="shared" si="3"/>
        <v>-0.00403153453</v>
      </c>
    </row>
    <row r="67" ht="15.75" customHeight="1">
      <c r="A67" s="102">
        <v>44614.0</v>
      </c>
      <c r="B67" s="88">
        <v>1734.35</v>
      </c>
      <c r="C67" s="89">
        <v>699.25</v>
      </c>
      <c r="D67" s="88">
        <v>1510.7</v>
      </c>
      <c r="E67" s="88">
        <v>1844.45</v>
      </c>
      <c r="F67" s="89">
        <v>478.25</v>
      </c>
      <c r="G67" s="90">
        <v>17092.2</v>
      </c>
      <c r="H67" s="92">
        <f t="shared" ref="H67:J67" si="74">(B67-B66)/B66</f>
        <v>0.002108973248</v>
      </c>
      <c r="I67" s="92">
        <f t="shared" si="74"/>
        <v>-0.01507148391</v>
      </c>
      <c r="J67" s="92">
        <f t="shared" si="74"/>
        <v>-0.007489652454</v>
      </c>
      <c r="K67" s="92">
        <v>-0.01046</v>
      </c>
      <c r="L67" s="92">
        <v>-0.03276</v>
      </c>
      <c r="M67" s="92">
        <f t="shared" si="3"/>
        <v>-0.006651498113</v>
      </c>
    </row>
    <row r="68" ht="15.75" customHeight="1">
      <c r="A68" s="102">
        <v>44615.0</v>
      </c>
      <c r="B68" s="88">
        <v>1742.85</v>
      </c>
      <c r="C68" s="89">
        <v>704.4</v>
      </c>
      <c r="D68" s="88">
        <v>1500.9</v>
      </c>
      <c r="E68" s="88">
        <v>1820.3</v>
      </c>
      <c r="F68" s="89">
        <v>477.0</v>
      </c>
      <c r="G68" s="90">
        <v>17063.25</v>
      </c>
      <c r="H68" s="92">
        <f t="shared" ref="H68:J68" si="75">(B68-B67)/B67</f>
        <v>0.004900971546</v>
      </c>
      <c r="I68" s="92">
        <f t="shared" si="75"/>
        <v>0.007365033965</v>
      </c>
      <c r="J68" s="92">
        <f t="shared" si="75"/>
        <v>-0.006487058979</v>
      </c>
      <c r="K68" s="92">
        <v>-0.01309</v>
      </c>
      <c r="L68" s="92">
        <v>-0.00261</v>
      </c>
      <c r="M68" s="92">
        <f t="shared" si="3"/>
        <v>-0.001693755046</v>
      </c>
    </row>
    <row r="69" ht="15.75" customHeight="1">
      <c r="A69" s="102">
        <v>44616.0</v>
      </c>
      <c r="B69" s="88">
        <v>1678.15</v>
      </c>
      <c r="C69" s="89">
        <v>670.9</v>
      </c>
      <c r="D69" s="88">
        <v>1419.4</v>
      </c>
      <c r="E69" s="88">
        <v>1757.35</v>
      </c>
      <c r="F69" s="89">
        <v>427.95</v>
      </c>
      <c r="G69" s="90">
        <v>16247.95</v>
      </c>
      <c r="H69" s="92">
        <f t="shared" ref="H69:J69" si="76">(B69-B68)/B68</f>
        <v>-0.03712310296</v>
      </c>
      <c r="I69" s="92">
        <f t="shared" si="76"/>
        <v>-0.04755820557</v>
      </c>
      <c r="J69" s="92">
        <f t="shared" si="76"/>
        <v>-0.05430075288</v>
      </c>
      <c r="K69" s="92">
        <v>-0.03458</v>
      </c>
      <c r="L69" s="92">
        <v>-0.10283</v>
      </c>
      <c r="M69" s="92">
        <f t="shared" si="3"/>
        <v>-0.04778104992</v>
      </c>
    </row>
    <row r="70" ht="15.75" customHeight="1">
      <c r="A70" s="102">
        <v>44617.0</v>
      </c>
      <c r="B70" s="88">
        <v>1694.6</v>
      </c>
      <c r="C70" s="89">
        <v>688.65</v>
      </c>
      <c r="D70" s="88">
        <v>1456.1</v>
      </c>
      <c r="E70" s="88">
        <v>1777.05</v>
      </c>
      <c r="F70" s="89">
        <v>459.75</v>
      </c>
      <c r="G70" s="90">
        <v>16658.4</v>
      </c>
      <c r="H70" s="92">
        <f t="shared" ref="H70:J70" si="77">(B70-B69)/B69</f>
        <v>0.009802461043</v>
      </c>
      <c r="I70" s="92">
        <f t="shared" si="77"/>
        <v>0.02645699806</v>
      </c>
      <c r="J70" s="92">
        <f t="shared" si="77"/>
        <v>0.02585599549</v>
      </c>
      <c r="K70" s="92">
        <v>0.01121</v>
      </c>
      <c r="L70" s="92">
        <v>0.07431</v>
      </c>
      <c r="M70" s="92">
        <f t="shared" si="3"/>
        <v>0.02526164839</v>
      </c>
    </row>
    <row r="71" ht="15.75" customHeight="1">
      <c r="A71" s="102">
        <v>44620.0</v>
      </c>
      <c r="B71" s="88">
        <v>1715.6</v>
      </c>
      <c r="C71" s="89">
        <v>686.5</v>
      </c>
      <c r="D71" s="88">
        <v>1426.25</v>
      </c>
      <c r="E71" s="88">
        <v>1816.75</v>
      </c>
      <c r="F71" s="89">
        <v>454.05</v>
      </c>
      <c r="G71" s="90">
        <v>16793.9</v>
      </c>
      <c r="H71" s="92">
        <f t="shared" ref="H71:J71" si="78">(B71-B70)/B70</f>
        <v>0.01239230497</v>
      </c>
      <c r="I71" s="92">
        <f t="shared" si="78"/>
        <v>-0.003122050388</v>
      </c>
      <c r="J71" s="92">
        <f t="shared" si="78"/>
        <v>-0.02049996566</v>
      </c>
      <c r="K71" s="92">
        <v>0.02234</v>
      </c>
      <c r="L71" s="92">
        <v>-0.0124</v>
      </c>
      <c r="M71" s="92">
        <f t="shared" si="3"/>
        <v>0.008134034481</v>
      </c>
    </row>
    <row r="72" ht="15.75" customHeight="1">
      <c r="A72" s="102">
        <v>44622.0</v>
      </c>
      <c r="B72" s="88">
        <v>1702.8</v>
      </c>
      <c r="C72" s="89">
        <v>674.25</v>
      </c>
      <c r="D72" s="88">
        <v>1374.25</v>
      </c>
      <c r="E72" s="88">
        <v>1784.5</v>
      </c>
      <c r="F72" s="89">
        <v>447.6</v>
      </c>
      <c r="G72" s="90">
        <v>16605.95</v>
      </c>
      <c r="H72" s="92">
        <f t="shared" ref="H72:J72" si="79">(B72-B71)/B71</f>
        <v>-0.007460946608</v>
      </c>
      <c r="I72" s="92">
        <f t="shared" si="79"/>
        <v>-0.01784413693</v>
      </c>
      <c r="J72" s="92">
        <f t="shared" si="79"/>
        <v>-0.03645924628</v>
      </c>
      <c r="K72" s="92">
        <v>-0.01775</v>
      </c>
      <c r="L72" s="92">
        <v>-0.01421</v>
      </c>
      <c r="M72" s="92">
        <f t="shared" si="3"/>
        <v>-0.0111915636</v>
      </c>
    </row>
    <row r="73" ht="15.75" customHeight="1">
      <c r="A73" s="102">
        <v>44623.0</v>
      </c>
      <c r="B73" s="88">
        <v>1720.85</v>
      </c>
      <c r="C73" s="89">
        <v>672.05</v>
      </c>
      <c r="D73" s="88">
        <v>1371.0</v>
      </c>
      <c r="E73" s="88">
        <v>1752.3</v>
      </c>
      <c r="F73" s="89">
        <v>437.1</v>
      </c>
      <c r="G73" s="90">
        <v>16498.05</v>
      </c>
      <c r="H73" s="92">
        <f t="shared" ref="H73:J73" si="80">(B73-B72)/B72</f>
        <v>0.01060018793</v>
      </c>
      <c r="I73" s="92">
        <f t="shared" si="80"/>
        <v>-0.003262884687</v>
      </c>
      <c r="J73" s="92">
        <f t="shared" si="80"/>
        <v>-0.002364926323</v>
      </c>
      <c r="K73" s="92">
        <v>-0.01804</v>
      </c>
      <c r="L73" s="92">
        <v>-0.02346</v>
      </c>
      <c r="M73" s="92">
        <f t="shared" si="3"/>
        <v>-0.006497671016</v>
      </c>
    </row>
    <row r="74" ht="15.75" customHeight="1">
      <c r="A74" s="102">
        <v>44624.0</v>
      </c>
      <c r="B74" s="88">
        <v>1723.3</v>
      </c>
      <c r="C74" s="89">
        <v>653.7</v>
      </c>
      <c r="D74" s="88">
        <v>1366.5</v>
      </c>
      <c r="E74" s="88">
        <v>1711.75</v>
      </c>
      <c r="F74" s="89">
        <v>417.25</v>
      </c>
      <c r="G74" s="90">
        <v>16245.35</v>
      </c>
      <c r="H74" s="92">
        <f t="shared" ref="H74:J74" si="81">(B74-B73)/B73</f>
        <v>0.001423715025</v>
      </c>
      <c r="I74" s="92">
        <f t="shared" si="81"/>
        <v>-0.02730451603</v>
      </c>
      <c r="J74" s="92">
        <f t="shared" si="81"/>
        <v>-0.003282275711</v>
      </c>
      <c r="K74" s="92">
        <v>-0.02314</v>
      </c>
      <c r="L74" s="92">
        <v>-0.04541</v>
      </c>
      <c r="M74" s="92">
        <f t="shared" si="3"/>
        <v>-0.0153169617</v>
      </c>
    </row>
    <row r="75" ht="15.75" customHeight="1">
      <c r="A75" s="102">
        <v>44627.0</v>
      </c>
      <c r="B75" s="88">
        <v>1739.85</v>
      </c>
      <c r="C75" s="89">
        <v>675.4</v>
      </c>
      <c r="D75" s="88">
        <v>1324.8</v>
      </c>
      <c r="E75" s="88">
        <v>1634.45</v>
      </c>
      <c r="F75" s="89">
        <v>394.0</v>
      </c>
      <c r="G75" s="90">
        <v>15863.15</v>
      </c>
      <c r="H75" s="92">
        <f t="shared" ref="H75:J75" si="82">(B75-B74)/B74</f>
        <v>0.009603667382</v>
      </c>
      <c r="I75" s="92">
        <f t="shared" si="82"/>
        <v>0.0331956555</v>
      </c>
      <c r="J75" s="92">
        <f t="shared" si="82"/>
        <v>-0.03051591658</v>
      </c>
      <c r="K75" s="92">
        <v>-0.04516</v>
      </c>
      <c r="L75" s="92">
        <v>-0.05572</v>
      </c>
      <c r="M75" s="92">
        <f t="shared" si="3"/>
        <v>-0.02352673226</v>
      </c>
    </row>
    <row r="76" ht="15.75" customHeight="1">
      <c r="A76" s="102">
        <v>44628.0</v>
      </c>
      <c r="B76" s="88">
        <v>1778.2</v>
      </c>
      <c r="C76" s="89">
        <v>683.0</v>
      </c>
      <c r="D76" s="88">
        <v>1327.8</v>
      </c>
      <c r="E76" s="88">
        <v>1658.5</v>
      </c>
      <c r="F76" s="89">
        <v>391.75</v>
      </c>
      <c r="G76" s="90">
        <v>16013.45</v>
      </c>
      <c r="H76" s="92">
        <f t="shared" ref="H76:J76" si="83">(B76-B75)/B75</f>
        <v>0.02204213007</v>
      </c>
      <c r="I76" s="92">
        <f t="shared" si="83"/>
        <v>0.01125259106</v>
      </c>
      <c r="J76" s="92">
        <f t="shared" si="83"/>
        <v>0.002264492754</v>
      </c>
      <c r="K76" s="92">
        <v>0.01471</v>
      </c>
      <c r="L76" s="92">
        <v>-0.00571</v>
      </c>
      <c r="M76" s="92">
        <f t="shared" si="3"/>
        <v>0.009474789055</v>
      </c>
    </row>
    <row r="77" ht="15.75" customHeight="1">
      <c r="A77" s="102">
        <v>44629.0</v>
      </c>
      <c r="B77" s="88">
        <v>1813.35</v>
      </c>
      <c r="C77" s="89">
        <v>691.5</v>
      </c>
      <c r="D77" s="88">
        <v>1371.15</v>
      </c>
      <c r="E77" s="88">
        <v>1690.95</v>
      </c>
      <c r="F77" s="89">
        <v>405.9</v>
      </c>
      <c r="G77" s="90">
        <v>16345.35</v>
      </c>
      <c r="H77" s="92">
        <f t="shared" ref="H77:J77" si="84">(B77-B76)/B76</f>
        <v>0.01976718029</v>
      </c>
      <c r="I77" s="92">
        <f t="shared" si="84"/>
        <v>0.01244509517</v>
      </c>
      <c r="J77" s="92">
        <f t="shared" si="84"/>
        <v>0.03264798915</v>
      </c>
      <c r="K77" s="92">
        <v>0.01957</v>
      </c>
      <c r="L77" s="92">
        <v>0.03612</v>
      </c>
      <c r="M77" s="92">
        <f t="shared" si="3"/>
        <v>0.02072632693</v>
      </c>
    </row>
    <row r="78" ht="15.75" customHeight="1">
      <c r="A78" s="102">
        <v>44630.0</v>
      </c>
      <c r="B78" s="88">
        <v>1825.9</v>
      </c>
      <c r="C78" s="89">
        <v>697.75</v>
      </c>
      <c r="D78" s="88">
        <v>1392.7</v>
      </c>
      <c r="E78" s="88">
        <v>1728.2</v>
      </c>
      <c r="F78" s="89">
        <v>419.6</v>
      </c>
      <c r="G78" s="90">
        <v>16594.9</v>
      </c>
      <c r="H78" s="92">
        <f t="shared" ref="H78:J78" si="85">(B78-B77)/B77</f>
        <v>0.006920892271</v>
      </c>
      <c r="I78" s="92">
        <f t="shared" si="85"/>
        <v>0.009038322487</v>
      </c>
      <c r="J78" s="92">
        <f t="shared" si="85"/>
        <v>0.01571673413</v>
      </c>
      <c r="K78" s="92">
        <v>0.02203</v>
      </c>
      <c r="L78" s="92">
        <v>0.03375</v>
      </c>
      <c r="M78" s="92">
        <f t="shared" si="3"/>
        <v>0.01526733903</v>
      </c>
    </row>
    <row r="79" ht="15.75" customHeight="1">
      <c r="A79" s="102">
        <v>44631.0</v>
      </c>
      <c r="B79" s="88">
        <v>1822.0</v>
      </c>
      <c r="C79" s="89">
        <v>694.85</v>
      </c>
      <c r="D79" s="88">
        <v>1396.8</v>
      </c>
      <c r="E79" s="88">
        <v>1728.65</v>
      </c>
      <c r="F79" s="89">
        <v>418.15</v>
      </c>
      <c r="G79" s="90">
        <v>16630.45</v>
      </c>
      <c r="H79" s="92">
        <f t="shared" ref="H79:J79" si="86">(B79-B78)/B78</f>
        <v>-0.002135932965</v>
      </c>
      <c r="I79" s="92">
        <f t="shared" si="86"/>
        <v>-0.00415621641</v>
      </c>
      <c r="J79" s="92">
        <f t="shared" si="86"/>
        <v>0.002943921878</v>
      </c>
      <c r="K79" s="92">
        <v>2.6E-4</v>
      </c>
      <c r="L79" s="92">
        <v>-0.00346</v>
      </c>
      <c r="M79" s="92">
        <f t="shared" si="3"/>
        <v>0.002142224418</v>
      </c>
    </row>
    <row r="80" ht="15.75" customHeight="1">
      <c r="A80" s="102">
        <v>44634.0</v>
      </c>
      <c r="B80" s="88">
        <v>1890.7</v>
      </c>
      <c r="C80" s="89">
        <v>700.4</v>
      </c>
      <c r="D80" s="88">
        <v>1442.55</v>
      </c>
      <c r="E80" s="88">
        <v>1746.75</v>
      </c>
      <c r="F80" s="89">
        <v>411.7</v>
      </c>
      <c r="G80" s="90">
        <v>16871.3</v>
      </c>
      <c r="H80" s="92">
        <f t="shared" ref="H80:J80" si="87">(B80-B79)/B79</f>
        <v>0.03770581778</v>
      </c>
      <c r="I80" s="92">
        <f t="shared" si="87"/>
        <v>0.007987335396</v>
      </c>
      <c r="J80" s="92">
        <f t="shared" si="87"/>
        <v>0.03275343643</v>
      </c>
      <c r="K80" s="92">
        <v>0.01047</v>
      </c>
      <c r="L80" s="92">
        <v>-0.01543</v>
      </c>
      <c r="M80" s="92">
        <f t="shared" si="3"/>
        <v>0.01448247041</v>
      </c>
    </row>
    <row r="81" ht="15.75" customHeight="1">
      <c r="A81" s="102">
        <v>44635.0</v>
      </c>
      <c r="B81" s="88">
        <v>1839.3</v>
      </c>
      <c r="C81" s="89">
        <v>703.1</v>
      </c>
      <c r="D81" s="88">
        <v>1424.0</v>
      </c>
      <c r="E81" s="88">
        <v>1743.45</v>
      </c>
      <c r="F81" s="89">
        <v>413.65</v>
      </c>
      <c r="G81" s="90">
        <v>16663.0</v>
      </c>
      <c r="H81" s="92">
        <f t="shared" ref="H81:J81" si="88">(B81-B80)/B80</f>
        <v>-0.02718569842</v>
      </c>
      <c r="I81" s="92">
        <f t="shared" si="88"/>
        <v>0.003854940034</v>
      </c>
      <c r="J81" s="92">
        <f t="shared" si="88"/>
        <v>-0.01285917299</v>
      </c>
      <c r="K81" s="92">
        <v>-0.00189</v>
      </c>
      <c r="L81" s="92">
        <v>0.00474</v>
      </c>
      <c r="M81" s="92">
        <f t="shared" si="3"/>
        <v>-0.01234641077</v>
      </c>
    </row>
    <row r="82" ht="15.75" customHeight="1">
      <c r="A82" s="102">
        <v>44636.0</v>
      </c>
      <c r="B82" s="88">
        <v>1889.4</v>
      </c>
      <c r="C82" s="89">
        <v>712.0</v>
      </c>
      <c r="D82" s="88">
        <v>1448.15</v>
      </c>
      <c r="E82" s="88">
        <v>1756.2</v>
      </c>
      <c r="F82" s="89">
        <v>424.9</v>
      </c>
      <c r="G82" s="90">
        <v>16975.35</v>
      </c>
      <c r="H82" s="92">
        <f t="shared" ref="H82:J82" si="89">(B82-B81)/B81</f>
        <v>0.02723862339</v>
      </c>
      <c r="I82" s="92">
        <f t="shared" si="89"/>
        <v>0.01265822785</v>
      </c>
      <c r="J82" s="92">
        <f t="shared" si="89"/>
        <v>0.01695926966</v>
      </c>
      <c r="K82" s="92">
        <v>0.00731</v>
      </c>
      <c r="L82" s="92">
        <v>0.0272</v>
      </c>
      <c r="M82" s="92">
        <f t="shared" si="3"/>
        <v>0.01874512393</v>
      </c>
    </row>
    <row r="83" ht="15.75" customHeight="1">
      <c r="A83" s="102">
        <v>44637.0</v>
      </c>
      <c r="B83" s="88">
        <v>1854.6</v>
      </c>
      <c r="C83" s="89">
        <v>722.9</v>
      </c>
      <c r="D83" s="88">
        <v>1480.05</v>
      </c>
      <c r="E83" s="88">
        <v>1787.9</v>
      </c>
      <c r="F83" s="89">
        <v>433.8</v>
      </c>
      <c r="G83" s="90">
        <v>17287.05</v>
      </c>
      <c r="H83" s="92">
        <f t="shared" ref="H83:J83" si="90">(B83-B82)/B82</f>
        <v>-0.01841854557</v>
      </c>
      <c r="I83" s="92">
        <f t="shared" si="90"/>
        <v>0.01530898876</v>
      </c>
      <c r="J83" s="92">
        <f t="shared" si="90"/>
        <v>0.02202810482</v>
      </c>
      <c r="K83" s="92">
        <v>0.01805</v>
      </c>
      <c r="L83" s="92">
        <v>0.02095</v>
      </c>
      <c r="M83" s="92">
        <f t="shared" si="3"/>
        <v>0.0183619189</v>
      </c>
    </row>
    <row r="84" ht="15.75" customHeight="1">
      <c r="A84" s="102">
        <v>44641.0</v>
      </c>
      <c r="B84" s="88">
        <v>1853.05</v>
      </c>
      <c r="C84" s="89">
        <v>708.2</v>
      </c>
      <c r="D84" s="88">
        <v>1486.5</v>
      </c>
      <c r="E84" s="88">
        <v>1756.3</v>
      </c>
      <c r="F84" s="89">
        <v>427.95</v>
      </c>
      <c r="G84" s="90">
        <v>17117.6</v>
      </c>
      <c r="H84" s="92">
        <f t="shared" ref="H84:J84" si="91">(B84-B83)/B83</f>
        <v>-0.0008357597326</v>
      </c>
      <c r="I84" s="92">
        <f t="shared" si="91"/>
        <v>-0.02033476276</v>
      </c>
      <c r="J84" s="92">
        <f t="shared" si="91"/>
        <v>0.00435796088</v>
      </c>
      <c r="K84" s="92">
        <v>-0.01767</v>
      </c>
      <c r="L84" s="92">
        <v>-0.01349</v>
      </c>
      <c r="M84" s="92">
        <f t="shared" si="3"/>
        <v>-0.009802135124</v>
      </c>
    </row>
    <row r="85" ht="15.75" customHeight="1">
      <c r="A85" s="102">
        <v>44642.0</v>
      </c>
      <c r="B85" s="88">
        <v>1887.4</v>
      </c>
      <c r="C85" s="89">
        <v>719.25</v>
      </c>
      <c r="D85" s="88">
        <v>1494.15</v>
      </c>
      <c r="E85" s="88">
        <v>1774.05</v>
      </c>
      <c r="F85" s="89">
        <v>440.35</v>
      </c>
      <c r="G85" s="90">
        <v>17315.5</v>
      </c>
      <c r="H85" s="92">
        <f t="shared" ref="H85:J85" si="92">(B85-B84)/B84</f>
        <v>0.01853700656</v>
      </c>
      <c r="I85" s="92">
        <f t="shared" si="92"/>
        <v>0.01560293702</v>
      </c>
      <c r="J85" s="92">
        <f t="shared" si="92"/>
        <v>0.005146316852</v>
      </c>
      <c r="K85" s="92">
        <v>0.01011</v>
      </c>
      <c r="L85" s="92">
        <v>0.02898</v>
      </c>
      <c r="M85" s="92">
        <f t="shared" si="3"/>
        <v>0.01156120017</v>
      </c>
    </row>
    <row r="86" ht="15.75" customHeight="1">
      <c r="A86" s="102">
        <v>44643.0</v>
      </c>
      <c r="B86" s="88">
        <v>1872.4</v>
      </c>
      <c r="C86" s="89">
        <v>704.95</v>
      </c>
      <c r="D86" s="88">
        <v>1479.25</v>
      </c>
      <c r="E86" s="88">
        <v>1767.25</v>
      </c>
      <c r="F86" s="89">
        <v>435.8</v>
      </c>
      <c r="G86" s="90">
        <v>17245.65</v>
      </c>
      <c r="H86" s="92">
        <f t="shared" ref="H86:J86" si="93">(B86-B85)/B85</f>
        <v>-0.007947440924</v>
      </c>
      <c r="I86" s="92">
        <f t="shared" si="93"/>
        <v>-0.01988182134</v>
      </c>
      <c r="J86" s="92">
        <f t="shared" si="93"/>
        <v>-0.009972225011</v>
      </c>
      <c r="K86" s="92">
        <v>-0.00383</v>
      </c>
      <c r="L86" s="92">
        <v>-0.01033</v>
      </c>
      <c r="M86" s="92">
        <f t="shared" si="3"/>
        <v>-0.004033958014</v>
      </c>
    </row>
    <row r="87" ht="15.75" customHeight="1">
      <c r="A87" s="102">
        <v>44644.0</v>
      </c>
      <c r="B87" s="88">
        <v>1886.7</v>
      </c>
      <c r="C87" s="89">
        <v>706.35</v>
      </c>
      <c r="D87" s="88">
        <v>1442.65</v>
      </c>
      <c r="E87" s="88">
        <v>1771.55</v>
      </c>
      <c r="F87" s="89">
        <v>433.2</v>
      </c>
      <c r="G87" s="90">
        <v>17222.75</v>
      </c>
      <c r="H87" s="92">
        <f t="shared" ref="H87:J87" si="94">(B87-B86)/B86</f>
        <v>0.007637256996</v>
      </c>
      <c r="I87" s="92">
        <f t="shared" si="94"/>
        <v>0.001985956451</v>
      </c>
      <c r="J87" s="92">
        <f t="shared" si="94"/>
        <v>-0.02474226804</v>
      </c>
      <c r="K87" s="92">
        <v>0.00243</v>
      </c>
      <c r="L87" s="92">
        <v>-0.00597</v>
      </c>
      <c r="M87" s="92">
        <f t="shared" si="3"/>
        <v>-0.001327871086</v>
      </c>
    </row>
    <row r="88" ht="15.75" customHeight="1">
      <c r="A88" s="102">
        <v>44645.0</v>
      </c>
      <c r="B88" s="88">
        <v>1876.55</v>
      </c>
      <c r="C88" s="89">
        <v>709.35</v>
      </c>
      <c r="D88" s="88">
        <v>1430.9</v>
      </c>
      <c r="E88" s="88">
        <v>1751.1</v>
      </c>
      <c r="F88" s="89">
        <v>432.1</v>
      </c>
      <c r="G88" s="90">
        <v>17153.0</v>
      </c>
      <c r="H88" s="92">
        <f t="shared" ref="H88:J88" si="95">(B88-B87)/B87</f>
        <v>-0.005379763608</v>
      </c>
      <c r="I88" s="92">
        <f t="shared" si="95"/>
        <v>0.004247186239</v>
      </c>
      <c r="J88" s="92">
        <f t="shared" si="95"/>
        <v>-0.00814473365</v>
      </c>
      <c r="K88" s="92">
        <v>-0.01154</v>
      </c>
      <c r="L88" s="92">
        <v>-0.00254</v>
      </c>
      <c r="M88" s="92">
        <f t="shared" si="3"/>
        <v>-0.004049875891</v>
      </c>
    </row>
    <row r="89" ht="15.75" customHeight="1">
      <c r="A89" s="102">
        <v>44648.0</v>
      </c>
      <c r="B89" s="88">
        <v>1873.9</v>
      </c>
      <c r="C89" s="89">
        <v>733.05</v>
      </c>
      <c r="D89" s="88">
        <v>1432.8</v>
      </c>
      <c r="E89" s="88">
        <v>1741.6</v>
      </c>
      <c r="F89" s="89">
        <v>432.7</v>
      </c>
      <c r="G89" s="90">
        <v>17222.0</v>
      </c>
      <c r="H89" s="92">
        <f t="shared" ref="H89:J89" si="96">(B89-B88)/B88</f>
        <v>-0.001412165943</v>
      </c>
      <c r="I89" s="92">
        <f t="shared" si="96"/>
        <v>0.03341086911</v>
      </c>
      <c r="J89" s="92">
        <f t="shared" si="96"/>
        <v>0.001327835628</v>
      </c>
      <c r="K89" s="92">
        <v>-0.00543</v>
      </c>
      <c r="L89" s="92">
        <v>0.00139</v>
      </c>
      <c r="M89" s="92">
        <f t="shared" si="3"/>
        <v>0.00402261995</v>
      </c>
    </row>
    <row r="90" ht="15.75" customHeight="1">
      <c r="A90" s="102">
        <v>44649.0</v>
      </c>
      <c r="B90" s="88">
        <v>1886.0</v>
      </c>
      <c r="C90" s="89">
        <v>754.95</v>
      </c>
      <c r="D90" s="88">
        <v>1451.8</v>
      </c>
      <c r="E90" s="88">
        <v>1746.65</v>
      </c>
      <c r="F90" s="89">
        <v>433.7</v>
      </c>
      <c r="G90" s="90">
        <v>17325.3</v>
      </c>
      <c r="H90" s="92">
        <f t="shared" ref="H90:J90" si="97">(B90-B89)/B89</f>
        <v>0.006457121511</v>
      </c>
      <c r="I90" s="92">
        <f t="shared" si="97"/>
        <v>0.02987517905</v>
      </c>
      <c r="J90" s="92">
        <f t="shared" si="97"/>
        <v>0.01326074819</v>
      </c>
      <c r="K90" s="92">
        <v>0.0029</v>
      </c>
      <c r="L90" s="92">
        <v>0.00231</v>
      </c>
      <c r="M90" s="92">
        <f t="shared" si="3"/>
        <v>0.005998141912</v>
      </c>
    </row>
    <row r="91" ht="15.75" customHeight="1">
      <c r="A91" s="102">
        <v>44650.0</v>
      </c>
      <c r="B91" s="88">
        <v>1903.95</v>
      </c>
      <c r="C91" s="89">
        <v>749.5</v>
      </c>
      <c r="D91" s="88">
        <v>1476.95</v>
      </c>
      <c r="E91" s="88">
        <v>1773.6</v>
      </c>
      <c r="F91" s="89">
        <v>435.65</v>
      </c>
      <c r="G91" s="90">
        <v>17498.25</v>
      </c>
      <c r="H91" s="92">
        <f t="shared" ref="H91:J91" si="98">(B91-B90)/B90</f>
        <v>0.009517497349</v>
      </c>
      <c r="I91" s="92">
        <f t="shared" si="98"/>
        <v>-0.007219021127</v>
      </c>
      <c r="J91" s="92">
        <f t="shared" si="98"/>
        <v>0.01732332277</v>
      </c>
      <c r="K91" s="92">
        <v>0.01543</v>
      </c>
      <c r="L91" s="92">
        <v>0.0045</v>
      </c>
      <c r="M91" s="92">
        <f t="shared" si="3"/>
        <v>0.009982511125</v>
      </c>
    </row>
    <row r="92" ht="15.75" customHeight="1">
      <c r="A92" s="102">
        <v>44651.0</v>
      </c>
      <c r="B92" s="88">
        <v>1906.85</v>
      </c>
      <c r="C92" s="89">
        <v>754.95</v>
      </c>
      <c r="D92" s="88">
        <v>1470.35</v>
      </c>
      <c r="E92" s="88">
        <v>1767.65</v>
      </c>
      <c r="F92" s="89">
        <v>433.75</v>
      </c>
      <c r="G92" s="90">
        <v>17464.75</v>
      </c>
      <c r="H92" s="92">
        <f t="shared" ref="H92:J92" si="99">(B92-B91)/B91</f>
        <v>0.001523149242</v>
      </c>
      <c r="I92" s="92">
        <f t="shared" si="99"/>
        <v>0.007271514343</v>
      </c>
      <c r="J92" s="92">
        <f t="shared" si="99"/>
        <v>-0.00446866854</v>
      </c>
      <c r="K92" s="92">
        <v>-0.00335</v>
      </c>
      <c r="L92" s="92">
        <v>-0.00436</v>
      </c>
      <c r="M92" s="92">
        <f t="shared" si="3"/>
        <v>-0.001914477162</v>
      </c>
    </row>
    <row r="93" ht="15.75" customHeight="1">
      <c r="A93" s="102">
        <v>44652.0</v>
      </c>
      <c r="B93" s="88">
        <v>1903.55</v>
      </c>
      <c r="C93" s="89">
        <v>758.5</v>
      </c>
      <c r="D93" s="88">
        <v>1506.0</v>
      </c>
      <c r="E93" s="88">
        <v>1790.1</v>
      </c>
      <c r="F93" s="89">
        <v>441.15</v>
      </c>
      <c r="G93" s="90">
        <v>17670.45</v>
      </c>
      <c r="H93" s="92">
        <f t="shared" ref="H93:J93" si="100">(B93-B92)/B92</f>
        <v>-0.001730602827</v>
      </c>
      <c r="I93" s="92">
        <f t="shared" si="100"/>
        <v>0.004702298165</v>
      </c>
      <c r="J93" s="92">
        <f t="shared" si="100"/>
        <v>0.02424592784</v>
      </c>
      <c r="K93" s="92">
        <v>0.0127</v>
      </c>
      <c r="L93" s="92">
        <v>0.01706</v>
      </c>
      <c r="M93" s="92">
        <f t="shared" si="3"/>
        <v>0.01177800999</v>
      </c>
    </row>
    <row r="94" ht="15.75" customHeight="1">
      <c r="A94" s="102">
        <v>44655.0</v>
      </c>
      <c r="B94" s="88">
        <v>1882.95</v>
      </c>
      <c r="C94" s="89">
        <v>767.8</v>
      </c>
      <c r="D94" s="88">
        <v>1656.8</v>
      </c>
      <c r="E94" s="88">
        <v>1826.35</v>
      </c>
      <c r="F94" s="89">
        <v>446.75</v>
      </c>
      <c r="G94" s="90">
        <v>18053.4</v>
      </c>
      <c r="H94" s="92">
        <f t="shared" ref="H94:J94" si="101">(B94-B93)/B93</f>
        <v>-0.01082188542</v>
      </c>
      <c r="I94" s="92">
        <f t="shared" si="101"/>
        <v>0.01226104153</v>
      </c>
      <c r="J94" s="92">
        <f t="shared" si="101"/>
        <v>0.1001328021</v>
      </c>
      <c r="K94" s="92">
        <v>0.02025</v>
      </c>
      <c r="L94" s="92">
        <v>0.01269</v>
      </c>
      <c r="M94" s="92">
        <f t="shared" si="3"/>
        <v>0.02167177406</v>
      </c>
    </row>
    <row r="95" ht="15.75" customHeight="1">
      <c r="A95" s="102">
        <v>44656.0</v>
      </c>
      <c r="B95" s="88">
        <v>1861.1</v>
      </c>
      <c r="C95" s="89">
        <v>766.6</v>
      </c>
      <c r="D95" s="88">
        <v>1608.25</v>
      </c>
      <c r="E95" s="88">
        <v>1836.05</v>
      </c>
      <c r="F95" s="89">
        <v>458.05</v>
      </c>
      <c r="G95" s="90">
        <v>17957.4</v>
      </c>
      <c r="H95" s="92">
        <f t="shared" ref="H95:J95" si="102">(B95-B94)/B94</f>
        <v>-0.01160413181</v>
      </c>
      <c r="I95" s="92">
        <f t="shared" si="102"/>
        <v>-0.001562907007</v>
      </c>
      <c r="J95" s="92">
        <f t="shared" si="102"/>
        <v>-0.02930347658</v>
      </c>
      <c r="K95" s="92">
        <v>0.00531</v>
      </c>
      <c r="L95" s="92">
        <v>0.02529</v>
      </c>
      <c r="M95" s="92">
        <f t="shared" si="3"/>
        <v>-0.005317557912</v>
      </c>
    </row>
    <row r="96" ht="15.75" customHeight="1">
      <c r="A96" s="102">
        <v>44657.0</v>
      </c>
      <c r="B96" s="88">
        <v>1828.85</v>
      </c>
      <c r="C96" s="89">
        <v>775.65</v>
      </c>
      <c r="D96" s="88">
        <v>1550.85</v>
      </c>
      <c r="E96" s="88">
        <v>1852.8</v>
      </c>
      <c r="F96" s="89">
        <v>456.15</v>
      </c>
      <c r="G96" s="90">
        <v>17807.65</v>
      </c>
      <c r="H96" s="92">
        <f t="shared" ref="H96:J96" si="103">(B96-B95)/B95</f>
        <v>-0.01732846166</v>
      </c>
      <c r="I96" s="92">
        <f t="shared" si="103"/>
        <v>0.01180537438</v>
      </c>
      <c r="J96" s="92">
        <f t="shared" si="103"/>
        <v>-0.03569096844</v>
      </c>
      <c r="K96" s="92">
        <v>0.00912</v>
      </c>
      <c r="L96" s="92">
        <v>-0.00415</v>
      </c>
      <c r="M96" s="92">
        <f t="shared" si="3"/>
        <v>-0.008339180505</v>
      </c>
    </row>
    <row r="97" ht="15.75" customHeight="1">
      <c r="A97" s="102">
        <v>44658.0</v>
      </c>
      <c r="B97" s="88">
        <v>1811.0</v>
      </c>
      <c r="C97" s="89">
        <v>762.4</v>
      </c>
      <c r="D97" s="88">
        <v>1516.75</v>
      </c>
      <c r="E97" s="88">
        <v>1826.3</v>
      </c>
      <c r="F97" s="89">
        <v>449.5</v>
      </c>
      <c r="G97" s="90">
        <v>17639.55</v>
      </c>
      <c r="H97" s="92">
        <f t="shared" ref="H97:J97" si="104">(B97-B96)/B96</f>
        <v>-0.00976023184</v>
      </c>
      <c r="I97" s="92">
        <f t="shared" si="104"/>
        <v>-0.01708244698</v>
      </c>
      <c r="J97" s="92">
        <f t="shared" si="104"/>
        <v>-0.0219879421</v>
      </c>
      <c r="K97" s="92">
        <v>-0.0143</v>
      </c>
      <c r="L97" s="92">
        <v>-0.01458</v>
      </c>
      <c r="M97" s="92">
        <f t="shared" si="3"/>
        <v>-0.009439763248</v>
      </c>
    </row>
    <row r="98" ht="15.75" customHeight="1">
      <c r="A98" s="102">
        <v>44659.0</v>
      </c>
      <c r="B98" s="88">
        <v>1814.6</v>
      </c>
      <c r="C98" s="89">
        <v>762.1</v>
      </c>
      <c r="D98" s="88">
        <v>1514.65</v>
      </c>
      <c r="E98" s="88">
        <v>1830.75</v>
      </c>
      <c r="F98" s="89">
        <v>452.05</v>
      </c>
      <c r="G98" s="90">
        <v>17784.35</v>
      </c>
      <c r="H98" s="92">
        <f t="shared" ref="H98:J98" si="105">(B98-B97)/B97</f>
        <v>0.001987852015</v>
      </c>
      <c r="I98" s="92">
        <f t="shared" si="105"/>
        <v>-0.0003934942288</v>
      </c>
      <c r="J98" s="92">
        <f t="shared" si="105"/>
        <v>-0.001384539311</v>
      </c>
      <c r="K98" s="92">
        <v>0.00244</v>
      </c>
      <c r="L98" s="92">
        <v>0.00567</v>
      </c>
      <c r="M98" s="92">
        <f t="shared" si="3"/>
        <v>0.008208826189</v>
      </c>
    </row>
    <row r="99" ht="15.75" customHeight="1">
      <c r="A99" s="102">
        <v>44662.0</v>
      </c>
      <c r="B99" s="88">
        <v>1766.55</v>
      </c>
      <c r="C99" s="89">
        <v>758.05</v>
      </c>
      <c r="D99" s="88">
        <v>1496.15</v>
      </c>
      <c r="E99" s="88">
        <v>1781.5</v>
      </c>
      <c r="F99" s="89">
        <v>452.05</v>
      </c>
      <c r="G99" s="90">
        <v>17674.95</v>
      </c>
      <c r="H99" s="92">
        <f t="shared" ref="H99:J99" si="106">(B99-B98)/B98</f>
        <v>-0.02647966494</v>
      </c>
      <c r="I99" s="92">
        <f t="shared" si="106"/>
        <v>-0.00531426322</v>
      </c>
      <c r="J99" s="92">
        <f t="shared" si="106"/>
        <v>-0.01221404285</v>
      </c>
      <c r="K99" s="92">
        <v>-0.0269</v>
      </c>
      <c r="L99" s="92">
        <v>0.0</v>
      </c>
      <c r="M99" s="92">
        <f t="shared" si="3"/>
        <v>-0.006151475876</v>
      </c>
    </row>
    <row r="100" ht="15.75" customHeight="1">
      <c r="A100" s="102">
        <v>44663.0</v>
      </c>
      <c r="B100" s="88">
        <v>1742.45</v>
      </c>
      <c r="C100" s="89">
        <v>741.65</v>
      </c>
      <c r="D100" s="88">
        <v>1493.5</v>
      </c>
      <c r="E100" s="88">
        <v>1747.7</v>
      </c>
      <c r="F100" s="89">
        <v>438.3</v>
      </c>
      <c r="G100" s="90">
        <v>17530.3</v>
      </c>
      <c r="H100" s="92">
        <f t="shared" ref="H100:J100" si="107">(B100-B99)/B99</f>
        <v>-0.01364241035</v>
      </c>
      <c r="I100" s="92">
        <f t="shared" si="107"/>
        <v>-0.02163445683</v>
      </c>
      <c r="J100" s="92">
        <f t="shared" si="107"/>
        <v>-0.001771212779</v>
      </c>
      <c r="K100" s="92">
        <v>-0.01897</v>
      </c>
      <c r="L100" s="92">
        <v>-0.03042</v>
      </c>
      <c r="M100" s="92">
        <f t="shared" si="3"/>
        <v>-0.008183898681</v>
      </c>
    </row>
    <row r="101" ht="15.75" customHeight="1">
      <c r="A101" s="102">
        <v>44664.0</v>
      </c>
      <c r="B101" s="88">
        <v>1748.55</v>
      </c>
      <c r="C101" s="89">
        <v>740.65</v>
      </c>
      <c r="D101" s="88">
        <v>1464.95</v>
      </c>
      <c r="E101" s="88">
        <v>1760.8</v>
      </c>
      <c r="F101" s="89">
        <v>431.05</v>
      </c>
      <c r="G101" s="90">
        <v>17475.65</v>
      </c>
      <c r="H101" s="92">
        <f t="shared" ref="H101:J101" si="108">(B101-B100)/B100</f>
        <v>0.003500817814</v>
      </c>
      <c r="I101" s="92">
        <f t="shared" si="108"/>
        <v>-0.001348344907</v>
      </c>
      <c r="J101" s="92">
        <f t="shared" si="108"/>
        <v>-0.01911617007</v>
      </c>
      <c r="K101" s="92">
        <v>0.0075</v>
      </c>
      <c r="L101" s="92">
        <v>-0.01654</v>
      </c>
      <c r="M101" s="92">
        <f t="shared" si="3"/>
        <v>-0.003117459484</v>
      </c>
    </row>
    <row r="102" ht="15.75" customHeight="1">
      <c r="A102" s="102">
        <v>44669.0</v>
      </c>
      <c r="B102" s="88">
        <v>1621.4</v>
      </c>
      <c r="C102" s="89">
        <v>729.5</v>
      </c>
      <c r="D102" s="88">
        <v>1395.45</v>
      </c>
      <c r="E102" s="88">
        <v>1738.35</v>
      </c>
      <c r="F102" s="89">
        <v>433.8</v>
      </c>
      <c r="G102" s="90">
        <v>17173.65</v>
      </c>
      <c r="H102" s="92">
        <f t="shared" ref="H102:J102" si="109">(B102-B101)/B101</f>
        <v>-0.07271739441</v>
      </c>
      <c r="I102" s="92">
        <f t="shared" si="109"/>
        <v>-0.01505434416</v>
      </c>
      <c r="J102" s="92">
        <f t="shared" si="109"/>
        <v>-0.04744189221</v>
      </c>
      <c r="K102" s="92">
        <v>-0.01275</v>
      </c>
      <c r="L102" s="92">
        <v>0.00638</v>
      </c>
      <c r="M102" s="92">
        <f t="shared" si="3"/>
        <v>-0.0172811884</v>
      </c>
    </row>
    <row r="103" ht="15.75" customHeight="1">
      <c r="A103" s="102">
        <v>44670.0</v>
      </c>
      <c r="B103" s="88">
        <v>1562.0</v>
      </c>
      <c r="C103" s="89">
        <v>723.5</v>
      </c>
      <c r="D103" s="88">
        <v>1342.2</v>
      </c>
      <c r="E103" s="88">
        <v>1705.75</v>
      </c>
      <c r="F103" s="89">
        <v>424.95</v>
      </c>
      <c r="G103" s="90">
        <v>16958.65</v>
      </c>
      <c r="H103" s="92">
        <f t="shared" ref="H103:J103" si="110">(B103-B102)/B102</f>
        <v>-0.03663500678</v>
      </c>
      <c r="I103" s="92">
        <f t="shared" si="110"/>
        <v>-0.008224811515</v>
      </c>
      <c r="J103" s="92">
        <f t="shared" si="110"/>
        <v>-0.03815973342</v>
      </c>
      <c r="K103" s="92">
        <v>-0.01875</v>
      </c>
      <c r="L103" s="92">
        <v>-0.0204</v>
      </c>
      <c r="M103" s="92">
        <f t="shared" si="3"/>
        <v>-0.01251917909</v>
      </c>
    </row>
    <row r="104" ht="15.75" customHeight="1">
      <c r="A104" s="102">
        <v>44671.0</v>
      </c>
      <c r="B104" s="88">
        <v>1587.7</v>
      </c>
      <c r="C104" s="89">
        <v>739.35</v>
      </c>
      <c r="D104" s="88">
        <v>1354.3</v>
      </c>
      <c r="E104" s="88">
        <v>1691.6</v>
      </c>
      <c r="F104" s="89">
        <v>440.55</v>
      </c>
      <c r="G104" s="90">
        <v>17136.55</v>
      </c>
      <c r="H104" s="92">
        <f t="shared" ref="H104:J104" si="111">(B104-B103)/B103</f>
        <v>0.01645326504</v>
      </c>
      <c r="I104" s="92">
        <f t="shared" si="111"/>
        <v>0.02190739461</v>
      </c>
      <c r="J104" s="92">
        <f t="shared" si="111"/>
        <v>0.009015049918</v>
      </c>
      <c r="K104" s="92">
        <v>-0.0083</v>
      </c>
      <c r="L104" s="92">
        <v>0.03671</v>
      </c>
      <c r="M104" s="92">
        <f t="shared" si="3"/>
        <v>0.0104902218</v>
      </c>
    </row>
    <row r="105" ht="15.75" customHeight="1">
      <c r="A105" s="102">
        <v>44672.0</v>
      </c>
      <c r="B105" s="88">
        <v>1618.8</v>
      </c>
      <c r="C105" s="89">
        <v>735.75</v>
      </c>
      <c r="D105" s="88">
        <v>1374.35</v>
      </c>
      <c r="E105" s="88">
        <v>1714.5</v>
      </c>
      <c r="F105" s="89">
        <v>448.05</v>
      </c>
      <c r="G105" s="90">
        <v>17392.6</v>
      </c>
      <c r="H105" s="92">
        <f t="shared" ref="H105:J105" si="112">(B105-B104)/B104</f>
        <v>0.01958808339</v>
      </c>
      <c r="I105" s="92">
        <f t="shared" si="112"/>
        <v>-0.004869141814</v>
      </c>
      <c r="J105" s="92">
        <f t="shared" si="112"/>
        <v>0.01480469615</v>
      </c>
      <c r="K105" s="92">
        <v>0.01354</v>
      </c>
      <c r="L105" s="92">
        <v>0.01702</v>
      </c>
      <c r="M105" s="92">
        <f t="shared" si="3"/>
        <v>0.01494174732</v>
      </c>
    </row>
    <row r="106" ht="15.75" customHeight="1">
      <c r="A106" s="102">
        <v>44673.0</v>
      </c>
      <c r="B106" s="88">
        <v>1585.45</v>
      </c>
      <c r="C106" s="89">
        <v>738.75</v>
      </c>
      <c r="D106" s="88">
        <v>1355.6</v>
      </c>
      <c r="E106" s="88">
        <v>1694.35</v>
      </c>
      <c r="F106" s="89">
        <v>438.85</v>
      </c>
      <c r="G106" s="90">
        <v>17171.95</v>
      </c>
      <c r="H106" s="92">
        <f t="shared" ref="H106:J106" si="113">(B106-B105)/B105</f>
        <v>-0.02060168026</v>
      </c>
      <c r="I106" s="92">
        <f t="shared" si="113"/>
        <v>0.004077471967</v>
      </c>
      <c r="J106" s="92">
        <f t="shared" si="113"/>
        <v>-0.01364281297</v>
      </c>
      <c r="K106" s="92">
        <v>-0.01175</v>
      </c>
      <c r="L106" s="92">
        <v>-0.02053</v>
      </c>
      <c r="M106" s="92">
        <f t="shared" si="3"/>
        <v>-0.01268642986</v>
      </c>
    </row>
    <row r="107" ht="15.75" customHeight="1">
      <c r="A107" s="102">
        <v>44676.0</v>
      </c>
      <c r="B107" s="88">
        <v>1561.1</v>
      </c>
      <c r="C107" s="89">
        <v>739.35</v>
      </c>
      <c r="D107" s="88">
        <v>1365.75</v>
      </c>
      <c r="E107" s="88">
        <v>1657.35</v>
      </c>
      <c r="F107" s="89">
        <v>425.15</v>
      </c>
      <c r="G107" s="90">
        <v>16953.95</v>
      </c>
      <c r="H107" s="92">
        <f t="shared" ref="H107:J107" si="114">(B107-B106)/B106</f>
        <v>-0.01535841559</v>
      </c>
      <c r="I107" s="92">
        <f t="shared" si="114"/>
        <v>0.0008121827411</v>
      </c>
      <c r="J107" s="92">
        <f t="shared" si="114"/>
        <v>0.007487459428</v>
      </c>
      <c r="K107" s="92">
        <v>-0.02184</v>
      </c>
      <c r="L107" s="92">
        <v>-0.03122</v>
      </c>
      <c r="M107" s="92">
        <f t="shared" si="3"/>
        <v>-0.01269512199</v>
      </c>
    </row>
    <row r="108" ht="15.75" customHeight="1">
      <c r="A108" s="102">
        <v>44677.0</v>
      </c>
      <c r="B108" s="88">
        <v>1581.0</v>
      </c>
      <c r="C108" s="89">
        <v>756.3</v>
      </c>
      <c r="D108" s="88">
        <v>1372.05</v>
      </c>
      <c r="E108" s="88">
        <v>1699.95</v>
      </c>
      <c r="F108" s="89">
        <v>434.9</v>
      </c>
      <c r="G108" s="90">
        <v>17200.8</v>
      </c>
      <c r="H108" s="92">
        <f t="shared" ref="H108:J108" si="115">(B108-B107)/B107</f>
        <v>0.01274742169</v>
      </c>
      <c r="I108" s="92">
        <f t="shared" si="115"/>
        <v>0.02292554271</v>
      </c>
      <c r="J108" s="92">
        <f t="shared" si="115"/>
        <v>0.004612850082</v>
      </c>
      <c r="K108" s="92">
        <v>0.0257</v>
      </c>
      <c r="L108" s="92">
        <v>0.02293</v>
      </c>
      <c r="M108" s="92">
        <f t="shared" si="3"/>
        <v>0.01456002878</v>
      </c>
    </row>
    <row r="109" ht="15.75" customHeight="1">
      <c r="A109" s="102">
        <v>44678.0</v>
      </c>
      <c r="B109" s="88">
        <v>1552.8</v>
      </c>
      <c r="C109" s="89">
        <v>752.5</v>
      </c>
      <c r="D109" s="88">
        <v>1372.55</v>
      </c>
      <c r="E109" s="88">
        <v>1677.05</v>
      </c>
      <c r="F109" s="89">
        <v>430.25</v>
      </c>
      <c r="G109" s="90">
        <v>17038.4</v>
      </c>
      <c r="H109" s="92">
        <f t="shared" ref="H109:J109" si="116">(B109-B108)/B108</f>
        <v>-0.01783681214</v>
      </c>
      <c r="I109" s="92">
        <f t="shared" si="116"/>
        <v>-0.005024461193</v>
      </c>
      <c r="J109" s="92">
        <f t="shared" si="116"/>
        <v>0.0003644182063</v>
      </c>
      <c r="K109" s="92">
        <v>-0.01347</v>
      </c>
      <c r="L109" s="92">
        <v>-0.01069</v>
      </c>
      <c r="M109" s="92">
        <f t="shared" si="3"/>
        <v>-0.009441421329</v>
      </c>
    </row>
    <row r="110" ht="15.75" customHeight="1">
      <c r="A110" s="102">
        <v>44679.0</v>
      </c>
      <c r="B110" s="88">
        <v>1582.6</v>
      </c>
      <c r="C110" s="89">
        <v>747.35</v>
      </c>
      <c r="D110" s="88">
        <v>1371.35</v>
      </c>
      <c r="E110" s="88">
        <v>1719.25</v>
      </c>
      <c r="F110" s="89">
        <v>436.05</v>
      </c>
      <c r="G110" s="90">
        <v>17245.05</v>
      </c>
      <c r="H110" s="92">
        <f t="shared" ref="H110:J110" si="117">(B110-B109)/B109</f>
        <v>0.01919113859</v>
      </c>
      <c r="I110" s="92">
        <f t="shared" si="117"/>
        <v>-0.006843853821</v>
      </c>
      <c r="J110" s="92">
        <f t="shared" si="117"/>
        <v>-0.0008742850898</v>
      </c>
      <c r="K110" s="92">
        <v>0.02516</v>
      </c>
      <c r="L110" s="92">
        <v>0.01348</v>
      </c>
      <c r="M110" s="92">
        <f t="shared" si="3"/>
        <v>0.01212848624</v>
      </c>
    </row>
    <row r="111" ht="15.75" customHeight="1">
      <c r="A111" s="102">
        <v>44680.0</v>
      </c>
      <c r="B111" s="88">
        <v>1567.55</v>
      </c>
      <c r="C111" s="89">
        <v>739.0</v>
      </c>
      <c r="D111" s="88">
        <v>1384.6</v>
      </c>
      <c r="E111" s="88">
        <v>1694.35</v>
      </c>
      <c r="F111" s="89">
        <v>437.6</v>
      </c>
      <c r="G111" s="90">
        <v>17102.55</v>
      </c>
      <c r="H111" s="92">
        <f t="shared" ref="H111:J111" si="118">(B111-B110)/B110</f>
        <v>-0.009509667636</v>
      </c>
      <c r="I111" s="92">
        <f t="shared" si="118"/>
        <v>-0.0111728106</v>
      </c>
      <c r="J111" s="92">
        <f t="shared" si="118"/>
        <v>0.009662011886</v>
      </c>
      <c r="K111" s="92">
        <v>-0.01448</v>
      </c>
      <c r="L111" s="92">
        <v>0.00355</v>
      </c>
      <c r="M111" s="92">
        <f t="shared" si="3"/>
        <v>-0.008263240756</v>
      </c>
    </row>
    <row r="112" ht="15.75" customHeight="1">
      <c r="A112" s="102">
        <v>44683.0</v>
      </c>
      <c r="B112" s="88">
        <v>1541.0</v>
      </c>
      <c r="C112" s="89">
        <v>741.35</v>
      </c>
      <c r="D112" s="88">
        <v>1403.7</v>
      </c>
      <c r="E112" s="88">
        <v>1679.45</v>
      </c>
      <c r="F112" s="89">
        <v>432.85</v>
      </c>
      <c r="G112" s="90">
        <v>17069.1</v>
      </c>
      <c r="H112" s="92">
        <f t="shared" ref="H112:J112" si="119">(B112-B111)/B111</f>
        <v>-0.01693725878</v>
      </c>
      <c r="I112" s="92">
        <f t="shared" si="119"/>
        <v>0.003179972936</v>
      </c>
      <c r="J112" s="92">
        <f t="shared" si="119"/>
        <v>0.01379459772</v>
      </c>
      <c r="K112" s="92">
        <v>-0.00879</v>
      </c>
      <c r="L112" s="92">
        <v>-0.01085</v>
      </c>
      <c r="M112" s="92">
        <f t="shared" si="3"/>
        <v>-0.001955848689</v>
      </c>
    </row>
    <row r="113" ht="15.75" customHeight="1">
      <c r="A113" s="102">
        <v>44685.0</v>
      </c>
      <c r="B113" s="88">
        <v>1535.55</v>
      </c>
      <c r="C113" s="89">
        <v>722.4</v>
      </c>
      <c r="D113" s="88">
        <v>1356.0</v>
      </c>
      <c r="E113" s="88">
        <v>1633.95</v>
      </c>
      <c r="F113" s="89">
        <v>423.5</v>
      </c>
      <c r="G113" s="90">
        <v>16677.6</v>
      </c>
      <c r="H113" s="92">
        <f t="shared" ref="H113:J113" si="120">(B113-B112)/B112</f>
        <v>-0.003536664504</v>
      </c>
      <c r="I113" s="92">
        <f t="shared" si="120"/>
        <v>-0.02556147569</v>
      </c>
      <c r="J113" s="92">
        <f t="shared" si="120"/>
        <v>-0.03398162</v>
      </c>
      <c r="K113" s="92">
        <v>-0.02709</v>
      </c>
      <c r="L113" s="92">
        <v>-0.0216</v>
      </c>
      <c r="M113" s="92">
        <f t="shared" si="3"/>
        <v>-0.02293618293</v>
      </c>
    </row>
    <row r="114" ht="15.75" customHeight="1">
      <c r="A114" s="102">
        <v>44686.0</v>
      </c>
      <c r="B114" s="88">
        <v>1585.15</v>
      </c>
      <c r="C114" s="89">
        <v>718.95</v>
      </c>
      <c r="D114" s="88">
        <v>1352.95</v>
      </c>
      <c r="E114" s="88">
        <v>1637.65</v>
      </c>
      <c r="F114" s="89">
        <v>426.3</v>
      </c>
      <c r="G114" s="90">
        <v>16682.65</v>
      </c>
      <c r="H114" s="92">
        <f t="shared" ref="H114:J114" si="121">(B114-B113)/B113</f>
        <v>0.03230112989</v>
      </c>
      <c r="I114" s="92">
        <f t="shared" si="121"/>
        <v>-0.004775747508</v>
      </c>
      <c r="J114" s="92">
        <f t="shared" si="121"/>
        <v>-0.002249262537</v>
      </c>
      <c r="K114" s="92">
        <v>0.00226</v>
      </c>
      <c r="L114" s="92">
        <v>0.00661</v>
      </c>
      <c r="M114" s="92">
        <f t="shared" si="3"/>
        <v>0.0003028013623</v>
      </c>
    </row>
    <row r="115" ht="15.75" customHeight="1">
      <c r="A115" s="102">
        <v>44687.0</v>
      </c>
      <c r="B115" s="88">
        <v>1542.85</v>
      </c>
      <c r="C115" s="89">
        <v>710.25</v>
      </c>
      <c r="D115" s="88">
        <v>1317.6</v>
      </c>
      <c r="E115" s="88">
        <v>1622.45</v>
      </c>
      <c r="F115" s="89">
        <v>408.55</v>
      </c>
      <c r="G115" s="90">
        <v>16411.25</v>
      </c>
      <c r="H115" s="92">
        <f t="shared" ref="H115:J115" si="122">(B115-B114)/B114</f>
        <v>-0.02668517175</v>
      </c>
      <c r="I115" s="92">
        <f t="shared" si="122"/>
        <v>-0.0121009806</v>
      </c>
      <c r="J115" s="92">
        <f t="shared" si="122"/>
        <v>-0.02612809047</v>
      </c>
      <c r="K115" s="92">
        <v>-0.00928</v>
      </c>
      <c r="L115" s="92">
        <v>-0.04164</v>
      </c>
      <c r="M115" s="92">
        <f t="shared" si="3"/>
        <v>-0.01626839861</v>
      </c>
    </row>
    <row r="116" ht="15.75" customHeight="1">
      <c r="A116" s="102">
        <v>44690.0</v>
      </c>
      <c r="B116" s="88">
        <v>1570.35</v>
      </c>
      <c r="C116" s="89">
        <v>711.5</v>
      </c>
      <c r="D116" s="88">
        <v>1319.85</v>
      </c>
      <c r="E116" s="88">
        <v>1616.15</v>
      </c>
      <c r="F116" s="89">
        <v>403.95</v>
      </c>
      <c r="G116" s="90">
        <v>16301.85</v>
      </c>
      <c r="H116" s="92">
        <f t="shared" ref="H116:J116" si="123">(B116-B115)/B115</f>
        <v>0.01782415659</v>
      </c>
      <c r="I116" s="92">
        <f t="shared" si="123"/>
        <v>0.001759943682</v>
      </c>
      <c r="J116" s="92">
        <f t="shared" si="123"/>
        <v>0.001707650273</v>
      </c>
      <c r="K116" s="92">
        <v>-0.00388</v>
      </c>
      <c r="L116" s="92">
        <v>-0.01126</v>
      </c>
      <c r="M116" s="92">
        <f t="shared" si="3"/>
        <v>-0.006666158885</v>
      </c>
    </row>
    <row r="117" ht="15.75" customHeight="1">
      <c r="A117" s="102">
        <v>44691.0</v>
      </c>
      <c r="B117" s="88">
        <v>1553.0</v>
      </c>
      <c r="C117" s="89">
        <v>719.65</v>
      </c>
      <c r="D117" s="88">
        <v>1341.05</v>
      </c>
      <c r="E117" s="88">
        <v>1607.95</v>
      </c>
      <c r="F117" s="89">
        <v>391.75</v>
      </c>
      <c r="G117" s="90">
        <v>16240.05</v>
      </c>
      <c r="H117" s="92">
        <f t="shared" ref="H117:J117" si="124">(B117-B116)/B116</f>
        <v>-0.01104849237</v>
      </c>
      <c r="I117" s="92">
        <f t="shared" si="124"/>
        <v>0.01145467323</v>
      </c>
      <c r="J117" s="92">
        <f t="shared" si="124"/>
        <v>0.01606243134</v>
      </c>
      <c r="K117" s="92">
        <v>-0.00507</v>
      </c>
      <c r="L117" s="92">
        <v>-0.0302</v>
      </c>
      <c r="M117" s="92">
        <f t="shared" si="3"/>
        <v>-0.003790980778</v>
      </c>
    </row>
    <row r="118" ht="15.75" customHeight="1">
      <c r="A118" s="102">
        <v>44692.0</v>
      </c>
      <c r="B118" s="88">
        <v>1526.75</v>
      </c>
      <c r="C118" s="89">
        <v>722.85</v>
      </c>
      <c r="D118" s="88">
        <v>1348.6</v>
      </c>
      <c r="E118" s="88">
        <v>1570.8</v>
      </c>
      <c r="F118" s="89">
        <v>388.15</v>
      </c>
      <c r="G118" s="90">
        <v>16167.1</v>
      </c>
      <c r="H118" s="92">
        <f t="shared" ref="H118:J118" si="125">(B118-B117)/B117</f>
        <v>-0.01690276883</v>
      </c>
      <c r="I118" s="92">
        <f t="shared" si="125"/>
        <v>0.004446605989</v>
      </c>
      <c r="J118" s="92">
        <f t="shared" si="125"/>
        <v>0.005629916856</v>
      </c>
      <c r="K118" s="92">
        <v>-0.0231</v>
      </c>
      <c r="L118" s="92">
        <v>-0.00919</v>
      </c>
      <c r="M118" s="92">
        <f t="shared" si="3"/>
        <v>-0.004491981244</v>
      </c>
    </row>
    <row r="119" ht="15.75" customHeight="1">
      <c r="A119" s="102">
        <v>44693.0</v>
      </c>
      <c r="B119" s="88">
        <v>1508.8</v>
      </c>
      <c r="C119" s="89">
        <v>705.4</v>
      </c>
      <c r="D119" s="88">
        <v>1303.05</v>
      </c>
      <c r="E119" s="88">
        <v>1526.15</v>
      </c>
      <c r="F119" s="89">
        <v>372.3</v>
      </c>
      <c r="G119" s="90">
        <v>15808.0</v>
      </c>
      <c r="H119" s="92">
        <f t="shared" ref="H119:J119" si="126">(B119-B118)/B118</f>
        <v>-0.01175700016</v>
      </c>
      <c r="I119" s="92">
        <f t="shared" si="126"/>
        <v>-0.02414055475</v>
      </c>
      <c r="J119" s="92">
        <f t="shared" si="126"/>
        <v>-0.03377576746</v>
      </c>
      <c r="K119" s="92">
        <v>-0.02843</v>
      </c>
      <c r="L119" s="92">
        <v>-0.04083</v>
      </c>
      <c r="M119" s="92">
        <f t="shared" si="3"/>
        <v>-0.02221177577</v>
      </c>
    </row>
    <row r="120" ht="15.75" customHeight="1">
      <c r="A120" s="102">
        <v>44694.0</v>
      </c>
      <c r="B120" s="88">
        <v>1504.4</v>
      </c>
      <c r="C120" s="89">
        <v>689.9</v>
      </c>
      <c r="D120" s="88">
        <v>1291.35</v>
      </c>
      <c r="E120" s="88">
        <v>1534.5</v>
      </c>
      <c r="F120" s="89">
        <v>404.3</v>
      </c>
      <c r="G120" s="90">
        <v>15782.15</v>
      </c>
      <c r="H120" s="92">
        <f t="shared" ref="H120:J120" si="127">(B120-B119)/B119</f>
        <v>-0.002916224814</v>
      </c>
      <c r="I120" s="92">
        <f t="shared" si="127"/>
        <v>-0.02197334845</v>
      </c>
      <c r="J120" s="92">
        <f t="shared" si="127"/>
        <v>-0.008978934039</v>
      </c>
      <c r="K120" s="92">
        <v>0.00547</v>
      </c>
      <c r="L120" s="92">
        <v>0.08595</v>
      </c>
      <c r="M120" s="92">
        <f t="shared" si="3"/>
        <v>-0.001635247976</v>
      </c>
    </row>
    <row r="121" ht="15.75" customHeight="1">
      <c r="A121" s="102">
        <v>44697.0</v>
      </c>
      <c r="B121" s="88">
        <v>1489.1</v>
      </c>
      <c r="C121" s="89">
        <v>693.2</v>
      </c>
      <c r="D121" s="88">
        <v>1305.1</v>
      </c>
      <c r="E121" s="88">
        <v>1542.9</v>
      </c>
      <c r="F121" s="89">
        <v>405.35</v>
      </c>
      <c r="G121" s="90">
        <v>15842.3</v>
      </c>
      <c r="H121" s="92">
        <f t="shared" ref="H121:J121" si="128">(B121-B120)/B120</f>
        <v>-0.01017016751</v>
      </c>
      <c r="I121" s="92">
        <f t="shared" si="128"/>
        <v>0.004783301928</v>
      </c>
      <c r="J121" s="92">
        <f t="shared" si="128"/>
        <v>0.01064777171</v>
      </c>
      <c r="K121" s="92">
        <v>0.00547</v>
      </c>
      <c r="L121" s="92">
        <v>0.0026</v>
      </c>
      <c r="M121" s="92">
        <f t="shared" si="3"/>
        <v>0.003811267793</v>
      </c>
    </row>
    <row r="122" ht="15.75" customHeight="1">
      <c r="A122" s="102">
        <v>44698.0</v>
      </c>
      <c r="B122" s="88">
        <v>1509.94</v>
      </c>
      <c r="C122" s="89">
        <v>707.05</v>
      </c>
      <c r="D122" s="88">
        <v>1314.0</v>
      </c>
      <c r="E122" s="88">
        <v>1604.1</v>
      </c>
      <c r="F122" s="89">
        <v>424.15</v>
      </c>
      <c r="G122" s="90">
        <v>16259.3</v>
      </c>
      <c r="H122" s="92">
        <f t="shared" ref="H122:J122" si="129">(B122-B121)/B121</f>
        <v>0.01399503056</v>
      </c>
      <c r="I122" s="92">
        <f t="shared" si="129"/>
        <v>0.01997980381</v>
      </c>
      <c r="J122" s="92">
        <f t="shared" si="129"/>
        <v>0.006819400812</v>
      </c>
      <c r="K122" s="92">
        <v>0.03967</v>
      </c>
      <c r="L122" s="92">
        <v>0.04638</v>
      </c>
      <c r="M122" s="92">
        <f t="shared" si="3"/>
        <v>0.02632193558</v>
      </c>
    </row>
    <row r="123" ht="15.75" customHeight="1">
      <c r="A123" s="102">
        <v>44699.0</v>
      </c>
      <c r="B123" s="88">
        <v>1500.74</v>
      </c>
      <c r="C123" s="89">
        <v>696.15</v>
      </c>
      <c r="D123" s="88">
        <v>1313.9</v>
      </c>
      <c r="E123" s="88">
        <v>1572.5</v>
      </c>
      <c r="F123" s="89">
        <v>415.15</v>
      </c>
      <c r="G123" s="90">
        <v>16240.3</v>
      </c>
      <c r="H123" s="92">
        <f t="shared" ref="H123:J123" si="130">(B123-B122)/B122</f>
        <v>-0.006092957336</v>
      </c>
      <c r="I123" s="92">
        <f t="shared" si="130"/>
        <v>-0.01541616576</v>
      </c>
      <c r="J123" s="92">
        <f t="shared" si="130"/>
        <v>-0.00007610350076</v>
      </c>
      <c r="K123" s="92">
        <v>-0.0197</v>
      </c>
      <c r="L123" s="92">
        <v>-0.02122</v>
      </c>
      <c r="M123" s="92">
        <f t="shared" si="3"/>
        <v>-0.001168561992</v>
      </c>
    </row>
    <row r="124" ht="15.75" customHeight="1">
      <c r="A124" s="102">
        <v>44700.0</v>
      </c>
      <c r="B124" s="88">
        <v>1419.15</v>
      </c>
      <c r="C124" s="89">
        <v>674.25</v>
      </c>
      <c r="D124" s="88">
        <v>1287.05</v>
      </c>
      <c r="E124" s="88">
        <v>1547.95</v>
      </c>
      <c r="F124" s="89">
        <v>398.65</v>
      </c>
      <c r="G124" s="90">
        <v>15809.4</v>
      </c>
      <c r="H124" s="92">
        <f t="shared" ref="H124:J124" si="131">(B124-B123)/B123</f>
        <v>-0.05436651252</v>
      </c>
      <c r="I124" s="92">
        <f t="shared" si="131"/>
        <v>-0.03145873734</v>
      </c>
      <c r="J124" s="92">
        <f t="shared" si="131"/>
        <v>-0.02043534516</v>
      </c>
      <c r="K124" s="92">
        <v>-0.01561</v>
      </c>
      <c r="L124" s="92">
        <v>-0.03974</v>
      </c>
      <c r="M124" s="92">
        <f t="shared" si="3"/>
        <v>-0.02653276109</v>
      </c>
    </row>
    <row r="125" ht="15.75" customHeight="1">
      <c r="A125" s="102">
        <v>44701.0</v>
      </c>
      <c r="B125" s="88">
        <v>1446.99</v>
      </c>
      <c r="C125" s="89">
        <v>687.9</v>
      </c>
      <c r="D125" s="88">
        <v>1320.95</v>
      </c>
      <c r="E125" s="88">
        <v>1610.1</v>
      </c>
      <c r="F125" s="89">
        <v>418.0</v>
      </c>
      <c r="G125" s="90">
        <v>16266.15</v>
      </c>
      <c r="H125" s="92">
        <f t="shared" ref="H125:J125" si="132">(B125-B124)/B124</f>
        <v>0.0196173766</v>
      </c>
      <c r="I125" s="92">
        <f t="shared" si="132"/>
        <v>0.02024471635</v>
      </c>
      <c r="J125" s="92">
        <f t="shared" si="132"/>
        <v>0.02633930306</v>
      </c>
      <c r="K125" s="92">
        <v>0.04015</v>
      </c>
      <c r="L125" s="92">
        <v>0.04854</v>
      </c>
      <c r="M125" s="92">
        <f t="shared" si="3"/>
        <v>0.02889103951</v>
      </c>
    </row>
    <row r="126" ht="15.75" customHeight="1">
      <c r="A126" s="102">
        <v>44704.0</v>
      </c>
      <c r="B126" s="88">
        <v>1460.17</v>
      </c>
      <c r="C126" s="89">
        <v>685.85</v>
      </c>
      <c r="D126" s="88">
        <v>1304.0</v>
      </c>
      <c r="E126" s="88">
        <v>1644.15</v>
      </c>
      <c r="F126" s="89">
        <v>421.45</v>
      </c>
      <c r="G126" s="90">
        <v>16214.7</v>
      </c>
      <c r="H126" s="92">
        <f t="shared" ref="H126:J126" si="133">(B126-B125)/B125</f>
        <v>0.009108563293</v>
      </c>
      <c r="I126" s="92">
        <f t="shared" si="133"/>
        <v>-0.002980084315</v>
      </c>
      <c r="J126" s="92">
        <f t="shared" si="133"/>
        <v>-0.01283167417</v>
      </c>
      <c r="K126" s="92">
        <v>0.02115</v>
      </c>
      <c r="L126" s="92">
        <v>0.00825</v>
      </c>
      <c r="M126" s="92">
        <f t="shared" si="3"/>
        <v>-0.003163010301</v>
      </c>
    </row>
    <row r="127" ht="15.75" customHeight="1">
      <c r="A127" s="102">
        <v>44705.0</v>
      </c>
      <c r="B127" s="88">
        <v>1432.93</v>
      </c>
      <c r="C127" s="89">
        <v>678.2</v>
      </c>
      <c r="D127" s="88">
        <v>1318.95</v>
      </c>
      <c r="E127" s="88">
        <v>1626.3</v>
      </c>
      <c r="F127" s="89">
        <v>425.75</v>
      </c>
      <c r="G127" s="90">
        <v>16125.15</v>
      </c>
      <c r="H127" s="92">
        <f t="shared" ref="H127:J127" si="134">(B127-B126)/B126</f>
        <v>-0.01865536205</v>
      </c>
      <c r="I127" s="92">
        <f t="shared" si="134"/>
        <v>-0.01115404243</v>
      </c>
      <c r="J127" s="92">
        <f t="shared" si="134"/>
        <v>0.01146472393</v>
      </c>
      <c r="K127" s="92">
        <v>-0.01086</v>
      </c>
      <c r="L127" s="92">
        <v>0.0102</v>
      </c>
      <c r="M127" s="92">
        <f t="shared" si="3"/>
        <v>-0.005522766379</v>
      </c>
    </row>
    <row r="128" ht="15.75" customHeight="1">
      <c r="A128" s="102">
        <v>44706.0</v>
      </c>
      <c r="B128" s="88">
        <v>1402.55</v>
      </c>
      <c r="C128" s="89">
        <v>688.2</v>
      </c>
      <c r="D128" s="88">
        <v>1328.8</v>
      </c>
      <c r="E128" s="88">
        <v>1574.75</v>
      </c>
      <c r="F128" s="89">
        <v>417.0</v>
      </c>
      <c r="G128" s="90">
        <v>16025.8</v>
      </c>
      <c r="H128" s="92">
        <f t="shared" ref="H128:J128" si="135">(B128-B127)/B127</f>
        <v>-0.02120131479</v>
      </c>
      <c r="I128" s="92">
        <f t="shared" si="135"/>
        <v>0.01474491301</v>
      </c>
      <c r="J128" s="92">
        <f t="shared" si="135"/>
        <v>0.007468061716</v>
      </c>
      <c r="K128" s="92">
        <v>-0.0317</v>
      </c>
      <c r="L128" s="92">
        <v>-0.02055</v>
      </c>
      <c r="M128" s="92">
        <f t="shared" si="3"/>
        <v>-0.006161182997</v>
      </c>
    </row>
    <row r="129" ht="15.75" customHeight="1">
      <c r="A129" s="102">
        <v>44707.0</v>
      </c>
      <c r="B129" s="88">
        <v>1415.97</v>
      </c>
      <c r="C129" s="89">
        <v>693.65</v>
      </c>
      <c r="D129" s="88">
        <v>1366.7</v>
      </c>
      <c r="E129" s="88">
        <v>1564.55</v>
      </c>
      <c r="F129" s="89">
        <v>420.65</v>
      </c>
      <c r="G129" s="90">
        <v>16170.15</v>
      </c>
      <c r="H129" s="92">
        <f t="shared" ref="H129:J129" si="136">(B129-B128)/B128</f>
        <v>0.009568286336</v>
      </c>
      <c r="I129" s="92">
        <f t="shared" si="136"/>
        <v>0.007919209532</v>
      </c>
      <c r="J129" s="92">
        <f t="shared" si="136"/>
        <v>0.02852197471</v>
      </c>
      <c r="K129" s="92">
        <v>-0.00648</v>
      </c>
      <c r="L129" s="92">
        <v>0.00875</v>
      </c>
      <c r="M129" s="92">
        <f t="shared" si="3"/>
        <v>0.009007350647</v>
      </c>
    </row>
    <row r="130" ht="15.75" customHeight="1">
      <c r="A130" s="102">
        <v>44708.0</v>
      </c>
      <c r="B130" s="88">
        <v>1453.16</v>
      </c>
      <c r="C130" s="89">
        <v>684.4</v>
      </c>
      <c r="D130" s="88">
        <v>1392.05</v>
      </c>
      <c r="E130" s="88">
        <v>1596.7</v>
      </c>
      <c r="F130" s="89">
        <v>429.6</v>
      </c>
      <c r="G130" s="90">
        <v>16352.45</v>
      </c>
      <c r="H130" s="92">
        <f t="shared" ref="H130:J130" si="137">(B130-B129)/B129</f>
        <v>0.02626468075</v>
      </c>
      <c r="I130" s="92">
        <f t="shared" si="137"/>
        <v>-0.01333525553</v>
      </c>
      <c r="J130" s="92">
        <f t="shared" si="137"/>
        <v>0.01854832809</v>
      </c>
      <c r="K130" s="92">
        <v>0.02055</v>
      </c>
      <c r="L130" s="92">
        <v>0.02128</v>
      </c>
      <c r="M130" s="92">
        <f t="shared" si="3"/>
        <v>0.01127385955</v>
      </c>
    </row>
    <row r="131" ht="15.75" customHeight="1">
      <c r="A131" s="102">
        <v>44711.0</v>
      </c>
      <c r="B131" s="88">
        <v>1518.24</v>
      </c>
      <c r="C131" s="89">
        <v>699.05</v>
      </c>
      <c r="D131" s="88">
        <v>1401.55</v>
      </c>
      <c r="E131" s="88">
        <v>1657.11</v>
      </c>
      <c r="F131" s="89">
        <v>442.4</v>
      </c>
      <c r="G131" s="90">
        <v>16661.4</v>
      </c>
      <c r="H131" s="92">
        <f t="shared" ref="H131:J131" si="138">(B131-B130)/B130</f>
        <v>0.04478515786</v>
      </c>
      <c r="I131" s="92">
        <f t="shared" si="138"/>
        <v>0.02140561075</v>
      </c>
      <c r="J131" s="92">
        <f t="shared" si="138"/>
        <v>0.006824467512</v>
      </c>
      <c r="K131" s="92">
        <v>0.03783</v>
      </c>
      <c r="L131" s="92">
        <v>0.0298</v>
      </c>
      <c r="M131" s="92">
        <f t="shared" si="3"/>
        <v>0.01889319337</v>
      </c>
    </row>
    <row r="132" ht="15.75" customHeight="1">
      <c r="A132" s="102">
        <v>44712.0</v>
      </c>
      <c r="B132" s="88">
        <v>1495.17</v>
      </c>
      <c r="C132" s="89">
        <v>700.2</v>
      </c>
      <c r="D132" s="88">
        <v>1388.95</v>
      </c>
      <c r="E132" s="88">
        <v>1650.78</v>
      </c>
      <c r="F132" s="89">
        <v>443.55</v>
      </c>
      <c r="G132" s="90">
        <v>16584.55</v>
      </c>
      <c r="H132" s="92">
        <f t="shared" ref="H132:J132" si="139">(B132-B131)/B131</f>
        <v>-0.01519522605</v>
      </c>
      <c r="I132" s="92">
        <f t="shared" si="139"/>
        <v>0.001645089765</v>
      </c>
      <c r="J132" s="92">
        <f t="shared" si="139"/>
        <v>-0.008990046734</v>
      </c>
      <c r="K132" s="92">
        <v>-0.00382</v>
      </c>
      <c r="L132" s="92">
        <v>0.0026</v>
      </c>
      <c r="M132" s="92">
        <f t="shared" si="3"/>
        <v>-0.004612457537</v>
      </c>
    </row>
    <row r="133" ht="15.75" customHeight="1">
      <c r="A133" s="102">
        <v>44713.0</v>
      </c>
      <c r="B133" s="88">
        <v>1470.26</v>
      </c>
      <c r="C133" s="89">
        <v>694.65</v>
      </c>
      <c r="D133" s="88">
        <v>1394.85</v>
      </c>
      <c r="E133" s="88">
        <v>1644.29</v>
      </c>
      <c r="F133" s="89">
        <v>444.6</v>
      </c>
      <c r="G133" s="90">
        <v>16522.75</v>
      </c>
      <c r="H133" s="92">
        <f t="shared" ref="H133:J133" si="140">(B133-B132)/B132</f>
        <v>-0.01666031287</v>
      </c>
      <c r="I133" s="92">
        <f t="shared" si="140"/>
        <v>-0.007926306769</v>
      </c>
      <c r="J133" s="92">
        <f t="shared" si="140"/>
        <v>0.004247813096</v>
      </c>
      <c r="K133" s="92">
        <v>-0.00393</v>
      </c>
      <c r="L133" s="92">
        <v>0.00237</v>
      </c>
      <c r="M133" s="92">
        <f t="shared" si="3"/>
        <v>-0.003726359775</v>
      </c>
    </row>
    <row r="134" ht="15.75" customHeight="1">
      <c r="A134" s="102">
        <v>44714.0</v>
      </c>
      <c r="B134" s="88">
        <v>1499.55</v>
      </c>
      <c r="C134" s="89">
        <v>695.95</v>
      </c>
      <c r="D134" s="88">
        <v>1385.1</v>
      </c>
      <c r="E134" s="88">
        <v>1633.47</v>
      </c>
      <c r="F134" s="89">
        <v>439.15</v>
      </c>
      <c r="G134" s="90">
        <v>16628.0</v>
      </c>
      <c r="H134" s="92">
        <f t="shared" ref="H134:J134" si="141">(B134-B133)/B133</f>
        <v>0.01992164651</v>
      </c>
      <c r="I134" s="92">
        <f t="shared" si="141"/>
        <v>0.001871446052</v>
      </c>
      <c r="J134" s="92">
        <f t="shared" si="141"/>
        <v>-0.006989998925</v>
      </c>
      <c r="K134" s="92">
        <v>-0.00658</v>
      </c>
      <c r="L134" s="92">
        <v>-0.01226</v>
      </c>
      <c r="M134" s="92">
        <f t="shared" si="3"/>
        <v>0.006370004993</v>
      </c>
    </row>
    <row r="135" ht="15.75" customHeight="1">
      <c r="A135" s="102">
        <v>44715.0</v>
      </c>
      <c r="B135" s="88">
        <v>1513.17</v>
      </c>
      <c r="C135" s="89">
        <v>686.5</v>
      </c>
      <c r="D135" s="88">
        <v>1380.3</v>
      </c>
      <c r="E135" s="88">
        <v>1648.33</v>
      </c>
      <c r="F135" s="89">
        <v>431.9</v>
      </c>
      <c r="G135" s="90">
        <v>16584.3</v>
      </c>
      <c r="H135" s="92">
        <f t="shared" ref="H135:J135" si="142">(B135-B134)/B134</f>
        <v>0.009082724817</v>
      </c>
      <c r="I135" s="92">
        <f t="shared" si="142"/>
        <v>-0.01357856168</v>
      </c>
      <c r="J135" s="92">
        <f t="shared" si="142"/>
        <v>-0.003465453758</v>
      </c>
      <c r="K135" s="92">
        <v>0.0091</v>
      </c>
      <c r="L135" s="92">
        <v>-0.01651</v>
      </c>
      <c r="M135" s="92">
        <f t="shared" si="3"/>
        <v>-0.002628097185</v>
      </c>
    </row>
    <row r="136" ht="15.75" customHeight="1">
      <c r="A136" s="102">
        <v>44718.0</v>
      </c>
      <c r="B136" s="88">
        <v>1521.48</v>
      </c>
      <c r="C136" s="89">
        <v>682.95</v>
      </c>
      <c r="D136" s="88">
        <v>1378.45</v>
      </c>
      <c r="E136" s="88">
        <v>1636.51</v>
      </c>
      <c r="F136" s="89">
        <v>432.35</v>
      </c>
      <c r="G136" s="90">
        <v>16569.55</v>
      </c>
      <c r="H136" s="92">
        <f t="shared" ref="H136:J136" si="143">(B136-B135)/B135</f>
        <v>0.005491782153</v>
      </c>
      <c r="I136" s="92">
        <f t="shared" si="143"/>
        <v>-0.005171158048</v>
      </c>
      <c r="J136" s="92">
        <f t="shared" si="143"/>
        <v>-0.001340288343</v>
      </c>
      <c r="K136" s="92">
        <v>-0.00717</v>
      </c>
      <c r="L136" s="92">
        <v>0.00104</v>
      </c>
      <c r="M136" s="92">
        <f t="shared" si="3"/>
        <v>-0.000889395392</v>
      </c>
    </row>
    <row r="137" ht="15.75" customHeight="1">
      <c r="A137" s="102">
        <v>44719.0</v>
      </c>
      <c r="B137" s="88">
        <v>1498.26</v>
      </c>
      <c r="C137" s="89">
        <v>685.3</v>
      </c>
      <c r="D137" s="88">
        <v>1362.6</v>
      </c>
      <c r="E137" s="88">
        <v>1585.87</v>
      </c>
      <c r="F137" s="89">
        <v>435.85</v>
      </c>
      <c r="G137" s="90">
        <v>16416.35</v>
      </c>
      <c r="H137" s="92">
        <f t="shared" ref="H137:J137" si="144">(B137-B136)/B136</f>
        <v>-0.01526145595</v>
      </c>
      <c r="I137" s="92">
        <f t="shared" si="144"/>
        <v>0.003440954682</v>
      </c>
      <c r="J137" s="92">
        <f t="shared" si="144"/>
        <v>-0.01149842214</v>
      </c>
      <c r="K137" s="92">
        <v>-0.03094</v>
      </c>
      <c r="L137" s="92">
        <v>0.0081</v>
      </c>
      <c r="M137" s="92">
        <f t="shared" si="3"/>
        <v>-0.009245875718</v>
      </c>
    </row>
    <row r="138" ht="15.75" customHeight="1">
      <c r="A138" s="102">
        <v>44720.0</v>
      </c>
      <c r="B138" s="88">
        <v>1491.59</v>
      </c>
      <c r="C138" s="89">
        <v>663.3</v>
      </c>
      <c r="D138" s="88">
        <v>1367.4</v>
      </c>
      <c r="E138" s="88">
        <v>1580.98</v>
      </c>
      <c r="F138" s="89">
        <v>435.65</v>
      </c>
      <c r="G138" s="90">
        <v>16356.25</v>
      </c>
      <c r="H138" s="92">
        <f t="shared" ref="H138:J138" si="145">(B138-B137)/B137</f>
        <v>-0.00445183079</v>
      </c>
      <c r="I138" s="92">
        <f t="shared" si="145"/>
        <v>-0.03210272873</v>
      </c>
      <c r="J138" s="92">
        <f t="shared" si="145"/>
        <v>0.003522677235</v>
      </c>
      <c r="K138" s="92">
        <v>-0.00308</v>
      </c>
      <c r="L138" s="92">
        <v>-4.6E-4</v>
      </c>
      <c r="M138" s="92">
        <f t="shared" si="3"/>
        <v>-0.003660984324</v>
      </c>
    </row>
    <row r="139" ht="15.75" customHeight="1">
      <c r="A139" s="102">
        <v>44721.0</v>
      </c>
      <c r="B139" s="88">
        <v>1506.51</v>
      </c>
      <c r="C139" s="89">
        <v>676.35</v>
      </c>
      <c r="D139" s="88">
        <v>1377.7</v>
      </c>
      <c r="E139" s="88">
        <v>1591.51</v>
      </c>
      <c r="F139" s="89">
        <v>428.5</v>
      </c>
      <c r="G139" s="90">
        <v>16478.1</v>
      </c>
      <c r="H139" s="92">
        <f t="shared" ref="H139:J139" si="146">(B139-B138)/B138</f>
        <v>0.01000274874</v>
      </c>
      <c r="I139" s="92">
        <f t="shared" si="146"/>
        <v>0.0196743555</v>
      </c>
      <c r="J139" s="92">
        <f t="shared" si="146"/>
        <v>0.007532543513</v>
      </c>
      <c r="K139" s="92">
        <v>0.00666</v>
      </c>
      <c r="L139" s="92">
        <v>-0.01641</v>
      </c>
      <c r="M139" s="92">
        <f t="shared" si="3"/>
        <v>0.007449751624</v>
      </c>
    </row>
    <row r="140" ht="15.75" customHeight="1">
      <c r="A140" s="102">
        <v>44722.0</v>
      </c>
      <c r="B140" s="88">
        <v>1468.52</v>
      </c>
      <c r="C140" s="89">
        <v>673.35</v>
      </c>
      <c r="D140" s="88">
        <v>1351.1</v>
      </c>
      <c r="E140" s="88">
        <v>1581.53</v>
      </c>
      <c r="F140" s="89">
        <v>428.05</v>
      </c>
      <c r="G140" s="90">
        <v>16201.8</v>
      </c>
      <c r="H140" s="92">
        <f t="shared" ref="H140:J140" si="147">(B140-B139)/B139</f>
        <v>-0.02521722391</v>
      </c>
      <c r="I140" s="92">
        <f t="shared" si="147"/>
        <v>-0.004435573298</v>
      </c>
      <c r="J140" s="92">
        <f t="shared" si="147"/>
        <v>-0.01930754155</v>
      </c>
      <c r="K140" s="92">
        <v>-0.00627</v>
      </c>
      <c r="L140" s="92">
        <v>-0.00105</v>
      </c>
      <c r="M140" s="92">
        <f t="shared" si="3"/>
        <v>-0.01676770987</v>
      </c>
    </row>
    <row r="141" ht="15.75" customHeight="1">
      <c r="A141" s="102">
        <v>44725.0</v>
      </c>
      <c r="B141" s="88">
        <v>1416.52</v>
      </c>
      <c r="C141" s="89">
        <v>671.3</v>
      </c>
      <c r="D141" s="88">
        <v>1326.6</v>
      </c>
      <c r="E141" s="88">
        <v>1528.6</v>
      </c>
      <c r="F141" s="89">
        <v>406.7</v>
      </c>
      <c r="G141" s="90">
        <v>15774.4</v>
      </c>
      <c r="H141" s="92">
        <f t="shared" ref="H141:J141" si="148">(B141-B140)/B140</f>
        <v>-0.03540980034</v>
      </c>
      <c r="I141" s="92">
        <f t="shared" si="148"/>
        <v>-0.003044479097</v>
      </c>
      <c r="J141" s="92">
        <f t="shared" si="148"/>
        <v>-0.01813337281</v>
      </c>
      <c r="K141" s="92">
        <v>-0.03347</v>
      </c>
      <c r="L141" s="92">
        <v>-0.04988</v>
      </c>
      <c r="M141" s="92">
        <f t="shared" si="3"/>
        <v>-0.02637978496</v>
      </c>
    </row>
    <row r="142" ht="15.75" customHeight="1">
      <c r="A142" s="102">
        <v>44726.0</v>
      </c>
      <c r="B142" s="88">
        <v>1432.48</v>
      </c>
      <c r="C142" s="89">
        <v>682.05</v>
      </c>
      <c r="D142" s="88">
        <v>1312.0</v>
      </c>
      <c r="E142" s="88">
        <v>1541.18</v>
      </c>
      <c r="F142" s="89">
        <v>405.15</v>
      </c>
      <c r="G142" s="90">
        <v>15732.1</v>
      </c>
      <c r="H142" s="92">
        <f t="shared" ref="H142:J142" si="149">(B142-B141)/B141</f>
        <v>0.01126704882</v>
      </c>
      <c r="I142" s="92">
        <f t="shared" si="149"/>
        <v>0.01601370475</v>
      </c>
      <c r="J142" s="92">
        <f t="shared" si="149"/>
        <v>-0.01100557817</v>
      </c>
      <c r="K142" s="92">
        <v>0.00823</v>
      </c>
      <c r="L142" s="92">
        <v>-0.00381</v>
      </c>
      <c r="M142" s="92">
        <f t="shared" si="3"/>
        <v>-0.002681559996</v>
      </c>
    </row>
    <row r="143" ht="15.75" customHeight="1">
      <c r="A143" s="102">
        <v>44727.0</v>
      </c>
      <c r="B143" s="88">
        <v>1414.23</v>
      </c>
      <c r="C143" s="89">
        <v>682.1</v>
      </c>
      <c r="D143" s="88">
        <v>1307.45</v>
      </c>
      <c r="E143" s="88">
        <v>1556.84</v>
      </c>
      <c r="F143" s="89">
        <v>414.1</v>
      </c>
      <c r="G143" s="90">
        <v>15692.15</v>
      </c>
      <c r="H143" s="92">
        <f t="shared" ref="H143:J143" si="150">(B143-B142)/B142</f>
        <v>-0.01274014297</v>
      </c>
      <c r="I143" s="92">
        <f t="shared" si="150"/>
        <v>0.00007330840847</v>
      </c>
      <c r="J143" s="92">
        <f t="shared" si="150"/>
        <v>-0.003467987805</v>
      </c>
      <c r="K143" s="92">
        <v>0.01016</v>
      </c>
      <c r="L143" s="92">
        <v>0.02209</v>
      </c>
      <c r="M143" s="92">
        <f t="shared" si="3"/>
        <v>-0.002539393978</v>
      </c>
    </row>
    <row r="144" ht="15.75" customHeight="1">
      <c r="A144" s="102">
        <v>44728.0</v>
      </c>
      <c r="B144" s="88">
        <v>1389.37</v>
      </c>
      <c r="C144" s="89">
        <v>654.2</v>
      </c>
      <c r="D144" s="88">
        <v>1281.3</v>
      </c>
      <c r="E144" s="88">
        <v>1523.96</v>
      </c>
      <c r="F144" s="89">
        <v>392.95</v>
      </c>
      <c r="G144" s="90">
        <v>15360.6</v>
      </c>
      <c r="H144" s="92">
        <f t="shared" ref="H144:J144" si="151">(B144-B143)/B143</f>
        <v>-0.01757847026</v>
      </c>
      <c r="I144" s="92">
        <f t="shared" si="151"/>
        <v>-0.04090309339</v>
      </c>
      <c r="J144" s="92">
        <f t="shared" si="151"/>
        <v>-0.02000076485</v>
      </c>
      <c r="K144" s="92">
        <v>-0.02112</v>
      </c>
      <c r="L144" s="92">
        <v>-0.05107</v>
      </c>
      <c r="M144" s="92">
        <f t="shared" si="3"/>
        <v>-0.02112839859</v>
      </c>
    </row>
    <row r="145" ht="15.75" customHeight="1">
      <c r="A145" s="102">
        <v>44729.0</v>
      </c>
      <c r="B145" s="88">
        <v>1379.53</v>
      </c>
      <c r="C145" s="89">
        <v>643.65</v>
      </c>
      <c r="D145" s="88">
        <v>1289.75</v>
      </c>
      <c r="E145" s="88">
        <v>1486.6</v>
      </c>
      <c r="F145" s="89">
        <v>388.95</v>
      </c>
      <c r="G145" s="90">
        <v>15293.5</v>
      </c>
      <c r="H145" s="92">
        <f t="shared" ref="H145:J145" si="152">(B145-B144)/B144</f>
        <v>-0.007082346675</v>
      </c>
      <c r="I145" s="92">
        <f t="shared" si="152"/>
        <v>-0.0161265668</v>
      </c>
      <c r="J145" s="92">
        <f t="shared" si="152"/>
        <v>0.006594864591</v>
      </c>
      <c r="K145" s="92">
        <v>-0.02452</v>
      </c>
      <c r="L145" s="92">
        <v>-0.01018</v>
      </c>
      <c r="M145" s="92">
        <f t="shared" si="3"/>
        <v>-0.004368318946</v>
      </c>
    </row>
    <row r="146" ht="15.75" customHeight="1">
      <c r="A146" s="102">
        <v>44732.0</v>
      </c>
      <c r="B146" s="88">
        <v>1406.22</v>
      </c>
      <c r="C146" s="89">
        <v>640.9</v>
      </c>
      <c r="D146" s="88">
        <v>1322.15</v>
      </c>
      <c r="E146" s="88">
        <v>1468.49</v>
      </c>
      <c r="F146" s="89">
        <v>382.7</v>
      </c>
      <c r="G146" s="90">
        <v>15350.15</v>
      </c>
      <c r="H146" s="92">
        <f t="shared" ref="H146:J146" si="153">(B146-B145)/B145</f>
        <v>0.01934716896</v>
      </c>
      <c r="I146" s="92">
        <f t="shared" si="153"/>
        <v>-0.004272508351</v>
      </c>
      <c r="J146" s="92">
        <f t="shared" si="153"/>
        <v>0.02512114751</v>
      </c>
      <c r="K146" s="92">
        <v>-0.01218</v>
      </c>
      <c r="L146" s="92">
        <v>-0.01607</v>
      </c>
      <c r="M146" s="92">
        <f t="shared" si="3"/>
        <v>0.003704188054</v>
      </c>
    </row>
    <row r="147" ht="15.75" customHeight="1">
      <c r="A147" s="102">
        <v>44733.0</v>
      </c>
      <c r="B147" s="88">
        <v>1441.78</v>
      </c>
      <c r="C147" s="89">
        <v>654.3</v>
      </c>
      <c r="D147" s="88">
        <v>1336.55</v>
      </c>
      <c r="E147" s="88">
        <v>1496.92</v>
      </c>
      <c r="F147" s="89">
        <v>397.6</v>
      </c>
      <c r="G147" s="90">
        <v>15638.8</v>
      </c>
      <c r="H147" s="92">
        <f t="shared" ref="H147:J147" si="154">(B147-B146)/B146</f>
        <v>0.02528765058</v>
      </c>
      <c r="I147" s="92">
        <f t="shared" si="154"/>
        <v>0.02090809799</v>
      </c>
      <c r="J147" s="92">
        <f t="shared" si="154"/>
        <v>0.01089135121</v>
      </c>
      <c r="K147" s="92">
        <v>0.01936</v>
      </c>
      <c r="L147" s="92">
        <v>0.03893</v>
      </c>
      <c r="M147" s="92">
        <f t="shared" si="3"/>
        <v>0.0188043765</v>
      </c>
    </row>
    <row r="148" ht="15.75" customHeight="1">
      <c r="A148" s="102">
        <v>44734.0</v>
      </c>
      <c r="B148" s="88">
        <v>1429.2</v>
      </c>
      <c r="C148" s="89">
        <v>642.85</v>
      </c>
      <c r="D148" s="88">
        <v>1330.25</v>
      </c>
      <c r="E148" s="88">
        <v>1475.42</v>
      </c>
      <c r="F148" s="89">
        <v>393.1</v>
      </c>
      <c r="G148" s="90">
        <v>15413.3</v>
      </c>
      <c r="H148" s="92">
        <f t="shared" ref="H148:J148" si="155">(B148-B147)/B147</f>
        <v>-0.008725325639</v>
      </c>
      <c r="I148" s="92">
        <f t="shared" si="155"/>
        <v>-0.01749961791</v>
      </c>
      <c r="J148" s="92">
        <f t="shared" si="155"/>
        <v>-0.004713628372</v>
      </c>
      <c r="K148" s="92">
        <v>-0.01436</v>
      </c>
      <c r="L148" s="92">
        <v>-0.01132</v>
      </c>
      <c r="M148" s="92">
        <f t="shared" si="3"/>
        <v>-0.01441926491</v>
      </c>
    </row>
    <row r="149" ht="15.75" customHeight="1">
      <c r="A149" s="102">
        <v>44735.0</v>
      </c>
      <c r="B149" s="88">
        <v>1444.31</v>
      </c>
      <c r="C149" s="89">
        <v>660.2</v>
      </c>
      <c r="D149" s="88">
        <v>1335.15</v>
      </c>
      <c r="E149" s="88">
        <v>1490.94</v>
      </c>
      <c r="F149" s="89">
        <v>407.2</v>
      </c>
      <c r="G149" s="90">
        <v>15556.65</v>
      </c>
      <c r="H149" s="92">
        <f t="shared" ref="H149:J149" si="156">(B149-B148)/B148</f>
        <v>0.01057234817</v>
      </c>
      <c r="I149" s="92">
        <f t="shared" si="156"/>
        <v>0.02698918877</v>
      </c>
      <c r="J149" s="92">
        <f t="shared" si="156"/>
        <v>0.003683518136</v>
      </c>
      <c r="K149" s="92">
        <v>0.01052</v>
      </c>
      <c r="L149" s="92">
        <v>0.03587</v>
      </c>
      <c r="M149" s="92">
        <f t="shared" si="3"/>
        <v>0.009300409387</v>
      </c>
    </row>
    <row r="150" ht="15.75" customHeight="1">
      <c r="A150" s="102">
        <v>44736.0</v>
      </c>
      <c r="B150" s="88">
        <v>1433.02</v>
      </c>
      <c r="C150" s="89">
        <v>671.2</v>
      </c>
      <c r="D150" s="88">
        <v>1353.8</v>
      </c>
      <c r="E150" s="88">
        <v>1491.49</v>
      </c>
      <c r="F150" s="89">
        <v>409.3</v>
      </c>
      <c r="G150" s="90">
        <v>15699.25</v>
      </c>
      <c r="H150" s="92">
        <f t="shared" ref="H150:J150" si="157">(B150-B149)/B149</f>
        <v>-0.007816881417</v>
      </c>
      <c r="I150" s="92">
        <f t="shared" si="157"/>
        <v>0.01666161769</v>
      </c>
      <c r="J150" s="92">
        <f t="shared" si="157"/>
        <v>0.01396846796</v>
      </c>
      <c r="K150" s="92">
        <v>3.7E-4</v>
      </c>
      <c r="L150" s="92">
        <v>0.00516</v>
      </c>
      <c r="M150" s="92">
        <f t="shared" si="3"/>
        <v>0.009166497929</v>
      </c>
    </row>
    <row r="151" ht="15.75" customHeight="1">
      <c r="A151" s="102">
        <v>44739.0</v>
      </c>
      <c r="B151" s="88">
        <v>1466.34</v>
      </c>
      <c r="C151" s="89">
        <v>683.95</v>
      </c>
      <c r="D151" s="88">
        <v>1356.25</v>
      </c>
      <c r="E151" s="88">
        <v>1532.34</v>
      </c>
      <c r="F151" s="89">
        <v>414.5</v>
      </c>
      <c r="G151" s="90">
        <v>15832.05</v>
      </c>
      <c r="H151" s="92">
        <f t="shared" ref="H151:J151" si="158">(B151-B150)/B150</f>
        <v>0.02325159453</v>
      </c>
      <c r="I151" s="92">
        <f t="shared" si="158"/>
        <v>0.01899582837</v>
      </c>
      <c r="J151" s="92">
        <f t="shared" si="158"/>
        <v>0.001809720786</v>
      </c>
      <c r="K151" s="92">
        <v>0.02739</v>
      </c>
      <c r="L151" s="92">
        <v>0.0127</v>
      </c>
      <c r="M151" s="92">
        <f t="shared" si="3"/>
        <v>0.008459002819</v>
      </c>
    </row>
    <row r="152" ht="15.75" customHeight="1">
      <c r="A152" s="102">
        <v>44740.0</v>
      </c>
      <c r="B152" s="88">
        <v>1471.85</v>
      </c>
      <c r="C152" s="89">
        <v>681.15</v>
      </c>
      <c r="D152" s="88">
        <v>1345.9</v>
      </c>
      <c r="E152" s="88">
        <v>1548.01</v>
      </c>
      <c r="F152" s="89">
        <v>417.1</v>
      </c>
      <c r="G152" s="90">
        <v>15850.2</v>
      </c>
      <c r="H152" s="92">
        <f t="shared" ref="H152:J152" si="159">(B152-B151)/B151</f>
        <v>0.003757655114</v>
      </c>
      <c r="I152" s="92">
        <f t="shared" si="159"/>
        <v>-0.004093866511</v>
      </c>
      <c r="J152" s="92">
        <f t="shared" si="159"/>
        <v>-0.007631336406</v>
      </c>
      <c r="K152" s="92">
        <v>0.01023</v>
      </c>
      <c r="L152" s="92">
        <v>0.00627</v>
      </c>
      <c r="M152" s="92">
        <f t="shared" si="3"/>
        <v>0.001146408709</v>
      </c>
    </row>
    <row r="153" ht="15.75" customHeight="1">
      <c r="A153" s="102">
        <v>44741.0</v>
      </c>
      <c r="B153" s="88">
        <v>1455.05</v>
      </c>
      <c r="C153" s="89">
        <v>687.8</v>
      </c>
      <c r="D153" s="88">
        <v>1343.95</v>
      </c>
      <c r="E153" s="88">
        <v>1544.42</v>
      </c>
      <c r="F153" s="89">
        <v>416.95</v>
      </c>
      <c r="G153" s="90">
        <v>15799.1</v>
      </c>
      <c r="H153" s="92">
        <f t="shared" ref="H153:J153" si="160">(B153-B152)/B152</f>
        <v>-0.01141420661</v>
      </c>
      <c r="I153" s="92">
        <f t="shared" si="160"/>
        <v>0.009762900976</v>
      </c>
      <c r="J153" s="92">
        <f t="shared" si="160"/>
        <v>-0.001448844639</v>
      </c>
      <c r="K153" s="92">
        <v>-0.00232</v>
      </c>
      <c r="L153" s="92">
        <v>-3.6E-4</v>
      </c>
      <c r="M153" s="92">
        <f t="shared" si="3"/>
        <v>-0.003223934083</v>
      </c>
    </row>
    <row r="154" ht="15.75" customHeight="1">
      <c r="A154" s="102">
        <v>44742.0</v>
      </c>
      <c r="B154" s="88">
        <v>1453.71</v>
      </c>
      <c r="C154" s="89">
        <v>684.95</v>
      </c>
      <c r="D154" s="88">
        <v>1348.0</v>
      </c>
      <c r="E154" s="88">
        <v>1554.74</v>
      </c>
      <c r="F154" s="89">
        <v>411.8</v>
      </c>
      <c r="G154" s="90">
        <v>15780.25</v>
      </c>
      <c r="H154" s="92">
        <f t="shared" ref="H154:J154" si="161">(B154-B153)/B153</f>
        <v>-0.0009209305522</v>
      </c>
      <c r="I154" s="92">
        <f t="shared" si="161"/>
        <v>-0.004143646409</v>
      </c>
      <c r="J154" s="92">
        <f t="shared" si="161"/>
        <v>0.003013504967</v>
      </c>
      <c r="K154" s="92">
        <v>0.00668</v>
      </c>
      <c r="L154" s="92">
        <v>-0.01235</v>
      </c>
      <c r="M154" s="92">
        <f t="shared" si="3"/>
        <v>-0.001193105936</v>
      </c>
    </row>
    <row r="155" ht="15.75" customHeight="1">
      <c r="A155" s="102">
        <v>44743.0</v>
      </c>
      <c r="B155" s="88">
        <v>1471.11</v>
      </c>
      <c r="C155" s="89">
        <v>673.45</v>
      </c>
      <c r="D155" s="88">
        <v>1353.75</v>
      </c>
      <c r="E155" s="88">
        <v>1568.61</v>
      </c>
      <c r="F155" s="89">
        <v>411.43</v>
      </c>
      <c r="G155" s="90">
        <v>15752.05</v>
      </c>
      <c r="H155" s="92">
        <f t="shared" ref="H155:J155" si="162">(B155-B154)/B154</f>
        <v>0.01196937491</v>
      </c>
      <c r="I155" s="92">
        <f t="shared" si="162"/>
        <v>-0.01678954668</v>
      </c>
      <c r="J155" s="92">
        <f t="shared" si="162"/>
        <v>0.004265578635</v>
      </c>
      <c r="K155" s="92">
        <v>0.00892</v>
      </c>
      <c r="L155" s="92">
        <v>-9.0E-4</v>
      </c>
      <c r="M155" s="92">
        <f t="shared" si="3"/>
        <v>-0.001787043931</v>
      </c>
    </row>
    <row r="156" ht="15.75" customHeight="1">
      <c r="A156" s="102">
        <v>44746.0</v>
      </c>
      <c r="B156" s="88">
        <v>1479.66</v>
      </c>
      <c r="C156" s="89">
        <v>681.9</v>
      </c>
      <c r="D156" s="88">
        <v>1355.65</v>
      </c>
      <c r="E156" s="88">
        <v>1578.14</v>
      </c>
      <c r="F156" s="89">
        <v>407.19</v>
      </c>
      <c r="G156" s="90">
        <v>15835.35</v>
      </c>
      <c r="H156" s="92">
        <f t="shared" ref="H156:J156" si="163">(B156-B155)/B155</f>
        <v>0.005811937924</v>
      </c>
      <c r="I156" s="92">
        <f t="shared" si="163"/>
        <v>0.01254733091</v>
      </c>
      <c r="J156" s="92">
        <f t="shared" si="163"/>
        <v>0.001403508772</v>
      </c>
      <c r="K156" s="92">
        <v>0.00608</v>
      </c>
      <c r="L156" s="92">
        <v>-0.01031</v>
      </c>
      <c r="M156" s="92">
        <f t="shared" si="3"/>
        <v>0.005288200583</v>
      </c>
    </row>
    <row r="157" ht="15.75" customHeight="1">
      <c r="A157" s="102">
        <v>44747.0</v>
      </c>
      <c r="B157" s="88">
        <v>1467.68</v>
      </c>
      <c r="C157" s="89">
        <v>684.45</v>
      </c>
      <c r="D157" s="88">
        <v>1352.6</v>
      </c>
      <c r="E157" s="88">
        <v>1561.38</v>
      </c>
      <c r="F157" s="89">
        <v>410.73</v>
      </c>
      <c r="G157" s="90">
        <v>15810.85</v>
      </c>
      <c r="H157" s="92">
        <f t="shared" ref="H157:J157" si="164">(B157-B156)/B156</f>
        <v>-0.008096454591</v>
      </c>
      <c r="I157" s="92">
        <f t="shared" si="164"/>
        <v>0.003739551254</v>
      </c>
      <c r="J157" s="92">
        <f t="shared" si="164"/>
        <v>-0.002249843249</v>
      </c>
      <c r="K157" s="92">
        <v>-0.01062</v>
      </c>
      <c r="L157" s="92">
        <v>0.00869</v>
      </c>
      <c r="M157" s="92">
        <f t="shared" si="3"/>
        <v>-0.00154717136</v>
      </c>
    </row>
    <row r="158" ht="15.75" customHeight="1">
      <c r="A158" s="102">
        <v>44748.0</v>
      </c>
      <c r="B158" s="88">
        <v>1483.29</v>
      </c>
      <c r="C158" s="89">
        <v>693.95</v>
      </c>
      <c r="D158" s="88">
        <v>1371.25</v>
      </c>
      <c r="E158" s="88">
        <v>1552.65</v>
      </c>
      <c r="F158" s="89">
        <v>415.07</v>
      </c>
      <c r="G158" s="90">
        <v>15989.8</v>
      </c>
      <c r="H158" s="92">
        <f t="shared" ref="H158:J158" si="165">(B158-B157)/B157</f>
        <v>0.01063583342</v>
      </c>
      <c r="I158" s="92">
        <f t="shared" si="165"/>
        <v>0.01387975747</v>
      </c>
      <c r="J158" s="92">
        <f t="shared" si="165"/>
        <v>0.01378825965</v>
      </c>
      <c r="K158" s="92">
        <v>-0.00559</v>
      </c>
      <c r="L158" s="92">
        <v>0.01057</v>
      </c>
      <c r="M158" s="92">
        <f t="shared" si="3"/>
        <v>0.01131817707</v>
      </c>
    </row>
    <row r="159" ht="15.75" customHeight="1">
      <c r="A159" s="102">
        <v>44749.0</v>
      </c>
      <c r="B159" s="88">
        <v>1490.3</v>
      </c>
      <c r="C159" s="89">
        <v>686.8</v>
      </c>
      <c r="D159" s="88">
        <v>1395.8</v>
      </c>
      <c r="E159" s="88">
        <v>1607.47</v>
      </c>
      <c r="F159" s="89">
        <v>429.52</v>
      </c>
      <c r="G159" s="90">
        <v>16132.9</v>
      </c>
      <c r="H159" s="92">
        <f t="shared" ref="H159:J159" si="166">(B159-B158)/B158</f>
        <v>0.004725980759</v>
      </c>
      <c r="I159" s="92">
        <f t="shared" si="166"/>
        <v>-0.01030333598</v>
      </c>
      <c r="J159" s="92">
        <f t="shared" si="166"/>
        <v>0.01790337284</v>
      </c>
      <c r="K159" s="92">
        <v>0.03531</v>
      </c>
      <c r="L159" s="92">
        <v>0.03481</v>
      </c>
      <c r="M159" s="92">
        <f t="shared" si="3"/>
        <v>0.008949455278</v>
      </c>
    </row>
    <row r="160" ht="15.75" customHeight="1">
      <c r="A160" s="102">
        <v>44750.0</v>
      </c>
      <c r="B160" s="88">
        <v>1505.96</v>
      </c>
      <c r="C160" s="89">
        <v>695.15</v>
      </c>
      <c r="D160" s="88">
        <v>1397.1</v>
      </c>
      <c r="E160" s="88">
        <v>1683.65</v>
      </c>
      <c r="F160" s="89">
        <v>440.19</v>
      </c>
      <c r="G160" s="90">
        <v>16220.6</v>
      </c>
      <c r="H160" s="92">
        <f t="shared" ref="H160:J160" si="167">(B160-B159)/B159</f>
        <v>0.01050795142</v>
      </c>
      <c r="I160" s="92">
        <f t="shared" si="167"/>
        <v>0.01215783343</v>
      </c>
      <c r="J160" s="92">
        <f t="shared" si="167"/>
        <v>0.0009313655251</v>
      </c>
      <c r="K160" s="92">
        <v>0.04739</v>
      </c>
      <c r="L160" s="92">
        <v>0.02484</v>
      </c>
      <c r="M160" s="92">
        <f t="shared" si="3"/>
        <v>0.005436096424</v>
      </c>
    </row>
    <row r="161" ht="15.75" customHeight="1">
      <c r="A161" s="102">
        <v>44753.0</v>
      </c>
      <c r="B161" s="88">
        <v>1464.89</v>
      </c>
      <c r="C161" s="89">
        <v>660.55</v>
      </c>
      <c r="D161" s="88">
        <v>1406.15</v>
      </c>
      <c r="E161" s="88">
        <v>1659.26</v>
      </c>
      <c r="F161" s="89">
        <v>435.71</v>
      </c>
      <c r="G161" s="90">
        <v>16216.0</v>
      </c>
      <c r="H161" s="92">
        <f t="shared" ref="H161:J161" si="168">(B161-B160)/B160</f>
        <v>-0.02727164068</v>
      </c>
      <c r="I161" s="92">
        <f t="shared" si="168"/>
        <v>-0.04977343019</v>
      </c>
      <c r="J161" s="92">
        <f t="shared" si="168"/>
        <v>0.006477703815</v>
      </c>
      <c r="K161" s="92">
        <v>-0.01449</v>
      </c>
      <c r="L161" s="92">
        <v>-0.01018</v>
      </c>
      <c r="M161" s="92">
        <f t="shared" si="3"/>
        <v>-0.0002835900028</v>
      </c>
    </row>
    <row r="162" ht="15.75" customHeight="1">
      <c r="A162" s="102">
        <v>44754.0</v>
      </c>
      <c r="B162" s="88">
        <v>1430.54</v>
      </c>
      <c r="C162" s="89">
        <v>663.0</v>
      </c>
      <c r="D162" s="88">
        <v>1391.8</v>
      </c>
      <c r="E162" s="88">
        <v>1650.03</v>
      </c>
      <c r="F162" s="89">
        <v>429.23</v>
      </c>
      <c r="G162" s="90">
        <v>16058.3</v>
      </c>
      <c r="H162" s="92">
        <f t="shared" ref="H162:J162" si="169">(B162-B161)/B161</f>
        <v>-0.02344885964</v>
      </c>
      <c r="I162" s="92">
        <f t="shared" si="169"/>
        <v>0.003709030353</v>
      </c>
      <c r="J162" s="92">
        <f t="shared" si="169"/>
        <v>-0.01020517015</v>
      </c>
      <c r="K162" s="92">
        <v>-0.00556</v>
      </c>
      <c r="L162" s="92">
        <v>-0.01487</v>
      </c>
      <c r="M162" s="92">
        <f t="shared" si="3"/>
        <v>-0.009724963</v>
      </c>
    </row>
    <row r="163" ht="15.75" customHeight="1">
      <c r="A163" s="102">
        <v>44755.0</v>
      </c>
      <c r="B163" s="88">
        <v>1436.35</v>
      </c>
      <c r="C163" s="89">
        <v>643.5</v>
      </c>
      <c r="D163" s="88">
        <v>1357.85</v>
      </c>
      <c r="E163" s="88">
        <v>1643.54</v>
      </c>
      <c r="F163" s="89">
        <v>425.79</v>
      </c>
      <c r="G163" s="90">
        <v>15966.65</v>
      </c>
      <c r="H163" s="92">
        <f t="shared" ref="H163:J163" si="170">(B163-B162)/B162</f>
        <v>0.004061403386</v>
      </c>
      <c r="I163" s="92">
        <f t="shared" si="170"/>
        <v>-0.02941176471</v>
      </c>
      <c r="J163" s="92">
        <f t="shared" si="170"/>
        <v>-0.02439287254</v>
      </c>
      <c r="K163" s="92">
        <v>-0.00393</v>
      </c>
      <c r="L163" s="92">
        <v>-0.00801</v>
      </c>
      <c r="M163" s="92">
        <f t="shared" si="3"/>
        <v>-0.00570732892</v>
      </c>
    </row>
    <row r="164" ht="15.75" customHeight="1">
      <c r="A164" s="102">
        <v>44756.0</v>
      </c>
      <c r="B164" s="88">
        <v>1420.84</v>
      </c>
      <c r="C164" s="89">
        <v>641.65</v>
      </c>
      <c r="D164" s="88">
        <v>1351.05</v>
      </c>
      <c r="E164" s="88">
        <v>1642.45</v>
      </c>
      <c r="F164" s="89">
        <v>426.73</v>
      </c>
      <c r="G164" s="90">
        <v>15938.65</v>
      </c>
      <c r="H164" s="92">
        <f t="shared" ref="H164:J164" si="171">(B164-B163)/B163</f>
        <v>-0.01079820378</v>
      </c>
      <c r="I164" s="92">
        <f t="shared" si="171"/>
        <v>-0.002874902875</v>
      </c>
      <c r="J164" s="92">
        <f t="shared" si="171"/>
        <v>-0.005007916927</v>
      </c>
      <c r="K164" s="92">
        <v>-6.6E-4</v>
      </c>
      <c r="L164" s="92">
        <v>0.00221</v>
      </c>
      <c r="M164" s="92">
        <f t="shared" si="3"/>
        <v>-0.001753655275</v>
      </c>
    </row>
    <row r="165" ht="15.75" customHeight="1">
      <c r="A165" s="102">
        <v>44757.0</v>
      </c>
      <c r="B165" s="88">
        <v>1422.33</v>
      </c>
      <c r="C165" s="89">
        <v>651.8</v>
      </c>
      <c r="D165" s="88">
        <v>1362.05</v>
      </c>
      <c r="E165" s="88">
        <v>1681.06</v>
      </c>
      <c r="F165" s="89">
        <v>438.85</v>
      </c>
      <c r="G165" s="90">
        <v>16049.2</v>
      </c>
      <c r="H165" s="92">
        <f t="shared" ref="H165:J165" si="172">(B165-B164)/B164</f>
        <v>0.001048675431</v>
      </c>
      <c r="I165" s="92">
        <f t="shared" si="172"/>
        <v>0.01581859269</v>
      </c>
      <c r="J165" s="92">
        <f t="shared" si="172"/>
        <v>0.008141815625</v>
      </c>
      <c r="K165" s="92">
        <v>0.02351</v>
      </c>
      <c r="L165" s="92">
        <v>0.0284</v>
      </c>
      <c r="M165" s="92">
        <f t="shared" si="3"/>
        <v>0.00693597011</v>
      </c>
    </row>
    <row r="166" ht="15.75" customHeight="1">
      <c r="A166" s="102">
        <v>44760.0</v>
      </c>
      <c r="B166" s="88">
        <v>1481.55</v>
      </c>
      <c r="C166" s="89">
        <v>663.05</v>
      </c>
      <c r="D166" s="88">
        <v>1347.55</v>
      </c>
      <c r="E166" s="88">
        <v>1723.76</v>
      </c>
      <c r="F166" s="89">
        <v>449.51</v>
      </c>
      <c r="G166" s="90">
        <v>16278.5</v>
      </c>
      <c r="H166" s="92">
        <f t="shared" ref="H166:J166" si="173">(B166-B165)/B165</f>
        <v>0.04163590728</v>
      </c>
      <c r="I166" s="92">
        <f t="shared" si="173"/>
        <v>0.01725989567</v>
      </c>
      <c r="J166" s="92">
        <f t="shared" si="173"/>
        <v>-0.01064571785</v>
      </c>
      <c r="K166" s="92">
        <v>0.0254</v>
      </c>
      <c r="L166" s="92">
        <v>0.02429</v>
      </c>
      <c r="M166" s="92">
        <f t="shared" si="3"/>
        <v>0.0142873165</v>
      </c>
    </row>
    <row r="167" ht="15.75" customHeight="1">
      <c r="A167" s="102">
        <v>44761.0</v>
      </c>
      <c r="B167" s="88">
        <v>1475.83</v>
      </c>
      <c r="C167" s="89">
        <v>672.9</v>
      </c>
      <c r="D167" s="88">
        <v>1348.05</v>
      </c>
      <c r="E167" s="88">
        <v>1725.91</v>
      </c>
      <c r="F167" s="89">
        <v>447.67</v>
      </c>
      <c r="G167" s="90">
        <v>16340.55</v>
      </c>
      <c r="H167" s="92">
        <f t="shared" ref="H167:J167" si="174">(B167-B166)/B166</f>
        <v>-0.003860821437</v>
      </c>
      <c r="I167" s="92">
        <f t="shared" si="174"/>
        <v>0.01485559158</v>
      </c>
      <c r="J167" s="92">
        <f t="shared" si="174"/>
        <v>0.0003710437461</v>
      </c>
      <c r="K167" s="92">
        <v>0.00125</v>
      </c>
      <c r="L167" s="92">
        <v>-0.00409</v>
      </c>
      <c r="M167" s="92">
        <f t="shared" si="3"/>
        <v>0.003811776269</v>
      </c>
    </row>
    <row r="168" ht="15.75" customHeight="1">
      <c r="A168" s="102">
        <v>44762.0</v>
      </c>
      <c r="B168" s="88">
        <v>1506.81</v>
      </c>
      <c r="C168" s="89">
        <v>670.65</v>
      </c>
      <c r="D168" s="88">
        <v>1365.05</v>
      </c>
      <c r="E168" s="88">
        <v>1736.04</v>
      </c>
      <c r="F168" s="89">
        <v>452.05</v>
      </c>
      <c r="G168" s="90">
        <v>16520.85</v>
      </c>
      <c r="H168" s="92">
        <f t="shared" ref="H168:J168" si="175">(B168-B167)/B167</f>
        <v>0.02099157762</v>
      </c>
      <c r="I168" s="92">
        <f t="shared" si="175"/>
        <v>-0.003343736068</v>
      </c>
      <c r="J168" s="92">
        <f t="shared" si="175"/>
        <v>0.0126108082</v>
      </c>
      <c r="K168" s="92">
        <v>0.00587</v>
      </c>
      <c r="L168" s="92">
        <v>0.00978</v>
      </c>
      <c r="M168" s="92">
        <f t="shared" si="3"/>
        <v>0.01103390033</v>
      </c>
    </row>
    <row r="169" ht="15.75" customHeight="1">
      <c r="A169" s="102">
        <v>44763.0</v>
      </c>
      <c r="B169" s="88">
        <v>1524.31</v>
      </c>
      <c r="C169" s="89">
        <v>678.35</v>
      </c>
      <c r="D169" s="88">
        <v>1360.75</v>
      </c>
      <c r="E169" s="88">
        <v>1761.18</v>
      </c>
      <c r="F169" s="89">
        <v>453.45</v>
      </c>
      <c r="G169" s="90">
        <v>16605.25</v>
      </c>
      <c r="H169" s="92">
        <f t="shared" ref="H169:J169" si="176">(B169-B168)/B168</f>
        <v>0.01161393938</v>
      </c>
      <c r="I169" s="92">
        <f t="shared" si="176"/>
        <v>0.01148139864</v>
      </c>
      <c r="J169" s="92">
        <f t="shared" si="176"/>
        <v>-0.003150067763</v>
      </c>
      <c r="K169" s="92">
        <v>0.01448</v>
      </c>
      <c r="L169" s="92">
        <v>0.0031</v>
      </c>
      <c r="M169" s="92">
        <f t="shared" si="3"/>
        <v>0.005108695981</v>
      </c>
    </row>
    <row r="170" ht="15.75" customHeight="1">
      <c r="A170" s="102">
        <v>44764.0</v>
      </c>
      <c r="B170" s="88">
        <v>1497.86</v>
      </c>
      <c r="C170" s="89">
        <v>678.85</v>
      </c>
      <c r="D170" s="88">
        <v>1392.5</v>
      </c>
      <c r="E170" s="88">
        <v>1763.77</v>
      </c>
      <c r="F170" s="89">
        <v>453.5</v>
      </c>
      <c r="G170" s="90">
        <v>16719.45</v>
      </c>
      <c r="H170" s="92">
        <f t="shared" ref="H170:J170" si="177">(B170-B169)/B169</f>
        <v>-0.01735211342</v>
      </c>
      <c r="I170" s="92">
        <f t="shared" si="177"/>
        <v>0.000737082627</v>
      </c>
      <c r="J170" s="92">
        <f t="shared" si="177"/>
        <v>0.02333272093</v>
      </c>
      <c r="K170" s="92">
        <v>0.00147</v>
      </c>
      <c r="L170" s="92">
        <v>1.1E-4</v>
      </c>
      <c r="M170" s="92">
        <f t="shared" si="3"/>
        <v>0.006877343009</v>
      </c>
    </row>
    <row r="171" ht="15.75" customHeight="1">
      <c r="A171" s="102">
        <v>44767.0</v>
      </c>
      <c r="B171" s="88">
        <v>1495.17</v>
      </c>
      <c r="C171" s="89">
        <v>678.4</v>
      </c>
      <c r="D171" s="88">
        <v>1396.6</v>
      </c>
      <c r="E171" s="88">
        <v>1778.44</v>
      </c>
      <c r="F171" s="89">
        <v>448.17</v>
      </c>
      <c r="G171" s="90">
        <v>16631.0</v>
      </c>
      <c r="H171" s="92">
        <f t="shared" ref="H171:J171" si="178">(B171-B170)/B170</f>
        <v>-0.001795895478</v>
      </c>
      <c r="I171" s="92">
        <f t="shared" si="178"/>
        <v>-0.0006628857627</v>
      </c>
      <c r="J171" s="92">
        <f t="shared" si="178"/>
        <v>0.002944344704</v>
      </c>
      <c r="K171" s="92">
        <v>0.00832</v>
      </c>
      <c r="L171" s="92">
        <v>-0.01175</v>
      </c>
      <c r="M171" s="92">
        <f t="shared" si="3"/>
        <v>-0.005290245792</v>
      </c>
    </row>
    <row r="172" ht="15.75" customHeight="1">
      <c r="A172" s="102">
        <v>44768.0</v>
      </c>
      <c r="B172" s="88">
        <v>1443.02</v>
      </c>
      <c r="C172" s="89">
        <v>684.1</v>
      </c>
      <c r="D172" s="88">
        <v>1393.75</v>
      </c>
      <c r="E172" s="88">
        <v>1747.31</v>
      </c>
      <c r="F172" s="89">
        <v>439.79</v>
      </c>
      <c r="G172" s="90">
        <v>16483.85</v>
      </c>
      <c r="H172" s="92">
        <f t="shared" ref="H172:J172" si="179">(B172-B171)/B171</f>
        <v>-0.03487897697</v>
      </c>
      <c r="I172" s="92">
        <f t="shared" si="179"/>
        <v>0.008402122642</v>
      </c>
      <c r="J172" s="92">
        <f t="shared" si="179"/>
        <v>-0.002040670199</v>
      </c>
      <c r="K172" s="92">
        <v>-0.0175</v>
      </c>
      <c r="L172" s="92">
        <v>-0.0187</v>
      </c>
      <c r="M172" s="92">
        <f t="shared" si="3"/>
        <v>-0.00884793458</v>
      </c>
    </row>
    <row r="173" ht="15.75" customHeight="1">
      <c r="A173" s="102">
        <v>44769.0</v>
      </c>
      <c r="B173" s="88">
        <v>1462.81</v>
      </c>
      <c r="C173" s="89">
        <v>674.9</v>
      </c>
      <c r="D173" s="88">
        <v>1404.4</v>
      </c>
      <c r="E173" s="88">
        <v>1792.61</v>
      </c>
      <c r="F173" s="89">
        <v>442.68</v>
      </c>
      <c r="G173" s="90">
        <v>16641.8</v>
      </c>
      <c r="H173" s="92">
        <f t="shared" ref="H173:J173" si="180">(B173-B172)/B172</f>
        <v>0.01371429363</v>
      </c>
      <c r="I173" s="92">
        <f t="shared" si="180"/>
        <v>-0.01344832627</v>
      </c>
      <c r="J173" s="92">
        <f t="shared" si="180"/>
        <v>0.007641255605</v>
      </c>
      <c r="K173" s="92">
        <v>0.02593</v>
      </c>
      <c r="L173" s="92">
        <v>0.00657</v>
      </c>
      <c r="M173" s="92">
        <f t="shared" si="3"/>
        <v>0.009582106122</v>
      </c>
    </row>
    <row r="174" ht="15.75" customHeight="1">
      <c r="A174" s="102">
        <v>44770.0</v>
      </c>
      <c r="B174" s="88">
        <v>1508.9</v>
      </c>
      <c r="C174" s="89">
        <v>666.85</v>
      </c>
      <c r="D174" s="88">
        <v>1416.85</v>
      </c>
      <c r="E174" s="88">
        <v>1797.2</v>
      </c>
      <c r="F174" s="89">
        <v>440.89</v>
      </c>
      <c r="G174" s="90">
        <v>16929.6</v>
      </c>
      <c r="H174" s="92">
        <f t="shared" ref="H174:J174" si="181">(B174-B173)/B173</f>
        <v>0.03150785133</v>
      </c>
      <c r="I174" s="92">
        <f t="shared" si="181"/>
        <v>-0.01192769299</v>
      </c>
      <c r="J174" s="92">
        <f t="shared" si="181"/>
        <v>0.008864995728</v>
      </c>
      <c r="K174" s="92">
        <v>0.00256</v>
      </c>
      <c r="L174" s="92">
        <v>-0.00404</v>
      </c>
      <c r="M174" s="92">
        <f t="shared" si="3"/>
        <v>0.01729380235</v>
      </c>
    </row>
    <row r="175" ht="15.75" customHeight="1">
      <c r="A175" s="102">
        <v>44771.0</v>
      </c>
      <c r="B175" s="88">
        <v>1541.02</v>
      </c>
      <c r="C175" s="89">
        <v>677.95</v>
      </c>
      <c r="D175" s="88">
        <v>1434.2</v>
      </c>
      <c r="E175" s="88">
        <v>1803.98</v>
      </c>
      <c r="F175" s="89">
        <v>448.22</v>
      </c>
      <c r="G175" s="90">
        <v>17158.25</v>
      </c>
      <c r="H175" s="92">
        <f t="shared" ref="H175:J175" si="182">(B175-B174)/B174</f>
        <v>0.02128703029</v>
      </c>
      <c r="I175" s="92">
        <f t="shared" si="182"/>
        <v>0.01664542251</v>
      </c>
      <c r="J175" s="92">
        <f t="shared" si="182"/>
        <v>0.01224547412</v>
      </c>
      <c r="K175" s="92">
        <v>0.00377</v>
      </c>
      <c r="L175" s="92">
        <v>0.01663</v>
      </c>
      <c r="M175" s="92">
        <f t="shared" si="3"/>
        <v>0.01350593044</v>
      </c>
    </row>
    <row r="176" ht="15.75" customHeight="1">
      <c r="A176" s="102">
        <v>44774.0</v>
      </c>
      <c r="B176" s="88">
        <v>1542.36</v>
      </c>
      <c r="C176" s="89">
        <v>694.45</v>
      </c>
      <c r="D176" s="88">
        <v>1446.15</v>
      </c>
      <c r="E176" s="88">
        <v>1810.62</v>
      </c>
      <c r="F176" s="89">
        <v>477.73</v>
      </c>
      <c r="G176" s="90">
        <v>17340.05</v>
      </c>
      <c r="H176" s="92">
        <f t="shared" ref="H176:J176" si="183">(B176-B175)/B175</f>
        <v>0.0008695539318</v>
      </c>
      <c r="I176" s="92">
        <f t="shared" si="183"/>
        <v>0.02433807803</v>
      </c>
      <c r="J176" s="92">
        <f t="shared" si="183"/>
        <v>0.008332171245</v>
      </c>
      <c r="K176" s="92">
        <v>0.00368</v>
      </c>
      <c r="L176" s="92">
        <v>0.06584</v>
      </c>
      <c r="M176" s="92">
        <f t="shared" si="3"/>
        <v>0.01059548614</v>
      </c>
    </row>
    <row r="177" ht="15.75" customHeight="1">
      <c r="A177" s="102">
        <v>44775.0</v>
      </c>
      <c r="B177" s="88">
        <v>1534.95</v>
      </c>
      <c r="C177" s="89">
        <v>686.8</v>
      </c>
      <c r="D177" s="88">
        <v>1430.25</v>
      </c>
      <c r="E177" s="88">
        <v>1789.02</v>
      </c>
      <c r="F177" s="89">
        <v>474.79</v>
      </c>
      <c r="G177" s="90">
        <v>17345.45</v>
      </c>
      <c r="H177" s="92">
        <f t="shared" ref="H177:J177" si="184">(B177-B176)/B176</f>
        <v>-0.004804325838</v>
      </c>
      <c r="I177" s="92">
        <f t="shared" si="184"/>
        <v>-0.01101591187</v>
      </c>
      <c r="J177" s="92">
        <f t="shared" si="184"/>
        <v>-0.01099471009</v>
      </c>
      <c r="K177" s="92">
        <v>-0.01193</v>
      </c>
      <c r="L177" s="92">
        <v>-0.00615</v>
      </c>
      <c r="M177" s="92">
        <f t="shared" si="3"/>
        <v>0.0003114177871</v>
      </c>
    </row>
    <row r="178" ht="15.75" customHeight="1">
      <c r="A178" s="102">
        <v>44776.0</v>
      </c>
      <c r="B178" s="88">
        <v>1557.32</v>
      </c>
      <c r="C178" s="89">
        <v>693.15</v>
      </c>
      <c r="D178" s="88">
        <v>1433.6</v>
      </c>
      <c r="E178" s="88">
        <v>1785.77</v>
      </c>
      <c r="F178" s="89">
        <v>466.36</v>
      </c>
      <c r="G178" s="90">
        <v>17388.15</v>
      </c>
      <c r="H178" s="92">
        <f t="shared" ref="H178:J178" si="185">(B178-B177)/B177</f>
        <v>0.01457376462</v>
      </c>
      <c r="I178" s="92">
        <f t="shared" si="185"/>
        <v>0.009245777519</v>
      </c>
      <c r="J178" s="92">
        <f t="shared" si="185"/>
        <v>0.002342247859</v>
      </c>
      <c r="K178" s="92">
        <v>-0.00182</v>
      </c>
      <c r="L178" s="92">
        <v>-0.01776</v>
      </c>
      <c r="M178" s="92">
        <f t="shared" si="3"/>
        <v>0.002461740687</v>
      </c>
    </row>
    <row r="179" ht="15.75" customHeight="1">
      <c r="A179" s="102">
        <v>44777.0</v>
      </c>
      <c r="B179" s="88">
        <v>1590.93</v>
      </c>
      <c r="C179" s="89">
        <v>694.3</v>
      </c>
      <c r="D179" s="88">
        <v>1431.9</v>
      </c>
      <c r="E179" s="88">
        <v>1776.09</v>
      </c>
      <c r="F179" s="89">
        <v>467.46</v>
      </c>
      <c r="G179" s="90">
        <v>17382.0</v>
      </c>
      <c r="H179" s="92">
        <f t="shared" ref="H179:J179" si="186">(B179-B178)/B178</f>
        <v>0.02158194848</v>
      </c>
      <c r="I179" s="92">
        <f t="shared" si="186"/>
        <v>0.001659092549</v>
      </c>
      <c r="J179" s="92">
        <f t="shared" si="186"/>
        <v>-0.001185825893</v>
      </c>
      <c r="K179" s="92">
        <v>-0.00542</v>
      </c>
      <c r="L179" s="92">
        <v>0.00236</v>
      </c>
      <c r="M179" s="92">
        <f t="shared" si="3"/>
        <v>-0.0003536891504</v>
      </c>
    </row>
    <row r="180" ht="15.75" customHeight="1">
      <c r="A180" s="102">
        <v>44778.0</v>
      </c>
      <c r="B180" s="88">
        <v>1607.59</v>
      </c>
      <c r="C180" s="89">
        <v>703.65</v>
      </c>
      <c r="D180" s="88">
        <v>1427.05</v>
      </c>
      <c r="E180" s="88">
        <v>1783.43</v>
      </c>
      <c r="F180" s="89">
        <v>463.82</v>
      </c>
      <c r="G180" s="90">
        <v>17397.5</v>
      </c>
      <c r="H180" s="92">
        <f t="shared" ref="H180:J180" si="187">(B180-B179)/B179</f>
        <v>0.01047186237</v>
      </c>
      <c r="I180" s="92">
        <f t="shared" si="187"/>
        <v>0.01346680109</v>
      </c>
      <c r="J180" s="92">
        <f t="shared" si="187"/>
        <v>-0.003387108038</v>
      </c>
      <c r="K180" s="92">
        <v>0.00413</v>
      </c>
      <c r="L180" s="92">
        <v>-0.00779</v>
      </c>
      <c r="M180" s="92">
        <f t="shared" si="3"/>
        <v>0.000891727074</v>
      </c>
    </row>
    <row r="181" ht="15.75" customHeight="1">
      <c r="A181" s="102">
        <v>44781.0</v>
      </c>
      <c r="B181" s="88">
        <v>1610.32</v>
      </c>
      <c r="C181" s="89">
        <v>704.35</v>
      </c>
      <c r="D181" s="88">
        <v>1462.05</v>
      </c>
      <c r="E181" s="88">
        <v>1825.53</v>
      </c>
      <c r="F181" s="89">
        <v>466.81</v>
      </c>
      <c r="G181" s="90">
        <v>17525.1</v>
      </c>
      <c r="H181" s="92">
        <f t="shared" ref="H181:J181" si="188">(B181-B180)/B180</f>
        <v>0.001698194191</v>
      </c>
      <c r="I181" s="92">
        <f t="shared" si="188"/>
        <v>0.000994812762</v>
      </c>
      <c r="J181" s="92">
        <f t="shared" si="188"/>
        <v>0.02452612032</v>
      </c>
      <c r="K181" s="92">
        <v>0.02361</v>
      </c>
      <c r="L181" s="92">
        <v>0.00645</v>
      </c>
      <c r="M181" s="92">
        <f t="shared" si="3"/>
        <v>0.007334387125</v>
      </c>
    </row>
    <row r="182" ht="15.75" customHeight="1">
      <c r="A182" s="102">
        <v>44783.0</v>
      </c>
      <c r="B182" s="88">
        <v>1593.47</v>
      </c>
      <c r="C182" s="89">
        <v>715.25</v>
      </c>
      <c r="D182" s="88">
        <v>1466.3</v>
      </c>
      <c r="E182" s="88">
        <v>1850.98</v>
      </c>
      <c r="F182" s="89">
        <v>474.09</v>
      </c>
      <c r="G182" s="90">
        <v>17534.75</v>
      </c>
      <c r="H182" s="92">
        <f t="shared" ref="H182:J182" si="189">(B182-B181)/B181</f>
        <v>-0.01046375876</v>
      </c>
      <c r="I182" s="92">
        <f t="shared" si="189"/>
        <v>0.01547526088</v>
      </c>
      <c r="J182" s="92">
        <f t="shared" si="189"/>
        <v>0.00290687733</v>
      </c>
      <c r="K182" s="92">
        <v>0.01394</v>
      </c>
      <c r="L182" s="92">
        <v>0.0156</v>
      </c>
      <c r="M182" s="92">
        <f t="shared" si="3"/>
        <v>0.0005506387981</v>
      </c>
    </row>
    <row r="183" ht="15.75" customHeight="1">
      <c r="A183" s="102">
        <v>44784.0</v>
      </c>
      <c r="B183" s="88">
        <v>1610.87</v>
      </c>
      <c r="C183" s="89">
        <v>709.8</v>
      </c>
      <c r="D183" s="88">
        <v>1485.7</v>
      </c>
      <c r="E183" s="88">
        <v>1862.95</v>
      </c>
      <c r="F183" s="89">
        <v>475.18</v>
      </c>
      <c r="G183" s="90">
        <v>17659.0</v>
      </c>
      <c r="H183" s="92">
        <f t="shared" ref="H183:J183" si="190">(B183-B182)/B182</f>
        <v>0.01091956548</v>
      </c>
      <c r="I183" s="92">
        <f t="shared" si="190"/>
        <v>-0.007619713387</v>
      </c>
      <c r="J183" s="92">
        <f t="shared" si="190"/>
        <v>0.01323058037</v>
      </c>
      <c r="K183" s="92">
        <v>0.00647</v>
      </c>
      <c r="L183" s="92">
        <v>0.0023</v>
      </c>
      <c r="M183" s="92">
        <f t="shared" si="3"/>
        <v>0.007085929369</v>
      </c>
    </row>
    <row r="184" ht="15.75" customHeight="1">
      <c r="A184" s="102">
        <v>44785.0</v>
      </c>
      <c r="B184" s="88">
        <v>1585.17</v>
      </c>
      <c r="C184" s="89">
        <v>709.7</v>
      </c>
      <c r="D184" s="88">
        <v>1485.15</v>
      </c>
      <c r="E184" s="88">
        <v>1842.3</v>
      </c>
      <c r="F184" s="89">
        <v>476.08</v>
      </c>
      <c r="G184" s="90">
        <v>17698.15</v>
      </c>
      <c r="H184" s="92">
        <f t="shared" ref="H184:J184" si="191">(B184-B183)/B183</f>
        <v>-0.01595411175</v>
      </c>
      <c r="I184" s="92">
        <f t="shared" si="191"/>
        <v>-0.0001408847563</v>
      </c>
      <c r="J184" s="92">
        <f t="shared" si="191"/>
        <v>-0.0003701958673</v>
      </c>
      <c r="K184" s="92">
        <v>-0.01108</v>
      </c>
      <c r="L184" s="92">
        <v>0.00189</v>
      </c>
      <c r="M184" s="92">
        <f t="shared" si="3"/>
        <v>0.00221699983</v>
      </c>
    </row>
    <row r="185" ht="15.75" customHeight="1">
      <c r="A185" s="102">
        <v>44789.0</v>
      </c>
      <c r="B185" s="88">
        <v>1587.5</v>
      </c>
      <c r="C185" s="89">
        <v>704.1</v>
      </c>
      <c r="D185" s="88">
        <v>1502.15</v>
      </c>
      <c r="E185" s="88">
        <v>1844.74</v>
      </c>
      <c r="F185" s="89">
        <v>488.34</v>
      </c>
      <c r="G185" s="90">
        <v>17825.25</v>
      </c>
      <c r="H185" s="92">
        <f t="shared" ref="H185:J185" si="192">(B185-B184)/B184</f>
        <v>0.001469873894</v>
      </c>
      <c r="I185" s="92">
        <f t="shared" si="192"/>
        <v>-0.007890658025</v>
      </c>
      <c r="J185" s="92">
        <f t="shared" si="192"/>
        <v>0.01144665522</v>
      </c>
      <c r="K185" s="92">
        <v>0.00132</v>
      </c>
      <c r="L185" s="92">
        <v>0.02575</v>
      </c>
      <c r="M185" s="92">
        <f t="shared" si="3"/>
        <v>0.007181541574</v>
      </c>
    </row>
    <row r="186" ht="15.75" customHeight="1">
      <c r="A186" s="102">
        <v>44790.0</v>
      </c>
      <c r="B186" s="88">
        <v>1597.25</v>
      </c>
      <c r="C186" s="89">
        <v>722.95</v>
      </c>
      <c r="D186" s="88">
        <v>1509.9</v>
      </c>
      <c r="E186" s="88">
        <v>1851.53</v>
      </c>
      <c r="F186" s="89">
        <v>483.91</v>
      </c>
      <c r="G186" s="90">
        <v>17944.25</v>
      </c>
      <c r="H186" s="92">
        <f t="shared" ref="H186:J186" si="193">(B186-B185)/B185</f>
        <v>0.006141732283</v>
      </c>
      <c r="I186" s="92">
        <f t="shared" si="193"/>
        <v>0.02677176537</v>
      </c>
      <c r="J186" s="92">
        <f t="shared" si="193"/>
        <v>0.005159271711</v>
      </c>
      <c r="K186" s="92">
        <v>0.00368</v>
      </c>
      <c r="L186" s="92">
        <v>-0.00907</v>
      </c>
      <c r="M186" s="92">
        <f t="shared" si="3"/>
        <v>0.006675923199</v>
      </c>
    </row>
    <row r="187" ht="15.75" customHeight="1">
      <c r="A187" s="102">
        <v>44791.0</v>
      </c>
      <c r="B187" s="88">
        <v>1574.08</v>
      </c>
      <c r="C187" s="89">
        <v>733.2</v>
      </c>
      <c r="D187" s="88">
        <v>1511.7</v>
      </c>
      <c r="E187" s="88">
        <v>1890.29</v>
      </c>
      <c r="F187" s="89">
        <v>483.31</v>
      </c>
      <c r="G187" s="90">
        <v>17956.5</v>
      </c>
      <c r="H187" s="92">
        <f t="shared" ref="H187:J187" si="194">(B187-B186)/B186</f>
        <v>-0.0145061825</v>
      </c>
      <c r="I187" s="92">
        <f t="shared" si="194"/>
        <v>0.01417802061</v>
      </c>
      <c r="J187" s="92">
        <f t="shared" si="194"/>
        <v>0.001192131929</v>
      </c>
      <c r="K187" s="92">
        <v>0.02093</v>
      </c>
      <c r="L187" s="92">
        <v>-0.00124</v>
      </c>
      <c r="M187" s="92">
        <f t="shared" si="3"/>
        <v>0.0006826699361</v>
      </c>
    </row>
    <row r="188" ht="15.75" customHeight="1">
      <c r="A188" s="102">
        <v>44792.0</v>
      </c>
      <c r="B188" s="88">
        <v>1588.15</v>
      </c>
      <c r="C188" s="89">
        <v>732.3</v>
      </c>
      <c r="D188" s="88">
        <v>1493.05</v>
      </c>
      <c r="E188" s="88">
        <v>1931.69</v>
      </c>
      <c r="F188" s="89">
        <v>469.55</v>
      </c>
      <c r="G188" s="90">
        <v>17758.45</v>
      </c>
      <c r="H188" s="92">
        <f t="shared" ref="H188:J188" si="195">(B188-B187)/B187</f>
        <v>0.008938554584</v>
      </c>
      <c r="I188" s="92">
        <f t="shared" si="195"/>
        <v>-0.001227495908</v>
      </c>
      <c r="J188" s="92">
        <f t="shared" si="195"/>
        <v>-0.01233710392</v>
      </c>
      <c r="K188" s="92">
        <v>0.0219</v>
      </c>
      <c r="L188" s="92">
        <v>-0.02847</v>
      </c>
      <c r="M188" s="92">
        <f t="shared" si="3"/>
        <v>-0.01102943224</v>
      </c>
    </row>
    <row r="189" ht="15.75" customHeight="1">
      <c r="A189" s="102">
        <v>44795.0</v>
      </c>
      <c r="B189" s="88">
        <v>1566.82</v>
      </c>
      <c r="C189" s="89">
        <v>727.6</v>
      </c>
      <c r="D189" s="88">
        <v>1470.35</v>
      </c>
      <c r="E189" s="88">
        <v>1876.42</v>
      </c>
      <c r="F189" s="89">
        <v>453.2</v>
      </c>
      <c r="G189" s="90">
        <v>17490.7</v>
      </c>
      <c r="H189" s="92">
        <f t="shared" ref="H189:J189" si="196">(B189-B188)/B188</f>
        <v>-0.01343072128</v>
      </c>
      <c r="I189" s="92">
        <f t="shared" si="196"/>
        <v>-0.006418134644</v>
      </c>
      <c r="J189" s="92">
        <f t="shared" si="196"/>
        <v>-0.0152037775</v>
      </c>
      <c r="K189" s="92">
        <v>-0.02861</v>
      </c>
      <c r="L189" s="92">
        <v>-0.03482</v>
      </c>
      <c r="M189" s="92">
        <f t="shared" si="3"/>
        <v>-0.01507732938</v>
      </c>
    </row>
    <row r="190" ht="15.75" customHeight="1">
      <c r="A190" s="102">
        <v>44796.0</v>
      </c>
      <c r="B190" s="88">
        <v>1533.76</v>
      </c>
      <c r="C190" s="89">
        <v>737.6</v>
      </c>
      <c r="D190" s="88">
        <v>1465.8</v>
      </c>
      <c r="E190" s="88">
        <v>1872.83</v>
      </c>
      <c r="F190" s="89">
        <v>459.03</v>
      </c>
      <c r="G190" s="90">
        <v>17577.5</v>
      </c>
      <c r="H190" s="92">
        <f t="shared" ref="H190:J190" si="197">(B190-B189)/B189</f>
        <v>-0.02110006255</v>
      </c>
      <c r="I190" s="92">
        <f t="shared" si="197"/>
        <v>0.01374381528</v>
      </c>
      <c r="J190" s="92">
        <f t="shared" si="197"/>
        <v>-0.003094501309</v>
      </c>
      <c r="K190" s="92">
        <v>-0.00191</v>
      </c>
      <c r="L190" s="92">
        <v>0.01286</v>
      </c>
      <c r="M190" s="92">
        <f t="shared" si="3"/>
        <v>0.004962637287</v>
      </c>
    </row>
    <row r="191" ht="15.75" customHeight="1">
      <c r="A191" s="102">
        <v>44797.0</v>
      </c>
      <c r="B191" s="88">
        <v>1528.88</v>
      </c>
      <c r="C191" s="89">
        <v>738.75</v>
      </c>
      <c r="D191" s="88">
        <v>1472.85</v>
      </c>
      <c r="E191" s="88">
        <v>1889.09</v>
      </c>
      <c r="F191" s="89">
        <v>461.77</v>
      </c>
      <c r="G191" s="90">
        <v>17604.95</v>
      </c>
      <c r="H191" s="92">
        <f t="shared" ref="H191:J191" si="198">(B191-B190)/B190</f>
        <v>-0.003181723347</v>
      </c>
      <c r="I191" s="92">
        <f t="shared" si="198"/>
        <v>0.001559110629</v>
      </c>
      <c r="J191" s="92">
        <f t="shared" si="198"/>
        <v>0.004809660254</v>
      </c>
      <c r="K191" s="92">
        <v>0.00868</v>
      </c>
      <c r="L191" s="92">
        <v>0.00597</v>
      </c>
      <c r="M191" s="92">
        <f t="shared" si="3"/>
        <v>0.001561655526</v>
      </c>
    </row>
    <row r="192" ht="15.75" customHeight="1">
      <c r="A192" s="102">
        <v>44798.0</v>
      </c>
      <c r="B192" s="88">
        <v>1509.64</v>
      </c>
      <c r="C192" s="89">
        <v>741.0</v>
      </c>
      <c r="D192" s="88">
        <v>1464.85</v>
      </c>
      <c r="E192" s="88">
        <v>1873.68</v>
      </c>
      <c r="F192" s="89">
        <v>457.79</v>
      </c>
      <c r="G192" s="90">
        <v>17522.45</v>
      </c>
      <c r="H192" s="92">
        <f t="shared" ref="H192:J192" si="199">(B192-B191)/B191</f>
        <v>-0.01258437549</v>
      </c>
      <c r="I192" s="92">
        <f t="shared" si="199"/>
        <v>0.003045685279</v>
      </c>
      <c r="J192" s="92">
        <f t="shared" si="199"/>
        <v>-0.005431646128</v>
      </c>
      <c r="K192" s="92">
        <v>-0.00816</v>
      </c>
      <c r="L192" s="92">
        <v>-0.00862</v>
      </c>
      <c r="M192" s="92">
        <f t="shared" si="3"/>
        <v>-0.004686182011</v>
      </c>
    </row>
    <row r="193" ht="15.75" customHeight="1">
      <c r="A193" s="102">
        <v>44799.0</v>
      </c>
      <c r="B193" s="88">
        <v>1513.02</v>
      </c>
      <c r="C193" s="89">
        <v>730.85</v>
      </c>
      <c r="D193" s="88">
        <v>1465.1</v>
      </c>
      <c r="E193" s="88">
        <v>1901.11</v>
      </c>
      <c r="F193" s="89">
        <v>463.62</v>
      </c>
      <c r="G193" s="90">
        <v>17558.9</v>
      </c>
      <c r="H193" s="92">
        <f t="shared" ref="H193:J193" si="200">(B193-B192)/B192</f>
        <v>0.002238944384</v>
      </c>
      <c r="I193" s="92">
        <f t="shared" si="200"/>
        <v>-0.0136977058</v>
      </c>
      <c r="J193" s="92">
        <f t="shared" si="200"/>
        <v>0.0001706659385</v>
      </c>
      <c r="K193" s="92">
        <v>0.01464</v>
      </c>
      <c r="L193" s="92">
        <v>0.01274</v>
      </c>
      <c r="M193" s="92">
        <f t="shared" si="3"/>
        <v>0.002080188558</v>
      </c>
    </row>
    <row r="194" ht="15.75" customHeight="1">
      <c r="A194" s="102">
        <v>44802.0</v>
      </c>
      <c r="B194" s="88">
        <v>1453.56</v>
      </c>
      <c r="C194" s="89">
        <v>720.6</v>
      </c>
      <c r="D194" s="88">
        <v>1439.4</v>
      </c>
      <c r="E194" s="88">
        <v>1877.27</v>
      </c>
      <c r="F194" s="89">
        <v>451.95</v>
      </c>
      <c r="G194" s="90">
        <v>17312.9</v>
      </c>
      <c r="H194" s="92">
        <f t="shared" ref="H194:J194" si="201">(B194-B193)/B193</f>
        <v>-0.03929888567</v>
      </c>
      <c r="I194" s="92">
        <f t="shared" si="201"/>
        <v>-0.01402476568</v>
      </c>
      <c r="J194" s="92">
        <f t="shared" si="201"/>
        <v>-0.01754146475</v>
      </c>
      <c r="K194" s="92">
        <v>-0.01254</v>
      </c>
      <c r="L194" s="92">
        <v>-0.02517</v>
      </c>
      <c r="M194" s="92">
        <f t="shared" si="3"/>
        <v>-0.01400998924</v>
      </c>
    </row>
    <row r="195" ht="15.75" customHeight="1">
      <c r="A195" s="102">
        <v>44803.0</v>
      </c>
      <c r="B195" s="88">
        <v>1484.58</v>
      </c>
      <c r="C195" s="89">
        <v>726.6</v>
      </c>
      <c r="D195" s="88">
        <v>1486.1</v>
      </c>
      <c r="E195" s="88">
        <v>1918.17</v>
      </c>
      <c r="F195" s="89">
        <v>469.65</v>
      </c>
      <c r="G195" s="90">
        <v>17759.3</v>
      </c>
      <c r="H195" s="92">
        <f t="shared" ref="H195:J195" si="202">(B195-B194)/B194</f>
        <v>0.02134070833</v>
      </c>
      <c r="I195" s="92">
        <f t="shared" si="202"/>
        <v>0.008326394671</v>
      </c>
      <c r="J195" s="92">
        <f t="shared" si="202"/>
        <v>0.03244407392</v>
      </c>
      <c r="K195" s="92">
        <v>0.02179</v>
      </c>
      <c r="L195" s="92">
        <v>0.03916</v>
      </c>
      <c r="M195" s="92">
        <f t="shared" si="3"/>
        <v>0.02578424181</v>
      </c>
    </row>
    <row r="196" ht="15.75" customHeight="1">
      <c r="A196" s="102">
        <v>44805.0</v>
      </c>
      <c r="B196" s="88">
        <v>1455.99</v>
      </c>
      <c r="C196" s="89">
        <v>735.05</v>
      </c>
      <c r="D196" s="88">
        <v>1472.15</v>
      </c>
      <c r="E196" s="88">
        <v>1908.65</v>
      </c>
      <c r="F196" s="89">
        <v>465.46</v>
      </c>
      <c r="G196" s="90">
        <v>17542.8</v>
      </c>
      <c r="H196" s="92">
        <f t="shared" ref="H196:J196" si="203">(B196-B195)/B195</f>
        <v>-0.01925797195</v>
      </c>
      <c r="I196" s="92">
        <f t="shared" si="203"/>
        <v>0.01162950729</v>
      </c>
      <c r="J196" s="92">
        <f t="shared" si="203"/>
        <v>-0.009386986071</v>
      </c>
      <c r="K196" s="92">
        <v>-0.00496</v>
      </c>
      <c r="L196" s="92">
        <v>-0.00892</v>
      </c>
      <c r="M196" s="92">
        <f t="shared" si="3"/>
        <v>-0.01219079581</v>
      </c>
    </row>
    <row r="197" ht="15.75" customHeight="1">
      <c r="A197" s="102">
        <v>44806.0</v>
      </c>
      <c r="B197" s="88">
        <v>1444.86</v>
      </c>
      <c r="C197" s="89">
        <v>735.0</v>
      </c>
      <c r="D197" s="88">
        <v>1485.5</v>
      </c>
      <c r="E197" s="88">
        <v>1936.13</v>
      </c>
      <c r="F197" s="89">
        <v>460.33</v>
      </c>
      <c r="G197" s="90">
        <v>17539.45</v>
      </c>
      <c r="H197" s="92">
        <f t="shared" ref="H197:J197" si="204">(B197-B196)/B196</f>
        <v>-0.007644283271</v>
      </c>
      <c r="I197" s="92">
        <f t="shared" si="204"/>
        <v>-0.0000680225835</v>
      </c>
      <c r="J197" s="92">
        <f t="shared" si="204"/>
        <v>0.009068369392</v>
      </c>
      <c r="K197" s="92">
        <v>0.0144</v>
      </c>
      <c r="L197" s="92">
        <v>-0.01102</v>
      </c>
      <c r="M197" s="92">
        <f t="shared" si="3"/>
        <v>-0.0001909615341</v>
      </c>
    </row>
    <row r="198" ht="15.75" customHeight="1">
      <c r="A198" s="102">
        <v>44809.0</v>
      </c>
      <c r="B198" s="88">
        <v>1453.11</v>
      </c>
      <c r="C198" s="89">
        <v>740.4</v>
      </c>
      <c r="D198" s="88">
        <v>1495.05</v>
      </c>
      <c r="E198" s="88">
        <v>1963.92</v>
      </c>
      <c r="F198" s="89">
        <v>457.59</v>
      </c>
      <c r="G198" s="90">
        <v>17665.8</v>
      </c>
      <c r="H198" s="92">
        <f t="shared" ref="H198:J198" si="205">(B198-B197)/B197</f>
        <v>0.005709895768</v>
      </c>
      <c r="I198" s="92">
        <f t="shared" si="205"/>
        <v>0.007346938776</v>
      </c>
      <c r="J198" s="92">
        <f t="shared" si="205"/>
        <v>0.006428811848</v>
      </c>
      <c r="K198" s="92">
        <v>0.01435</v>
      </c>
      <c r="L198" s="92">
        <v>-0.00595</v>
      </c>
      <c r="M198" s="92">
        <f t="shared" si="3"/>
        <v>0.007203760665</v>
      </c>
    </row>
    <row r="199" ht="15.75" customHeight="1">
      <c r="A199" s="102">
        <v>44810.0</v>
      </c>
      <c r="B199" s="88">
        <v>1446.95</v>
      </c>
      <c r="C199" s="89">
        <v>761.25</v>
      </c>
      <c r="D199" s="88">
        <v>1489.35</v>
      </c>
      <c r="E199" s="88">
        <v>1957.89</v>
      </c>
      <c r="F199" s="89">
        <v>456.34</v>
      </c>
      <c r="G199" s="90">
        <v>17655.6</v>
      </c>
      <c r="H199" s="92">
        <f t="shared" ref="H199:J199" si="206">(B199-B198)/B198</f>
        <v>-0.004239183544</v>
      </c>
      <c r="I199" s="92">
        <f t="shared" si="206"/>
        <v>0.02816045381</v>
      </c>
      <c r="J199" s="92">
        <f t="shared" si="206"/>
        <v>-0.003812581519</v>
      </c>
      <c r="K199" s="92">
        <v>-0.00307</v>
      </c>
      <c r="L199" s="92">
        <v>-0.00273</v>
      </c>
      <c r="M199" s="92">
        <f t="shared" si="3"/>
        <v>-0.0005773868152</v>
      </c>
    </row>
    <row r="200" ht="15.75" customHeight="1">
      <c r="A200" s="102">
        <v>44811.0</v>
      </c>
      <c r="B200" s="88">
        <v>1449.48</v>
      </c>
      <c r="C200" s="89">
        <v>753.1</v>
      </c>
      <c r="D200" s="88">
        <v>1482.3</v>
      </c>
      <c r="E200" s="88">
        <v>1953.69</v>
      </c>
      <c r="F200" s="89">
        <v>444.48</v>
      </c>
      <c r="G200" s="90">
        <v>17624.4</v>
      </c>
      <c r="H200" s="92">
        <f t="shared" ref="H200:J200" si="207">(B200-B199)/B199</f>
        <v>0.001748505477</v>
      </c>
      <c r="I200" s="92">
        <f t="shared" si="207"/>
        <v>-0.01070607553</v>
      </c>
      <c r="J200" s="92">
        <f t="shared" si="207"/>
        <v>-0.004733608621</v>
      </c>
      <c r="K200" s="92">
        <v>-0.00215</v>
      </c>
      <c r="L200" s="92">
        <v>-0.02599</v>
      </c>
      <c r="M200" s="92">
        <f t="shared" si="3"/>
        <v>-0.001767144702</v>
      </c>
    </row>
    <row r="201" ht="15.75" customHeight="1">
      <c r="A201" s="102">
        <v>44812.0</v>
      </c>
      <c r="B201" s="88">
        <v>1467.63</v>
      </c>
      <c r="C201" s="89">
        <v>769.8</v>
      </c>
      <c r="D201" s="88">
        <v>1497.6</v>
      </c>
      <c r="E201" s="88">
        <v>1969.96</v>
      </c>
      <c r="F201" s="89">
        <v>440.84</v>
      </c>
      <c r="G201" s="90">
        <v>17798.75</v>
      </c>
      <c r="H201" s="92">
        <f t="shared" ref="H201:J201" si="208">(B201-B200)/B200</f>
        <v>0.01252173193</v>
      </c>
      <c r="I201" s="92">
        <f t="shared" si="208"/>
        <v>0.02217500996</v>
      </c>
      <c r="J201" s="92">
        <f t="shared" si="208"/>
        <v>0.01032179721</v>
      </c>
      <c r="K201" s="92">
        <v>0.00833</v>
      </c>
      <c r="L201" s="92">
        <v>-0.00819</v>
      </c>
      <c r="M201" s="92">
        <f t="shared" si="3"/>
        <v>0.009892535349</v>
      </c>
    </row>
    <row r="202" ht="15.75" customHeight="1">
      <c r="A202" s="102">
        <v>44813.0</v>
      </c>
      <c r="B202" s="88">
        <v>1503.18</v>
      </c>
      <c r="C202" s="89">
        <v>765.75</v>
      </c>
      <c r="D202" s="88">
        <v>1498.6</v>
      </c>
      <c r="E202" s="88">
        <v>1945.36</v>
      </c>
      <c r="F202" s="89">
        <v>444.53</v>
      </c>
      <c r="G202" s="90">
        <v>17833.35</v>
      </c>
      <c r="H202" s="92">
        <f t="shared" ref="H202:J202" si="209">(B202-B201)/B201</f>
        <v>0.02422272644</v>
      </c>
      <c r="I202" s="92">
        <f t="shared" si="209"/>
        <v>-0.005261106781</v>
      </c>
      <c r="J202" s="92">
        <f t="shared" si="209"/>
        <v>0.0006677350427</v>
      </c>
      <c r="K202" s="92">
        <v>-0.01249</v>
      </c>
      <c r="L202" s="92">
        <v>0.00837</v>
      </c>
      <c r="M202" s="92">
        <f t="shared" si="3"/>
        <v>0.001943956739</v>
      </c>
    </row>
    <row r="203" ht="15.75" customHeight="1">
      <c r="A203" s="102">
        <v>44816.0</v>
      </c>
      <c r="B203" s="88">
        <v>1527.59</v>
      </c>
      <c r="C203" s="89">
        <v>769.15</v>
      </c>
      <c r="D203" s="88">
        <v>1493.55</v>
      </c>
      <c r="E203" s="88">
        <v>1957.49</v>
      </c>
      <c r="F203" s="89">
        <v>449.61</v>
      </c>
      <c r="G203" s="90">
        <v>17936.35</v>
      </c>
      <c r="H203" s="92">
        <f t="shared" ref="H203:J203" si="210">(B203-B202)/B202</f>
        <v>0.01623890685</v>
      </c>
      <c r="I203" s="92">
        <f t="shared" si="210"/>
        <v>0.004440091414</v>
      </c>
      <c r="J203" s="92">
        <f t="shared" si="210"/>
        <v>-0.003369811824</v>
      </c>
      <c r="K203" s="92">
        <v>0.00624</v>
      </c>
      <c r="L203" s="92">
        <v>0.01143</v>
      </c>
      <c r="M203" s="92">
        <f t="shared" si="3"/>
        <v>0.005775695537</v>
      </c>
    </row>
    <row r="204" ht="15.75" customHeight="1">
      <c r="A204" s="102">
        <v>44817.0</v>
      </c>
      <c r="B204" s="88">
        <v>1536.29</v>
      </c>
      <c r="C204" s="89">
        <v>784.25</v>
      </c>
      <c r="D204" s="88">
        <v>1513.1</v>
      </c>
      <c r="E204" s="88">
        <v>1986.87</v>
      </c>
      <c r="F204" s="89">
        <v>455.39</v>
      </c>
      <c r="G204" s="90">
        <v>18070.05</v>
      </c>
      <c r="H204" s="92">
        <f t="shared" ref="H204:J204" si="211">(B204-B203)/B203</f>
        <v>0.005695245452</v>
      </c>
      <c r="I204" s="92">
        <f t="shared" si="211"/>
        <v>0.01963206137</v>
      </c>
      <c r="J204" s="92">
        <f t="shared" si="211"/>
        <v>0.01308961869</v>
      </c>
      <c r="K204" s="92">
        <v>0.01501</v>
      </c>
      <c r="L204" s="92">
        <v>0.01286</v>
      </c>
      <c r="M204" s="92">
        <f t="shared" si="3"/>
        <v>0.007454136432</v>
      </c>
    </row>
    <row r="205" ht="15.75" customHeight="1">
      <c r="A205" s="102">
        <v>44818.0</v>
      </c>
      <c r="B205" s="88">
        <v>1467.13</v>
      </c>
      <c r="C205" s="89">
        <v>783.35</v>
      </c>
      <c r="D205" s="88">
        <v>1528.65</v>
      </c>
      <c r="E205" s="88">
        <v>1949.5</v>
      </c>
      <c r="F205" s="89">
        <v>448.82</v>
      </c>
      <c r="G205" s="90">
        <v>18003.75</v>
      </c>
      <c r="H205" s="92">
        <f t="shared" ref="H205:J205" si="212">(B205-B204)/B204</f>
        <v>-0.04501754226</v>
      </c>
      <c r="I205" s="92">
        <f t="shared" si="212"/>
        <v>-0.001147593242</v>
      </c>
      <c r="J205" s="92">
        <f t="shared" si="212"/>
        <v>0.01027691494</v>
      </c>
      <c r="K205" s="92">
        <v>-0.01881</v>
      </c>
      <c r="L205" s="92">
        <v>-0.01443</v>
      </c>
      <c r="M205" s="92">
        <f t="shared" si="3"/>
        <v>-0.003669054596</v>
      </c>
    </row>
    <row r="206" ht="15.75" customHeight="1">
      <c r="A206" s="102">
        <v>44819.0</v>
      </c>
      <c r="B206" s="88">
        <v>1424.77</v>
      </c>
      <c r="C206" s="89">
        <v>785.1</v>
      </c>
      <c r="D206" s="88">
        <v>1520.7</v>
      </c>
      <c r="E206" s="88">
        <v>1953.1</v>
      </c>
      <c r="F206" s="89">
        <v>445.87</v>
      </c>
      <c r="G206" s="90">
        <v>17877.4</v>
      </c>
      <c r="H206" s="92">
        <f t="shared" ref="H206:J206" si="213">(B206-B205)/B205</f>
        <v>-0.02887269703</v>
      </c>
      <c r="I206" s="92">
        <f t="shared" si="213"/>
        <v>0.002233995021</v>
      </c>
      <c r="J206" s="92">
        <f t="shared" si="213"/>
        <v>-0.005200667255</v>
      </c>
      <c r="K206" s="92">
        <v>0.00185</v>
      </c>
      <c r="L206" s="92">
        <v>-0.00657</v>
      </c>
      <c r="M206" s="92">
        <f t="shared" si="3"/>
        <v>-0.007017982365</v>
      </c>
    </row>
    <row r="207" ht="15.75" customHeight="1">
      <c r="A207" s="102">
        <v>44820.0</v>
      </c>
      <c r="B207" s="88">
        <v>1369.33</v>
      </c>
      <c r="C207" s="89">
        <v>779.65</v>
      </c>
      <c r="D207" s="88">
        <v>1492.75</v>
      </c>
      <c r="E207" s="88">
        <v>1915.68</v>
      </c>
      <c r="F207" s="89">
        <v>431.17</v>
      </c>
      <c r="G207" s="90">
        <v>17530.85</v>
      </c>
      <c r="H207" s="92">
        <f t="shared" ref="H207:J207" si="214">(B207-B206)/B206</f>
        <v>-0.03891154362</v>
      </c>
      <c r="I207" s="92">
        <f t="shared" si="214"/>
        <v>-0.006941790855</v>
      </c>
      <c r="J207" s="92">
        <f t="shared" si="214"/>
        <v>-0.01837969356</v>
      </c>
      <c r="K207" s="92">
        <v>-0.01916</v>
      </c>
      <c r="L207" s="92">
        <v>-0.03297</v>
      </c>
      <c r="M207" s="92">
        <f t="shared" si="3"/>
        <v>-0.01938480987</v>
      </c>
    </row>
    <row r="208" ht="15.75" customHeight="1">
      <c r="A208" s="102">
        <v>44823.0</v>
      </c>
      <c r="B208" s="88">
        <v>1382.51</v>
      </c>
      <c r="C208" s="89">
        <v>782.75</v>
      </c>
      <c r="D208" s="88">
        <v>1502.6</v>
      </c>
      <c r="E208" s="88">
        <v>1906.4</v>
      </c>
      <c r="F208" s="89">
        <v>424.14</v>
      </c>
      <c r="G208" s="90">
        <v>17622.25</v>
      </c>
      <c r="H208" s="92">
        <f t="shared" ref="H208:J208" si="215">(B208-B207)/B207</f>
        <v>0.009625145144</v>
      </c>
      <c r="I208" s="92">
        <f t="shared" si="215"/>
        <v>0.003976143141</v>
      </c>
      <c r="J208" s="92">
        <f t="shared" si="215"/>
        <v>0.006598559705</v>
      </c>
      <c r="K208" s="92">
        <v>-0.00484</v>
      </c>
      <c r="L208" s="92">
        <v>-0.0163</v>
      </c>
      <c r="M208" s="92">
        <f t="shared" si="3"/>
        <v>0.005213666194</v>
      </c>
    </row>
    <row r="209" ht="15.75" customHeight="1">
      <c r="A209" s="102">
        <v>44824.0</v>
      </c>
      <c r="B209" s="88">
        <v>1380.77</v>
      </c>
      <c r="C209" s="89">
        <v>792.15</v>
      </c>
      <c r="D209" s="88">
        <v>1520.7</v>
      </c>
      <c r="E209" s="88">
        <v>1928.35</v>
      </c>
      <c r="F209" s="89">
        <v>432.91</v>
      </c>
      <c r="G209" s="90">
        <v>17816.25</v>
      </c>
      <c r="H209" s="92">
        <f t="shared" ref="H209:J209" si="216">(B209-B208)/B208</f>
        <v>-0.001258580408</v>
      </c>
      <c r="I209" s="92">
        <f t="shared" si="216"/>
        <v>0.01200894283</v>
      </c>
      <c r="J209" s="92">
        <f t="shared" si="216"/>
        <v>0.0120457873</v>
      </c>
      <c r="K209" s="92">
        <v>0.01151</v>
      </c>
      <c r="L209" s="92">
        <v>0.02068</v>
      </c>
      <c r="M209" s="92">
        <f t="shared" si="3"/>
        <v>0.01100880989</v>
      </c>
    </row>
    <row r="210" ht="15.75" customHeight="1">
      <c r="A210" s="102">
        <v>44825.0</v>
      </c>
      <c r="B210" s="88">
        <v>1369.53</v>
      </c>
      <c r="C210" s="89">
        <v>780.2</v>
      </c>
      <c r="D210" s="88">
        <v>1518.35</v>
      </c>
      <c r="E210" s="88">
        <v>1891.39</v>
      </c>
      <c r="F210" s="89">
        <v>426.33</v>
      </c>
      <c r="G210" s="90">
        <v>17718.35</v>
      </c>
      <c r="H210" s="92">
        <f t="shared" ref="H210:J210" si="217">(B210-B209)/B209</f>
        <v>-0.008140385437</v>
      </c>
      <c r="I210" s="92">
        <f t="shared" si="217"/>
        <v>-0.01508552673</v>
      </c>
      <c r="J210" s="92">
        <f t="shared" si="217"/>
        <v>-0.001545340961</v>
      </c>
      <c r="K210" s="92">
        <v>-0.01917</v>
      </c>
      <c r="L210" s="92">
        <v>-0.0152</v>
      </c>
      <c r="M210" s="92">
        <f t="shared" si="3"/>
        <v>-0.005494983512</v>
      </c>
    </row>
    <row r="211" ht="15.75" customHeight="1">
      <c r="A211" s="102">
        <v>44826.0</v>
      </c>
      <c r="B211" s="88">
        <v>1360.28</v>
      </c>
      <c r="C211" s="89">
        <v>784.1</v>
      </c>
      <c r="D211" s="88">
        <v>1486.0</v>
      </c>
      <c r="E211" s="88">
        <v>1883.95</v>
      </c>
      <c r="F211" s="89">
        <v>430.87</v>
      </c>
      <c r="G211" s="90">
        <v>17629.8</v>
      </c>
      <c r="H211" s="92">
        <f t="shared" ref="H211:J211" si="218">(B211-B210)/B210</f>
        <v>-0.006754141932</v>
      </c>
      <c r="I211" s="92">
        <f t="shared" si="218"/>
        <v>0.004998718277</v>
      </c>
      <c r="J211" s="92">
        <f t="shared" si="218"/>
        <v>-0.02130602299</v>
      </c>
      <c r="K211" s="92">
        <v>-0.00393</v>
      </c>
      <c r="L211" s="92">
        <v>0.01065</v>
      </c>
      <c r="M211" s="92">
        <f t="shared" si="3"/>
        <v>-0.004997643686</v>
      </c>
    </row>
    <row r="212" ht="15.75" customHeight="1">
      <c r="A212" s="102">
        <v>44827.0</v>
      </c>
      <c r="B212" s="88">
        <v>1357.8</v>
      </c>
      <c r="C212" s="89">
        <v>771.35</v>
      </c>
      <c r="D212" s="88">
        <v>1446.15</v>
      </c>
      <c r="E212" s="88">
        <v>1852.67</v>
      </c>
      <c r="F212" s="89">
        <v>421.8</v>
      </c>
      <c r="G212" s="90">
        <v>17327.35</v>
      </c>
      <c r="H212" s="92">
        <f t="shared" ref="H212:J212" si="219">(B212-B211)/B211</f>
        <v>-0.001823154057</v>
      </c>
      <c r="I212" s="92">
        <f t="shared" si="219"/>
        <v>-0.01626068104</v>
      </c>
      <c r="J212" s="92">
        <f t="shared" si="219"/>
        <v>-0.02681695828</v>
      </c>
      <c r="K212" s="92">
        <v>-0.0166</v>
      </c>
      <c r="L212" s="92">
        <v>-0.02105</v>
      </c>
      <c r="M212" s="92">
        <f t="shared" si="3"/>
        <v>-0.01715561152</v>
      </c>
    </row>
    <row r="213" ht="15.75" customHeight="1">
      <c r="A213" s="102">
        <v>44830.0</v>
      </c>
      <c r="B213" s="88">
        <v>1372.52</v>
      </c>
      <c r="C213" s="89">
        <v>755.05</v>
      </c>
      <c r="D213" s="88">
        <v>1426.65</v>
      </c>
      <c r="E213" s="88">
        <v>1847.28</v>
      </c>
      <c r="F213" s="89">
        <v>396.28</v>
      </c>
      <c r="G213" s="90">
        <v>17016.3</v>
      </c>
      <c r="H213" s="92">
        <f t="shared" ref="H213:J213" si="220">(B213-B212)/B212</f>
        <v>0.01084106643</v>
      </c>
      <c r="I213" s="92">
        <f t="shared" si="220"/>
        <v>-0.02113178194</v>
      </c>
      <c r="J213" s="92">
        <f t="shared" si="220"/>
        <v>-0.01348407842</v>
      </c>
      <c r="K213" s="92">
        <v>-0.00291</v>
      </c>
      <c r="L213" s="92">
        <v>-0.0605</v>
      </c>
      <c r="M213" s="92">
        <f t="shared" si="3"/>
        <v>-0.01795138899</v>
      </c>
    </row>
    <row r="214" ht="15.75" customHeight="1">
      <c r="A214" s="102">
        <v>44831.0</v>
      </c>
      <c r="B214" s="88">
        <v>1385.74</v>
      </c>
      <c r="C214" s="89">
        <v>760.6</v>
      </c>
      <c r="D214" s="88">
        <v>1413.85</v>
      </c>
      <c r="E214" s="88">
        <v>1837.06</v>
      </c>
      <c r="F214" s="89">
        <v>397.57</v>
      </c>
      <c r="G214" s="90">
        <v>17007.4</v>
      </c>
      <c r="H214" s="92">
        <f t="shared" ref="H214:J214" si="221">(B214-B213)/B213</f>
        <v>0.009631917932</v>
      </c>
      <c r="I214" s="92">
        <f t="shared" si="221"/>
        <v>0.007350506589</v>
      </c>
      <c r="J214" s="92">
        <f t="shared" si="221"/>
        <v>-0.008972067431</v>
      </c>
      <c r="K214" s="92">
        <v>-0.00553</v>
      </c>
      <c r="L214" s="92">
        <v>0.00326</v>
      </c>
      <c r="M214" s="92">
        <f t="shared" si="3"/>
        <v>-0.0005230279203</v>
      </c>
    </row>
    <row r="215" ht="15.75" customHeight="1">
      <c r="A215" s="102">
        <v>44832.0</v>
      </c>
      <c r="B215" s="88">
        <v>1386.88</v>
      </c>
      <c r="C215" s="89">
        <v>761.45</v>
      </c>
      <c r="D215" s="88">
        <v>1389.55</v>
      </c>
      <c r="E215" s="88">
        <v>1831.32</v>
      </c>
      <c r="F215" s="89">
        <v>397.87</v>
      </c>
      <c r="G215" s="90">
        <v>16858.6</v>
      </c>
      <c r="H215" s="92">
        <f t="shared" ref="H215:J215" si="222">(B215-B214)/B214</f>
        <v>0.0008226651464</v>
      </c>
      <c r="I215" s="92">
        <f t="shared" si="222"/>
        <v>0.001117538785</v>
      </c>
      <c r="J215" s="92">
        <f t="shared" si="222"/>
        <v>-0.0171871132</v>
      </c>
      <c r="K215" s="92">
        <v>-0.00312</v>
      </c>
      <c r="L215" s="92">
        <v>7.5E-4</v>
      </c>
      <c r="M215" s="92">
        <f t="shared" si="3"/>
        <v>-0.00874913273</v>
      </c>
    </row>
    <row r="216" ht="15.75" customHeight="1">
      <c r="A216" s="102">
        <v>44833.0</v>
      </c>
      <c r="B216" s="88">
        <v>1390.81</v>
      </c>
      <c r="C216" s="89">
        <v>764.65</v>
      </c>
      <c r="D216" s="88">
        <v>1382.35</v>
      </c>
      <c r="E216" s="88">
        <v>1811.42</v>
      </c>
      <c r="F216" s="89">
        <v>401.01</v>
      </c>
      <c r="G216" s="90">
        <v>16818.1</v>
      </c>
      <c r="H216" s="92">
        <f t="shared" ref="H216:J216" si="223">(B216-B215)/B215</f>
        <v>0.002833698662</v>
      </c>
      <c r="I216" s="92">
        <f t="shared" si="223"/>
        <v>0.004202508372</v>
      </c>
      <c r="J216" s="92">
        <f t="shared" si="223"/>
        <v>-0.00518153359</v>
      </c>
      <c r="K216" s="92">
        <v>-0.01087</v>
      </c>
      <c r="L216" s="92">
        <v>0.00789</v>
      </c>
      <c r="M216" s="92">
        <f t="shared" si="3"/>
        <v>-0.002402334713</v>
      </c>
    </row>
    <row r="217" ht="15.75" customHeight="1">
      <c r="A217" s="102">
        <v>44834.0</v>
      </c>
      <c r="B217" s="88">
        <v>1405.53</v>
      </c>
      <c r="C217" s="89">
        <v>799.9</v>
      </c>
      <c r="D217" s="88">
        <v>1421.35</v>
      </c>
      <c r="E217" s="88">
        <v>1843.54</v>
      </c>
      <c r="F217" s="89">
        <v>403.36</v>
      </c>
      <c r="G217" s="90">
        <v>17094.35</v>
      </c>
      <c r="H217" s="92">
        <f t="shared" ref="H217:J217" si="224">(B217-B216)/B216</f>
        <v>0.01058376054</v>
      </c>
      <c r="I217" s="92">
        <f t="shared" si="224"/>
        <v>0.04609952266</v>
      </c>
      <c r="J217" s="92">
        <f t="shared" si="224"/>
        <v>0.02821282598</v>
      </c>
      <c r="K217" s="92">
        <v>0.01773</v>
      </c>
      <c r="L217" s="92">
        <v>0.00586</v>
      </c>
      <c r="M217" s="92">
        <f t="shared" si="3"/>
        <v>0.01642575558</v>
      </c>
    </row>
    <row r="218" ht="15.75" customHeight="1">
      <c r="A218" s="102">
        <v>44837.0</v>
      </c>
      <c r="B218" s="88">
        <v>1385.94</v>
      </c>
      <c r="C218" s="89">
        <v>803.35</v>
      </c>
      <c r="D218" s="88">
        <v>1413.2</v>
      </c>
      <c r="E218" s="88">
        <v>1815.21</v>
      </c>
      <c r="F218" s="89">
        <v>396.43</v>
      </c>
      <c r="G218" s="90">
        <v>16887.35</v>
      </c>
      <c r="H218" s="92">
        <f t="shared" ref="H218:J218" si="225">(B218-B217)/B217</f>
        <v>-0.01393780282</v>
      </c>
      <c r="I218" s="92">
        <f t="shared" si="225"/>
        <v>0.00431303913</v>
      </c>
      <c r="J218" s="92">
        <f t="shared" si="225"/>
        <v>-0.005733985296</v>
      </c>
      <c r="K218" s="92">
        <v>-0.01537</v>
      </c>
      <c r="L218" s="92">
        <v>-0.01718</v>
      </c>
      <c r="M218" s="92">
        <f t="shared" si="3"/>
        <v>-0.01210926417</v>
      </c>
    </row>
    <row r="219" ht="15.75" customHeight="1">
      <c r="A219" s="102">
        <v>44838.0</v>
      </c>
      <c r="B219" s="88">
        <v>1421.39</v>
      </c>
      <c r="C219" s="89">
        <v>808.7</v>
      </c>
      <c r="D219" s="88">
        <v>1453.0</v>
      </c>
      <c r="E219" s="88">
        <v>1867.34</v>
      </c>
      <c r="F219" s="89">
        <v>406.64</v>
      </c>
      <c r="G219" s="90">
        <v>17274.3</v>
      </c>
      <c r="H219" s="92">
        <f t="shared" ref="H219:J219" si="226">(B219-B218)/B218</f>
        <v>0.02557830786</v>
      </c>
      <c r="I219" s="92">
        <f t="shared" si="226"/>
        <v>0.006659612871</v>
      </c>
      <c r="J219" s="92">
        <f t="shared" si="226"/>
        <v>0.02816303425</v>
      </c>
      <c r="K219" s="92">
        <v>0.02872</v>
      </c>
      <c r="L219" s="92">
        <v>0.02575</v>
      </c>
      <c r="M219" s="92">
        <f t="shared" si="3"/>
        <v>0.02291360101</v>
      </c>
    </row>
    <row r="220" ht="15.75" customHeight="1">
      <c r="A220" s="102">
        <v>44840.0</v>
      </c>
      <c r="B220" s="88">
        <v>1446.99</v>
      </c>
      <c r="C220" s="89">
        <v>788.6</v>
      </c>
      <c r="D220" s="88">
        <v>1437.0</v>
      </c>
      <c r="E220" s="88">
        <v>1908.65</v>
      </c>
      <c r="F220" s="89">
        <v>412.83</v>
      </c>
      <c r="G220" s="90">
        <v>17331.8</v>
      </c>
      <c r="H220" s="92">
        <f t="shared" ref="H220:J220" si="227">(B220-B219)/B219</f>
        <v>0.01801053898</v>
      </c>
      <c r="I220" s="92">
        <f t="shared" si="227"/>
        <v>-0.02485470508</v>
      </c>
      <c r="J220" s="92">
        <f t="shared" si="227"/>
        <v>-0.01101169993</v>
      </c>
      <c r="K220" s="92">
        <v>0.02212</v>
      </c>
      <c r="L220" s="92">
        <v>0.01522</v>
      </c>
      <c r="M220" s="92">
        <f t="shared" si="3"/>
        <v>0.003328644287</v>
      </c>
    </row>
    <row r="221" ht="15.75" customHeight="1">
      <c r="A221" s="102">
        <v>44841.0</v>
      </c>
      <c r="B221" s="88">
        <v>1443.07</v>
      </c>
      <c r="C221" s="89">
        <v>793.1</v>
      </c>
      <c r="D221" s="88">
        <v>1430.8</v>
      </c>
      <c r="E221" s="88">
        <v>1920.22</v>
      </c>
      <c r="F221" s="89">
        <v>410.88</v>
      </c>
      <c r="G221" s="90">
        <v>17314.65</v>
      </c>
      <c r="H221" s="92">
        <f t="shared" ref="H221:J221" si="228">(B221-B220)/B220</f>
        <v>-0.002709071936</v>
      </c>
      <c r="I221" s="92">
        <f t="shared" si="228"/>
        <v>0.005706314989</v>
      </c>
      <c r="J221" s="92">
        <f t="shared" si="228"/>
        <v>-0.004314544189</v>
      </c>
      <c r="K221" s="92">
        <v>0.00606</v>
      </c>
      <c r="L221" s="92">
        <v>-0.00472</v>
      </c>
      <c r="M221" s="92">
        <f t="shared" si="3"/>
        <v>-0.0009895106106</v>
      </c>
    </row>
    <row r="222" ht="15.75" customHeight="1">
      <c r="A222" s="87">
        <v>44844.0</v>
      </c>
      <c r="B222" s="88">
        <v>1454.45</v>
      </c>
      <c r="C222" s="89">
        <v>792.35</v>
      </c>
      <c r="D222" s="88">
        <v>1415.0</v>
      </c>
      <c r="E222" s="88">
        <v>1905.35</v>
      </c>
      <c r="F222" s="89">
        <v>394.73</v>
      </c>
      <c r="G222" s="90">
        <v>17241.0</v>
      </c>
      <c r="H222" s="92">
        <f t="shared" ref="H222:J222" si="229">(B222-B221)/B221</f>
        <v>0.007885965338</v>
      </c>
      <c r="I222" s="92">
        <f t="shared" si="229"/>
        <v>-0.0009456562855</v>
      </c>
      <c r="J222" s="92">
        <f t="shared" si="229"/>
        <v>-0.01104277327</v>
      </c>
      <c r="K222" s="92">
        <v>-0.00774</v>
      </c>
      <c r="L222" s="92">
        <v>-0.03931</v>
      </c>
      <c r="M222" s="92">
        <f t="shared" si="3"/>
        <v>-0.004253623377</v>
      </c>
    </row>
    <row r="223" ht="15.75" customHeight="1">
      <c r="A223" s="87">
        <v>44845.0</v>
      </c>
      <c r="B223" s="88">
        <v>1415.82</v>
      </c>
      <c r="C223" s="89">
        <v>780.3</v>
      </c>
      <c r="D223" s="88">
        <v>1400.65</v>
      </c>
      <c r="E223" s="88">
        <v>1874.72</v>
      </c>
      <c r="F223" s="89">
        <v>392.14</v>
      </c>
      <c r="G223" s="90">
        <v>16983.55</v>
      </c>
      <c r="H223" s="92">
        <f t="shared" ref="H223:J223" si="230">(B223-B222)/B222</f>
        <v>-0.02655986799</v>
      </c>
      <c r="I223" s="92">
        <f t="shared" si="230"/>
        <v>-0.01520792579</v>
      </c>
      <c r="J223" s="92">
        <f t="shared" si="230"/>
        <v>-0.01014134276</v>
      </c>
      <c r="K223" s="92">
        <v>-0.01608</v>
      </c>
      <c r="L223" s="92">
        <v>-0.00656</v>
      </c>
      <c r="M223" s="92">
        <f t="shared" si="3"/>
        <v>-0.01493242851</v>
      </c>
    </row>
    <row r="224" ht="15.75" customHeight="1">
      <c r="A224" s="87">
        <v>44846.0</v>
      </c>
      <c r="B224" s="88">
        <v>1420.69</v>
      </c>
      <c r="C224" s="89">
        <v>775.55</v>
      </c>
      <c r="D224" s="88">
        <v>1409.8</v>
      </c>
      <c r="E224" s="88">
        <v>1906.95</v>
      </c>
      <c r="F224" s="89">
        <v>395.33</v>
      </c>
      <c r="G224" s="90">
        <v>17123.6</v>
      </c>
      <c r="H224" s="92">
        <f t="shared" ref="H224:J224" si="231">(B224-B223)/B223</f>
        <v>0.003439702787</v>
      </c>
      <c r="I224" s="92">
        <f t="shared" si="231"/>
        <v>-0.006087402281</v>
      </c>
      <c r="J224" s="92">
        <f t="shared" si="231"/>
        <v>0.006532681255</v>
      </c>
      <c r="K224" s="92">
        <v>0.01719</v>
      </c>
      <c r="L224" s="92">
        <v>0.00813</v>
      </c>
      <c r="M224" s="92">
        <f t="shared" si="3"/>
        <v>0.00824621472</v>
      </c>
    </row>
    <row r="225" ht="15.75" customHeight="1">
      <c r="A225" s="87">
        <v>44847.0</v>
      </c>
      <c r="B225" s="88">
        <v>1411.94</v>
      </c>
      <c r="C225" s="89">
        <v>768.9</v>
      </c>
      <c r="D225" s="88">
        <v>1393.6</v>
      </c>
      <c r="E225" s="88">
        <v>1871.93</v>
      </c>
      <c r="F225" s="89">
        <v>397.77</v>
      </c>
      <c r="G225" s="90">
        <v>17014.35</v>
      </c>
      <c r="H225" s="92">
        <f t="shared" ref="H225:J225" si="232">(B225-B224)/B224</f>
        <v>-0.006158979088</v>
      </c>
      <c r="I225" s="92">
        <f t="shared" si="232"/>
        <v>-0.00857455999</v>
      </c>
      <c r="J225" s="92">
        <f t="shared" si="232"/>
        <v>-0.01149099163</v>
      </c>
      <c r="K225" s="92">
        <v>-0.01836</v>
      </c>
      <c r="L225" s="92">
        <v>0.00617</v>
      </c>
      <c r="M225" s="92">
        <f t="shared" si="3"/>
        <v>-0.006380083627</v>
      </c>
    </row>
    <row r="226" ht="15.75" customHeight="1">
      <c r="A226" s="87">
        <v>44848.0</v>
      </c>
      <c r="B226" s="88">
        <v>1465.99</v>
      </c>
      <c r="C226" s="89">
        <v>765.95</v>
      </c>
      <c r="D226" s="88">
        <v>1439.0</v>
      </c>
      <c r="E226" s="88">
        <v>1907.3</v>
      </c>
      <c r="F226" s="89">
        <v>395.03</v>
      </c>
      <c r="G226" s="90">
        <v>17185.7</v>
      </c>
      <c r="H226" s="92">
        <f t="shared" ref="H226:J226" si="233">(B226-B225)/B225</f>
        <v>0.03828066348</v>
      </c>
      <c r="I226" s="92">
        <f t="shared" si="233"/>
        <v>-0.003836649759</v>
      </c>
      <c r="J226" s="92">
        <f t="shared" si="233"/>
        <v>0.03257749713</v>
      </c>
      <c r="K226" s="92">
        <v>0.01889</v>
      </c>
      <c r="L226" s="92">
        <v>-0.00689</v>
      </c>
      <c r="M226" s="92">
        <f t="shared" si="3"/>
        <v>0.01007091073</v>
      </c>
    </row>
    <row r="227" ht="15.75" customHeight="1">
      <c r="A227" s="87">
        <v>44851.0</v>
      </c>
      <c r="B227" s="88">
        <v>1481.6</v>
      </c>
      <c r="C227" s="89">
        <v>766.0</v>
      </c>
      <c r="D227" s="88">
        <v>1446.55</v>
      </c>
      <c r="E227" s="88">
        <v>1878.96</v>
      </c>
      <c r="F227" s="89">
        <v>394.88</v>
      </c>
      <c r="G227" s="90">
        <v>17311.8</v>
      </c>
      <c r="H227" s="92">
        <f t="shared" ref="H227:J227" si="234">(B227-B226)/B226</f>
        <v>0.01064809446</v>
      </c>
      <c r="I227" s="92">
        <f t="shared" si="234"/>
        <v>0.00006527841243</v>
      </c>
      <c r="J227" s="92">
        <f t="shared" si="234"/>
        <v>0.005246699097</v>
      </c>
      <c r="K227" s="92">
        <v>-0.01486</v>
      </c>
      <c r="L227" s="92">
        <v>-3.8E-4</v>
      </c>
      <c r="M227" s="92">
        <f t="shared" si="3"/>
        <v>0.007337495709</v>
      </c>
    </row>
    <row r="228" ht="15.75" customHeight="1">
      <c r="A228" s="87">
        <v>44852.0</v>
      </c>
      <c r="B228" s="88">
        <v>1495.27</v>
      </c>
      <c r="C228" s="89">
        <v>783.15</v>
      </c>
      <c r="D228" s="88">
        <v>1443.85</v>
      </c>
      <c r="E228" s="88">
        <v>1913.78</v>
      </c>
      <c r="F228" s="89">
        <v>403.01</v>
      </c>
      <c r="G228" s="90">
        <v>17486.95</v>
      </c>
      <c r="H228" s="92">
        <f t="shared" ref="H228:J228" si="235">(B228-B227)/B227</f>
        <v>0.009226511879</v>
      </c>
      <c r="I228" s="92">
        <f t="shared" si="235"/>
        <v>0.02238903394</v>
      </c>
      <c r="J228" s="92">
        <f t="shared" si="235"/>
        <v>-0.001866509972</v>
      </c>
      <c r="K228" s="92">
        <v>0.01853</v>
      </c>
      <c r="L228" s="92">
        <v>0.02059</v>
      </c>
      <c r="M228" s="92">
        <f t="shared" si="3"/>
        <v>0.01011737659</v>
      </c>
    </row>
    <row r="229" ht="15.75" customHeight="1">
      <c r="A229" s="87">
        <v>44853.0</v>
      </c>
      <c r="B229" s="88">
        <v>1477.13</v>
      </c>
      <c r="C229" s="89">
        <v>783.4</v>
      </c>
      <c r="D229" s="88">
        <v>1458.65</v>
      </c>
      <c r="E229" s="88">
        <v>1900.61</v>
      </c>
      <c r="F229" s="89">
        <v>397.82</v>
      </c>
      <c r="G229" s="90">
        <v>17512.25</v>
      </c>
      <c r="H229" s="92">
        <f t="shared" ref="H229:J229" si="236">(B229-B228)/B228</f>
        <v>-0.01213158828</v>
      </c>
      <c r="I229" s="92">
        <f t="shared" si="236"/>
        <v>0.0003192236481</v>
      </c>
      <c r="J229" s="92">
        <f t="shared" si="236"/>
        <v>0.01025037227</v>
      </c>
      <c r="K229" s="92">
        <v>-0.00688</v>
      </c>
      <c r="L229" s="92">
        <v>-0.01288</v>
      </c>
      <c r="M229" s="92">
        <f t="shared" si="3"/>
        <v>0.00144679318</v>
      </c>
    </row>
    <row r="230" ht="15.75" customHeight="1">
      <c r="A230" s="87">
        <v>44854.0</v>
      </c>
      <c r="B230" s="88">
        <v>1492.49</v>
      </c>
      <c r="C230" s="89">
        <v>792.9</v>
      </c>
      <c r="D230" s="88">
        <v>1448.8</v>
      </c>
      <c r="E230" s="88">
        <v>1899.87</v>
      </c>
      <c r="F230" s="89">
        <v>396.88</v>
      </c>
      <c r="G230" s="90">
        <v>17563.95</v>
      </c>
      <c r="H230" s="92">
        <f t="shared" ref="H230:J230" si="237">(B230-B229)/B229</f>
        <v>0.01039854312</v>
      </c>
      <c r="I230" s="92">
        <f t="shared" si="237"/>
        <v>0.01212662752</v>
      </c>
      <c r="J230" s="92">
        <f t="shared" si="237"/>
        <v>-0.006752819388</v>
      </c>
      <c r="K230" s="92">
        <v>-3.9E-4</v>
      </c>
      <c r="L230" s="92">
        <v>-0.00236</v>
      </c>
      <c r="M230" s="92">
        <f t="shared" si="3"/>
        <v>0.002952219161</v>
      </c>
    </row>
    <row r="231" ht="15.75" customHeight="1">
      <c r="A231" s="87">
        <v>44855.0</v>
      </c>
      <c r="B231" s="88">
        <v>1492.09</v>
      </c>
      <c r="C231" s="89">
        <v>797.45</v>
      </c>
      <c r="D231" s="88">
        <v>1438.6</v>
      </c>
      <c r="E231" s="88">
        <v>1872.53</v>
      </c>
      <c r="F231" s="89">
        <v>396.83</v>
      </c>
      <c r="G231" s="90">
        <v>17576.3</v>
      </c>
      <c r="H231" s="92">
        <f t="shared" ref="H231:J231" si="238">(B231-B230)/B230</f>
        <v>-0.0002680084959</v>
      </c>
      <c r="I231" s="92">
        <f t="shared" si="238"/>
        <v>0.005738428553</v>
      </c>
      <c r="J231" s="92">
        <f t="shared" si="238"/>
        <v>-0.007040309221</v>
      </c>
      <c r="K231" s="92">
        <v>-0.01439</v>
      </c>
      <c r="L231" s="92">
        <v>-1.3E-4</v>
      </c>
      <c r="M231" s="92">
        <f t="shared" si="3"/>
        <v>0.0007031447937</v>
      </c>
    </row>
    <row r="232" ht="15.75" customHeight="1">
      <c r="A232" s="87">
        <v>44858.0</v>
      </c>
      <c r="B232" s="88">
        <v>1509.34</v>
      </c>
      <c r="C232" s="89">
        <v>802.1</v>
      </c>
      <c r="D232" s="88">
        <v>1461.05</v>
      </c>
      <c r="E232" s="88">
        <v>1905.45</v>
      </c>
      <c r="F232" s="89">
        <v>400.36</v>
      </c>
      <c r="G232" s="90">
        <v>17730.75</v>
      </c>
      <c r="H232" s="92">
        <f t="shared" ref="H232:J232" si="239">(B232-B231)/B231</f>
        <v>0.01156096482</v>
      </c>
      <c r="I232" s="92">
        <f t="shared" si="239"/>
        <v>0.005831086589</v>
      </c>
      <c r="J232" s="92">
        <f t="shared" si="239"/>
        <v>0.01560544974</v>
      </c>
      <c r="K232" s="92">
        <v>0.01758</v>
      </c>
      <c r="L232" s="92">
        <v>0.0089</v>
      </c>
      <c r="M232" s="92">
        <f t="shared" si="3"/>
        <v>0.008787401216</v>
      </c>
    </row>
    <row r="233" ht="15.75" customHeight="1">
      <c r="A233" s="87">
        <v>44859.0</v>
      </c>
      <c r="B233" s="88">
        <v>1517.75</v>
      </c>
      <c r="C233" s="89">
        <v>802.3</v>
      </c>
      <c r="D233" s="88">
        <v>1450.9</v>
      </c>
      <c r="E233" s="88">
        <v>1944.71</v>
      </c>
      <c r="F233" s="89">
        <v>403.31</v>
      </c>
      <c r="G233" s="90">
        <v>17656.35</v>
      </c>
      <c r="H233" s="92">
        <f t="shared" ref="H233:J233" si="240">(B233-B232)/B232</f>
        <v>0.005571971855</v>
      </c>
      <c r="I233" s="92">
        <f t="shared" si="240"/>
        <v>0.0002493454681</v>
      </c>
      <c r="J233" s="92">
        <f t="shared" si="240"/>
        <v>-0.006947058622</v>
      </c>
      <c r="K233" s="92">
        <v>0.0206</v>
      </c>
      <c r="L233" s="92">
        <v>0.00737</v>
      </c>
      <c r="M233" s="92">
        <f t="shared" si="3"/>
        <v>-0.004196099996</v>
      </c>
    </row>
    <row r="234" ht="15.75" customHeight="1">
      <c r="A234" s="87">
        <v>44861.0</v>
      </c>
      <c r="B234" s="88">
        <v>1515.41</v>
      </c>
      <c r="C234" s="89">
        <v>817.1</v>
      </c>
      <c r="D234" s="88">
        <v>1454.4</v>
      </c>
      <c r="E234" s="88">
        <v>1959.63</v>
      </c>
      <c r="F234" s="89">
        <v>406.45</v>
      </c>
      <c r="G234" s="90">
        <v>17736.95</v>
      </c>
      <c r="H234" s="92">
        <f t="shared" ref="H234:J234" si="241">(B234-B233)/B233</f>
        <v>-0.001541755889</v>
      </c>
      <c r="I234" s="92">
        <f t="shared" si="241"/>
        <v>0.01844696498</v>
      </c>
      <c r="J234" s="92">
        <f t="shared" si="241"/>
        <v>0.002412295816</v>
      </c>
      <c r="K234" s="92">
        <v>0.00767</v>
      </c>
      <c r="L234" s="92">
        <v>0.00779</v>
      </c>
      <c r="M234" s="92">
        <f t="shared" si="3"/>
        <v>0.004564929898</v>
      </c>
    </row>
    <row r="235" ht="15.75" customHeight="1">
      <c r="A235" s="87">
        <v>44862.0</v>
      </c>
      <c r="B235" s="88">
        <v>1504.77</v>
      </c>
      <c r="C235" s="89">
        <v>816.85</v>
      </c>
      <c r="D235" s="88">
        <v>1458.7</v>
      </c>
      <c r="E235" s="88">
        <v>1970.61</v>
      </c>
      <c r="F235" s="89">
        <v>408.64</v>
      </c>
      <c r="G235" s="90">
        <v>17786.8</v>
      </c>
      <c r="H235" s="92">
        <f t="shared" ref="H235:J235" si="242">(B235-B234)/B234</f>
        <v>-0.007021202183</v>
      </c>
      <c r="I235" s="92">
        <f t="shared" si="242"/>
        <v>-0.0003059601028</v>
      </c>
      <c r="J235" s="92">
        <f t="shared" si="242"/>
        <v>0.002956545655</v>
      </c>
      <c r="K235" s="92">
        <v>0.0056</v>
      </c>
      <c r="L235" s="92">
        <v>0.00539</v>
      </c>
      <c r="M235" s="92">
        <f t="shared" si="3"/>
        <v>0.002810517028</v>
      </c>
    </row>
    <row r="236" ht="15.75" customHeight="1">
      <c r="A236" s="87">
        <v>44865.0</v>
      </c>
      <c r="B236" s="88">
        <v>1529.03</v>
      </c>
      <c r="C236" s="89">
        <v>832.0</v>
      </c>
      <c r="D236" s="88">
        <v>1496.7</v>
      </c>
      <c r="E236" s="88">
        <v>2018.55</v>
      </c>
      <c r="F236" s="89">
        <v>411.48</v>
      </c>
      <c r="G236" s="90">
        <v>18012.2</v>
      </c>
      <c r="H236" s="92">
        <f t="shared" ref="H236:J236" si="243">(B236-B235)/B235</f>
        <v>0.01612206517</v>
      </c>
      <c r="I236" s="92">
        <f t="shared" si="243"/>
        <v>0.01854685683</v>
      </c>
      <c r="J236" s="92">
        <f t="shared" si="243"/>
        <v>0.02605059299</v>
      </c>
      <c r="K236" s="92">
        <v>0.02433</v>
      </c>
      <c r="L236" s="92">
        <v>0.00695</v>
      </c>
      <c r="M236" s="92">
        <f t="shared" si="3"/>
        <v>0.0126723188</v>
      </c>
    </row>
    <row r="237" ht="15.75" customHeight="1">
      <c r="A237" s="102">
        <v>44866.0</v>
      </c>
      <c r="B237" s="88">
        <v>1564.19</v>
      </c>
      <c r="C237" s="89">
        <v>835.55</v>
      </c>
      <c r="D237" s="88">
        <v>1513.25</v>
      </c>
      <c r="E237" s="88">
        <v>2019.9</v>
      </c>
      <c r="F237" s="89">
        <v>420.05</v>
      </c>
      <c r="G237" s="90">
        <v>18145.4</v>
      </c>
      <c r="H237" s="92">
        <f t="shared" ref="H237:J237" si="244">(B237-B236)/B236</f>
        <v>0.02299497067</v>
      </c>
      <c r="I237" s="92">
        <f t="shared" si="244"/>
        <v>0.004266826923</v>
      </c>
      <c r="J237" s="92">
        <f t="shared" si="244"/>
        <v>0.01105766019</v>
      </c>
      <c r="K237" s="92">
        <v>6.7E-4</v>
      </c>
      <c r="L237" s="92">
        <v>0.02083</v>
      </c>
      <c r="M237" s="92">
        <f t="shared" si="3"/>
        <v>0.007394987842</v>
      </c>
    </row>
    <row r="238" ht="15.75" customHeight="1">
      <c r="A238" s="102">
        <v>44867.0</v>
      </c>
      <c r="B238" s="88">
        <v>1544.59</v>
      </c>
      <c r="C238" s="89">
        <v>809.85</v>
      </c>
      <c r="D238" s="88">
        <v>1514.2</v>
      </c>
      <c r="E238" s="88">
        <v>2008.77</v>
      </c>
      <c r="F238" s="89">
        <v>420.85</v>
      </c>
      <c r="G238" s="90">
        <v>18082.85</v>
      </c>
      <c r="H238" s="92">
        <f t="shared" ref="H238:J238" si="245">(B238-B237)/B237</f>
        <v>-0.01253044707</v>
      </c>
      <c r="I238" s="92">
        <f t="shared" si="245"/>
        <v>-0.03075818323</v>
      </c>
      <c r="J238" s="92">
        <f t="shared" si="245"/>
        <v>0.0006277878738</v>
      </c>
      <c r="K238" s="92">
        <v>-0.00551</v>
      </c>
      <c r="L238" s="92">
        <v>0.0019</v>
      </c>
      <c r="M238" s="92">
        <f t="shared" si="3"/>
        <v>-0.003447154651</v>
      </c>
    </row>
    <row r="239" ht="15.75" customHeight="1">
      <c r="A239" s="102">
        <v>44868.0</v>
      </c>
      <c r="B239" s="88">
        <v>1522.17</v>
      </c>
      <c r="C239" s="89">
        <v>818.65</v>
      </c>
      <c r="D239" s="88">
        <v>1507.55</v>
      </c>
      <c r="E239" s="88">
        <v>2004.18</v>
      </c>
      <c r="F239" s="89">
        <v>414.97</v>
      </c>
      <c r="G239" s="90">
        <v>18052.7</v>
      </c>
      <c r="H239" s="92">
        <f t="shared" ref="H239:J239" si="246">(B239-B238)/B238</f>
        <v>-0.01451517879</v>
      </c>
      <c r="I239" s="92">
        <f t="shared" si="246"/>
        <v>0.01086620979</v>
      </c>
      <c r="J239" s="92">
        <f t="shared" si="246"/>
        <v>-0.004391758024</v>
      </c>
      <c r="K239" s="92">
        <v>-0.00228</v>
      </c>
      <c r="L239" s="92">
        <v>-0.01397</v>
      </c>
      <c r="M239" s="92">
        <f t="shared" si="3"/>
        <v>-0.00166732567</v>
      </c>
    </row>
    <row r="240" ht="15.75" customHeight="1">
      <c r="A240" s="102">
        <v>44869.0</v>
      </c>
      <c r="B240" s="88">
        <v>1505.52</v>
      </c>
      <c r="C240" s="89">
        <v>816.4</v>
      </c>
      <c r="D240" s="88">
        <v>1497.15</v>
      </c>
      <c r="E240" s="88">
        <v>2010.57</v>
      </c>
      <c r="F240" s="89">
        <v>424.04</v>
      </c>
      <c r="G240" s="90">
        <v>18117.15</v>
      </c>
      <c r="H240" s="92">
        <f t="shared" ref="H240:J240" si="247">(B240-B239)/B239</f>
        <v>-0.01093833146</v>
      </c>
      <c r="I240" s="92">
        <f t="shared" si="247"/>
        <v>-0.002748427289</v>
      </c>
      <c r="J240" s="92">
        <f t="shared" si="247"/>
        <v>-0.006898610328</v>
      </c>
      <c r="K240" s="92">
        <v>0.00319</v>
      </c>
      <c r="L240" s="92">
        <v>0.02186</v>
      </c>
      <c r="M240" s="92">
        <f t="shared" si="3"/>
        <v>0.003570103087</v>
      </c>
    </row>
    <row r="241" ht="15.75" customHeight="1">
      <c r="A241" s="102">
        <v>44872.0</v>
      </c>
      <c r="B241" s="88">
        <v>1499.0</v>
      </c>
      <c r="C241" s="89">
        <v>822.7</v>
      </c>
      <c r="D241" s="88">
        <v>1508.8</v>
      </c>
      <c r="E241" s="88">
        <v>2013.11</v>
      </c>
      <c r="F241" s="89">
        <v>433.66</v>
      </c>
      <c r="G241" s="90">
        <v>18202.8</v>
      </c>
      <c r="H241" s="92">
        <f t="shared" ref="H241:J241" si="248">(B241-B240)/B240</f>
        <v>-0.004330729582</v>
      </c>
      <c r="I241" s="92">
        <f t="shared" si="248"/>
        <v>0.007716805488</v>
      </c>
      <c r="J241" s="92">
        <f t="shared" si="248"/>
        <v>0.007781451424</v>
      </c>
      <c r="K241" s="92">
        <v>0.00126</v>
      </c>
      <c r="L241" s="92">
        <v>0.02269</v>
      </c>
      <c r="M241" s="92">
        <f t="shared" si="3"/>
        <v>0.004727564766</v>
      </c>
    </row>
    <row r="242" ht="15.75" customHeight="1">
      <c r="A242" s="102">
        <v>44874.0</v>
      </c>
      <c r="B242" s="88">
        <v>1502.73</v>
      </c>
      <c r="C242" s="89">
        <v>819.05</v>
      </c>
      <c r="D242" s="88">
        <v>1508.35</v>
      </c>
      <c r="E242" s="88">
        <v>1998.99</v>
      </c>
      <c r="F242" s="89">
        <v>431.82</v>
      </c>
      <c r="G242" s="90">
        <v>18157.0</v>
      </c>
      <c r="H242" s="92">
        <f t="shared" ref="H242:J242" si="249">(B242-B241)/B241</f>
        <v>0.00248832555</v>
      </c>
      <c r="I242" s="92">
        <f t="shared" si="249"/>
        <v>-0.004436611158</v>
      </c>
      <c r="J242" s="92">
        <f t="shared" si="249"/>
        <v>-0.0002982502651</v>
      </c>
      <c r="K242" s="92">
        <v>-0.00701</v>
      </c>
      <c r="L242" s="92">
        <v>-0.00424</v>
      </c>
      <c r="M242" s="92">
        <f t="shared" si="3"/>
        <v>-0.002516096425</v>
      </c>
    </row>
    <row r="243" ht="15.75" customHeight="1">
      <c r="A243" s="87">
        <v>44875.0</v>
      </c>
      <c r="B243" s="88">
        <v>1493.53</v>
      </c>
      <c r="C243" s="89">
        <v>825.75</v>
      </c>
      <c r="D243" s="88">
        <v>1524.75</v>
      </c>
      <c r="E243" s="88">
        <v>1973.2</v>
      </c>
      <c r="F243" s="89">
        <v>410.93</v>
      </c>
      <c r="G243" s="90">
        <v>18028.2</v>
      </c>
      <c r="H243" s="92">
        <f t="shared" ref="H243:J243" si="250">(B243-B242)/B242</f>
        <v>-0.006122190946</v>
      </c>
      <c r="I243" s="92">
        <f t="shared" si="250"/>
        <v>0.008180208778</v>
      </c>
      <c r="J243" s="92">
        <f t="shared" si="250"/>
        <v>0.01087280804</v>
      </c>
      <c r="K243" s="92">
        <v>-0.0129</v>
      </c>
      <c r="L243" s="92">
        <v>-0.04838</v>
      </c>
      <c r="M243" s="92">
        <f t="shared" si="3"/>
        <v>-0.007093682877</v>
      </c>
    </row>
    <row r="244" ht="15.75" customHeight="1">
      <c r="A244" s="87">
        <v>44876.0</v>
      </c>
      <c r="B244" s="88">
        <v>1561.3</v>
      </c>
      <c r="C244" s="89">
        <v>826.9</v>
      </c>
      <c r="D244" s="88">
        <v>1611.15</v>
      </c>
      <c r="E244" s="88">
        <v>2006.57</v>
      </c>
      <c r="F244" s="89">
        <v>422.2</v>
      </c>
      <c r="G244" s="90">
        <v>18349.7</v>
      </c>
      <c r="H244" s="92">
        <f t="shared" ref="H244:J244" si="251">(B244-B243)/B243</f>
        <v>0.04537572061</v>
      </c>
      <c r="I244" s="92">
        <f t="shared" si="251"/>
        <v>0.001392673327</v>
      </c>
      <c r="J244" s="92">
        <f t="shared" si="251"/>
        <v>0.05666502705</v>
      </c>
      <c r="K244" s="92">
        <v>0.01691</v>
      </c>
      <c r="L244" s="92">
        <v>0.02743</v>
      </c>
      <c r="M244" s="92">
        <f t="shared" si="3"/>
        <v>0.01783317247</v>
      </c>
    </row>
    <row r="245" ht="15.75" customHeight="1">
      <c r="A245" s="87">
        <v>44879.0</v>
      </c>
      <c r="B245" s="88">
        <v>1576.42</v>
      </c>
      <c r="C245" s="89">
        <v>821.9</v>
      </c>
      <c r="D245" s="88">
        <v>1615.05</v>
      </c>
      <c r="E245" s="88">
        <v>1995.3</v>
      </c>
      <c r="F245" s="89">
        <v>432.37</v>
      </c>
      <c r="G245" s="90">
        <v>18329.15</v>
      </c>
      <c r="H245" s="92">
        <f t="shared" ref="H245:J245" si="252">(B245-B244)/B244</f>
        <v>0.009684237494</v>
      </c>
      <c r="I245" s="92">
        <f t="shared" si="252"/>
        <v>-0.006046680372</v>
      </c>
      <c r="J245" s="92">
        <f t="shared" si="252"/>
        <v>0.002420631226</v>
      </c>
      <c r="K245" s="92">
        <v>-0.00562</v>
      </c>
      <c r="L245" s="92">
        <v>0.02409</v>
      </c>
      <c r="M245" s="92">
        <f t="shared" si="3"/>
        <v>-0.001119909317</v>
      </c>
    </row>
    <row r="246" ht="15.75" customHeight="1">
      <c r="A246" s="87">
        <v>44880.0</v>
      </c>
      <c r="B246" s="88">
        <v>1585.07</v>
      </c>
      <c r="C246" s="89">
        <v>835.25</v>
      </c>
      <c r="D246" s="88">
        <v>1619.0</v>
      </c>
      <c r="E246" s="88">
        <v>1992.06</v>
      </c>
      <c r="F246" s="89">
        <v>435.8</v>
      </c>
      <c r="G246" s="90">
        <v>18403.4</v>
      </c>
      <c r="H246" s="92">
        <f t="shared" ref="H246:J246" si="253">(B246-B245)/B245</f>
        <v>0.005487116378</v>
      </c>
      <c r="I246" s="92">
        <f t="shared" si="253"/>
        <v>0.01624285193</v>
      </c>
      <c r="J246" s="92">
        <f t="shared" si="253"/>
        <v>0.002445744714</v>
      </c>
      <c r="K246" s="92">
        <v>-0.00162</v>
      </c>
      <c r="L246" s="92">
        <v>0.00793</v>
      </c>
      <c r="M246" s="92">
        <f t="shared" si="3"/>
        <v>0.004050924347</v>
      </c>
    </row>
    <row r="247" ht="15.75" customHeight="1">
      <c r="A247" s="87">
        <v>44881.0</v>
      </c>
      <c r="B247" s="88">
        <v>1593.82</v>
      </c>
      <c r="C247" s="89">
        <v>841.2</v>
      </c>
      <c r="D247" s="88">
        <v>1632.9</v>
      </c>
      <c r="E247" s="88">
        <v>1999.09</v>
      </c>
      <c r="F247" s="89">
        <v>430.22</v>
      </c>
      <c r="G247" s="90">
        <v>18409.65</v>
      </c>
      <c r="H247" s="92">
        <f t="shared" ref="H247:J247" si="254">(B247-B246)/B246</f>
        <v>0.005520260935</v>
      </c>
      <c r="I247" s="92">
        <f t="shared" si="254"/>
        <v>0.007123615684</v>
      </c>
      <c r="J247" s="92">
        <f t="shared" si="254"/>
        <v>0.008585546634</v>
      </c>
      <c r="K247" s="92">
        <v>0.00353</v>
      </c>
      <c r="L247" s="92">
        <v>-0.0128</v>
      </c>
      <c r="M247" s="92">
        <f t="shared" si="3"/>
        <v>0.0003396111588</v>
      </c>
    </row>
    <row r="248" ht="15.75" customHeight="1">
      <c r="A248" s="87">
        <v>44882.0</v>
      </c>
      <c r="B248" s="88">
        <v>1578.5</v>
      </c>
      <c r="C248" s="89">
        <v>846.15</v>
      </c>
      <c r="D248" s="88">
        <v>1618.15</v>
      </c>
      <c r="E248" s="88">
        <v>2024.98</v>
      </c>
      <c r="F248" s="89">
        <v>421.85</v>
      </c>
      <c r="G248" s="90">
        <v>18343.9</v>
      </c>
      <c r="H248" s="92">
        <f t="shared" ref="H248:J248" si="255">(B248-B247)/B247</f>
        <v>-0.00961212684</v>
      </c>
      <c r="I248" s="92">
        <f t="shared" si="255"/>
        <v>0.005884450785</v>
      </c>
      <c r="J248" s="92">
        <f t="shared" si="255"/>
        <v>-0.009033008757</v>
      </c>
      <c r="K248" s="92">
        <v>0.01295</v>
      </c>
      <c r="L248" s="92">
        <v>-0.01946</v>
      </c>
      <c r="M248" s="92">
        <f t="shared" si="3"/>
        <v>-0.003571496471</v>
      </c>
    </row>
    <row r="249" ht="15.75" customHeight="1">
      <c r="A249" s="87">
        <v>44883.0</v>
      </c>
      <c r="B249" s="88">
        <v>1584.47</v>
      </c>
      <c r="C249" s="89">
        <v>837.3</v>
      </c>
      <c r="D249" s="88">
        <v>1613.9</v>
      </c>
      <c r="E249" s="88">
        <v>2019.9</v>
      </c>
      <c r="F249" s="89">
        <v>422.5</v>
      </c>
      <c r="G249" s="90">
        <v>18307.65</v>
      </c>
      <c r="H249" s="92">
        <f t="shared" ref="H249:J249" si="256">(B249-B248)/B248</f>
        <v>0.003782071587</v>
      </c>
      <c r="I249" s="92">
        <f t="shared" si="256"/>
        <v>-0.01045913845</v>
      </c>
      <c r="J249" s="92">
        <f t="shared" si="256"/>
        <v>-0.002626456138</v>
      </c>
      <c r="K249" s="92">
        <v>-0.00251</v>
      </c>
      <c r="L249" s="92">
        <v>0.00154</v>
      </c>
      <c r="M249" s="92">
        <f t="shared" si="3"/>
        <v>-0.001976133756</v>
      </c>
    </row>
    <row r="250" ht="15.75" customHeight="1">
      <c r="A250" s="87">
        <v>44886.0</v>
      </c>
      <c r="B250" s="88">
        <v>1559.41</v>
      </c>
      <c r="C250" s="89">
        <v>851.2</v>
      </c>
      <c r="D250" s="88">
        <v>1597.35</v>
      </c>
      <c r="E250" s="88">
        <v>2006.92</v>
      </c>
      <c r="F250" s="89">
        <v>419.8</v>
      </c>
      <c r="G250" s="90">
        <v>18159.95</v>
      </c>
      <c r="H250" s="92">
        <f t="shared" ref="H250:J250" si="257">(B250-B249)/B249</f>
        <v>-0.01581601419</v>
      </c>
      <c r="I250" s="92">
        <f t="shared" si="257"/>
        <v>0.01660097934</v>
      </c>
      <c r="J250" s="92">
        <f t="shared" si="257"/>
        <v>-0.01025466262</v>
      </c>
      <c r="K250" s="92">
        <v>-0.00643</v>
      </c>
      <c r="L250" s="92">
        <v>-0.00639</v>
      </c>
      <c r="M250" s="92">
        <f t="shared" si="3"/>
        <v>-0.008067665703</v>
      </c>
    </row>
    <row r="251" ht="15.75" customHeight="1">
      <c r="A251" s="87">
        <v>44887.0</v>
      </c>
      <c r="B251" s="88">
        <v>1576.17</v>
      </c>
      <c r="C251" s="89">
        <v>847.6</v>
      </c>
      <c r="D251" s="88">
        <v>1595.0</v>
      </c>
      <c r="E251" s="88">
        <v>2025.23</v>
      </c>
      <c r="F251" s="89">
        <v>423.39</v>
      </c>
      <c r="G251" s="90">
        <v>18244.2</v>
      </c>
      <c r="H251" s="92">
        <f t="shared" ref="H251:J251" si="258">(B251-B250)/B250</f>
        <v>0.01074765456</v>
      </c>
      <c r="I251" s="92">
        <f t="shared" si="258"/>
        <v>-0.004229323308</v>
      </c>
      <c r="J251" s="92">
        <f t="shared" si="258"/>
        <v>-0.001471186653</v>
      </c>
      <c r="K251" s="92">
        <v>0.00912</v>
      </c>
      <c r="L251" s="92">
        <v>0.00855</v>
      </c>
      <c r="M251" s="92">
        <f t="shared" si="3"/>
        <v>0.004639329954</v>
      </c>
    </row>
    <row r="252" ht="15.75" customHeight="1">
      <c r="A252" s="87">
        <v>44888.0</v>
      </c>
      <c r="B252" s="88">
        <v>1574.28</v>
      </c>
      <c r="C252" s="89">
        <v>843.25</v>
      </c>
      <c r="D252" s="88">
        <v>1599.15</v>
      </c>
      <c r="E252" s="88">
        <v>2020.44</v>
      </c>
      <c r="F252" s="89">
        <v>422.75</v>
      </c>
      <c r="G252" s="90">
        <v>18267.25</v>
      </c>
      <c r="H252" s="92">
        <f t="shared" ref="H252:J252" si="259">(B252-B251)/B251</f>
        <v>-0.001199109233</v>
      </c>
      <c r="I252" s="92">
        <f t="shared" si="259"/>
        <v>-0.005132137801</v>
      </c>
      <c r="J252" s="92">
        <f t="shared" si="259"/>
        <v>0.002601880878</v>
      </c>
      <c r="K252" s="92">
        <v>-0.00237</v>
      </c>
      <c r="L252" s="92">
        <v>-0.00151</v>
      </c>
      <c r="M252" s="92">
        <f t="shared" si="3"/>
        <v>0.001263415222</v>
      </c>
    </row>
    <row r="253" ht="15.75" customHeight="1">
      <c r="A253" s="87">
        <v>44889.0</v>
      </c>
      <c r="B253" s="88">
        <v>1620.67</v>
      </c>
      <c r="C253" s="89">
        <v>848.35</v>
      </c>
      <c r="D253" s="88">
        <v>1625.15</v>
      </c>
      <c r="E253" s="88">
        <v>2047.58</v>
      </c>
      <c r="F253" s="89">
        <v>422.1</v>
      </c>
      <c r="G253" s="90">
        <v>18484.1</v>
      </c>
      <c r="H253" s="92">
        <f t="shared" ref="H253:J253" si="260">(B253-B252)/B252</f>
        <v>0.02946743908</v>
      </c>
      <c r="I253" s="92">
        <f t="shared" si="260"/>
        <v>0.006048028461</v>
      </c>
      <c r="J253" s="92">
        <f t="shared" si="260"/>
        <v>0.0162586374</v>
      </c>
      <c r="K253" s="92">
        <v>0.01343</v>
      </c>
      <c r="L253" s="92">
        <v>-0.00154</v>
      </c>
      <c r="M253" s="92">
        <f t="shared" si="3"/>
        <v>0.01187097127</v>
      </c>
    </row>
    <row r="254" ht="15.75" customHeight="1">
      <c r="A254" s="87">
        <v>44890.0</v>
      </c>
      <c r="B254" s="88">
        <v>1626.48</v>
      </c>
      <c r="C254" s="89">
        <v>846.85</v>
      </c>
      <c r="D254" s="88">
        <v>1617.65</v>
      </c>
      <c r="E254" s="88">
        <v>2058.11</v>
      </c>
      <c r="F254" s="89">
        <v>431.87</v>
      </c>
      <c r="G254" s="90">
        <v>18512.75</v>
      </c>
      <c r="H254" s="92">
        <f t="shared" ref="H254:J254" si="261">(B254-B253)/B253</f>
        <v>0.003584937094</v>
      </c>
      <c r="I254" s="92">
        <f t="shared" si="261"/>
        <v>-0.001768138151</v>
      </c>
      <c r="J254" s="92">
        <f t="shared" si="261"/>
        <v>-0.004614958619</v>
      </c>
      <c r="K254" s="92">
        <v>0.00514</v>
      </c>
      <c r="L254" s="92">
        <v>0.02315</v>
      </c>
      <c r="M254" s="92">
        <f t="shared" si="3"/>
        <v>0.001549980794</v>
      </c>
    </row>
    <row r="255" ht="15.75" customHeight="1">
      <c r="A255" s="87">
        <v>44893.0</v>
      </c>
      <c r="B255" s="88">
        <v>1614.3</v>
      </c>
      <c r="C255" s="89">
        <v>837.4</v>
      </c>
      <c r="D255" s="88">
        <v>1600.25</v>
      </c>
      <c r="E255" s="88">
        <v>2059.8</v>
      </c>
      <c r="F255" s="89">
        <v>431.92</v>
      </c>
      <c r="G255" s="90">
        <v>18562.75</v>
      </c>
      <c r="H255" s="92">
        <f t="shared" ref="H255:J255" si="262">(B255-B254)/B254</f>
        <v>-0.007488564261</v>
      </c>
      <c r="I255" s="92">
        <f t="shared" si="262"/>
        <v>-0.011159001</v>
      </c>
      <c r="J255" s="92">
        <f t="shared" si="262"/>
        <v>-0.01075634408</v>
      </c>
      <c r="K255" s="92">
        <v>8.2E-4</v>
      </c>
      <c r="L255" s="92">
        <v>1.2E-4</v>
      </c>
      <c r="M255" s="92">
        <f t="shared" si="3"/>
        <v>0.002700841312</v>
      </c>
    </row>
    <row r="256" ht="15.75" customHeight="1">
      <c r="A256" s="87">
        <v>44894.0</v>
      </c>
      <c r="B256" s="88">
        <v>1619.92</v>
      </c>
      <c r="C256" s="89">
        <v>835.85</v>
      </c>
      <c r="D256" s="88">
        <v>1597.85</v>
      </c>
      <c r="E256" s="88">
        <v>2045.94</v>
      </c>
      <c r="F256" s="89">
        <v>431.82</v>
      </c>
      <c r="G256" s="90">
        <v>18618.05</v>
      </c>
      <c r="H256" s="92">
        <f t="shared" ref="H256:J256" si="263">(B256-B255)/B255</f>
        <v>0.00348138512</v>
      </c>
      <c r="I256" s="92">
        <f t="shared" si="263"/>
        <v>-0.00185096728</v>
      </c>
      <c r="J256" s="92">
        <f t="shared" si="263"/>
        <v>-0.001499765662</v>
      </c>
      <c r="K256" s="92">
        <v>-0.00673</v>
      </c>
      <c r="L256" s="92">
        <v>-2.3E-4</v>
      </c>
      <c r="M256" s="92">
        <f t="shared" si="3"/>
        <v>0.002979084457</v>
      </c>
    </row>
    <row r="257" ht="15.75" customHeight="1">
      <c r="A257" s="87">
        <v>44895.0</v>
      </c>
      <c r="B257" s="88">
        <v>1625.79</v>
      </c>
      <c r="C257" s="89">
        <v>848.75</v>
      </c>
      <c r="D257" s="88">
        <v>1608.45</v>
      </c>
      <c r="E257" s="88">
        <v>2070.18</v>
      </c>
      <c r="F257" s="89">
        <v>438.05</v>
      </c>
      <c r="G257" s="90">
        <v>18758.35</v>
      </c>
      <c r="H257" s="92">
        <f t="shared" ref="H257:J257" si="264">(B257-B256)/B256</f>
        <v>0.003623635735</v>
      </c>
      <c r="I257" s="92">
        <f t="shared" si="264"/>
        <v>0.01543339116</v>
      </c>
      <c r="J257" s="92">
        <f t="shared" si="264"/>
        <v>0.006633914322</v>
      </c>
      <c r="K257" s="92">
        <v>0.01185</v>
      </c>
      <c r="L257" s="92">
        <v>0.01443</v>
      </c>
      <c r="M257" s="92">
        <f t="shared" si="3"/>
        <v>0.007535697885</v>
      </c>
    </row>
    <row r="258" ht="15.75" customHeight="1">
      <c r="A258" s="102">
        <v>44896.0</v>
      </c>
      <c r="B258" s="88">
        <v>1647.81</v>
      </c>
      <c r="C258" s="89">
        <v>848.6</v>
      </c>
      <c r="D258" s="88">
        <v>1619.5</v>
      </c>
      <c r="E258" s="88">
        <v>2099.51</v>
      </c>
      <c r="F258" s="89">
        <v>436.9</v>
      </c>
      <c r="G258" s="90">
        <v>18812.5</v>
      </c>
      <c r="H258" s="92">
        <f t="shared" ref="H258:J258" si="265">(B258-B257)/B257</f>
        <v>0.01354418467</v>
      </c>
      <c r="I258" s="92">
        <f t="shared" si="265"/>
        <v>-0.000176730486</v>
      </c>
      <c r="J258" s="92">
        <f t="shared" si="265"/>
        <v>0.006869967982</v>
      </c>
      <c r="K258" s="92">
        <v>0.01417</v>
      </c>
      <c r="L258" s="92">
        <v>-0.00263</v>
      </c>
      <c r="M258" s="92">
        <f t="shared" si="3"/>
        <v>0.00288671445</v>
      </c>
    </row>
    <row r="259" ht="15.75" customHeight="1">
      <c r="A259" s="102">
        <v>44897.0</v>
      </c>
      <c r="B259" s="88">
        <v>1628.72</v>
      </c>
      <c r="C259" s="89">
        <v>848.65</v>
      </c>
      <c r="D259" s="88">
        <v>1607.1</v>
      </c>
      <c r="E259" s="88">
        <v>2080.81</v>
      </c>
      <c r="F259" s="89">
        <v>434.06</v>
      </c>
      <c r="G259" s="90">
        <v>18696.1</v>
      </c>
      <c r="H259" s="92">
        <f t="shared" ref="H259:J259" si="266">(B259-B258)/B258</f>
        <v>-0.01158507352</v>
      </c>
      <c r="I259" s="92">
        <f t="shared" si="266"/>
        <v>0.00005892057506</v>
      </c>
      <c r="J259" s="92">
        <f t="shared" si="266"/>
        <v>-0.007656684162</v>
      </c>
      <c r="K259" s="92">
        <v>-0.00891</v>
      </c>
      <c r="L259" s="92">
        <v>-0.0065</v>
      </c>
      <c r="M259" s="92">
        <f t="shared" si="3"/>
        <v>-0.006187375415</v>
      </c>
    </row>
    <row r="260" ht="15.75" customHeight="1">
      <c r="A260" s="102">
        <v>44900.0</v>
      </c>
      <c r="B260" s="88">
        <v>1630.56</v>
      </c>
      <c r="C260" s="89">
        <v>844.1</v>
      </c>
      <c r="D260" s="88">
        <v>1612.95</v>
      </c>
      <c r="E260" s="88">
        <v>2080.91</v>
      </c>
      <c r="F260" s="89">
        <v>427.43</v>
      </c>
      <c r="G260" s="90">
        <v>18701.05</v>
      </c>
      <c r="H260" s="92">
        <f t="shared" ref="H260:J260" si="267">(B260-B259)/B259</f>
        <v>0.001129721499</v>
      </c>
      <c r="I260" s="92">
        <f t="shared" si="267"/>
        <v>-0.005361456431</v>
      </c>
      <c r="J260" s="92">
        <f t="shared" si="267"/>
        <v>0.003640097069</v>
      </c>
      <c r="K260" s="92">
        <v>5.0E-5</v>
      </c>
      <c r="L260" s="92">
        <v>-0.01527</v>
      </c>
      <c r="M260" s="92">
        <f t="shared" si="3"/>
        <v>0.0002647610999</v>
      </c>
    </row>
    <row r="261" ht="15.75" customHeight="1">
      <c r="A261" s="102">
        <v>44901.0</v>
      </c>
      <c r="B261" s="88">
        <v>1603.86</v>
      </c>
      <c r="C261" s="89">
        <v>833.35</v>
      </c>
      <c r="D261" s="88">
        <v>1611.15</v>
      </c>
      <c r="E261" s="88">
        <v>2088.79</v>
      </c>
      <c r="F261" s="89">
        <v>425.79</v>
      </c>
      <c r="G261" s="90">
        <v>18642.75</v>
      </c>
      <c r="H261" s="92">
        <f t="shared" ref="H261:J261" si="268">(B261-B260)/B260</f>
        <v>-0.01637474242</v>
      </c>
      <c r="I261" s="92">
        <f t="shared" si="268"/>
        <v>-0.01273545788</v>
      </c>
      <c r="J261" s="92">
        <f t="shared" si="268"/>
        <v>-0.001115967637</v>
      </c>
      <c r="K261" s="92">
        <v>0.00379</v>
      </c>
      <c r="L261" s="92">
        <v>-0.00384</v>
      </c>
      <c r="M261" s="92">
        <f t="shared" si="3"/>
        <v>-0.003117472014</v>
      </c>
    </row>
    <row r="262" ht="15.75" customHeight="1">
      <c r="A262" s="102">
        <v>44902.0</v>
      </c>
      <c r="B262" s="88">
        <v>1596.5</v>
      </c>
      <c r="C262" s="89">
        <v>834.0</v>
      </c>
      <c r="D262" s="88">
        <v>1610.45</v>
      </c>
      <c r="E262" s="88">
        <v>2119.22</v>
      </c>
      <c r="F262" s="89">
        <v>418.81</v>
      </c>
      <c r="G262" s="90">
        <v>18560.5</v>
      </c>
      <c r="H262" s="92">
        <f t="shared" ref="H262:J262" si="269">(B262-B261)/B261</f>
        <v>-0.004588929208</v>
      </c>
      <c r="I262" s="92">
        <f t="shared" si="269"/>
        <v>0.0007799844003</v>
      </c>
      <c r="J262" s="92">
        <f t="shared" si="269"/>
        <v>-0.0004344722714</v>
      </c>
      <c r="K262" s="92">
        <v>0.01457</v>
      </c>
      <c r="L262" s="92">
        <v>-0.01639</v>
      </c>
      <c r="M262" s="92">
        <f t="shared" si="3"/>
        <v>-0.00441190275</v>
      </c>
    </row>
    <row r="263" ht="15.75" customHeight="1">
      <c r="A263" s="102">
        <v>44903.0</v>
      </c>
      <c r="B263" s="88">
        <v>1611.07</v>
      </c>
      <c r="C263" s="89">
        <v>832.6</v>
      </c>
      <c r="D263" s="88">
        <v>1619.5</v>
      </c>
      <c r="E263" s="88">
        <v>2162.82</v>
      </c>
      <c r="F263" s="89">
        <v>415.92</v>
      </c>
      <c r="G263" s="90">
        <v>18609.35</v>
      </c>
      <c r="H263" s="92">
        <f t="shared" ref="H263:J263" si="270">(B263-B262)/B262</f>
        <v>0.009126213592</v>
      </c>
      <c r="I263" s="92">
        <f t="shared" si="270"/>
        <v>-0.001678657074</v>
      </c>
      <c r="J263" s="92">
        <f t="shared" si="270"/>
        <v>0.005619547331</v>
      </c>
      <c r="K263" s="92">
        <v>0.02057</v>
      </c>
      <c r="L263" s="92">
        <v>-0.0069</v>
      </c>
      <c r="M263" s="92">
        <f t="shared" si="3"/>
        <v>0.002631933407</v>
      </c>
    </row>
    <row r="264" ht="15.75" customHeight="1">
      <c r="A264" s="102">
        <v>44904.0</v>
      </c>
      <c r="B264" s="88">
        <v>1560.51</v>
      </c>
      <c r="C264" s="89">
        <v>834.9</v>
      </c>
      <c r="D264" s="88">
        <v>1631.05</v>
      </c>
      <c r="E264" s="88">
        <v>2149.2</v>
      </c>
      <c r="F264" s="89">
        <v>412.03</v>
      </c>
      <c r="G264" s="90">
        <v>18496.6</v>
      </c>
      <c r="H264" s="92">
        <f t="shared" ref="H264:J264" si="271">(B264-B263)/B263</f>
        <v>-0.03138286977</v>
      </c>
      <c r="I264" s="92">
        <f t="shared" si="271"/>
        <v>0.002762430939</v>
      </c>
      <c r="J264" s="92">
        <f t="shared" si="271"/>
        <v>0.007131830812</v>
      </c>
      <c r="K264" s="92">
        <v>-0.0063</v>
      </c>
      <c r="L264" s="92">
        <v>-0.00935</v>
      </c>
      <c r="M264" s="92">
        <f t="shared" si="3"/>
        <v>-0.006058782279</v>
      </c>
    </row>
    <row r="265" ht="15.75" customHeight="1">
      <c r="A265" s="87">
        <v>44907.0</v>
      </c>
      <c r="B265" s="88">
        <v>1538.53</v>
      </c>
      <c r="C265" s="89">
        <v>828.4</v>
      </c>
      <c r="D265" s="88">
        <v>1643.75</v>
      </c>
      <c r="E265" s="88">
        <v>2158.83</v>
      </c>
      <c r="F265" s="89">
        <v>412.88</v>
      </c>
      <c r="G265" s="90">
        <v>18497.15</v>
      </c>
      <c r="H265" s="92">
        <f t="shared" ref="H265:J265" si="272">(B265-B264)/B264</f>
        <v>-0.01408513883</v>
      </c>
      <c r="I265" s="92">
        <f t="shared" si="272"/>
        <v>-0.007785363517</v>
      </c>
      <c r="J265" s="92">
        <f t="shared" si="272"/>
        <v>0.007786395267</v>
      </c>
      <c r="K265" s="92">
        <v>0.00448</v>
      </c>
      <c r="L265" s="92">
        <v>0.00206</v>
      </c>
      <c r="M265" s="92">
        <f t="shared" si="3"/>
        <v>0.00002973519458</v>
      </c>
    </row>
    <row r="266" ht="15.75" customHeight="1">
      <c r="A266" s="87">
        <v>44908.0</v>
      </c>
      <c r="B266" s="88">
        <v>1563.34</v>
      </c>
      <c r="C266" s="89">
        <v>838.05</v>
      </c>
      <c r="D266" s="88">
        <v>1648.3</v>
      </c>
      <c r="E266" s="88">
        <v>2168.01</v>
      </c>
      <c r="F266" s="89">
        <v>417.21</v>
      </c>
      <c r="G266" s="90">
        <v>18608.0</v>
      </c>
      <c r="H266" s="92">
        <f t="shared" ref="H266:J266" si="273">(B266-B265)/B265</f>
        <v>0.0161257824</v>
      </c>
      <c r="I266" s="92">
        <f t="shared" si="273"/>
        <v>0.01164896185</v>
      </c>
      <c r="J266" s="92">
        <f t="shared" si="273"/>
        <v>0.002768060837</v>
      </c>
      <c r="K266" s="92">
        <v>0.00425</v>
      </c>
      <c r="L266" s="92">
        <v>0.01049</v>
      </c>
      <c r="M266" s="92">
        <f t="shared" si="3"/>
        <v>0.005992815109</v>
      </c>
    </row>
    <row r="267" ht="15.75" customHeight="1">
      <c r="A267" s="87">
        <v>44909.0</v>
      </c>
      <c r="B267" s="88">
        <v>1570.55</v>
      </c>
      <c r="C267" s="89">
        <v>829.2</v>
      </c>
      <c r="D267" s="88">
        <v>1662.25</v>
      </c>
      <c r="E267" s="88">
        <v>2190.51</v>
      </c>
      <c r="F267" s="89">
        <v>416.61</v>
      </c>
      <c r="G267" s="90">
        <v>18660.3</v>
      </c>
      <c r="H267" s="92">
        <f t="shared" ref="H267:J267" si="274">(B267-B266)/B266</f>
        <v>0.004611920631</v>
      </c>
      <c r="I267" s="92">
        <f t="shared" si="274"/>
        <v>-0.0105602291</v>
      </c>
      <c r="J267" s="92">
        <f t="shared" si="274"/>
        <v>0.008463265182</v>
      </c>
      <c r="K267" s="92">
        <v>0.01038</v>
      </c>
      <c r="L267" s="92">
        <v>-0.00144</v>
      </c>
      <c r="M267" s="92">
        <f t="shared" si="3"/>
        <v>0.002810619089</v>
      </c>
    </row>
    <row r="268" ht="15.75" customHeight="1">
      <c r="A268" s="87">
        <v>44910.0</v>
      </c>
      <c r="B268" s="88">
        <v>1531.87</v>
      </c>
      <c r="C268" s="89">
        <v>826.35</v>
      </c>
      <c r="D268" s="88">
        <v>1631.8</v>
      </c>
      <c r="E268" s="88">
        <v>2172.65</v>
      </c>
      <c r="F268" s="89">
        <v>415.42</v>
      </c>
      <c r="G268" s="90">
        <v>18414.9</v>
      </c>
      <c r="H268" s="92">
        <f t="shared" ref="H268:J268" si="275">(B268-B267)/B267</f>
        <v>-0.02462831492</v>
      </c>
      <c r="I268" s="92">
        <f t="shared" si="275"/>
        <v>-0.003437047757</v>
      </c>
      <c r="J268" s="92">
        <f t="shared" si="275"/>
        <v>-0.01831854414</v>
      </c>
      <c r="K268" s="92">
        <v>-0.00815</v>
      </c>
      <c r="L268" s="92">
        <v>-0.00286</v>
      </c>
      <c r="M268" s="92">
        <f t="shared" si="3"/>
        <v>-0.01315091397</v>
      </c>
    </row>
    <row r="269" ht="15.75" customHeight="1">
      <c r="A269" s="87">
        <v>44911.0</v>
      </c>
      <c r="B269" s="88">
        <v>1513.67</v>
      </c>
      <c r="C269" s="89">
        <v>822.75</v>
      </c>
      <c r="D269" s="88">
        <v>1639.65</v>
      </c>
      <c r="E269" s="88">
        <v>2170.11</v>
      </c>
      <c r="F269" s="89">
        <v>420.3</v>
      </c>
      <c r="G269" s="90">
        <v>18269.0</v>
      </c>
      <c r="H269" s="92">
        <f t="shared" ref="H269:J269" si="276">(B269-B268)/B268</f>
        <v>-0.01188090373</v>
      </c>
      <c r="I269" s="92">
        <f t="shared" si="276"/>
        <v>-0.004356507533</v>
      </c>
      <c r="J269" s="92">
        <f t="shared" si="276"/>
        <v>0.004810638559</v>
      </c>
      <c r="K269" s="92">
        <v>-0.00117</v>
      </c>
      <c r="L269" s="92">
        <v>0.01175</v>
      </c>
      <c r="M269" s="92">
        <f t="shared" si="3"/>
        <v>-0.007922931974</v>
      </c>
    </row>
    <row r="270" ht="15.75" customHeight="1">
      <c r="A270" s="87">
        <v>44914.0</v>
      </c>
      <c r="B270" s="88">
        <v>1498.9</v>
      </c>
      <c r="C270" s="89">
        <v>840.4</v>
      </c>
      <c r="D270" s="88">
        <v>1644.75</v>
      </c>
      <c r="E270" s="88">
        <v>2179.09</v>
      </c>
      <c r="F270" s="89">
        <v>416.71</v>
      </c>
      <c r="G270" s="90">
        <v>18420.45</v>
      </c>
      <c r="H270" s="92">
        <f t="shared" ref="H270:J270" si="277">(B270-B269)/B269</f>
        <v>-0.009757741119</v>
      </c>
      <c r="I270" s="92">
        <f t="shared" si="277"/>
        <v>0.02145244607</v>
      </c>
      <c r="J270" s="92">
        <f t="shared" si="277"/>
        <v>0.003110419907</v>
      </c>
      <c r="K270" s="92">
        <v>0.00414</v>
      </c>
      <c r="L270" s="92">
        <v>-0.00854</v>
      </c>
      <c r="M270" s="92">
        <f t="shared" si="3"/>
        <v>0.008289999453</v>
      </c>
    </row>
    <row r="271" ht="15.75" customHeight="1">
      <c r="A271" s="87">
        <v>44915.0</v>
      </c>
      <c r="B271" s="88">
        <v>1498.85</v>
      </c>
      <c r="C271" s="89">
        <v>828.95</v>
      </c>
      <c r="D271" s="88">
        <v>1633.4</v>
      </c>
      <c r="E271" s="88">
        <v>2158.38</v>
      </c>
      <c r="F271" s="89">
        <v>409.24</v>
      </c>
      <c r="G271" s="90">
        <v>18385.3</v>
      </c>
      <c r="H271" s="92">
        <f t="shared" ref="H271:J271" si="278">(B271-B270)/B270</f>
        <v>-0.00003335779572</v>
      </c>
      <c r="I271" s="92">
        <f t="shared" si="278"/>
        <v>-0.01362446454</v>
      </c>
      <c r="J271" s="92">
        <f t="shared" si="278"/>
        <v>-0.006900744794</v>
      </c>
      <c r="K271" s="92">
        <v>-0.0095</v>
      </c>
      <c r="L271" s="92">
        <v>-0.01793</v>
      </c>
      <c r="M271" s="92">
        <f t="shared" si="3"/>
        <v>-0.001908205283</v>
      </c>
    </row>
    <row r="272" ht="15.75" customHeight="1">
      <c r="A272" s="87">
        <v>44916.0</v>
      </c>
      <c r="B272" s="88">
        <v>1501.09</v>
      </c>
      <c r="C272" s="89">
        <v>814.0</v>
      </c>
      <c r="D272" s="88">
        <v>1617.6</v>
      </c>
      <c r="E272" s="88">
        <v>2141.47</v>
      </c>
      <c r="F272" s="89">
        <v>401.36</v>
      </c>
      <c r="G272" s="90">
        <v>18199.1</v>
      </c>
      <c r="H272" s="92">
        <f t="shared" ref="H272:J272" si="279">(B272-B271)/B271</f>
        <v>0.001494479101</v>
      </c>
      <c r="I272" s="92">
        <f t="shared" si="279"/>
        <v>-0.01803486338</v>
      </c>
      <c r="J272" s="92">
        <f t="shared" si="279"/>
        <v>-0.009673074568</v>
      </c>
      <c r="K272" s="92">
        <v>-0.00783</v>
      </c>
      <c r="L272" s="92">
        <v>-0.01926</v>
      </c>
      <c r="M272" s="92">
        <f t="shared" si="3"/>
        <v>-0.01012765633</v>
      </c>
    </row>
    <row r="273" ht="15.75" customHeight="1">
      <c r="A273" s="87">
        <v>44917.0</v>
      </c>
      <c r="B273" s="88">
        <v>1513.52</v>
      </c>
      <c r="C273" s="89">
        <v>816.6</v>
      </c>
      <c r="D273" s="88">
        <v>1612.05</v>
      </c>
      <c r="E273" s="88">
        <v>2105.2</v>
      </c>
      <c r="F273" s="89">
        <v>393.24</v>
      </c>
      <c r="G273" s="90">
        <v>18127.35</v>
      </c>
      <c r="H273" s="92">
        <f t="shared" ref="H273:J273" si="280">(B273-B272)/B272</f>
        <v>0.008280649395</v>
      </c>
      <c r="I273" s="92">
        <f t="shared" si="280"/>
        <v>0.003194103194</v>
      </c>
      <c r="J273" s="92">
        <f t="shared" si="280"/>
        <v>-0.003431008902</v>
      </c>
      <c r="K273" s="92">
        <v>-0.01694</v>
      </c>
      <c r="L273" s="92">
        <v>-0.02023</v>
      </c>
      <c r="M273" s="92">
        <f t="shared" si="3"/>
        <v>-0.003942502651</v>
      </c>
    </row>
    <row r="274" ht="15.75" customHeight="1">
      <c r="A274" s="87">
        <v>44918.0</v>
      </c>
      <c r="B274" s="88">
        <v>1488.71</v>
      </c>
      <c r="C274" s="89">
        <v>808.65</v>
      </c>
      <c r="D274" s="88">
        <v>1597.65</v>
      </c>
      <c r="E274" s="88">
        <v>2058.11</v>
      </c>
      <c r="F274" s="89">
        <v>377.19</v>
      </c>
      <c r="G274" s="90">
        <v>17806.8</v>
      </c>
      <c r="H274" s="92">
        <f t="shared" ref="H274:J274" si="281">(B274-B273)/B273</f>
        <v>-0.01639225118</v>
      </c>
      <c r="I274" s="92">
        <f t="shared" si="281"/>
        <v>-0.009735488611</v>
      </c>
      <c r="J274" s="92">
        <f t="shared" si="281"/>
        <v>-0.008932725412</v>
      </c>
      <c r="K274" s="92">
        <v>-0.02237</v>
      </c>
      <c r="L274" s="92">
        <v>-0.04081</v>
      </c>
      <c r="M274" s="92">
        <f t="shared" si="3"/>
        <v>-0.01768322452</v>
      </c>
    </row>
    <row r="275" ht="15.75" customHeight="1">
      <c r="A275" s="87">
        <v>44921.0</v>
      </c>
      <c r="B275" s="88">
        <v>1493.98</v>
      </c>
      <c r="C275" s="89">
        <v>811.0</v>
      </c>
      <c r="D275" s="88">
        <v>1629.45</v>
      </c>
      <c r="E275" s="88">
        <v>2086.34</v>
      </c>
      <c r="F275" s="89">
        <v>383.62</v>
      </c>
      <c r="G275" s="90">
        <v>18014.6</v>
      </c>
      <c r="H275" s="92">
        <f t="shared" ref="H275:J275" si="282">(B275-B274)/B274</f>
        <v>0.003539977564</v>
      </c>
      <c r="I275" s="92">
        <f t="shared" si="282"/>
        <v>0.002906078031</v>
      </c>
      <c r="J275" s="92">
        <f t="shared" si="282"/>
        <v>0.01990423434</v>
      </c>
      <c r="K275" s="92">
        <v>0.01372</v>
      </c>
      <c r="L275" s="92">
        <v>0.01705</v>
      </c>
      <c r="M275" s="92">
        <f t="shared" si="3"/>
        <v>0.01166969922</v>
      </c>
    </row>
    <row r="276" ht="15.75" customHeight="1">
      <c r="A276" s="87">
        <v>44922.0</v>
      </c>
      <c r="B276" s="88">
        <v>1506.36</v>
      </c>
      <c r="C276" s="89">
        <v>814.8</v>
      </c>
      <c r="D276" s="88">
        <v>1631.1</v>
      </c>
      <c r="E276" s="88">
        <v>2119.32</v>
      </c>
      <c r="F276" s="89">
        <v>392.94</v>
      </c>
      <c r="G276" s="90">
        <v>18132.3</v>
      </c>
      <c r="H276" s="92">
        <f t="shared" ref="H276:J276" si="283">(B276-B275)/B275</f>
        <v>0.008286590182</v>
      </c>
      <c r="I276" s="92">
        <f t="shared" si="283"/>
        <v>0.004685573366</v>
      </c>
      <c r="J276" s="92">
        <f t="shared" si="283"/>
        <v>0.001012611617</v>
      </c>
      <c r="K276" s="92">
        <v>0.01581</v>
      </c>
      <c r="L276" s="92">
        <v>0.02429</v>
      </c>
      <c r="M276" s="92">
        <f t="shared" si="3"/>
        <v>0.006533589422</v>
      </c>
    </row>
    <row r="277" ht="15.75" customHeight="1">
      <c r="A277" s="87">
        <v>44923.0</v>
      </c>
      <c r="B277" s="88">
        <v>1501.69</v>
      </c>
      <c r="C277" s="89">
        <v>803.8</v>
      </c>
      <c r="D277" s="88">
        <v>1629.8</v>
      </c>
      <c r="E277" s="88">
        <v>2116.33</v>
      </c>
      <c r="F277" s="89">
        <v>390.1</v>
      </c>
      <c r="G277" s="90">
        <v>18122.5</v>
      </c>
      <c r="H277" s="92">
        <f t="shared" ref="H277:J277" si="284">(B277-B276)/B276</f>
        <v>-0.003100188534</v>
      </c>
      <c r="I277" s="92">
        <f t="shared" si="284"/>
        <v>-0.01350024546</v>
      </c>
      <c r="J277" s="92">
        <f t="shared" si="284"/>
        <v>-0.000797008154</v>
      </c>
      <c r="K277" s="92">
        <v>-0.00141</v>
      </c>
      <c r="L277" s="92">
        <v>-0.00723</v>
      </c>
      <c r="M277" s="92">
        <f t="shared" si="3"/>
        <v>-0.0005404719754</v>
      </c>
    </row>
    <row r="278" ht="15.75" customHeight="1">
      <c r="A278" s="87">
        <v>44924.0</v>
      </c>
      <c r="B278" s="88">
        <v>1509.05</v>
      </c>
      <c r="C278" s="89">
        <v>820.75</v>
      </c>
      <c r="D278" s="88">
        <v>1641.3</v>
      </c>
      <c r="E278" s="88">
        <v>2106.15</v>
      </c>
      <c r="F278" s="89">
        <v>384.71</v>
      </c>
      <c r="G278" s="90">
        <v>18191.0</v>
      </c>
      <c r="H278" s="92">
        <f t="shared" ref="H278:J278" si="285">(B278-B277)/B277</f>
        <v>0.00490114471</v>
      </c>
      <c r="I278" s="92">
        <f t="shared" si="285"/>
        <v>0.02108733516</v>
      </c>
      <c r="J278" s="92">
        <f t="shared" si="285"/>
        <v>0.007056080501</v>
      </c>
      <c r="K278" s="92">
        <v>-0.00481</v>
      </c>
      <c r="L278" s="92">
        <v>-0.01382</v>
      </c>
      <c r="M278" s="92">
        <f t="shared" si="3"/>
        <v>0.003779831701</v>
      </c>
    </row>
    <row r="279" ht="15.75" customHeight="1">
      <c r="A279" s="87">
        <v>44925.0</v>
      </c>
      <c r="B279" s="88">
        <v>1499.75</v>
      </c>
      <c r="C279" s="89">
        <v>806.1</v>
      </c>
      <c r="D279" s="88">
        <v>1628.15</v>
      </c>
      <c r="E279" s="88">
        <v>2081.11</v>
      </c>
      <c r="F279" s="89">
        <v>386.76</v>
      </c>
      <c r="G279" s="90">
        <v>18105.3</v>
      </c>
      <c r="H279" s="92">
        <f t="shared" ref="H279:J279" si="286">(B279-B278)/B278</f>
        <v>-0.006162817667</v>
      </c>
      <c r="I279" s="92">
        <f t="shared" si="286"/>
        <v>-0.01784952787</v>
      </c>
      <c r="J279" s="92">
        <f t="shared" si="286"/>
        <v>-0.008011941753</v>
      </c>
      <c r="K279" s="92">
        <v>-0.01189</v>
      </c>
      <c r="L279" s="92">
        <v>0.00533</v>
      </c>
      <c r="M279" s="92">
        <f t="shared" si="3"/>
        <v>-0.004711120884</v>
      </c>
    </row>
    <row r="280" ht="15.75" customHeight="1">
      <c r="A280" s="102">
        <v>44928.0</v>
      </c>
      <c r="B280" s="88">
        <v>1515.46</v>
      </c>
      <c r="C280" s="89">
        <v>813.5</v>
      </c>
      <c r="D280" s="88">
        <v>1628.7</v>
      </c>
      <c r="E280" s="88">
        <v>2084.75</v>
      </c>
      <c r="F280" s="89">
        <v>393.59</v>
      </c>
      <c r="G280" s="90">
        <v>18197.45</v>
      </c>
      <c r="H280" s="92">
        <f t="shared" ref="H280:J280" si="287">(B280-B279)/B279</f>
        <v>0.01047507918</v>
      </c>
      <c r="I280" s="92">
        <f t="shared" si="287"/>
        <v>0.009180002481</v>
      </c>
      <c r="J280" s="92">
        <f t="shared" si="287"/>
        <v>0.0003378067131</v>
      </c>
      <c r="K280" s="92">
        <v>0.00175</v>
      </c>
      <c r="L280" s="92">
        <v>0.01766</v>
      </c>
      <c r="M280" s="92">
        <f t="shared" si="3"/>
        <v>0.005089669876</v>
      </c>
    </row>
    <row r="281" ht="15.75" customHeight="1">
      <c r="A281" s="102">
        <v>44929.0</v>
      </c>
      <c r="B281" s="88">
        <v>1514.02</v>
      </c>
      <c r="C281" s="89">
        <v>817.6</v>
      </c>
      <c r="D281" s="88">
        <v>1639.35</v>
      </c>
      <c r="E281" s="88">
        <v>2084.25</v>
      </c>
      <c r="F281" s="89">
        <v>392.69</v>
      </c>
      <c r="G281" s="90">
        <v>18232.55</v>
      </c>
      <c r="H281" s="92">
        <f t="shared" ref="H281:J281" si="288">(B281-B280)/B280</f>
        <v>-0.0009502065379</v>
      </c>
      <c r="I281" s="92">
        <f t="shared" si="288"/>
        <v>0.00503995083</v>
      </c>
      <c r="J281" s="92">
        <f t="shared" si="288"/>
        <v>0.006538957451</v>
      </c>
      <c r="K281" s="92">
        <v>-2.4E-4</v>
      </c>
      <c r="L281" s="92">
        <v>-0.00229</v>
      </c>
      <c r="M281" s="92">
        <f t="shared" si="3"/>
        <v>0.001928841678</v>
      </c>
    </row>
    <row r="282" ht="15.75" customHeight="1">
      <c r="A282" s="102">
        <v>44930.0</v>
      </c>
      <c r="B282" s="88">
        <v>1486.42</v>
      </c>
      <c r="C282" s="89">
        <v>811.8</v>
      </c>
      <c r="D282" s="88">
        <v>1610.05</v>
      </c>
      <c r="E282" s="88">
        <v>2065.89</v>
      </c>
      <c r="F282" s="89">
        <v>384.41</v>
      </c>
      <c r="G282" s="90">
        <v>18042.95</v>
      </c>
      <c r="H282" s="92">
        <f t="shared" ref="H282:J282" si="289">(B282-B281)/B281</f>
        <v>-0.01822961388</v>
      </c>
      <c r="I282" s="92">
        <f t="shared" si="289"/>
        <v>-0.007093933464</v>
      </c>
      <c r="J282" s="92">
        <f t="shared" si="289"/>
        <v>-0.01787293744</v>
      </c>
      <c r="K282" s="92">
        <v>-0.00881</v>
      </c>
      <c r="L282" s="92">
        <v>-0.02109</v>
      </c>
      <c r="M282" s="92">
        <f t="shared" si="3"/>
        <v>-0.01039898423</v>
      </c>
    </row>
    <row r="283" ht="15.75" customHeight="1">
      <c r="A283" s="102">
        <v>44931.0</v>
      </c>
      <c r="B283" s="88">
        <v>1466.93</v>
      </c>
      <c r="C283" s="89">
        <v>807.1</v>
      </c>
      <c r="D283" s="88">
        <v>1599.7</v>
      </c>
      <c r="E283" s="88">
        <v>2082.65</v>
      </c>
      <c r="F283" s="89">
        <v>385.71</v>
      </c>
      <c r="G283" s="90">
        <v>17992.15</v>
      </c>
      <c r="H283" s="92">
        <f t="shared" ref="H283:J283" si="290">(B283-B282)/B282</f>
        <v>-0.01311204101</v>
      </c>
      <c r="I283" s="92">
        <f t="shared" si="290"/>
        <v>-0.005789603351</v>
      </c>
      <c r="J283" s="92">
        <f t="shared" si="290"/>
        <v>-0.00642837179</v>
      </c>
      <c r="K283" s="92">
        <v>0.00811</v>
      </c>
      <c r="L283" s="92">
        <v>0.00338</v>
      </c>
      <c r="M283" s="92">
        <f t="shared" si="3"/>
        <v>-0.002815504117</v>
      </c>
    </row>
    <row r="284" ht="15.75" customHeight="1">
      <c r="A284" s="102">
        <v>44932.0</v>
      </c>
      <c r="B284" s="88">
        <v>1440.38</v>
      </c>
      <c r="C284" s="89">
        <v>796.0</v>
      </c>
      <c r="D284" s="88">
        <v>1594.4</v>
      </c>
      <c r="E284" s="88">
        <v>2081.85</v>
      </c>
      <c r="F284" s="89">
        <v>380.83</v>
      </c>
      <c r="G284" s="90">
        <v>17859.45</v>
      </c>
      <c r="H284" s="92">
        <f t="shared" ref="H284:J284" si="291">(B284-B283)/B283</f>
        <v>-0.01809902313</v>
      </c>
      <c r="I284" s="92">
        <f t="shared" si="291"/>
        <v>-0.01375294263</v>
      </c>
      <c r="J284" s="92">
        <f t="shared" si="291"/>
        <v>-0.00331312121</v>
      </c>
      <c r="K284" s="92">
        <v>-3.8E-4</v>
      </c>
      <c r="L284" s="92">
        <v>-0.01265</v>
      </c>
      <c r="M284" s="92">
        <f t="shared" si="3"/>
        <v>-0.007375438733</v>
      </c>
    </row>
    <row r="285" ht="15.75" customHeight="1">
      <c r="A285" s="102">
        <v>44935.0</v>
      </c>
      <c r="B285" s="88">
        <v>1476.13</v>
      </c>
      <c r="C285" s="89">
        <v>819.4</v>
      </c>
      <c r="D285" s="88">
        <v>1597.5</v>
      </c>
      <c r="E285" s="88">
        <v>2116.93</v>
      </c>
      <c r="F285" s="89">
        <v>388.25</v>
      </c>
      <c r="G285" s="90">
        <v>18101.2</v>
      </c>
      <c r="H285" s="92">
        <f t="shared" ref="H285:J285" si="292">(B285-B284)/B284</f>
        <v>0.02481983921</v>
      </c>
      <c r="I285" s="92">
        <f t="shared" si="292"/>
        <v>0.02939698492</v>
      </c>
      <c r="J285" s="92">
        <f t="shared" si="292"/>
        <v>0.001944305068</v>
      </c>
      <c r="K285" s="92">
        <v>0.01685</v>
      </c>
      <c r="L285" s="92">
        <v>0.01948</v>
      </c>
      <c r="M285" s="92">
        <f t="shared" si="3"/>
        <v>0.01353625112</v>
      </c>
    </row>
    <row r="286" ht="15.75" customHeight="1">
      <c r="A286" s="102">
        <v>44936.0</v>
      </c>
      <c r="B286" s="88">
        <v>1461.51</v>
      </c>
      <c r="C286" s="89">
        <v>792.85</v>
      </c>
      <c r="D286" s="88">
        <v>1568.3</v>
      </c>
      <c r="E286" s="88">
        <v>2101.91</v>
      </c>
      <c r="F286" s="89">
        <v>411.63</v>
      </c>
      <c r="G286" s="90">
        <v>17914.15</v>
      </c>
      <c r="H286" s="92">
        <f t="shared" ref="H286:J286" si="293">(B286-B285)/B285</f>
        <v>-0.009904276724</v>
      </c>
      <c r="I286" s="92">
        <f t="shared" si="293"/>
        <v>-0.03240175738</v>
      </c>
      <c r="J286" s="92">
        <f t="shared" si="293"/>
        <v>-0.01827856025</v>
      </c>
      <c r="K286" s="92">
        <v>-0.0071</v>
      </c>
      <c r="L286" s="92">
        <v>0.06022</v>
      </c>
      <c r="M286" s="92">
        <f t="shared" si="3"/>
        <v>-0.01033356905</v>
      </c>
    </row>
    <row r="287" ht="15.75" customHeight="1">
      <c r="A287" s="102">
        <v>44937.0</v>
      </c>
      <c r="B287" s="88">
        <v>1463.01</v>
      </c>
      <c r="C287" s="89">
        <v>765.55</v>
      </c>
      <c r="D287" s="88">
        <v>1590.9</v>
      </c>
      <c r="E287" s="88">
        <v>2120.57</v>
      </c>
      <c r="F287" s="89">
        <v>416.91</v>
      </c>
      <c r="G287" s="90">
        <v>17895.7</v>
      </c>
      <c r="H287" s="92">
        <f t="shared" ref="H287:J287" si="294">(B287-B286)/B286</f>
        <v>0.001026335776</v>
      </c>
      <c r="I287" s="92">
        <f t="shared" si="294"/>
        <v>-0.03443274264</v>
      </c>
      <c r="J287" s="92">
        <f t="shared" si="294"/>
        <v>0.01441050819</v>
      </c>
      <c r="K287" s="92">
        <v>0.00888</v>
      </c>
      <c r="L287" s="92">
        <v>0.01283</v>
      </c>
      <c r="M287" s="92">
        <f t="shared" si="3"/>
        <v>-0.001029912109</v>
      </c>
    </row>
    <row r="288" ht="15.75" customHeight="1">
      <c r="A288" s="102">
        <v>44938.0</v>
      </c>
      <c r="B288" s="88">
        <v>1472.3</v>
      </c>
      <c r="C288" s="89">
        <v>756.9</v>
      </c>
      <c r="D288" s="88">
        <v>1599.4</v>
      </c>
      <c r="E288" s="88">
        <v>2154.89</v>
      </c>
      <c r="F288" s="89">
        <v>410.98</v>
      </c>
      <c r="G288" s="90">
        <v>17858.2</v>
      </c>
      <c r="H288" s="92">
        <f t="shared" ref="H288:J288" si="295">(B288-B287)/B287</f>
        <v>0.00634992242</v>
      </c>
      <c r="I288" s="92">
        <f t="shared" si="295"/>
        <v>-0.01129906603</v>
      </c>
      <c r="J288" s="92">
        <f t="shared" si="295"/>
        <v>0.005342887674</v>
      </c>
      <c r="K288" s="92">
        <v>0.01618</v>
      </c>
      <c r="L288" s="92">
        <v>-0.01422</v>
      </c>
      <c r="M288" s="92">
        <f t="shared" si="3"/>
        <v>-0.002095475449</v>
      </c>
    </row>
    <row r="289" ht="15.75" customHeight="1">
      <c r="A289" s="102">
        <v>44939.0</v>
      </c>
      <c r="B289" s="88">
        <v>1495.22</v>
      </c>
      <c r="C289" s="89">
        <v>764.3</v>
      </c>
      <c r="D289" s="88">
        <v>1600.65</v>
      </c>
      <c r="E289" s="88">
        <v>2148.55</v>
      </c>
      <c r="F289" s="89">
        <v>410.23</v>
      </c>
      <c r="G289" s="90">
        <v>17956.6</v>
      </c>
      <c r="H289" s="92">
        <f t="shared" ref="H289:J289" si="296">(B289-B288)/B288</f>
        <v>0.01556747945</v>
      </c>
      <c r="I289" s="92">
        <f t="shared" si="296"/>
        <v>0.009776720835</v>
      </c>
      <c r="J289" s="92">
        <f t="shared" si="296"/>
        <v>0.0007815430787</v>
      </c>
      <c r="K289" s="92">
        <v>-0.00294</v>
      </c>
      <c r="L289" s="92">
        <v>-0.00182</v>
      </c>
      <c r="M289" s="92">
        <f t="shared" si="3"/>
        <v>0.005510073804</v>
      </c>
    </row>
    <row r="290" ht="15.75" customHeight="1">
      <c r="A290" s="102">
        <v>44942.0</v>
      </c>
      <c r="B290" s="88">
        <v>1516.95</v>
      </c>
      <c r="C290" s="89">
        <v>759.15</v>
      </c>
      <c r="D290" s="88">
        <v>1585.3</v>
      </c>
      <c r="E290" s="88">
        <v>2132.39</v>
      </c>
      <c r="F290" s="89">
        <v>411.73</v>
      </c>
      <c r="G290" s="90">
        <v>17894.85</v>
      </c>
      <c r="H290" s="92">
        <f t="shared" ref="H290:J290" si="297">(B290-B289)/B289</f>
        <v>0.01453297842</v>
      </c>
      <c r="I290" s="92">
        <f t="shared" si="297"/>
        <v>-0.006738191809</v>
      </c>
      <c r="J290" s="92">
        <f t="shared" si="297"/>
        <v>-0.009589854122</v>
      </c>
      <c r="K290" s="92">
        <v>-0.00752</v>
      </c>
      <c r="L290" s="92">
        <v>0.00366</v>
      </c>
      <c r="M290" s="92">
        <f t="shared" si="3"/>
        <v>-0.003438846998</v>
      </c>
    </row>
    <row r="291" ht="15.75" customHeight="1">
      <c r="A291" s="102">
        <v>44943.0</v>
      </c>
      <c r="B291" s="88">
        <v>1530.87</v>
      </c>
      <c r="C291" s="89">
        <v>765.7</v>
      </c>
      <c r="D291" s="88">
        <v>1608.9</v>
      </c>
      <c r="E291" s="88">
        <v>2208.12</v>
      </c>
      <c r="F291" s="89">
        <v>414.02</v>
      </c>
      <c r="G291" s="90">
        <v>18053.3</v>
      </c>
      <c r="H291" s="92">
        <f t="shared" ref="H291:J291" si="298">(B291-B290)/B290</f>
        <v>0.009176307723</v>
      </c>
      <c r="I291" s="92">
        <f t="shared" si="298"/>
        <v>0.008628070869</v>
      </c>
      <c r="J291" s="92">
        <f t="shared" si="298"/>
        <v>0.01488677222</v>
      </c>
      <c r="K291" s="92">
        <v>0.03551</v>
      </c>
      <c r="L291" s="92">
        <v>0.00556</v>
      </c>
      <c r="M291" s="92">
        <f t="shared" si="3"/>
        <v>0.008854502832</v>
      </c>
    </row>
    <row r="292" ht="15.75" customHeight="1">
      <c r="A292" s="102">
        <v>44944.0</v>
      </c>
      <c r="B292" s="88">
        <v>1536.74</v>
      </c>
      <c r="C292" s="89">
        <v>776.55</v>
      </c>
      <c r="D292" s="88">
        <v>1637.3</v>
      </c>
      <c r="E292" s="88">
        <v>2261.4</v>
      </c>
      <c r="F292" s="89">
        <v>407.14</v>
      </c>
      <c r="G292" s="90">
        <v>18165.35</v>
      </c>
      <c r="H292" s="92">
        <f t="shared" ref="H292:J292" si="299">(B292-B291)/B291</f>
        <v>0.00383442095</v>
      </c>
      <c r="I292" s="92">
        <f t="shared" si="299"/>
        <v>0.01417004049</v>
      </c>
      <c r="J292" s="92">
        <f t="shared" si="299"/>
        <v>0.0176518118</v>
      </c>
      <c r="K292" s="92">
        <v>0.02413</v>
      </c>
      <c r="L292" s="92">
        <v>-0.01662</v>
      </c>
      <c r="M292" s="92">
        <f t="shared" si="3"/>
        <v>0.006206621504</v>
      </c>
    </row>
    <row r="293" ht="15.75" customHeight="1">
      <c r="A293" s="102">
        <v>44945.0</v>
      </c>
      <c r="B293" s="88">
        <v>1530.28</v>
      </c>
      <c r="C293" s="89">
        <v>772.0</v>
      </c>
      <c r="D293" s="88">
        <v>1644.1</v>
      </c>
      <c r="E293" s="88">
        <v>2267.99</v>
      </c>
      <c r="F293" s="89">
        <v>399.52</v>
      </c>
      <c r="G293" s="90">
        <v>18107.85</v>
      </c>
      <c r="H293" s="92">
        <f t="shared" ref="H293:J293" si="300">(B293-B292)/B292</f>
        <v>-0.004203703945</v>
      </c>
      <c r="I293" s="92">
        <f t="shared" si="300"/>
        <v>-0.005859249243</v>
      </c>
      <c r="J293" s="92">
        <f t="shared" si="300"/>
        <v>0.004153179014</v>
      </c>
      <c r="K293" s="92">
        <v>0.00291</v>
      </c>
      <c r="L293" s="92">
        <v>-0.01872</v>
      </c>
      <c r="M293" s="92">
        <f t="shared" si="3"/>
        <v>-0.003165367031</v>
      </c>
    </row>
    <row r="294" ht="15.75" customHeight="1">
      <c r="A294" s="102">
        <v>44946.0</v>
      </c>
      <c r="B294" s="88">
        <v>1517.0</v>
      </c>
      <c r="C294" s="89">
        <v>764.45</v>
      </c>
      <c r="D294" s="88">
        <v>1660.95</v>
      </c>
      <c r="E294" s="88">
        <v>2244.89</v>
      </c>
      <c r="F294" s="89">
        <v>401.91</v>
      </c>
      <c r="G294" s="90">
        <v>18027.65</v>
      </c>
      <c r="H294" s="92">
        <f t="shared" ref="H294:J294" si="301">(B294-B293)/B293</f>
        <v>-0.008678150404</v>
      </c>
      <c r="I294" s="92">
        <f t="shared" si="301"/>
        <v>-0.009779792746</v>
      </c>
      <c r="J294" s="92">
        <f t="shared" si="301"/>
        <v>0.01024876832</v>
      </c>
      <c r="K294" s="92">
        <v>-0.01019</v>
      </c>
      <c r="L294" s="92">
        <v>0.00598</v>
      </c>
      <c r="M294" s="92">
        <f t="shared" si="3"/>
        <v>-0.004429018354</v>
      </c>
    </row>
    <row r="295" ht="15.75" customHeight="1">
      <c r="A295" s="102">
        <v>44949.0</v>
      </c>
      <c r="B295" s="88">
        <v>1539.32</v>
      </c>
      <c r="C295" s="89">
        <v>772.7</v>
      </c>
      <c r="D295" s="88">
        <v>1673.1</v>
      </c>
      <c r="E295" s="88">
        <v>2228.48</v>
      </c>
      <c r="F295" s="89">
        <v>407.14</v>
      </c>
      <c r="G295" s="90">
        <v>18118.55</v>
      </c>
      <c r="H295" s="92">
        <f t="shared" ref="H295:J295" si="302">(B295-B294)/B294</f>
        <v>0.01471324984</v>
      </c>
      <c r="I295" s="92">
        <f t="shared" si="302"/>
        <v>0.01079207273</v>
      </c>
      <c r="J295" s="92">
        <f t="shared" si="302"/>
        <v>0.007315090761</v>
      </c>
      <c r="K295" s="92">
        <v>-0.00731</v>
      </c>
      <c r="L295" s="92">
        <v>0.01301</v>
      </c>
      <c r="M295" s="92">
        <f t="shared" si="3"/>
        <v>0.005042254537</v>
      </c>
    </row>
    <row r="296" ht="15.75" customHeight="1">
      <c r="A296" s="102">
        <v>44950.0</v>
      </c>
      <c r="B296" s="88">
        <v>1543.2</v>
      </c>
      <c r="C296" s="89">
        <v>775.65</v>
      </c>
      <c r="D296" s="88">
        <v>1695.5</v>
      </c>
      <c r="E296" s="88">
        <v>2202.53</v>
      </c>
      <c r="F296" s="89">
        <v>420.85</v>
      </c>
      <c r="G296" s="90">
        <v>18118.3</v>
      </c>
      <c r="H296" s="92">
        <f t="shared" ref="H296:J296" si="303">(B296-B295)/B295</f>
        <v>0.002520593509</v>
      </c>
      <c r="I296" s="92">
        <f t="shared" si="303"/>
        <v>0.003817781804</v>
      </c>
      <c r="J296" s="92">
        <f t="shared" si="303"/>
        <v>0.01338832108</v>
      </c>
      <c r="K296" s="92">
        <v>-0.01164</v>
      </c>
      <c r="L296" s="92">
        <v>0.03367</v>
      </c>
      <c r="M296" s="92">
        <f t="shared" si="3"/>
        <v>-0.00001379801364</v>
      </c>
    </row>
    <row r="297" ht="15.75" customHeight="1">
      <c r="A297" s="102">
        <v>44951.0</v>
      </c>
      <c r="B297" s="88">
        <v>1534.35</v>
      </c>
      <c r="C297" s="89">
        <v>776.5</v>
      </c>
      <c r="D297" s="88">
        <v>1648.65</v>
      </c>
      <c r="E297" s="88">
        <v>2169.81</v>
      </c>
      <c r="F297" s="89">
        <v>417.76</v>
      </c>
      <c r="G297" s="90">
        <v>17891.95</v>
      </c>
      <c r="H297" s="92">
        <f t="shared" ref="H297:J297" si="304">(B297-B296)/B296</f>
        <v>-0.005734836703</v>
      </c>
      <c r="I297" s="92">
        <f t="shared" si="304"/>
        <v>0.001095855089</v>
      </c>
      <c r="J297" s="92">
        <f t="shared" si="304"/>
        <v>-0.02763196697</v>
      </c>
      <c r="K297" s="92">
        <v>-0.01486</v>
      </c>
      <c r="L297" s="92">
        <v>-0.00734</v>
      </c>
      <c r="M297" s="92">
        <f t="shared" si="3"/>
        <v>-0.01249289392</v>
      </c>
    </row>
    <row r="298" ht="15.75" customHeight="1">
      <c r="A298" s="102">
        <v>44953.0</v>
      </c>
      <c r="B298" s="88">
        <v>1510.64</v>
      </c>
      <c r="C298" s="89">
        <v>774.5</v>
      </c>
      <c r="D298" s="88">
        <v>1615.8</v>
      </c>
      <c r="E298" s="88">
        <v>2154.99</v>
      </c>
      <c r="F298" s="89">
        <v>444.23</v>
      </c>
      <c r="G298" s="90">
        <v>17604.35</v>
      </c>
      <c r="H298" s="92">
        <f t="shared" ref="H298:J298" si="305">(B298-B297)/B297</f>
        <v>-0.0154527976</v>
      </c>
      <c r="I298" s="92">
        <f t="shared" si="305"/>
        <v>-0.002575660013</v>
      </c>
      <c r="J298" s="92">
        <f t="shared" si="305"/>
        <v>-0.0199253935</v>
      </c>
      <c r="K298" s="92">
        <v>-0.00683</v>
      </c>
      <c r="L298" s="92">
        <v>0.06336</v>
      </c>
      <c r="M298" s="92">
        <f t="shared" si="3"/>
        <v>-0.01607426804</v>
      </c>
    </row>
    <row r="299" ht="15.75" customHeight="1">
      <c r="A299" s="102">
        <v>44956.0</v>
      </c>
      <c r="B299" s="88">
        <v>1530.18</v>
      </c>
      <c r="C299" s="89">
        <v>770.2</v>
      </c>
      <c r="D299" s="88">
        <v>1614.15</v>
      </c>
      <c r="E299" s="88">
        <v>2108.15</v>
      </c>
      <c r="F299" s="89">
        <v>442.29</v>
      </c>
      <c r="G299" s="90">
        <v>17648.95</v>
      </c>
      <c r="H299" s="92">
        <f t="shared" ref="H299:J299" si="306">(B299-B298)/B298</f>
        <v>0.012934915</v>
      </c>
      <c r="I299" s="92">
        <f t="shared" si="306"/>
        <v>-0.005551969012</v>
      </c>
      <c r="J299" s="92">
        <f t="shared" si="306"/>
        <v>-0.001021165986</v>
      </c>
      <c r="K299" s="92">
        <v>-0.02174</v>
      </c>
      <c r="L299" s="92">
        <v>-0.00437</v>
      </c>
      <c r="M299" s="92">
        <f t="shared" si="3"/>
        <v>0.00253346474</v>
      </c>
    </row>
    <row r="300" ht="15.75" customHeight="1">
      <c r="A300" s="102">
        <v>44957.0</v>
      </c>
      <c r="B300" s="88">
        <v>1525.16</v>
      </c>
      <c r="C300" s="89">
        <v>770.3</v>
      </c>
      <c r="D300" s="88">
        <v>1603.5</v>
      </c>
      <c r="E300" s="88">
        <v>2119.62</v>
      </c>
      <c r="F300" s="89">
        <v>450.71</v>
      </c>
      <c r="G300" s="90">
        <v>17662.15</v>
      </c>
      <c r="H300" s="92">
        <f t="shared" ref="H300:J300" si="307">(B300-B299)/B299</f>
        <v>-0.003280659792</v>
      </c>
      <c r="I300" s="92">
        <f t="shared" si="307"/>
        <v>0.0001298364061</v>
      </c>
      <c r="J300" s="92">
        <f t="shared" si="307"/>
        <v>-0.006597899823</v>
      </c>
      <c r="K300" s="92">
        <v>0.00544</v>
      </c>
      <c r="L300" s="92">
        <v>0.01904</v>
      </c>
      <c r="M300" s="92">
        <f t="shared" si="3"/>
        <v>0.0007479198479</v>
      </c>
    </row>
    <row r="301" ht="15.75" customHeight="1">
      <c r="A301" s="102">
        <v>44958.0</v>
      </c>
      <c r="B301" s="88">
        <v>1542.41</v>
      </c>
      <c r="C301" s="89">
        <v>769.1</v>
      </c>
      <c r="D301" s="88">
        <v>1627.55</v>
      </c>
      <c r="E301" s="88">
        <v>2140.72</v>
      </c>
      <c r="F301" s="89">
        <v>445.28</v>
      </c>
      <c r="G301" s="90">
        <v>17616.3</v>
      </c>
      <c r="H301" s="92">
        <f t="shared" ref="H301:J301" si="308">(B301-B300)/B300</f>
        <v>0.01131028876</v>
      </c>
      <c r="I301" s="92">
        <f t="shared" si="308"/>
        <v>-0.00155783461</v>
      </c>
      <c r="J301" s="92">
        <f t="shared" si="308"/>
        <v>0.01499844091</v>
      </c>
      <c r="K301" s="92">
        <v>0.00995</v>
      </c>
      <c r="L301" s="92">
        <v>-0.01205</v>
      </c>
      <c r="M301" s="92">
        <f t="shared" si="3"/>
        <v>-0.0025959467</v>
      </c>
    </row>
    <row r="302" ht="15.75" customHeight="1">
      <c r="A302" s="102">
        <v>44959.0</v>
      </c>
      <c r="B302" s="88">
        <v>1574.88</v>
      </c>
      <c r="C302" s="89">
        <v>777.75</v>
      </c>
      <c r="D302" s="88">
        <v>1603.35</v>
      </c>
      <c r="E302" s="88">
        <v>2140.07</v>
      </c>
      <c r="F302" s="89">
        <v>443.43</v>
      </c>
      <c r="G302" s="90">
        <v>17610.4</v>
      </c>
      <c r="H302" s="92">
        <f t="shared" ref="H302:J302" si="309">(B302-B301)/B301</f>
        <v>0.0210514714</v>
      </c>
      <c r="I302" s="92">
        <f t="shared" si="309"/>
        <v>0.01124691198</v>
      </c>
      <c r="J302" s="92">
        <f t="shared" si="309"/>
        <v>-0.01486897484</v>
      </c>
      <c r="K302" s="92">
        <v>-3.0E-4</v>
      </c>
      <c r="L302" s="92">
        <v>-0.00415</v>
      </c>
      <c r="M302" s="92">
        <f t="shared" si="3"/>
        <v>-0.0003349170938</v>
      </c>
    </row>
    <row r="303" ht="15.75" customHeight="1">
      <c r="A303" s="102">
        <v>44960.0</v>
      </c>
      <c r="B303" s="88">
        <v>1590.44</v>
      </c>
      <c r="C303" s="89">
        <v>792.9</v>
      </c>
      <c r="D303" s="88">
        <v>1658.8</v>
      </c>
      <c r="E303" s="88">
        <v>2161.68</v>
      </c>
      <c r="F303" s="89">
        <v>444.08</v>
      </c>
      <c r="G303" s="90">
        <v>17854.05</v>
      </c>
      <c r="H303" s="92">
        <f t="shared" ref="H303:J303" si="310">(B303-B302)/B302</f>
        <v>0.00988011785</v>
      </c>
      <c r="I303" s="92">
        <f t="shared" si="310"/>
        <v>0.01947926712</v>
      </c>
      <c r="J303" s="92">
        <f t="shared" si="310"/>
        <v>0.03458384008</v>
      </c>
      <c r="K303" s="92">
        <v>0.0101</v>
      </c>
      <c r="L303" s="92">
        <v>0.00147</v>
      </c>
      <c r="M303" s="92">
        <f t="shared" si="3"/>
        <v>0.01383557443</v>
      </c>
    </row>
    <row r="304" ht="15.75" customHeight="1">
      <c r="A304" s="102">
        <v>44963.0</v>
      </c>
      <c r="B304" s="88">
        <v>1561.05</v>
      </c>
      <c r="C304" s="89">
        <v>789.25</v>
      </c>
      <c r="D304" s="88">
        <v>1651.75</v>
      </c>
      <c r="E304" s="88">
        <v>2151.25</v>
      </c>
      <c r="F304" s="89">
        <v>440.64</v>
      </c>
      <c r="G304" s="90">
        <v>17764.6</v>
      </c>
      <c r="H304" s="92">
        <f t="shared" ref="H304:J304" si="311">(B304-B303)/B303</f>
        <v>-0.018479163</v>
      </c>
      <c r="I304" s="92">
        <f t="shared" si="311"/>
        <v>-0.004603354774</v>
      </c>
      <c r="J304" s="92">
        <f t="shared" si="311"/>
        <v>-0.004250060285</v>
      </c>
      <c r="K304" s="92">
        <v>-0.00482</v>
      </c>
      <c r="L304" s="92">
        <v>-0.00775</v>
      </c>
      <c r="M304" s="92">
        <f t="shared" si="3"/>
        <v>-0.005010067744</v>
      </c>
    </row>
    <row r="305" ht="15.75" customHeight="1">
      <c r="A305" s="102">
        <v>44964.0</v>
      </c>
      <c r="B305" s="88">
        <v>1553.64</v>
      </c>
      <c r="C305" s="89">
        <v>785.9</v>
      </c>
      <c r="D305" s="88">
        <v>1654.2</v>
      </c>
      <c r="E305" s="88">
        <v>2160.43</v>
      </c>
      <c r="F305" s="89">
        <v>434.11</v>
      </c>
      <c r="G305" s="90">
        <v>17721.5</v>
      </c>
      <c r="H305" s="92">
        <f t="shared" ref="H305:J305" si="312">(B305-B304)/B304</f>
        <v>-0.004746805035</v>
      </c>
      <c r="I305" s="92">
        <f t="shared" si="312"/>
        <v>-0.004244535952</v>
      </c>
      <c r="J305" s="92">
        <f t="shared" si="312"/>
        <v>0.001483275314</v>
      </c>
      <c r="K305" s="92">
        <v>0.00427</v>
      </c>
      <c r="L305" s="92">
        <v>-0.01482</v>
      </c>
      <c r="M305" s="92">
        <f t="shared" si="3"/>
        <v>-0.002426173401</v>
      </c>
    </row>
    <row r="306" ht="15.75" customHeight="1">
      <c r="A306" s="102">
        <v>44965.0</v>
      </c>
      <c r="B306" s="88">
        <v>1581.59</v>
      </c>
      <c r="C306" s="89">
        <v>775.1</v>
      </c>
      <c r="D306" s="88">
        <v>1654.0</v>
      </c>
      <c r="E306" s="88">
        <v>2126.06</v>
      </c>
      <c r="F306" s="89">
        <v>438.75</v>
      </c>
      <c r="G306" s="90">
        <v>17871.7</v>
      </c>
      <c r="H306" s="92">
        <f t="shared" ref="H306:J306" si="313">(B306-B305)/B305</f>
        <v>0.01799001056</v>
      </c>
      <c r="I306" s="92">
        <f t="shared" si="313"/>
        <v>-0.01374220639</v>
      </c>
      <c r="J306" s="92">
        <f t="shared" si="313"/>
        <v>-0.0001209043646</v>
      </c>
      <c r="K306" s="92">
        <v>-0.01591</v>
      </c>
      <c r="L306" s="92">
        <v>0.01069</v>
      </c>
      <c r="M306" s="92">
        <f t="shared" si="3"/>
        <v>0.00847558051</v>
      </c>
    </row>
    <row r="307" ht="15.75" customHeight="1">
      <c r="A307" s="102">
        <v>44966.0</v>
      </c>
      <c r="B307" s="88">
        <v>1607.94</v>
      </c>
      <c r="C307" s="89">
        <v>766.65</v>
      </c>
      <c r="D307" s="88">
        <v>1650.55</v>
      </c>
      <c r="E307" s="88">
        <v>2142.57</v>
      </c>
      <c r="F307" s="89">
        <v>435.41</v>
      </c>
      <c r="G307" s="90">
        <v>17893.45</v>
      </c>
      <c r="H307" s="92">
        <f t="shared" ref="H307:J307" si="314">(B307-B306)/B306</f>
        <v>0.01666044929</v>
      </c>
      <c r="I307" s="92">
        <f t="shared" si="314"/>
        <v>-0.01090181912</v>
      </c>
      <c r="J307" s="92">
        <f t="shared" si="314"/>
        <v>-0.002085852479</v>
      </c>
      <c r="K307" s="92">
        <v>0.00777</v>
      </c>
      <c r="L307" s="92">
        <v>-0.00761</v>
      </c>
      <c r="M307" s="92">
        <f t="shared" si="3"/>
        <v>0.001217007895</v>
      </c>
    </row>
    <row r="308" ht="15.75" customHeight="1">
      <c r="A308" s="102">
        <v>44967.0</v>
      </c>
      <c r="B308" s="88">
        <v>1599.54</v>
      </c>
      <c r="C308" s="89">
        <v>771.95</v>
      </c>
      <c r="D308" s="88">
        <v>1657.1</v>
      </c>
      <c r="E308" s="88">
        <v>2158.98</v>
      </c>
      <c r="F308" s="89">
        <v>444.48</v>
      </c>
      <c r="G308" s="90">
        <v>17856.5</v>
      </c>
      <c r="H308" s="92">
        <f t="shared" ref="H308:J308" si="315">(B308-B307)/B307</f>
        <v>-0.005224075525</v>
      </c>
      <c r="I308" s="92">
        <f t="shared" si="315"/>
        <v>0.006913193765</v>
      </c>
      <c r="J308" s="92">
        <f t="shared" si="315"/>
        <v>0.003968374178</v>
      </c>
      <c r="K308" s="92">
        <v>0.00766</v>
      </c>
      <c r="L308" s="92">
        <v>0.02083</v>
      </c>
      <c r="M308" s="92">
        <f t="shared" si="3"/>
        <v>-0.002065001439</v>
      </c>
    </row>
    <row r="309" ht="15.75" customHeight="1">
      <c r="A309" s="102">
        <v>44970.0</v>
      </c>
      <c r="B309" s="88">
        <v>1558.67</v>
      </c>
      <c r="C309" s="89">
        <v>768.6</v>
      </c>
      <c r="D309" s="88">
        <v>1658.35</v>
      </c>
      <c r="E309" s="88">
        <v>2198.34</v>
      </c>
      <c r="F309" s="89">
        <v>439.69</v>
      </c>
      <c r="G309" s="90">
        <v>17770.9</v>
      </c>
      <c r="H309" s="92">
        <f t="shared" ref="H309:J309" si="316">(B309-B308)/B308</f>
        <v>-0.02555109594</v>
      </c>
      <c r="I309" s="92">
        <f t="shared" si="316"/>
        <v>-0.004339659304</v>
      </c>
      <c r="J309" s="92">
        <f t="shared" si="316"/>
        <v>0.0007543298534</v>
      </c>
      <c r="K309" s="92">
        <v>0.01823</v>
      </c>
      <c r="L309" s="92">
        <v>-0.01078</v>
      </c>
      <c r="M309" s="92">
        <f t="shared" si="3"/>
        <v>-0.004793772576</v>
      </c>
    </row>
    <row r="310" ht="15.75" customHeight="1">
      <c r="A310" s="102">
        <v>44971.0</v>
      </c>
      <c r="B310" s="88">
        <v>1584.32</v>
      </c>
      <c r="C310" s="89">
        <v>775.2</v>
      </c>
      <c r="D310" s="88">
        <v>1673.7</v>
      </c>
      <c r="E310" s="88">
        <v>2186.72</v>
      </c>
      <c r="F310" s="89">
        <v>439.2</v>
      </c>
      <c r="G310" s="90">
        <v>17929.85</v>
      </c>
      <c r="H310" s="92">
        <f t="shared" ref="H310:J310" si="317">(B310-B309)/B309</f>
        <v>0.01645633778</v>
      </c>
      <c r="I310" s="92">
        <f t="shared" si="317"/>
        <v>0.008587041374</v>
      </c>
      <c r="J310" s="92">
        <f t="shared" si="317"/>
        <v>0.00925618838</v>
      </c>
      <c r="K310" s="92">
        <v>-0.00529</v>
      </c>
      <c r="L310" s="92">
        <v>-0.00111</v>
      </c>
      <c r="M310" s="92">
        <f t="shared" si="3"/>
        <v>0.008944397864</v>
      </c>
    </row>
    <row r="311" ht="15.75" customHeight="1">
      <c r="A311" s="102">
        <v>44972.0</v>
      </c>
      <c r="B311" s="88">
        <v>1588.1</v>
      </c>
      <c r="C311" s="89">
        <v>785.4</v>
      </c>
      <c r="D311" s="88">
        <v>1670.3</v>
      </c>
      <c r="E311" s="88">
        <v>2170.16</v>
      </c>
      <c r="F311" s="89">
        <v>442.78</v>
      </c>
      <c r="G311" s="90">
        <v>18015.85</v>
      </c>
      <c r="H311" s="92">
        <f t="shared" ref="H311:J311" si="318">(B311-B310)/B310</f>
        <v>0.00238588164</v>
      </c>
      <c r="I311" s="92">
        <f t="shared" si="318"/>
        <v>0.01315789474</v>
      </c>
      <c r="J311" s="92">
        <f t="shared" si="318"/>
        <v>-0.002031427376</v>
      </c>
      <c r="K311" s="92">
        <v>-0.00757</v>
      </c>
      <c r="L311" s="92">
        <v>0.00815</v>
      </c>
      <c r="M311" s="92">
        <f t="shared" si="3"/>
        <v>0.00479647069</v>
      </c>
    </row>
    <row r="312" ht="15.75" customHeight="1">
      <c r="A312" s="102">
        <v>44973.0</v>
      </c>
      <c r="B312" s="88">
        <v>1592.82</v>
      </c>
      <c r="C312" s="89">
        <v>784.45</v>
      </c>
      <c r="D312" s="88">
        <v>1664.25</v>
      </c>
      <c r="E312" s="88">
        <v>2173.4</v>
      </c>
      <c r="F312" s="89">
        <v>440.24</v>
      </c>
      <c r="G312" s="90">
        <v>18035.85</v>
      </c>
      <c r="H312" s="92">
        <f t="shared" ref="H312:J312" si="319">(B312-B311)/B311</f>
        <v>0.002972105031</v>
      </c>
      <c r="I312" s="92">
        <f t="shared" si="319"/>
        <v>-0.001209574739</v>
      </c>
      <c r="J312" s="92">
        <f t="shared" si="319"/>
        <v>-0.003622103814</v>
      </c>
      <c r="K312" s="92">
        <v>0.00149</v>
      </c>
      <c r="L312" s="92">
        <v>-0.00574</v>
      </c>
      <c r="M312" s="92">
        <f t="shared" si="3"/>
        <v>0.001110133577</v>
      </c>
    </row>
    <row r="313" ht="15.75" customHeight="1">
      <c r="A313" s="102">
        <v>44974.0</v>
      </c>
      <c r="B313" s="88">
        <v>1574.92</v>
      </c>
      <c r="C313" s="89">
        <v>776.8</v>
      </c>
      <c r="D313" s="88">
        <v>1655.9</v>
      </c>
      <c r="E313" s="88">
        <v>2221.34</v>
      </c>
      <c r="F313" s="89">
        <v>438.55</v>
      </c>
      <c r="G313" s="90">
        <v>17944.2</v>
      </c>
      <c r="H313" s="92">
        <f t="shared" ref="H313:J313" si="320">(B313-B312)/B312</f>
        <v>-0.01123793021</v>
      </c>
      <c r="I313" s="92">
        <f t="shared" si="320"/>
        <v>-0.00975205558</v>
      </c>
      <c r="J313" s="92">
        <f t="shared" si="320"/>
        <v>-0.005017275049</v>
      </c>
      <c r="K313" s="92">
        <v>0.02206</v>
      </c>
      <c r="L313" s="92">
        <v>-0.00384</v>
      </c>
      <c r="M313" s="92">
        <f t="shared" si="3"/>
        <v>-0.005081545921</v>
      </c>
    </row>
    <row r="314" ht="15.75" customHeight="1">
      <c r="A314" s="102">
        <v>44977.0</v>
      </c>
      <c r="B314" s="88">
        <v>1583.53</v>
      </c>
      <c r="C314" s="89">
        <v>779.15</v>
      </c>
      <c r="D314" s="88">
        <v>1640.35</v>
      </c>
      <c r="E314" s="88">
        <v>2220.49</v>
      </c>
      <c r="F314" s="89">
        <v>441.64</v>
      </c>
      <c r="G314" s="90">
        <v>17844.6</v>
      </c>
      <c r="H314" s="92">
        <f t="shared" ref="H314:J314" si="321">(B314-B313)/B313</f>
        <v>0.005466944353</v>
      </c>
      <c r="I314" s="92">
        <f t="shared" si="321"/>
        <v>0.00302523172</v>
      </c>
      <c r="J314" s="92">
        <f t="shared" si="321"/>
        <v>-0.009390663687</v>
      </c>
      <c r="K314" s="92">
        <v>-3.8E-4</v>
      </c>
      <c r="L314" s="92">
        <v>0.00705</v>
      </c>
      <c r="M314" s="92">
        <f t="shared" si="3"/>
        <v>-0.005550540007</v>
      </c>
    </row>
    <row r="315" ht="15.75" customHeight="1">
      <c r="A315" s="102">
        <v>44978.0</v>
      </c>
      <c r="B315" s="88">
        <v>1570.65</v>
      </c>
      <c r="C315" s="89">
        <v>779.05</v>
      </c>
      <c r="D315" s="88">
        <v>1646.5</v>
      </c>
      <c r="E315" s="88">
        <v>2224.43</v>
      </c>
      <c r="F315" s="89">
        <v>435.16</v>
      </c>
      <c r="G315" s="90">
        <v>17826.7</v>
      </c>
      <c r="H315" s="92">
        <f t="shared" ref="H315:J315" si="322">(B315-B314)/B314</f>
        <v>-0.008133726548</v>
      </c>
      <c r="I315" s="92">
        <f t="shared" si="322"/>
        <v>-0.0001283449913</v>
      </c>
      <c r="J315" s="92">
        <f t="shared" si="322"/>
        <v>0.003749199866</v>
      </c>
      <c r="K315" s="92">
        <v>0.00177</v>
      </c>
      <c r="L315" s="92">
        <v>-0.01467</v>
      </c>
      <c r="M315" s="92">
        <f t="shared" si="3"/>
        <v>-0.001003104581</v>
      </c>
    </row>
    <row r="316" ht="15.75" customHeight="1">
      <c r="A316" s="102">
        <v>44979.0</v>
      </c>
      <c r="B316" s="88">
        <v>1553.05</v>
      </c>
      <c r="C316" s="89">
        <v>772.15</v>
      </c>
      <c r="D316" s="88">
        <v>1614.2</v>
      </c>
      <c r="E316" s="88">
        <v>2189.81</v>
      </c>
      <c r="F316" s="89">
        <v>428.13</v>
      </c>
      <c r="G316" s="90">
        <v>17554.3</v>
      </c>
      <c r="H316" s="92">
        <f t="shared" ref="H316:J316" si="323">(B316-B315)/B315</f>
        <v>-0.01120555184</v>
      </c>
      <c r="I316" s="92">
        <f t="shared" si="323"/>
        <v>-0.008856941146</v>
      </c>
      <c r="J316" s="92">
        <f t="shared" si="323"/>
        <v>-0.01961737018</v>
      </c>
      <c r="K316" s="92">
        <v>-0.01556</v>
      </c>
      <c r="L316" s="92">
        <v>-0.01615</v>
      </c>
      <c r="M316" s="92">
        <f t="shared" si="3"/>
        <v>-0.01528045011</v>
      </c>
    </row>
    <row r="317" ht="15.75" customHeight="1">
      <c r="A317" s="102">
        <v>44980.0</v>
      </c>
      <c r="B317" s="88">
        <v>1542.01</v>
      </c>
      <c r="C317" s="89">
        <v>762.95</v>
      </c>
      <c r="D317" s="88">
        <v>1603.25</v>
      </c>
      <c r="E317" s="88">
        <v>2154.29</v>
      </c>
      <c r="F317" s="89">
        <v>431.87</v>
      </c>
      <c r="G317" s="90">
        <v>17511.25</v>
      </c>
      <c r="H317" s="92">
        <f t="shared" ref="H317:J317" si="324">(B317-B316)/B316</f>
        <v>-0.007108592769</v>
      </c>
      <c r="I317" s="92">
        <f t="shared" si="324"/>
        <v>-0.0119147834</v>
      </c>
      <c r="J317" s="92">
        <f t="shared" si="324"/>
        <v>-0.006783546029</v>
      </c>
      <c r="K317" s="92">
        <v>-0.01622</v>
      </c>
      <c r="L317" s="92">
        <v>0.00874</v>
      </c>
      <c r="M317" s="92">
        <f t="shared" si="3"/>
        <v>-0.002452390582</v>
      </c>
    </row>
    <row r="318" ht="15.75" customHeight="1">
      <c r="A318" s="102">
        <v>44981.0</v>
      </c>
      <c r="B318" s="88">
        <v>1541.96</v>
      </c>
      <c r="C318" s="89">
        <v>757.1</v>
      </c>
      <c r="D318" s="88">
        <v>1588.95</v>
      </c>
      <c r="E318" s="88">
        <v>2129.25</v>
      </c>
      <c r="F318" s="89">
        <v>426.43</v>
      </c>
      <c r="G318" s="90">
        <v>17465.8</v>
      </c>
      <c r="H318" s="92">
        <f t="shared" ref="H318:J318" si="325">(B318-B317)/B317</f>
        <v>-0.00003242521125</v>
      </c>
      <c r="I318" s="92">
        <f t="shared" si="325"/>
        <v>-0.007667606003</v>
      </c>
      <c r="J318" s="92">
        <f t="shared" si="325"/>
        <v>-0.008919382504</v>
      </c>
      <c r="K318" s="92">
        <v>-0.01162</v>
      </c>
      <c r="L318" s="92">
        <v>-0.0126</v>
      </c>
      <c r="M318" s="92">
        <f t="shared" si="3"/>
        <v>-0.002595474338</v>
      </c>
    </row>
    <row r="319" ht="15.75" customHeight="1">
      <c r="A319" s="102">
        <v>44984.0</v>
      </c>
      <c r="B319" s="88">
        <v>1500.84</v>
      </c>
      <c r="C319" s="89">
        <v>752.9</v>
      </c>
      <c r="D319" s="88">
        <v>1592.9</v>
      </c>
      <c r="E319" s="88">
        <v>2108.94</v>
      </c>
      <c r="F319" s="89">
        <v>416.66</v>
      </c>
      <c r="G319" s="90">
        <v>17392.7</v>
      </c>
      <c r="H319" s="92">
        <f t="shared" ref="H319:J319" si="326">(B319-B318)/B318</f>
        <v>-0.02666735843</v>
      </c>
      <c r="I319" s="92">
        <f t="shared" si="326"/>
        <v>-0.00554748382</v>
      </c>
      <c r="J319" s="92">
        <f t="shared" si="326"/>
        <v>0.002485918374</v>
      </c>
      <c r="K319" s="92">
        <v>-0.00954</v>
      </c>
      <c r="L319" s="92">
        <v>-0.02291</v>
      </c>
      <c r="M319" s="92">
        <f t="shared" si="3"/>
        <v>-0.004185322172</v>
      </c>
    </row>
    <row r="320" ht="15.75" customHeight="1">
      <c r="A320" s="102">
        <v>44985.0</v>
      </c>
      <c r="B320" s="88">
        <v>1479.21</v>
      </c>
      <c r="C320" s="89">
        <v>742.25</v>
      </c>
      <c r="D320" s="88">
        <v>1599.6</v>
      </c>
      <c r="E320" s="88">
        <v>2104.4</v>
      </c>
      <c r="F320" s="89">
        <v>419.41</v>
      </c>
      <c r="G320" s="90">
        <v>17303.95</v>
      </c>
      <c r="H320" s="92">
        <f t="shared" ref="H320:J320" si="327">(B320-B319)/B319</f>
        <v>-0.01441192932</v>
      </c>
      <c r="I320" s="92">
        <f t="shared" si="327"/>
        <v>-0.01414530482</v>
      </c>
      <c r="J320" s="92">
        <f t="shared" si="327"/>
        <v>0.004206164857</v>
      </c>
      <c r="K320" s="92">
        <v>-0.00215</v>
      </c>
      <c r="L320" s="92">
        <v>0.0066</v>
      </c>
      <c r="M320" s="92">
        <f t="shared" si="3"/>
        <v>-0.005102715507</v>
      </c>
    </row>
    <row r="321" ht="15.75" customHeight="1">
      <c r="A321" s="102">
        <v>44986.0</v>
      </c>
      <c r="B321" s="88">
        <v>1487.67</v>
      </c>
      <c r="C321" s="89">
        <v>750.2</v>
      </c>
      <c r="D321" s="88">
        <v>1598.05</v>
      </c>
      <c r="E321" s="88">
        <v>2110.54</v>
      </c>
      <c r="F321" s="89">
        <v>424.69</v>
      </c>
      <c r="G321" s="90">
        <v>17450.9</v>
      </c>
      <c r="H321" s="92">
        <f t="shared" ref="H321:J321" si="328">(B321-B320)/B320</f>
        <v>0.005719269069</v>
      </c>
      <c r="I321" s="92">
        <f t="shared" si="328"/>
        <v>0.010710677</v>
      </c>
      <c r="J321" s="92">
        <f t="shared" si="328"/>
        <v>-0.0009689922481</v>
      </c>
      <c r="K321" s="92">
        <v>0.00292</v>
      </c>
      <c r="L321" s="92">
        <v>0.01259</v>
      </c>
      <c r="M321" s="92">
        <f t="shared" si="3"/>
        <v>0.008492280664</v>
      </c>
    </row>
    <row r="322" ht="15.75" customHeight="1">
      <c r="A322" s="102">
        <v>44987.0</v>
      </c>
      <c r="B322" s="88">
        <v>1463.9</v>
      </c>
      <c r="C322" s="89">
        <v>740.1</v>
      </c>
      <c r="D322" s="88">
        <v>1584.45</v>
      </c>
      <c r="E322" s="88">
        <v>2116.83</v>
      </c>
      <c r="F322" s="89">
        <v>419.16</v>
      </c>
      <c r="G322" s="90">
        <v>17321.9</v>
      </c>
      <c r="H322" s="92">
        <f t="shared" ref="H322:J322" si="329">(B322-B321)/B321</f>
        <v>-0.01597800587</v>
      </c>
      <c r="I322" s="92">
        <f t="shared" si="329"/>
        <v>-0.01346307651</v>
      </c>
      <c r="J322" s="92">
        <f t="shared" si="329"/>
        <v>-0.008510372016</v>
      </c>
      <c r="K322" s="92">
        <v>0.00298</v>
      </c>
      <c r="L322" s="92">
        <v>-0.01302</v>
      </c>
      <c r="M322" s="92">
        <f t="shared" si="3"/>
        <v>-0.007392168885</v>
      </c>
    </row>
    <row r="323" ht="15.75" customHeight="1">
      <c r="A323" s="102">
        <v>44988.0</v>
      </c>
      <c r="B323" s="88">
        <v>1471.01</v>
      </c>
      <c r="C323" s="89">
        <v>764.4</v>
      </c>
      <c r="D323" s="88">
        <v>1615.9</v>
      </c>
      <c r="E323" s="88">
        <v>2147.21</v>
      </c>
      <c r="F323" s="89">
        <v>426.68</v>
      </c>
      <c r="G323" s="90">
        <v>17594.35</v>
      </c>
      <c r="H323" s="92">
        <f t="shared" ref="H323:J323" si="330">(B323-B322)/B322</f>
        <v>0.004856889132</v>
      </c>
      <c r="I323" s="92">
        <f t="shared" si="330"/>
        <v>0.03283340089</v>
      </c>
      <c r="J323" s="92">
        <f t="shared" si="330"/>
        <v>0.01984915901</v>
      </c>
      <c r="K323" s="92">
        <v>0.01435</v>
      </c>
      <c r="L323" s="92">
        <v>0.01794</v>
      </c>
      <c r="M323" s="92">
        <f t="shared" si="3"/>
        <v>0.01572864409</v>
      </c>
    </row>
    <row r="324" ht="15.75" customHeight="1">
      <c r="A324" s="102">
        <v>44991.0</v>
      </c>
      <c r="B324" s="88">
        <v>1499.0</v>
      </c>
      <c r="C324" s="89">
        <v>766.6</v>
      </c>
      <c r="D324" s="88">
        <v>1627.3</v>
      </c>
      <c r="E324" s="88">
        <v>2136.33</v>
      </c>
      <c r="F324" s="89">
        <v>438.75</v>
      </c>
      <c r="G324" s="90">
        <v>17711.45</v>
      </c>
      <c r="H324" s="92">
        <f t="shared" ref="H324:J324" si="331">(B324-B323)/B323</f>
        <v>0.01902774284</v>
      </c>
      <c r="I324" s="92">
        <f t="shared" si="331"/>
        <v>0.002878074307</v>
      </c>
      <c r="J324" s="92">
        <f t="shared" si="331"/>
        <v>0.007054892011</v>
      </c>
      <c r="K324" s="92">
        <v>-0.00507</v>
      </c>
      <c r="L324" s="92">
        <v>0.02829</v>
      </c>
      <c r="M324" s="92">
        <f t="shared" si="3"/>
        <v>0.006655545672</v>
      </c>
    </row>
    <row r="325" ht="15.75" customHeight="1">
      <c r="A325" s="102">
        <v>44993.0</v>
      </c>
      <c r="B325" s="88">
        <v>1484.33</v>
      </c>
      <c r="C325" s="89">
        <v>766.55</v>
      </c>
      <c r="D325" s="88">
        <v>1630.55</v>
      </c>
      <c r="E325" s="88">
        <v>2165.92</v>
      </c>
      <c r="F325" s="89">
        <v>437.95</v>
      </c>
      <c r="G325" s="90">
        <v>17754.4</v>
      </c>
      <c r="H325" s="92">
        <f t="shared" ref="H325:J325" si="332">(B325-B324)/B324</f>
        <v>-0.00978652435</v>
      </c>
      <c r="I325" s="92">
        <f t="shared" si="332"/>
        <v>-0.00006522306288</v>
      </c>
      <c r="J325" s="92">
        <f t="shared" si="332"/>
        <v>0.001997173232</v>
      </c>
      <c r="K325" s="92">
        <v>0.01385</v>
      </c>
      <c r="L325" s="92">
        <v>-0.00182</v>
      </c>
      <c r="M325" s="92">
        <f t="shared" si="3"/>
        <v>0.002424984967</v>
      </c>
    </row>
    <row r="326" ht="15.75" customHeight="1">
      <c r="A326" s="102">
        <v>44994.0</v>
      </c>
      <c r="B326" s="88">
        <v>1472.1</v>
      </c>
      <c r="C326" s="89">
        <v>773.4</v>
      </c>
      <c r="D326" s="88">
        <v>1630.7</v>
      </c>
      <c r="E326" s="88">
        <v>2188.26</v>
      </c>
      <c r="F326" s="89">
        <v>430.87</v>
      </c>
      <c r="G326" s="90">
        <v>17589.6</v>
      </c>
      <c r="H326" s="92">
        <f t="shared" ref="H326:J326" si="333">(B326-B325)/B325</f>
        <v>-0.008239407679</v>
      </c>
      <c r="I326" s="92">
        <f t="shared" si="333"/>
        <v>0.008936142456</v>
      </c>
      <c r="J326" s="92">
        <f t="shared" si="333"/>
        <v>0.00009199349913</v>
      </c>
      <c r="K326" s="92">
        <v>0.01031</v>
      </c>
      <c r="L326" s="92">
        <v>-0.01617</v>
      </c>
      <c r="M326" s="92">
        <f t="shared" si="3"/>
        <v>-0.009282206101</v>
      </c>
    </row>
    <row r="327" ht="15.75" customHeight="1">
      <c r="A327" s="102">
        <v>44995.0</v>
      </c>
      <c r="B327" s="88">
        <v>1463.3</v>
      </c>
      <c r="C327" s="89">
        <v>773.75</v>
      </c>
      <c r="D327" s="88">
        <v>1588.65</v>
      </c>
      <c r="E327" s="88">
        <v>2153.0</v>
      </c>
      <c r="F327" s="89">
        <v>434.51</v>
      </c>
      <c r="G327" s="90">
        <v>17412.9</v>
      </c>
      <c r="H327" s="92">
        <f t="shared" ref="H327:J327" si="334">(B327-B326)/B326</f>
        <v>-0.005977854765</v>
      </c>
      <c r="I327" s="92">
        <f t="shared" si="334"/>
        <v>0.0004525471942</v>
      </c>
      <c r="J327" s="92">
        <f t="shared" si="334"/>
        <v>-0.02578647207</v>
      </c>
      <c r="K327" s="92">
        <v>-0.01611</v>
      </c>
      <c r="L327" s="92">
        <v>0.00845</v>
      </c>
      <c r="M327" s="92">
        <f t="shared" si="3"/>
        <v>-0.01004570883</v>
      </c>
    </row>
    <row r="328" ht="15.75" customHeight="1">
      <c r="A328" s="102">
        <v>44998.0</v>
      </c>
      <c r="B328" s="88">
        <v>1427.06</v>
      </c>
      <c r="C328" s="89">
        <v>765.3</v>
      </c>
      <c r="D328" s="88">
        <v>1568.55</v>
      </c>
      <c r="E328" s="88">
        <v>2129.05</v>
      </c>
      <c r="F328" s="89">
        <v>421.1</v>
      </c>
      <c r="G328" s="90">
        <v>17154.3</v>
      </c>
      <c r="H328" s="92">
        <f t="shared" ref="H328:J328" si="335">(B328-B327)/B327</f>
        <v>-0.02476594</v>
      </c>
      <c r="I328" s="92">
        <f t="shared" si="335"/>
        <v>-0.01092084006</v>
      </c>
      <c r="J328" s="92">
        <f t="shared" si="335"/>
        <v>-0.01265225191</v>
      </c>
      <c r="K328" s="92">
        <v>-0.01112</v>
      </c>
      <c r="L328" s="92">
        <v>-0.03086</v>
      </c>
      <c r="M328" s="92">
        <f t="shared" si="3"/>
        <v>-0.0148510587</v>
      </c>
    </row>
    <row r="329" ht="15.75" customHeight="1">
      <c r="A329" s="102">
        <v>44999.0</v>
      </c>
      <c r="B329" s="88">
        <v>1412.04</v>
      </c>
      <c r="C329" s="89">
        <v>771.8</v>
      </c>
      <c r="D329" s="88">
        <v>1564.35</v>
      </c>
      <c r="E329" s="88">
        <v>2139.38</v>
      </c>
      <c r="F329" s="89">
        <v>415.37</v>
      </c>
      <c r="G329" s="90">
        <v>17043.3</v>
      </c>
      <c r="H329" s="92">
        <f t="shared" ref="H329:J329" si="336">(B329-B328)/B328</f>
        <v>-0.01052513559</v>
      </c>
      <c r="I329" s="92">
        <f t="shared" si="336"/>
        <v>0.008493401281</v>
      </c>
      <c r="J329" s="92">
        <f t="shared" si="336"/>
        <v>-0.002677632208</v>
      </c>
      <c r="K329" s="92">
        <v>0.00485</v>
      </c>
      <c r="L329" s="92">
        <v>-0.01361</v>
      </c>
      <c r="M329" s="92">
        <f t="shared" si="3"/>
        <v>-0.006470680821</v>
      </c>
    </row>
    <row r="330" ht="15.75" customHeight="1">
      <c r="A330" s="102">
        <v>45000.0</v>
      </c>
      <c r="B330" s="88">
        <v>1411.69</v>
      </c>
      <c r="C330" s="89">
        <v>756.65</v>
      </c>
      <c r="D330" s="88">
        <v>1541.9</v>
      </c>
      <c r="E330" s="88">
        <v>2171.75</v>
      </c>
      <c r="F330" s="89">
        <v>410.08</v>
      </c>
      <c r="G330" s="90">
        <v>16972.15</v>
      </c>
      <c r="H330" s="92">
        <f t="shared" ref="H330:J330" si="337">(B330-B329)/B329</f>
        <v>-0.0002478683323</v>
      </c>
      <c r="I330" s="92">
        <f t="shared" si="337"/>
        <v>-0.01962943768</v>
      </c>
      <c r="J330" s="92">
        <f t="shared" si="337"/>
        <v>-0.01435100841</v>
      </c>
      <c r="K330" s="92">
        <v>0.01513</v>
      </c>
      <c r="L330" s="92">
        <v>-0.01274</v>
      </c>
      <c r="M330" s="92">
        <f t="shared" si="3"/>
        <v>-0.00417466101</v>
      </c>
    </row>
    <row r="331" ht="15.75" customHeight="1">
      <c r="A331" s="102">
        <v>45001.0</v>
      </c>
      <c r="B331" s="88">
        <v>1396.23</v>
      </c>
      <c r="C331" s="89">
        <v>745.95</v>
      </c>
      <c r="D331" s="88">
        <v>1551.9</v>
      </c>
      <c r="E331" s="88">
        <v>2168.71</v>
      </c>
      <c r="F331" s="89">
        <v>414.42</v>
      </c>
      <c r="G331" s="90">
        <v>16985.6</v>
      </c>
      <c r="H331" s="92">
        <f t="shared" ref="H331:J331" si="338">(B331-B330)/B330</f>
        <v>-0.01095141285</v>
      </c>
      <c r="I331" s="92">
        <f t="shared" si="338"/>
        <v>-0.01414128064</v>
      </c>
      <c r="J331" s="92">
        <f t="shared" si="338"/>
        <v>0.006485504897</v>
      </c>
      <c r="K331" s="92">
        <v>-0.0014</v>
      </c>
      <c r="L331" s="92">
        <v>0.01058</v>
      </c>
      <c r="M331" s="92">
        <f t="shared" si="3"/>
        <v>0.0007924747307</v>
      </c>
    </row>
    <row r="332" ht="15.75" customHeight="1">
      <c r="A332" s="102">
        <v>45002.0</v>
      </c>
      <c r="B332" s="88">
        <v>1412.74</v>
      </c>
      <c r="C332" s="89">
        <v>757.25</v>
      </c>
      <c r="D332" s="88">
        <v>1572.65</v>
      </c>
      <c r="E332" s="88">
        <v>2190.81</v>
      </c>
      <c r="F332" s="89">
        <v>417.71</v>
      </c>
      <c r="G332" s="90">
        <v>17100.05</v>
      </c>
      <c r="H332" s="92">
        <f t="shared" ref="H332:J332" si="339">(B332-B331)/B331</f>
        <v>0.01182469937</v>
      </c>
      <c r="I332" s="92">
        <f t="shared" si="339"/>
        <v>0.0151484684</v>
      </c>
      <c r="J332" s="92">
        <f t="shared" si="339"/>
        <v>0.01337070688</v>
      </c>
      <c r="K332" s="92">
        <v>0.01019</v>
      </c>
      <c r="L332" s="92">
        <v>0.00794</v>
      </c>
      <c r="M332" s="92">
        <f t="shared" si="3"/>
        <v>0.006738060475</v>
      </c>
    </row>
    <row r="333" ht="15.75" customHeight="1">
      <c r="A333" s="102">
        <v>45005.0</v>
      </c>
      <c r="B333" s="88">
        <v>1395.78</v>
      </c>
      <c r="C333" s="89">
        <v>754.8</v>
      </c>
      <c r="D333" s="88">
        <v>1561.75</v>
      </c>
      <c r="E333" s="88">
        <v>2172.65</v>
      </c>
      <c r="F333" s="89">
        <v>409.49</v>
      </c>
      <c r="G333" s="90">
        <v>16988.4</v>
      </c>
      <c r="H333" s="92">
        <f t="shared" ref="H333:J333" si="340">(B333-B332)/B332</f>
        <v>-0.01200503985</v>
      </c>
      <c r="I333" s="92">
        <f t="shared" si="340"/>
        <v>-0.003235391218</v>
      </c>
      <c r="J333" s="92">
        <f t="shared" si="340"/>
        <v>-0.006930976377</v>
      </c>
      <c r="K333" s="92">
        <v>-0.00829</v>
      </c>
      <c r="L333" s="92">
        <v>-0.01968</v>
      </c>
      <c r="M333" s="92">
        <f t="shared" si="3"/>
        <v>-0.006529220675</v>
      </c>
    </row>
    <row r="334" ht="15.75" customHeight="1">
      <c r="A334" s="102">
        <v>45006.0</v>
      </c>
      <c r="B334" s="88">
        <v>1382.91</v>
      </c>
      <c r="C334" s="89">
        <v>756.95</v>
      </c>
      <c r="D334" s="88">
        <v>1579.45</v>
      </c>
      <c r="E334" s="88">
        <v>2203.48</v>
      </c>
      <c r="F334" s="89">
        <v>411.28</v>
      </c>
      <c r="G334" s="90">
        <v>17107.5</v>
      </c>
      <c r="H334" s="92">
        <f t="shared" ref="H334:J334" si="341">(B334-B333)/B333</f>
        <v>-0.009220650819</v>
      </c>
      <c r="I334" s="92">
        <f t="shared" si="341"/>
        <v>0.002848436672</v>
      </c>
      <c r="J334" s="92">
        <f t="shared" si="341"/>
        <v>0.01133344005</v>
      </c>
      <c r="K334" s="92">
        <v>0.01419</v>
      </c>
      <c r="L334" s="92">
        <v>0.00437</v>
      </c>
      <c r="M334" s="92">
        <f t="shared" si="3"/>
        <v>0.007010666102</v>
      </c>
    </row>
    <row r="335" ht="15.75" customHeight="1">
      <c r="A335" s="102">
        <v>45007.0</v>
      </c>
      <c r="B335" s="88">
        <v>1381.46</v>
      </c>
      <c r="C335" s="89">
        <v>756.7</v>
      </c>
      <c r="D335" s="88">
        <v>1575.8</v>
      </c>
      <c r="E335" s="88">
        <v>2208.97</v>
      </c>
      <c r="F335" s="89">
        <v>414.82</v>
      </c>
      <c r="G335" s="90">
        <v>17151.9</v>
      </c>
      <c r="H335" s="92">
        <f t="shared" ref="H335:J335" si="342">(B335-B334)/B334</f>
        <v>-0.001048513642</v>
      </c>
      <c r="I335" s="92">
        <f t="shared" si="342"/>
        <v>-0.0003302728053</v>
      </c>
      <c r="J335" s="92">
        <f t="shared" si="342"/>
        <v>-0.00231093102</v>
      </c>
      <c r="K335" s="92">
        <v>0.00249</v>
      </c>
      <c r="L335" s="92">
        <v>0.00861</v>
      </c>
      <c r="M335" s="92">
        <f t="shared" si="3"/>
        <v>0.002595352915</v>
      </c>
    </row>
    <row r="336" ht="15.75" customHeight="1">
      <c r="A336" s="102">
        <v>45008.0</v>
      </c>
      <c r="B336" s="88">
        <v>1366.85</v>
      </c>
      <c r="C336" s="89">
        <v>763.55</v>
      </c>
      <c r="D336" s="88">
        <v>1563.15</v>
      </c>
      <c r="E336" s="88">
        <v>2201.69</v>
      </c>
      <c r="F336" s="89">
        <v>417.86</v>
      </c>
      <c r="G336" s="90">
        <v>17076.9</v>
      </c>
      <c r="H336" s="92">
        <f t="shared" ref="H336:J336" si="343">(B336-B335)/B335</f>
        <v>-0.01057576767</v>
      </c>
      <c r="I336" s="92">
        <f t="shared" si="343"/>
        <v>0.009052464649</v>
      </c>
      <c r="J336" s="92">
        <f t="shared" si="343"/>
        <v>-0.008027668486</v>
      </c>
      <c r="K336" s="92">
        <v>-0.0033</v>
      </c>
      <c r="L336" s="92">
        <v>0.00733</v>
      </c>
      <c r="M336" s="92">
        <f t="shared" si="3"/>
        <v>-0.004372693404</v>
      </c>
    </row>
    <row r="337" ht="15.75" customHeight="1">
      <c r="A337" s="102">
        <v>45009.0</v>
      </c>
      <c r="B337" s="88">
        <v>1372.91</v>
      </c>
      <c r="C337" s="89">
        <v>762.45</v>
      </c>
      <c r="D337" s="88">
        <v>1560.65</v>
      </c>
      <c r="E337" s="88">
        <v>2161.28</v>
      </c>
      <c r="F337" s="89">
        <v>415.22</v>
      </c>
      <c r="G337" s="90">
        <v>16945.05</v>
      </c>
      <c r="H337" s="92">
        <f t="shared" ref="H337:J337" si="344">(B337-B336)/B336</f>
        <v>0.004433551597</v>
      </c>
      <c r="I337" s="92">
        <f t="shared" si="344"/>
        <v>-0.00144063912</v>
      </c>
      <c r="J337" s="92">
        <f t="shared" si="344"/>
        <v>-0.001599334677</v>
      </c>
      <c r="K337" s="92">
        <v>-0.01835</v>
      </c>
      <c r="L337" s="92">
        <v>-0.00632</v>
      </c>
      <c r="M337" s="92">
        <f t="shared" si="3"/>
        <v>-0.00772095638</v>
      </c>
    </row>
    <row r="338" ht="15.75" customHeight="1">
      <c r="A338" s="102">
        <v>45012.0</v>
      </c>
      <c r="B338" s="88">
        <v>1381.17</v>
      </c>
      <c r="C338" s="89">
        <v>761.75</v>
      </c>
      <c r="D338" s="88">
        <v>1567.45</v>
      </c>
      <c r="E338" s="88">
        <v>2149.15</v>
      </c>
      <c r="F338" s="89">
        <v>410.78</v>
      </c>
      <c r="G338" s="90">
        <v>16985.7</v>
      </c>
      <c r="H338" s="92">
        <f t="shared" ref="H338:J338" si="345">(B338-B337)/B337</f>
        <v>0.006016417682</v>
      </c>
      <c r="I338" s="92">
        <f t="shared" si="345"/>
        <v>-0.0009180929897</v>
      </c>
      <c r="J338" s="92">
        <f t="shared" si="345"/>
        <v>0.004357158876</v>
      </c>
      <c r="K338" s="92">
        <v>-0.00561</v>
      </c>
      <c r="L338" s="92">
        <v>-0.01069</v>
      </c>
      <c r="M338" s="92">
        <f t="shared" si="3"/>
        <v>0.002398930661</v>
      </c>
    </row>
    <row r="339" ht="15.75" customHeight="1">
      <c r="A339" s="102">
        <v>45013.0</v>
      </c>
      <c r="B339" s="88">
        <v>1369.88</v>
      </c>
      <c r="C339" s="89">
        <v>748.45</v>
      </c>
      <c r="D339" s="88">
        <v>1580.2</v>
      </c>
      <c r="E339" s="88">
        <v>2128.8</v>
      </c>
      <c r="F339" s="89">
        <v>400.36</v>
      </c>
      <c r="G339" s="90">
        <v>16951.7</v>
      </c>
      <c r="H339" s="92">
        <f t="shared" ref="H339:J339" si="346">(B339-B338)/B338</f>
        <v>-0.008174229096</v>
      </c>
      <c r="I339" s="92">
        <f t="shared" si="346"/>
        <v>-0.01745979652</v>
      </c>
      <c r="J339" s="92">
        <f t="shared" si="346"/>
        <v>0.008134230757</v>
      </c>
      <c r="K339" s="92">
        <v>-0.00947</v>
      </c>
      <c r="L339" s="92">
        <v>-0.02537</v>
      </c>
      <c r="M339" s="92">
        <f t="shared" si="3"/>
        <v>-0.002001683769</v>
      </c>
    </row>
    <row r="340" ht="15.75" customHeight="1">
      <c r="A340" s="102">
        <v>45014.0</v>
      </c>
      <c r="B340" s="88">
        <v>1375.8</v>
      </c>
      <c r="C340" s="89">
        <v>743.6</v>
      </c>
      <c r="D340" s="88">
        <v>1587.8</v>
      </c>
      <c r="E340" s="88">
        <v>2142.62</v>
      </c>
      <c r="F340" s="89">
        <v>407.94</v>
      </c>
      <c r="G340" s="90">
        <v>17080.7</v>
      </c>
      <c r="H340" s="92">
        <f t="shared" ref="H340:J340" si="347">(B340-B339)/B339</f>
        <v>0.004321546413</v>
      </c>
      <c r="I340" s="92">
        <f t="shared" si="347"/>
        <v>-0.006480058788</v>
      </c>
      <c r="J340" s="92">
        <f t="shared" si="347"/>
        <v>0.004809517783</v>
      </c>
      <c r="K340" s="92">
        <v>0.00649</v>
      </c>
      <c r="L340" s="92">
        <v>0.01893</v>
      </c>
      <c r="M340" s="92">
        <f t="shared" si="3"/>
        <v>0.007609856239</v>
      </c>
    </row>
    <row r="341" ht="15.75" customHeight="1">
      <c r="A341" s="102">
        <v>45016.0</v>
      </c>
      <c r="B341" s="88">
        <v>1419.95</v>
      </c>
      <c r="C341" s="89">
        <v>749.0</v>
      </c>
      <c r="D341" s="88">
        <v>1609.55</v>
      </c>
      <c r="E341" s="88">
        <v>2159.33</v>
      </c>
      <c r="F341" s="89">
        <v>419.51</v>
      </c>
      <c r="G341" s="90">
        <v>17359.75</v>
      </c>
      <c r="H341" s="92">
        <f t="shared" ref="H341:J341" si="348">(B341-B340)/B340</f>
        <v>0.03209042012</v>
      </c>
      <c r="I341" s="92">
        <f t="shared" si="348"/>
        <v>0.0072619688</v>
      </c>
      <c r="J341" s="92">
        <f t="shared" si="348"/>
        <v>0.01369819877</v>
      </c>
      <c r="K341" s="92">
        <v>0.0078</v>
      </c>
      <c r="L341" s="92">
        <v>0.02836</v>
      </c>
      <c r="M341" s="92">
        <f t="shared" si="3"/>
        <v>0.01633715246</v>
      </c>
    </row>
    <row r="342" ht="15.75" customHeight="1">
      <c r="A342" s="102">
        <v>45019.0</v>
      </c>
      <c r="B342" s="88">
        <v>1402.94</v>
      </c>
      <c r="C342" s="89">
        <v>760.55</v>
      </c>
      <c r="D342" s="88">
        <v>1610.55</v>
      </c>
      <c r="E342" s="88">
        <v>2165.27</v>
      </c>
      <c r="F342" s="89">
        <v>422.95</v>
      </c>
      <c r="G342" s="90">
        <v>17398.05</v>
      </c>
      <c r="H342" s="92">
        <f t="shared" ref="H342:J342" si="349">(B342-B341)/B341</f>
        <v>-0.01197929505</v>
      </c>
      <c r="I342" s="92">
        <f t="shared" si="349"/>
        <v>0.01542056075</v>
      </c>
      <c r="J342" s="92">
        <f t="shared" si="349"/>
        <v>0.0006212916654</v>
      </c>
      <c r="K342" s="92">
        <v>0.00275</v>
      </c>
      <c r="L342" s="92">
        <v>0.0082</v>
      </c>
      <c r="M342" s="92">
        <f t="shared" si="3"/>
        <v>0.00220625297</v>
      </c>
    </row>
    <row r="343" ht="15.75" customHeight="1">
      <c r="A343" s="102">
        <v>45021.0</v>
      </c>
      <c r="B343" s="88">
        <v>1415.57</v>
      </c>
      <c r="C343" s="89">
        <v>763.45</v>
      </c>
      <c r="D343" s="88">
        <v>1653.75</v>
      </c>
      <c r="E343" s="88">
        <v>2252.67</v>
      </c>
      <c r="F343" s="89">
        <v>425.24</v>
      </c>
      <c r="G343" s="90">
        <v>17557.05</v>
      </c>
      <c r="H343" s="92">
        <f t="shared" ref="H343:J343" si="350">(B343-B342)/B342</f>
        <v>0.009002523273</v>
      </c>
      <c r="I343" s="92">
        <f t="shared" si="350"/>
        <v>0.003813030044</v>
      </c>
      <c r="J343" s="92">
        <f t="shared" si="350"/>
        <v>0.02682313495</v>
      </c>
      <c r="K343" s="92">
        <v>0.04036</v>
      </c>
      <c r="L343" s="92">
        <v>0.00541</v>
      </c>
      <c r="M343" s="92">
        <f t="shared" si="3"/>
        <v>0.009138955228</v>
      </c>
    </row>
    <row r="344" ht="15.75" customHeight="1">
      <c r="A344" s="102">
        <v>45022.0</v>
      </c>
      <c r="B344" s="88">
        <v>1413.93</v>
      </c>
      <c r="C344" s="89">
        <v>765.95</v>
      </c>
      <c r="D344" s="88">
        <v>1666.35</v>
      </c>
      <c r="E344" s="88">
        <v>2269.13</v>
      </c>
      <c r="F344" s="89">
        <v>436.3</v>
      </c>
      <c r="G344" s="90">
        <v>17599.15</v>
      </c>
      <c r="H344" s="92">
        <f t="shared" ref="H344:J344" si="351">(B344-B343)/B343</f>
        <v>-0.001158543908</v>
      </c>
      <c r="I344" s="92">
        <f t="shared" si="351"/>
        <v>0.003274608684</v>
      </c>
      <c r="J344" s="92">
        <f t="shared" si="351"/>
        <v>0.007619047619</v>
      </c>
      <c r="K344" s="92">
        <v>0.00731</v>
      </c>
      <c r="L344" s="92">
        <v>0.02601</v>
      </c>
      <c r="M344" s="92">
        <f t="shared" si="3"/>
        <v>0.002397897141</v>
      </c>
    </row>
    <row r="345" ht="15.75" customHeight="1">
      <c r="A345" s="102">
        <v>45026.0</v>
      </c>
      <c r="B345" s="88">
        <v>1419.6</v>
      </c>
      <c r="C345" s="89">
        <v>769.75</v>
      </c>
      <c r="D345" s="88">
        <v>1658.45</v>
      </c>
      <c r="E345" s="88">
        <v>2304.5</v>
      </c>
      <c r="F345" s="89">
        <v>459.88</v>
      </c>
      <c r="G345" s="90">
        <v>17624.05</v>
      </c>
      <c r="H345" s="92">
        <f t="shared" ref="H345:J345" si="352">(B345-B344)/B344</f>
        <v>0.00401009951</v>
      </c>
      <c r="I345" s="92">
        <f t="shared" si="352"/>
        <v>0.004961159345</v>
      </c>
      <c r="J345" s="92">
        <f t="shared" si="352"/>
        <v>-0.004740900771</v>
      </c>
      <c r="K345" s="92">
        <v>0.01559</v>
      </c>
      <c r="L345" s="92">
        <v>0.05405</v>
      </c>
      <c r="M345" s="92">
        <f t="shared" si="3"/>
        <v>0.001414841058</v>
      </c>
    </row>
    <row r="346" ht="15.75" customHeight="1">
      <c r="A346" s="102">
        <v>45027.0</v>
      </c>
      <c r="B346" s="88">
        <v>1398.27</v>
      </c>
      <c r="C346" s="89">
        <v>774.15</v>
      </c>
      <c r="D346" s="88">
        <v>1663.3</v>
      </c>
      <c r="E346" s="88">
        <v>2296.32</v>
      </c>
      <c r="F346" s="89">
        <v>457.29</v>
      </c>
      <c r="G346" s="90">
        <v>17722.3</v>
      </c>
      <c r="H346" s="92">
        <f t="shared" ref="H346:J346" si="353">(B346-B345)/B345</f>
        <v>-0.01502535926</v>
      </c>
      <c r="I346" s="92">
        <f t="shared" si="353"/>
        <v>0.005716141604</v>
      </c>
      <c r="J346" s="92">
        <f t="shared" si="353"/>
        <v>0.002924417378</v>
      </c>
      <c r="K346" s="92">
        <v>-0.00355</v>
      </c>
      <c r="L346" s="92">
        <v>-0.00563</v>
      </c>
      <c r="M346" s="92">
        <f t="shared" si="3"/>
        <v>0.005574768569</v>
      </c>
    </row>
    <row r="347" ht="15.75" customHeight="1">
      <c r="A347" s="102">
        <v>45028.0</v>
      </c>
      <c r="B347" s="88">
        <v>1420.3</v>
      </c>
      <c r="C347" s="89">
        <v>771.1</v>
      </c>
      <c r="D347" s="88">
        <v>1684.9</v>
      </c>
      <c r="E347" s="88">
        <v>2283.35</v>
      </c>
      <c r="F347" s="89">
        <v>464.07</v>
      </c>
      <c r="G347" s="90">
        <v>17812.4</v>
      </c>
      <c r="H347" s="92">
        <f t="shared" ref="H347:J347" si="354">(B347-B346)/B346</f>
        <v>0.01575518319</v>
      </c>
      <c r="I347" s="92">
        <f t="shared" si="354"/>
        <v>-0.003939804947</v>
      </c>
      <c r="J347" s="92">
        <f t="shared" si="354"/>
        <v>0.01298623219</v>
      </c>
      <c r="K347" s="92">
        <v>-0.00565</v>
      </c>
      <c r="L347" s="92">
        <v>0.01483</v>
      </c>
      <c r="M347" s="92">
        <f t="shared" si="3"/>
        <v>0.005083990227</v>
      </c>
    </row>
    <row r="348" ht="15.75" customHeight="1">
      <c r="A348" s="102">
        <v>45029.0</v>
      </c>
      <c r="B348" s="88">
        <v>1381.42</v>
      </c>
      <c r="C348" s="89">
        <v>767.05</v>
      </c>
      <c r="D348" s="88">
        <v>1692.45</v>
      </c>
      <c r="E348" s="88">
        <v>2253.67</v>
      </c>
      <c r="F348" s="89">
        <v>468.06</v>
      </c>
      <c r="G348" s="90">
        <v>17828.0</v>
      </c>
      <c r="H348" s="92">
        <f t="shared" ref="H348:J348" si="355">(B348-B347)/B347</f>
        <v>-0.02737449835</v>
      </c>
      <c r="I348" s="92">
        <f t="shared" si="355"/>
        <v>-0.005252237064</v>
      </c>
      <c r="J348" s="92">
        <f t="shared" si="355"/>
        <v>0.0044809781</v>
      </c>
      <c r="K348" s="92">
        <v>-0.013</v>
      </c>
      <c r="L348" s="92">
        <v>0.0086</v>
      </c>
      <c r="M348" s="92">
        <f t="shared" si="3"/>
        <v>0.0008757943904</v>
      </c>
    </row>
    <row r="349" ht="15.75" customHeight="1">
      <c r="A349" s="102">
        <v>45033.0</v>
      </c>
      <c r="B349" s="88">
        <v>1251.25</v>
      </c>
      <c r="C349" s="89">
        <v>759.65</v>
      </c>
      <c r="D349" s="88">
        <v>1666.65</v>
      </c>
      <c r="E349" s="88">
        <v>2209.02</v>
      </c>
      <c r="F349" s="89">
        <v>470.7</v>
      </c>
      <c r="G349" s="90">
        <v>17706.85</v>
      </c>
      <c r="H349" s="92">
        <f t="shared" ref="H349:J349" si="356">(B349-B348)/B348</f>
        <v>-0.09422912655</v>
      </c>
      <c r="I349" s="92">
        <f t="shared" si="356"/>
        <v>-0.009647350238</v>
      </c>
      <c r="J349" s="92">
        <f t="shared" si="356"/>
        <v>-0.01524417265</v>
      </c>
      <c r="K349" s="92">
        <v>-0.01981</v>
      </c>
      <c r="L349" s="92">
        <v>0.00564</v>
      </c>
      <c r="M349" s="92">
        <f t="shared" si="3"/>
        <v>-0.00679549024</v>
      </c>
    </row>
    <row r="350" ht="15.75" customHeight="1">
      <c r="A350" s="102">
        <v>45034.0</v>
      </c>
      <c r="B350" s="88">
        <v>1252.29</v>
      </c>
      <c r="C350" s="89">
        <v>759.75</v>
      </c>
      <c r="D350" s="88">
        <v>1659.6</v>
      </c>
      <c r="E350" s="88">
        <v>2211.61</v>
      </c>
      <c r="F350" s="89">
        <v>471.55</v>
      </c>
      <c r="G350" s="90">
        <v>17660.15</v>
      </c>
      <c r="H350" s="92">
        <f t="shared" ref="H350:J350" si="357">(B350-B349)/B349</f>
        <v>0.0008311688312</v>
      </c>
      <c r="I350" s="92">
        <f t="shared" si="357"/>
        <v>0.0001316395709</v>
      </c>
      <c r="J350" s="92">
        <f t="shared" si="357"/>
        <v>-0.0042300423</v>
      </c>
      <c r="K350" s="92">
        <v>0.00117</v>
      </c>
      <c r="L350" s="92">
        <v>0.00181</v>
      </c>
      <c r="M350" s="92">
        <f t="shared" si="3"/>
        <v>-0.002637397391</v>
      </c>
    </row>
    <row r="351" ht="15.75" customHeight="1">
      <c r="A351" s="102">
        <v>45035.0</v>
      </c>
      <c r="B351" s="88">
        <v>1225.3</v>
      </c>
      <c r="C351" s="89">
        <v>764.65</v>
      </c>
      <c r="D351" s="88">
        <v>1665.7</v>
      </c>
      <c r="E351" s="88">
        <v>2214.61</v>
      </c>
      <c r="F351" s="89">
        <v>467.96</v>
      </c>
      <c r="G351" s="90">
        <v>17618.75</v>
      </c>
      <c r="H351" s="92">
        <f t="shared" ref="H351:J351" si="358">(B351-B350)/B350</f>
        <v>-0.02155251579</v>
      </c>
      <c r="I351" s="92">
        <f t="shared" si="358"/>
        <v>0.006449489964</v>
      </c>
      <c r="J351" s="92">
        <f t="shared" si="358"/>
        <v>0.003675584478</v>
      </c>
      <c r="K351" s="92">
        <v>0.00136</v>
      </c>
      <c r="L351" s="92">
        <v>-0.00761</v>
      </c>
      <c r="M351" s="92">
        <f t="shared" si="3"/>
        <v>-0.002344260949</v>
      </c>
    </row>
    <row r="352" ht="15.75" customHeight="1">
      <c r="A352" s="102">
        <v>45036.0</v>
      </c>
      <c r="B352" s="88">
        <v>1216.54</v>
      </c>
      <c r="C352" s="89">
        <v>772.3</v>
      </c>
      <c r="D352" s="88">
        <v>1671.9</v>
      </c>
      <c r="E352" s="88">
        <v>2227.73</v>
      </c>
      <c r="F352" s="89">
        <v>475.33</v>
      </c>
      <c r="G352" s="90">
        <v>17624.45</v>
      </c>
      <c r="H352" s="92">
        <f t="shared" ref="H352:J352" si="359">(B352-B351)/B351</f>
        <v>-0.007149269567</v>
      </c>
      <c r="I352" s="92">
        <f t="shared" si="359"/>
        <v>0.01000457726</v>
      </c>
      <c r="J352" s="92">
        <f t="shared" si="359"/>
        <v>0.003722158852</v>
      </c>
      <c r="K352" s="92">
        <v>0.00592</v>
      </c>
      <c r="L352" s="92">
        <v>0.01575</v>
      </c>
      <c r="M352" s="92">
        <f t="shared" si="3"/>
        <v>0.0003235189784</v>
      </c>
    </row>
    <row r="353" ht="15.75" customHeight="1">
      <c r="A353" s="102">
        <v>45037.0</v>
      </c>
      <c r="B353" s="88">
        <v>1220.47</v>
      </c>
      <c r="C353" s="89">
        <v>765.2</v>
      </c>
      <c r="D353" s="88">
        <v>1674.6</v>
      </c>
      <c r="E353" s="88">
        <v>2210.22</v>
      </c>
      <c r="F353" s="89">
        <v>469.75</v>
      </c>
      <c r="G353" s="90">
        <v>17624.05</v>
      </c>
      <c r="H353" s="92">
        <f t="shared" ref="H353:J353" si="360">(B353-B352)/B352</f>
        <v>0.00323047331</v>
      </c>
      <c r="I353" s="92">
        <f t="shared" si="360"/>
        <v>-0.009193318659</v>
      </c>
      <c r="J353" s="92">
        <f t="shared" si="360"/>
        <v>0.001614929123</v>
      </c>
      <c r="K353" s="92">
        <v>-0.00786</v>
      </c>
      <c r="L353" s="92">
        <v>-0.01174</v>
      </c>
      <c r="M353" s="92">
        <f t="shared" si="3"/>
        <v>-0.0000226957437</v>
      </c>
    </row>
    <row r="354" ht="15.75" customHeight="1">
      <c r="A354" s="102">
        <v>45040.0</v>
      </c>
      <c r="B354" s="88">
        <v>1219.43</v>
      </c>
      <c r="C354" s="89">
        <v>760.25</v>
      </c>
      <c r="D354" s="88">
        <v>1688.15</v>
      </c>
      <c r="E354" s="88">
        <v>2223.89</v>
      </c>
      <c r="F354" s="89">
        <v>473.74</v>
      </c>
      <c r="G354" s="90">
        <v>17743.4</v>
      </c>
      <c r="H354" s="92">
        <f t="shared" ref="H354:J354" si="361">(B354-B353)/B353</f>
        <v>-0.0008521307365</v>
      </c>
      <c r="I354" s="92">
        <f t="shared" si="361"/>
        <v>-0.00646889702</v>
      </c>
      <c r="J354" s="92">
        <f t="shared" si="361"/>
        <v>0.008091484534</v>
      </c>
      <c r="K354" s="92">
        <v>0.00618</v>
      </c>
      <c r="L354" s="92">
        <v>0.00849</v>
      </c>
      <c r="M354" s="92">
        <f t="shared" si="3"/>
        <v>0.006771996221</v>
      </c>
    </row>
    <row r="355" ht="15.75" customHeight="1">
      <c r="A355" s="102">
        <v>45041.0</v>
      </c>
      <c r="B355" s="88">
        <v>1218.04</v>
      </c>
      <c r="C355" s="89">
        <v>772.6</v>
      </c>
      <c r="D355" s="88">
        <v>1664.15</v>
      </c>
      <c r="E355" s="88">
        <v>2242.89</v>
      </c>
      <c r="F355" s="89">
        <v>472.09</v>
      </c>
      <c r="G355" s="90">
        <v>17769.25</v>
      </c>
      <c r="H355" s="92">
        <f t="shared" ref="H355:J355" si="362">(B355-B354)/B354</f>
        <v>-0.001139876828</v>
      </c>
      <c r="I355" s="92">
        <f t="shared" si="362"/>
        <v>0.01624465636</v>
      </c>
      <c r="J355" s="92">
        <f t="shared" si="362"/>
        <v>-0.01421674614</v>
      </c>
      <c r="K355" s="92">
        <v>0.00854</v>
      </c>
      <c r="L355" s="92">
        <v>-0.00348</v>
      </c>
      <c r="M355" s="92">
        <f t="shared" si="3"/>
        <v>0.001456879741</v>
      </c>
    </row>
    <row r="356" ht="15.75" customHeight="1">
      <c r="A356" s="102">
        <v>45042.0</v>
      </c>
      <c r="B356" s="88">
        <v>1220.67</v>
      </c>
      <c r="C356" s="89">
        <v>773.45</v>
      </c>
      <c r="D356" s="88">
        <v>1671.8</v>
      </c>
      <c r="E356" s="88">
        <v>2271.03</v>
      </c>
      <c r="F356" s="89">
        <v>476.73</v>
      </c>
      <c r="G356" s="90">
        <v>17813.6</v>
      </c>
      <c r="H356" s="92">
        <f t="shared" ref="H356:J356" si="363">(B356-B355)/B355</f>
        <v>0.002159206594</v>
      </c>
      <c r="I356" s="92">
        <f t="shared" si="363"/>
        <v>0.001100181206</v>
      </c>
      <c r="J356" s="92">
        <f t="shared" si="363"/>
        <v>0.004596941381</v>
      </c>
      <c r="K356" s="92">
        <v>0.01255</v>
      </c>
      <c r="L356" s="92">
        <v>0.00983</v>
      </c>
      <c r="M356" s="92">
        <f t="shared" si="3"/>
        <v>0.002495884745</v>
      </c>
    </row>
    <row r="357" ht="15.75" customHeight="1">
      <c r="A357" s="102">
        <v>45043.0</v>
      </c>
      <c r="B357" s="88">
        <v>1239.27</v>
      </c>
      <c r="C357" s="89">
        <v>786.5</v>
      </c>
      <c r="D357" s="88">
        <v>1681.0</v>
      </c>
      <c r="E357" s="88">
        <v>2300.41</v>
      </c>
      <c r="F357" s="89">
        <v>480.12</v>
      </c>
      <c r="G357" s="90">
        <v>17915.05</v>
      </c>
      <c r="H357" s="92">
        <f t="shared" ref="H357:J357" si="364">(B357-B356)/B356</f>
        <v>0.01523753349</v>
      </c>
      <c r="I357" s="92">
        <f t="shared" si="364"/>
        <v>0.01687245459</v>
      </c>
      <c r="J357" s="92">
        <f t="shared" si="364"/>
        <v>0.005503050604</v>
      </c>
      <c r="K357" s="92">
        <v>0.01294</v>
      </c>
      <c r="L357" s="92">
        <v>0.00711</v>
      </c>
      <c r="M357" s="92">
        <f t="shared" si="3"/>
        <v>0.0056950869</v>
      </c>
    </row>
    <row r="358" ht="15.75" customHeight="1">
      <c r="A358" s="102">
        <v>45044.0</v>
      </c>
      <c r="B358" s="88">
        <v>1245.73</v>
      </c>
      <c r="C358" s="89">
        <v>799.3</v>
      </c>
      <c r="D358" s="88">
        <v>1687.6</v>
      </c>
      <c r="E358" s="88">
        <v>2359.08</v>
      </c>
      <c r="F358" s="89">
        <v>483.46</v>
      </c>
      <c r="G358" s="90">
        <v>18065.0</v>
      </c>
      <c r="H358" s="92">
        <f t="shared" ref="H358:J358" si="365">(B358-B357)/B357</f>
        <v>0.005212746213</v>
      </c>
      <c r="I358" s="92">
        <f t="shared" si="365"/>
        <v>0.01627463446</v>
      </c>
      <c r="J358" s="92">
        <f t="shared" si="365"/>
        <v>0.003926234384</v>
      </c>
      <c r="K358" s="92">
        <v>0.0255</v>
      </c>
      <c r="L358" s="92">
        <v>0.00696</v>
      </c>
      <c r="M358" s="92">
        <f t="shared" si="3"/>
        <v>0.008370057577</v>
      </c>
    </row>
    <row r="359" ht="15.75" customHeight="1">
      <c r="A359" s="102">
        <v>45048.0</v>
      </c>
      <c r="B359" s="88">
        <v>1270.29</v>
      </c>
      <c r="C359" s="89">
        <v>790.2</v>
      </c>
      <c r="D359" s="88">
        <v>1687.25</v>
      </c>
      <c r="E359" s="88">
        <v>2379.08</v>
      </c>
      <c r="F359" s="89">
        <v>478.77</v>
      </c>
      <c r="G359" s="90">
        <v>18147.65</v>
      </c>
      <c r="H359" s="92">
        <f t="shared" ref="H359:J359" si="366">(B359-B358)/B358</f>
        <v>0.01971534763</v>
      </c>
      <c r="I359" s="92">
        <f t="shared" si="366"/>
        <v>-0.01138496184</v>
      </c>
      <c r="J359" s="92">
        <f t="shared" si="366"/>
        <v>-0.0002073951173</v>
      </c>
      <c r="K359" s="92">
        <v>0.00848</v>
      </c>
      <c r="L359" s="92">
        <v>-0.0097</v>
      </c>
      <c r="M359" s="92">
        <f t="shared" si="3"/>
        <v>0.004575145309</v>
      </c>
    </row>
    <row r="360" ht="15.75" customHeight="1">
      <c r="A360" s="102">
        <v>45049.0</v>
      </c>
      <c r="B360" s="88">
        <v>1262.04</v>
      </c>
      <c r="C360" s="89">
        <v>779.3</v>
      </c>
      <c r="D360" s="88">
        <v>1693.15</v>
      </c>
      <c r="E360" s="88">
        <v>2351.0</v>
      </c>
      <c r="F360" s="89">
        <v>482.21</v>
      </c>
      <c r="G360" s="90">
        <v>18089.85</v>
      </c>
      <c r="H360" s="92">
        <f t="shared" ref="H360:J360" si="367">(B360-B359)/B359</f>
        <v>-0.006494579978</v>
      </c>
      <c r="I360" s="92">
        <f t="shared" si="367"/>
        <v>-0.01379397621</v>
      </c>
      <c r="J360" s="92">
        <f t="shared" si="367"/>
        <v>0.003496814343</v>
      </c>
      <c r="K360" s="92">
        <v>-0.0118</v>
      </c>
      <c r="L360" s="92">
        <v>0.00719</v>
      </c>
      <c r="M360" s="92">
        <f t="shared" si="3"/>
        <v>-0.003184985384</v>
      </c>
    </row>
    <row r="361" ht="15.75" customHeight="1">
      <c r="A361" s="102">
        <v>45050.0</v>
      </c>
      <c r="B361" s="88">
        <v>1266.41</v>
      </c>
      <c r="C361" s="89">
        <v>789.1</v>
      </c>
      <c r="D361" s="88">
        <v>1727.8</v>
      </c>
      <c r="E361" s="88">
        <v>2351.6</v>
      </c>
      <c r="F361" s="89">
        <v>479.32</v>
      </c>
      <c r="G361" s="90">
        <v>18255.8</v>
      </c>
      <c r="H361" s="92">
        <f t="shared" ref="H361:J361" si="368">(B361-B360)/B360</f>
        <v>0.003462647777</v>
      </c>
      <c r="I361" s="92">
        <f t="shared" si="368"/>
        <v>0.01257538817</v>
      </c>
      <c r="J361" s="92">
        <f t="shared" si="368"/>
        <v>0.0204648141</v>
      </c>
      <c r="K361" s="92">
        <v>2.6E-4</v>
      </c>
      <c r="L361" s="92">
        <v>-0.00599</v>
      </c>
      <c r="M361" s="92">
        <f t="shared" si="3"/>
        <v>0.009173652628</v>
      </c>
    </row>
    <row r="362" ht="15.75" customHeight="1">
      <c r="A362" s="102">
        <v>45051.0</v>
      </c>
      <c r="B362" s="88">
        <v>1252.04</v>
      </c>
      <c r="C362" s="89">
        <v>787.3</v>
      </c>
      <c r="D362" s="88">
        <v>1625.65</v>
      </c>
      <c r="E362" s="88">
        <v>2372.15</v>
      </c>
      <c r="F362" s="89">
        <v>475.63</v>
      </c>
      <c r="G362" s="90">
        <v>18069.0</v>
      </c>
      <c r="H362" s="92">
        <f t="shared" ref="H362:J362" si="369">(B362-B361)/B361</f>
        <v>-0.01134703611</v>
      </c>
      <c r="I362" s="92">
        <f t="shared" si="369"/>
        <v>-0.002281079711</v>
      </c>
      <c r="J362" s="92">
        <f t="shared" si="369"/>
        <v>-0.05912142609</v>
      </c>
      <c r="K362" s="92">
        <v>0.00874</v>
      </c>
      <c r="L362" s="92">
        <v>-0.0077</v>
      </c>
      <c r="M362" s="92">
        <f t="shared" si="3"/>
        <v>-0.01023236451</v>
      </c>
    </row>
    <row r="363" ht="15.75" customHeight="1">
      <c r="A363" s="102">
        <v>45054.0</v>
      </c>
      <c r="B363" s="88">
        <v>1258.51</v>
      </c>
      <c r="C363" s="89">
        <v>793.75</v>
      </c>
      <c r="D363" s="88">
        <v>1644.45</v>
      </c>
      <c r="E363" s="88">
        <v>2360.08</v>
      </c>
      <c r="F363" s="89">
        <v>498.96</v>
      </c>
      <c r="G363" s="90">
        <v>18264.4</v>
      </c>
      <c r="H363" s="92">
        <f t="shared" ref="H363:J363" si="370">(B363-B362)/B362</f>
        <v>0.005167566531</v>
      </c>
      <c r="I363" s="92">
        <f t="shared" si="370"/>
        <v>0.00819255684</v>
      </c>
      <c r="J363" s="92">
        <f t="shared" si="370"/>
        <v>0.01156460493</v>
      </c>
      <c r="K363" s="92">
        <v>-0.00509</v>
      </c>
      <c r="L363" s="92">
        <v>0.04905</v>
      </c>
      <c r="M363" s="92">
        <f t="shared" si="3"/>
        <v>0.0108141015</v>
      </c>
    </row>
    <row r="364" ht="15.75" customHeight="1">
      <c r="A364" s="102">
        <v>45055.0</v>
      </c>
      <c r="B364" s="88">
        <v>1263.58</v>
      </c>
      <c r="C364" s="89">
        <v>793.6</v>
      </c>
      <c r="D364" s="88">
        <v>1644.5</v>
      </c>
      <c r="E364" s="88">
        <v>2369.01</v>
      </c>
      <c r="F364" s="89">
        <v>502.1</v>
      </c>
      <c r="G364" s="90">
        <v>18265.95</v>
      </c>
      <c r="H364" s="92">
        <f t="shared" ref="H364:J364" si="371">(B364-B363)/B363</f>
        <v>0.004028573472</v>
      </c>
      <c r="I364" s="92">
        <f t="shared" si="371"/>
        <v>-0.000188976378</v>
      </c>
      <c r="J364" s="92">
        <f t="shared" si="371"/>
        <v>0.00003040530268</v>
      </c>
      <c r="K364" s="92">
        <v>0.00378</v>
      </c>
      <c r="L364" s="92">
        <v>0.00629</v>
      </c>
      <c r="M364" s="92">
        <f t="shared" si="3"/>
        <v>0.00008486454524</v>
      </c>
    </row>
    <row r="365" ht="15.75" customHeight="1">
      <c r="A365" s="102">
        <v>45056.0</v>
      </c>
      <c r="B365" s="88">
        <v>1256.17</v>
      </c>
      <c r="C365" s="89">
        <v>796.05</v>
      </c>
      <c r="D365" s="88">
        <v>1652.1</v>
      </c>
      <c r="E365" s="88">
        <v>2359.13</v>
      </c>
      <c r="F365" s="89">
        <v>507.93</v>
      </c>
      <c r="G365" s="90">
        <v>18315.1</v>
      </c>
      <c r="H365" s="92">
        <f t="shared" ref="H365:J365" si="372">(B365-B364)/B364</f>
        <v>-0.00586429035</v>
      </c>
      <c r="I365" s="92">
        <f t="shared" si="372"/>
        <v>0.003087197581</v>
      </c>
      <c r="J365" s="92">
        <f t="shared" si="372"/>
        <v>0.004621465491</v>
      </c>
      <c r="K365" s="92">
        <v>-0.00417</v>
      </c>
      <c r="L365" s="92">
        <v>0.01161</v>
      </c>
      <c r="M365" s="92">
        <f t="shared" si="3"/>
        <v>0.002690799</v>
      </c>
    </row>
    <row r="366" ht="15.75" customHeight="1">
      <c r="A366" s="102">
        <v>45057.0</v>
      </c>
      <c r="B366" s="88">
        <v>1249.06</v>
      </c>
      <c r="C366" s="89">
        <v>788.6</v>
      </c>
      <c r="D366" s="88">
        <v>1653.2</v>
      </c>
      <c r="E366" s="88">
        <v>2237.1</v>
      </c>
      <c r="F366" s="89">
        <v>510.03</v>
      </c>
      <c r="G366" s="90">
        <v>18297.0</v>
      </c>
      <c r="H366" s="92">
        <f t="shared" ref="H366:J366" si="373">(B366-B365)/B365</f>
        <v>-0.005660061934</v>
      </c>
      <c r="I366" s="92">
        <f t="shared" si="373"/>
        <v>-0.009358708624</v>
      </c>
      <c r="J366" s="92">
        <f t="shared" si="373"/>
        <v>0.0006658192603</v>
      </c>
      <c r="K366" s="92">
        <v>-0.05173</v>
      </c>
      <c r="L366" s="92">
        <v>0.00413</v>
      </c>
      <c r="M366" s="92">
        <f t="shared" si="3"/>
        <v>-0.0009882555924</v>
      </c>
    </row>
    <row r="367" ht="15.75" customHeight="1">
      <c r="A367" s="102">
        <v>45058.0</v>
      </c>
      <c r="B367" s="88">
        <v>1238.22</v>
      </c>
      <c r="C367" s="89">
        <v>791.95</v>
      </c>
      <c r="D367" s="88">
        <v>1667.8</v>
      </c>
      <c r="E367" s="88">
        <v>2216.1</v>
      </c>
      <c r="F367" s="89">
        <v>514.36</v>
      </c>
      <c r="G367" s="90">
        <v>18314.8</v>
      </c>
      <c r="H367" s="92">
        <f t="shared" ref="H367:J367" si="374">(B367-B366)/B366</f>
        <v>-0.008678526252</v>
      </c>
      <c r="I367" s="92">
        <f t="shared" si="374"/>
        <v>0.004248034492</v>
      </c>
      <c r="J367" s="92">
        <f t="shared" si="374"/>
        <v>0.008831357368</v>
      </c>
      <c r="K367" s="92">
        <v>-0.00939</v>
      </c>
      <c r="L367" s="92">
        <v>0.00849</v>
      </c>
      <c r="M367" s="92">
        <f t="shared" si="3"/>
        <v>0.0009728370771</v>
      </c>
    </row>
    <row r="368" ht="15.75" customHeight="1">
      <c r="A368" s="102">
        <v>45061.0</v>
      </c>
      <c r="B368" s="88">
        <v>1251.3</v>
      </c>
      <c r="C368" s="89">
        <v>797.05</v>
      </c>
      <c r="D368" s="88">
        <v>1675.8</v>
      </c>
      <c r="E368" s="88">
        <v>2241.79</v>
      </c>
      <c r="F368" s="89">
        <v>529.22</v>
      </c>
      <c r="G368" s="90">
        <v>18398.85</v>
      </c>
      <c r="H368" s="92">
        <f t="shared" ref="H368:J368" si="375">(B368-B367)/B367</f>
        <v>0.0105635509</v>
      </c>
      <c r="I368" s="92">
        <f t="shared" si="375"/>
        <v>0.006439800492</v>
      </c>
      <c r="J368" s="92">
        <f t="shared" si="375"/>
        <v>0.004796738218</v>
      </c>
      <c r="K368" s="92">
        <v>0.01159</v>
      </c>
      <c r="L368" s="92">
        <v>0.02889</v>
      </c>
      <c r="M368" s="92">
        <f t="shared" si="3"/>
        <v>0.004589184703</v>
      </c>
    </row>
    <row r="369" ht="15.75" customHeight="1">
      <c r="A369" s="102">
        <v>45062.0</v>
      </c>
      <c r="B369" s="88">
        <v>1257.21</v>
      </c>
      <c r="C369" s="89">
        <v>787.35</v>
      </c>
      <c r="D369" s="88">
        <v>1647.3</v>
      </c>
      <c r="E369" s="88">
        <v>2222.19</v>
      </c>
      <c r="F369" s="89">
        <v>519.55</v>
      </c>
      <c r="G369" s="90">
        <v>18286.5</v>
      </c>
      <c r="H369" s="92">
        <f t="shared" ref="H369:J369" si="376">(B369-B368)/B368</f>
        <v>0.004723087988</v>
      </c>
      <c r="I369" s="92">
        <f t="shared" si="376"/>
        <v>-0.01216987642</v>
      </c>
      <c r="J369" s="92">
        <f t="shared" si="376"/>
        <v>-0.01700680272</v>
      </c>
      <c r="K369" s="92">
        <v>-0.00874</v>
      </c>
      <c r="L369" s="92">
        <v>-0.01827</v>
      </c>
      <c r="M369" s="92">
        <f t="shared" si="3"/>
        <v>-0.006106359908</v>
      </c>
    </row>
    <row r="370" ht="15.75" customHeight="1">
      <c r="A370" s="102">
        <v>45063.0</v>
      </c>
      <c r="B370" s="88">
        <v>1239.91</v>
      </c>
      <c r="C370" s="89">
        <v>792.25</v>
      </c>
      <c r="D370" s="88">
        <v>1638.45</v>
      </c>
      <c r="E370" s="88">
        <v>2214.61</v>
      </c>
      <c r="F370" s="89">
        <v>513.91</v>
      </c>
      <c r="G370" s="90">
        <v>18181.75</v>
      </c>
      <c r="H370" s="92">
        <f t="shared" ref="H370:J370" si="377">(B370-B369)/B369</f>
        <v>-0.01376062869</v>
      </c>
      <c r="I370" s="92">
        <f t="shared" si="377"/>
        <v>0.006223407633</v>
      </c>
      <c r="J370" s="92">
        <f t="shared" si="377"/>
        <v>-0.005372427609</v>
      </c>
      <c r="K370" s="92">
        <v>-0.00341</v>
      </c>
      <c r="L370" s="92">
        <v>-0.01086</v>
      </c>
      <c r="M370" s="92">
        <f t="shared" si="3"/>
        <v>-0.005728269488</v>
      </c>
    </row>
    <row r="371" ht="15.75" customHeight="1">
      <c r="A371" s="102">
        <v>45064.0</v>
      </c>
      <c r="B371" s="88">
        <v>1239.02</v>
      </c>
      <c r="C371" s="89">
        <v>799.35</v>
      </c>
      <c r="D371" s="88">
        <v>1645.0</v>
      </c>
      <c r="E371" s="88">
        <v>2183.28</v>
      </c>
      <c r="F371" s="89">
        <v>506.89</v>
      </c>
      <c r="G371" s="90">
        <v>18129.95</v>
      </c>
      <c r="H371" s="92">
        <f t="shared" ref="H371:J371" si="378">(B371-B370)/B370</f>
        <v>-0.0007177940334</v>
      </c>
      <c r="I371" s="92">
        <f t="shared" si="378"/>
        <v>0.008961817608</v>
      </c>
      <c r="J371" s="92">
        <f t="shared" si="378"/>
        <v>0.003997680735</v>
      </c>
      <c r="K371" s="92">
        <v>-0.01415</v>
      </c>
      <c r="L371" s="92">
        <v>-0.01366</v>
      </c>
      <c r="M371" s="92">
        <f t="shared" si="3"/>
        <v>-0.002849010684</v>
      </c>
    </row>
    <row r="372" ht="15.75" customHeight="1">
      <c r="A372" s="102">
        <v>45065.0</v>
      </c>
      <c r="B372" s="88">
        <v>1261.79</v>
      </c>
      <c r="C372" s="89">
        <v>805.75</v>
      </c>
      <c r="D372" s="88">
        <v>1646.9</v>
      </c>
      <c r="E372" s="88">
        <v>2185.12</v>
      </c>
      <c r="F372" s="89">
        <v>523.34</v>
      </c>
      <c r="G372" s="90">
        <v>18203.4</v>
      </c>
      <c r="H372" s="92">
        <f t="shared" ref="H372:J372" si="379">(B372-B371)/B371</f>
        <v>0.01837742732</v>
      </c>
      <c r="I372" s="92">
        <f t="shared" si="379"/>
        <v>0.008006505286</v>
      </c>
      <c r="J372" s="92">
        <f t="shared" si="379"/>
        <v>0.001155015198</v>
      </c>
      <c r="K372" s="92">
        <v>8.4E-4</v>
      </c>
      <c r="L372" s="92">
        <v>0.03245</v>
      </c>
      <c r="M372" s="92">
        <f t="shared" si="3"/>
        <v>0.004051307367</v>
      </c>
    </row>
    <row r="373" ht="15.75" customHeight="1">
      <c r="A373" s="102">
        <v>45068.0</v>
      </c>
      <c r="B373" s="88">
        <v>1285.56</v>
      </c>
      <c r="C373" s="89">
        <v>801.85</v>
      </c>
      <c r="D373" s="88">
        <v>1641.05</v>
      </c>
      <c r="E373" s="88">
        <v>2211.61</v>
      </c>
      <c r="F373" s="89">
        <v>520.89</v>
      </c>
      <c r="G373" s="90">
        <v>18314.4</v>
      </c>
      <c r="H373" s="92">
        <f t="shared" ref="H373:J373" si="380">(B373-B372)/B372</f>
        <v>0.01883831699</v>
      </c>
      <c r="I373" s="92">
        <f t="shared" si="380"/>
        <v>-0.004840210984</v>
      </c>
      <c r="J373" s="92">
        <f t="shared" si="380"/>
        <v>-0.003552128241</v>
      </c>
      <c r="K373" s="92">
        <v>0.01212</v>
      </c>
      <c r="L373" s="92">
        <v>-0.00468</v>
      </c>
      <c r="M373" s="92">
        <f t="shared" si="3"/>
        <v>0.006097761957</v>
      </c>
    </row>
    <row r="374" ht="15.75" customHeight="1">
      <c r="A374" s="102">
        <v>45069.0</v>
      </c>
      <c r="B374" s="88">
        <v>1292.77</v>
      </c>
      <c r="C374" s="89">
        <v>799.95</v>
      </c>
      <c r="D374" s="88">
        <v>1637.2</v>
      </c>
      <c r="E374" s="88">
        <v>2192.71</v>
      </c>
      <c r="F374" s="89">
        <v>526.87</v>
      </c>
      <c r="G374" s="90">
        <v>18348.0</v>
      </c>
      <c r="H374" s="92">
        <f t="shared" ref="H374:J374" si="381">(B374-B373)/B373</f>
        <v>0.005608450792</v>
      </c>
      <c r="I374" s="92">
        <f t="shared" si="381"/>
        <v>-0.002369520484</v>
      </c>
      <c r="J374" s="92">
        <f t="shared" si="381"/>
        <v>-0.002346058926</v>
      </c>
      <c r="K374" s="92">
        <v>-0.00855</v>
      </c>
      <c r="L374" s="92">
        <v>0.01148</v>
      </c>
      <c r="M374" s="92">
        <f t="shared" si="3"/>
        <v>0.001834621937</v>
      </c>
    </row>
    <row r="375" ht="15.75" customHeight="1">
      <c r="A375" s="102">
        <v>45070.0</v>
      </c>
      <c r="B375" s="88">
        <v>1291.37</v>
      </c>
      <c r="C375" s="89">
        <v>801.4</v>
      </c>
      <c r="D375" s="88">
        <v>1615.8</v>
      </c>
      <c r="E375" s="88">
        <v>2180.23</v>
      </c>
      <c r="F375" s="89">
        <v>518.6</v>
      </c>
      <c r="G375" s="90">
        <v>18285.4</v>
      </c>
      <c r="H375" s="92">
        <f t="shared" ref="H375:J375" si="382">(B375-B374)/B374</f>
        <v>-0.001082945922</v>
      </c>
      <c r="I375" s="92">
        <f t="shared" si="382"/>
        <v>0.001812613288</v>
      </c>
      <c r="J375" s="92">
        <f t="shared" si="382"/>
        <v>-0.01307109699</v>
      </c>
      <c r="K375" s="92">
        <v>-0.00569</v>
      </c>
      <c r="L375" s="92">
        <v>-0.0157</v>
      </c>
      <c r="M375" s="92">
        <f t="shared" si="3"/>
        <v>-0.003411816002</v>
      </c>
    </row>
    <row r="376" ht="15.75" customHeight="1">
      <c r="A376" s="102">
        <v>45071.0</v>
      </c>
      <c r="B376" s="88">
        <v>1297.04</v>
      </c>
      <c r="C376" s="89">
        <v>822.7</v>
      </c>
      <c r="D376" s="88">
        <v>1609.6</v>
      </c>
      <c r="E376" s="88">
        <v>2199.74</v>
      </c>
      <c r="F376" s="89">
        <v>513.27</v>
      </c>
      <c r="G376" s="90">
        <v>18321.15</v>
      </c>
      <c r="H376" s="92">
        <f t="shared" ref="H376:J376" si="383">(B376-B375)/B375</f>
        <v>0.004390685861</v>
      </c>
      <c r="I376" s="92">
        <f t="shared" si="383"/>
        <v>0.02657848765</v>
      </c>
      <c r="J376" s="92">
        <f t="shared" si="383"/>
        <v>-0.003837108553</v>
      </c>
      <c r="K376" s="92">
        <v>0.00895</v>
      </c>
      <c r="L376" s="92">
        <v>-0.01028</v>
      </c>
      <c r="M376" s="92">
        <f t="shared" si="3"/>
        <v>0.001955111728</v>
      </c>
    </row>
    <row r="377" ht="15.75" customHeight="1">
      <c r="A377" s="102">
        <v>45072.0</v>
      </c>
      <c r="B377" s="88">
        <v>1310.07</v>
      </c>
      <c r="C377" s="89">
        <v>817.95</v>
      </c>
      <c r="D377" s="88">
        <v>1615.8</v>
      </c>
      <c r="E377" s="88">
        <v>2213.46</v>
      </c>
      <c r="F377" s="89">
        <v>516.85</v>
      </c>
      <c r="G377" s="90">
        <v>18499.35</v>
      </c>
      <c r="H377" s="92">
        <f t="shared" ref="H377:J377" si="384">(B377-B376)/B376</f>
        <v>0.01004595078</v>
      </c>
      <c r="I377" s="92">
        <f t="shared" si="384"/>
        <v>-0.005773672055</v>
      </c>
      <c r="J377" s="92">
        <f t="shared" si="384"/>
        <v>0.003851888668</v>
      </c>
      <c r="K377" s="92">
        <v>0.00624</v>
      </c>
      <c r="L377" s="92">
        <v>0.00697</v>
      </c>
      <c r="M377" s="92">
        <f t="shared" si="3"/>
        <v>0.009726463677</v>
      </c>
    </row>
    <row r="378" ht="15.75" customHeight="1">
      <c r="A378" s="102">
        <v>45075.0</v>
      </c>
      <c r="B378" s="88">
        <v>1307.03</v>
      </c>
      <c r="C378" s="89">
        <v>821.25</v>
      </c>
      <c r="D378" s="88">
        <v>1635.5</v>
      </c>
      <c r="E378" s="88">
        <v>2219.54</v>
      </c>
      <c r="F378" s="89">
        <v>519.85</v>
      </c>
      <c r="G378" s="90">
        <v>18598.65</v>
      </c>
      <c r="H378" s="92">
        <f t="shared" ref="H378:J378" si="385">(B378-B377)/B377</f>
        <v>-0.002320486692</v>
      </c>
      <c r="I378" s="92">
        <f t="shared" si="385"/>
        <v>0.004034476435</v>
      </c>
      <c r="J378" s="92">
        <f t="shared" si="385"/>
        <v>0.01219210298</v>
      </c>
      <c r="K378" s="92">
        <v>0.00275</v>
      </c>
      <c r="L378" s="92">
        <v>0.0058</v>
      </c>
      <c r="M378" s="92">
        <f t="shared" si="3"/>
        <v>0.005367756164</v>
      </c>
    </row>
    <row r="379" ht="15.75" customHeight="1">
      <c r="A379" s="102">
        <v>45076.0</v>
      </c>
      <c r="B379" s="88">
        <v>1316.43</v>
      </c>
      <c r="C379" s="89">
        <v>818.45</v>
      </c>
      <c r="D379" s="88">
        <v>1636.75</v>
      </c>
      <c r="E379" s="88">
        <v>2205.83</v>
      </c>
      <c r="F379" s="89">
        <v>517.2</v>
      </c>
      <c r="G379" s="90">
        <v>18633.85</v>
      </c>
      <c r="H379" s="92">
        <f t="shared" ref="H379:J379" si="386">(B379-B378)/B378</f>
        <v>0.007191877769</v>
      </c>
      <c r="I379" s="92">
        <f t="shared" si="386"/>
        <v>-0.003409436834</v>
      </c>
      <c r="J379" s="92">
        <f t="shared" si="386"/>
        <v>0.0007642922654</v>
      </c>
      <c r="K379" s="92">
        <v>-0.00618</v>
      </c>
      <c r="L379" s="92">
        <v>-0.0051</v>
      </c>
      <c r="M379" s="92">
        <f t="shared" si="3"/>
        <v>0.001892610485</v>
      </c>
    </row>
    <row r="380" ht="15.75" customHeight="1">
      <c r="A380" s="102">
        <v>45077.0</v>
      </c>
      <c r="B380" s="88">
        <v>1310.91</v>
      </c>
      <c r="C380" s="89">
        <v>849.9</v>
      </c>
      <c r="D380" s="88">
        <v>1610.85</v>
      </c>
      <c r="E380" s="88">
        <v>2200.69</v>
      </c>
      <c r="F380" s="89">
        <v>524.68</v>
      </c>
      <c r="G380" s="90">
        <v>18534.4</v>
      </c>
      <c r="H380" s="92">
        <f t="shared" ref="H380:J380" si="387">(B380-B379)/B379</f>
        <v>-0.00419315877</v>
      </c>
      <c r="I380" s="92">
        <f t="shared" si="387"/>
        <v>0.0384262936</v>
      </c>
      <c r="J380" s="92">
        <f t="shared" si="387"/>
        <v>-0.01582404155</v>
      </c>
      <c r="K380" s="92">
        <v>-0.00233</v>
      </c>
      <c r="L380" s="92">
        <v>0.01446</v>
      </c>
      <c r="M380" s="92">
        <f t="shared" si="3"/>
        <v>-0.005337061316</v>
      </c>
    </row>
    <row r="381" ht="15.75" customHeight="1">
      <c r="A381" s="102">
        <v>45078.0</v>
      </c>
      <c r="B381" s="88">
        <v>1312.11</v>
      </c>
      <c r="C381" s="89">
        <v>827.95</v>
      </c>
      <c r="D381" s="88">
        <v>1604.0</v>
      </c>
      <c r="E381" s="88">
        <v>2202.83</v>
      </c>
      <c r="F381" s="89">
        <v>533.55</v>
      </c>
      <c r="G381" s="90">
        <v>18487.75</v>
      </c>
      <c r="H381" s="92">
        <f t="shared" ref="H381:J381" si="388">(B381-B380)/B380</f>
        <v>0.0009153946495</v>
      </c>
      <c r="I381" s="92">
        <f t="shared" si="388"/>
        <v>-0.02582656783</v>
      </c>
      <c r="J381" s="92">
        <f t="shared" si="388"/>
        <v>-0.004252413322</v>
      </c>
      <c r="K381" s="92">
        <v>9.7E-4</v>
      </c>
      <c r="L381" s="92">
        <v>0.01691</v>
      </c>
      <c r="M381" s="92">
        <f t="shared" si="3"/>
        <v>-0.002516941471</v>
      </c>
    </row>
    <row r="382" ht="15.75" customHeight="1">
      <c r="A382" s="102">
        <v>45079.0</v>
      </c>
      <c r="B382" s="88">
        <v>1291.72</v>
      </c>
      <c r="C382" s="89">
        <v>836.5</v>
      </c>
      <c r="D382" s="88">
        <v>1606.5</v>
      </c>
      <c r="E382" s="88">
        <v>2229.52</v>
      </c>
      <c r="F382" s="89">
        <v>534.25</v>
      </c>
      <c r="G382" s="90">
        <v>18534.1</v>
      </c>
      <c r="H382" s="92">
        <f t="shared" ref="H382:J382" si="389">(B382-B381)/B381</f>
        <v>-0.01553985565</v>
      </c>
      <c r="I382" s="92">
        <f t="shared" si="389"/>
        <v>0.01032671055</v>
      </c>
      <c r="J382" s="92">
        <f t="shared" si="389"/>
        <v>0.001558603491</v>
      </c>
      <c r="K382" s="92">
        <v>0.01212</v>
      </c>
      <c r="L382" s="92">
        <v>0.00131</v>
      </c>
      <c r="M382" s="92">
        <f t="shared" si="3"/>
        <v>0.002507065489</v>
      </c>
    </row>
    <row r="383" ht="15.75" customHeight="1">
      <c r="A383" s="102">
        <v>45082.0</v>
      </c>
      <c r="B383" s="88">
        <v>1297.19</v>
      </c>
      <c r="C383" s="89">
        <v>834.5</v>
      </c>
      <c r="D383" s="88">
        <v>1604.4</v>
      </c>
      <c r="E383" s="88">
        <v>2263.2</v>
      </c>
      <c r="F383" s="89">
        <v>544.57</v>
      </c>
      <c r="G383" s="90">
        <v>18593.85</v>
      </c>
      <c r="H383" s="92">
        <f t="shared" ref="H383:J383" si="390">(B383-B382)/B382</f>
        <v>0.004234663859</v>
      </c>
      <c r="I383" s="92">
        <f t="shared" si="390"/>
        <v>-0.002390914525</v>
      </c>
      <c r="J383" s="92">
        <f t="shared" si="390"/>
        <v>-0.001307189542</v>
      </c>
      <c r="K383" s="92">
        <v>0.01511</v>
      </c>
      <c r="L383" s="92">
        <v>0.01932</v>
      </c>
      <c r="M383" s="92">
        <f t="shared" si="3"/>
        <v>0.003223787505</v>
      </c>
    </row>
    <row r="384" ht="15.75" customHeight="1">
      <c r="A384" s="102">
        <v>45083.0</v>
      </c>
      <c r="B384" s="88">
        <v>1271.83</v>
      </c>
      <c r="C384" s="89">
        <v>829.45</v>
      </c>
      <c r="D384" s="88">
        <v>1599.4</v>
      </c>
      <c r="E384" s="88">
        <v>2272.82</v>
      </c>
      <c r="F384" s="89">
        <v>554.04</v>
      </c>
      <c r="G384" s="90">
        <v>18599.0</v>
      </c>
      <c r="H384" s="92">
        <f t="shared" ref="H384:J384" si="391">(B384-B383)/B383</f>
        <v>-0.01954995028</v>
      </c>
      <c r="I384" s="92">
        <f t="shared" si="391"/>
        <v>-0.006051527861</v>
      </c>
      <c r="J384" s="92">
        <f t="shared" si="391"/>
        <v>-0.003116429818</v>
      </c>
      <c r="K384" s="92">
        <v>0.00425</v>
      </c>
      <c r="L384" s="92">
        <v>0.01739</v>
      </c>
      <c r="M384" s="92">
        <f t="shared" si="3"/>
        <v>0.0002769733003</v>
      </c>
    </row>
    <row r="385" ht="15.75" customHeight="1">
      <c r="A385" s="102">
        <v>45084.0</v>
      </c>
      <c r="B385" s="88">
        <v>1281.73</v>
      </c>
      <c r="C385" s="89">
        <v>844.25</v>
      </c>
      <c r="D385" s="88">
        <v>1607.7</v>
      </c>
      <c r="E385" s="88">
        <v>2310.29</v>
      </c>
      <c r="F385" s="89">
        <v>566.2</v>
      </c>
      <c r="G385" s="90">
        <v>18726.4</v>
      </c>
      <c r="H385" s="92">
        <f t="shared" ref="H385:J385" si="392">(B385-B384)/B384</f>
        <v>0.00778405919</v>
      </c>
      <c r="I385" s="92">
        <f t="shared" si="392"/>
        <v>0.01784314907</v>
      </c>
      <c r="J385" s="92">
        <f t="shared" si="392"/>
        <v>0.005189446042</v>
      </c>
      <c r="K385" s="92">
        <v>0.01649</v>
      </c>
      <c r="L385" s="92">
        <v>0.02195</v>
      </c>
      <c r="M385" s="92">
        <f t="shared" si="3"/>
        <v>0.006849830636</v>
      </c>
    </row>
    <row r="386" ht="15.75" customHeight="1">
      <c r="A386" s="102">
        <v>45085.0</v>
      </c>
      <c r="B386" s="88">
        <v>1275.61</v>
      </c>
      <c r="C386" s="89">
        <v>836.0</v>
      </c>
      <c r="D386" s="88">
        <v>1608.7</v>
      </c>
      <c r="E386" s="88">
        <v>2335.03</v>
      </c>
      <c r="F386" s="89">
        <v>557.98</v>
      </c>
      <c r="G386" s="90">
        <v>18634.55</v>
      </c>
      <c r="H386" s="92">
        <f t="shared" ref="H386:J386" si="393">(B386-B385)/B385</f>
        <v>-0.004774796564</v>
      </c>
      <c r="I386" s="92">
        <f t="shared" si="393"/>
        <v>-0.009771986971</v>
      </c>
      <c r="J386" s="92">
        <f t="shared" si="393"/>
        <v>0.0006220065933</v>
      </c>
      <c r="K386" s="92">
        <v>0.01071</v>
      </c>
      <c r="L386" s="92">
        <v>-0.01452</v>
      </c>
      <c r="M386" s="92">
        <f t="shared" si="3"/>
        <v>-0.004904840226</v>
      </c>
    </row>
    <row r="387" ht="15.75" customHeight="1">
      <c r="A387" s="102">
        <v>45086.0</v>
      </c>
      <c r="B387" s="88">
        <v>1258.86</v>
      </c>
      <c r="C387" s="89">
        <v>833.5</v>
      </c>
      <c r="D387" s="88">
        <v>1610.6</v>
      </c>
      <c r="E387" s="88">
        <v>2357.68</v>
      </c>
      <c r="F387" s="89">
        <v>560.57</v>
      </c>
      <c r="G387" s="90">
        <v>18563.4</v>
      </c>
      <c r="H387" s="92">
        <f t="shared" ref="H387:J387" si="394">(B387-B386)/B386</f>
        <v>-0.01313097263</v>
      </c>
      <c r="I387" s="92">
        <f t="shared" si="394"/>
        <v>-0.002990430622</v>
      </c>
      <c r="J387" s="92">
        <f t="shared" si="394"/>
        <v>0.001181077889</v>
      </c>
      <c r="K387" s="92">
        <v>0.0097</v>
      </c>
      <c r="L387" s="92">
        <v>0.00464</v>
      </c>
      <c r="M387" s="92">
        <f t="shared" si="3"/>
        <v>-0.003818176452</v>
      </c>
    </row>
    <row r="388" ht="15.75" customHeight="1">
      <c r="A388" s="102">
        <v>45089.0</v>
      </c>
      <c r="B388" s="88">
        <v>1284.71</v>
      </c>
      <c r="C388" s="89">
        <v>836.35</v>
      </c>
      <c r="D388" s="88">
        <v>1600.8</v>
      </c>
      <c r="E388" s="88">
        <v>2334.69</v>
      </c>
      <c r="F388" s="89">
        <v>562.41</v>
      </c>
      <c r="G388" s="90">
        <v>18601.5</v>
      </c>
      <c r="H388" s="92">
        <f t="shared" ref="H388:J388" si="395">(B388-B387)/B387</f>
        <v>0.02053445181</v>
      </c>
      <c r="I388" s="92">
        <f t="shared" si="395"/>
        <v>0.003419316137</v>
      </c>
      <c r="J388" s="92">
        <f t="shared" si="395"/>
        <v>-0.006084688936</v>
      </c>
      <c r="K388" s="92">
        <v>-0.00975</v>
      </c>
      <c r="L388" s="92">
        <v>0.00328</v>
      </c>
      <c r="M388" s="92">
        <f t="shared" si="3"/>
        <v>0.002052425741</v>
      </c>
    </row>
    <row r="389" ht="15.75" customHeight="1">
      <c r="A389" s="102">
        <v>45090.0</v>
      </c>
      <c r="B389" s="88">
        <v>1297.54</v>
      </c>
      <c r="C389" s="89">
        <v>834.35</v>
      </c>
      <c r="D389" s="88">
        <v>1603.5</v>
      </c>
      <c r="E389" s="88">
        <v>2349.1</v>
      </c>
      <c r="F389" s="89">
        <v>560.47</v>
      </c>
      <c r="G389" s="90">
        <v>18716.15</v>
      </c>
      <c r="H389" s="92">
        <f t="shared" ref="H389:J389" si="396">(B389-B388)/B388</f>
        <v>0.009986689603</v>
      </c>
      <c r="I389" s="92">
        <f t="shared" si="396"/>
        <v>-0.002391343337</v>
      </c>
      <c r="J389" s="92">
        <f t="shared" si="396"/>
        <v>0.001686656672</v>
      </c>
      <c r="K389" s="92">
        <v>0.00617</v>
      </c>
      <c r="L389" s="92">
        <v>-0.00345</v>
      </c>
      <c r="M389" s="92">
        <f t="shared" si="3"/>
        <v>0.00616348144</v>
      </c>
    </row>
    <row r="390" ht="15.75" customHeight="1">
      <c r="A390" s="102">
        <v>45091.0</v>
      </c>
      <c r="B390" s="88">
        <v>1293.11</v>
      </c>
      <c r="C390" s="89">
        <v>827.95</v>
      </c>
      <c r="D390" s="88">
        <v>1601.75</v>
      </c>
      <c r="E390" s="88">
        <v>2349.75</v>
      </c>
      <c r="F390" s="89">
        <v>568.55</v>
      </c>
      <c r="G390" s="90">
        <v>18755.9</v>
      </c>
      <c r="H390" s="92">
        <f t="shared" ref="H390:J390" si="397">(B390-B389)/B389</f>
        <v>-0.003414152936</v>
      </c>
      <c r="I390" s="92">
        <f t="shared" si="397"/>
        <v>-0.007670641817</v>
      </c>
      <c r="J390" s="92">
        <f t="shared" si="397"/>
        <v>-0.001091362644</v>
      </c>
      <c r="K390" s="92">
        <v>2.8E-4</v>
      </c>
      <c r="L390" s="92">
        <v>0.01442</v>
      </c>
      <c r="M390" s="92">
        <f t="shared" si="3"/>
        <v>0.002123834229</v>
      </c>
    </row>
    <row r="391" ht="15.75" customHeight="1">
      <c r="A391" s="102">
        <v>45092.0</v>
      </c>
      <c r="B391" s="88">
        <v>1279.59</v>
      </c>
      <c r="C391" s="89">
        <v>829.7</v>
      </c>
      <c r="D391" s="88">
        <v>1582.05</v>
      </c>
      <c r="E391" s="88">
        <v>2355.99</v>
      </c>
      <c r="F391" s="89">
        <v>566.7</v>
      </c>
      <c r="G391" s="90">
        <v>18688.1</v>
      </c>
      <c r="H391" s="92">
        <f t="shared" ref="H391:J391" si="398">(B391-B390)/B390</f>
        <v>-0.01045541369</v>
      </c>
      <c r="I391" s="92">
        <f t="shared" si="398"/>
        <v>0.002113654206</v>
      </c>
      <c r="J391" s="92">
        <f t="shared" si="398"/>
        <v>-0.01229904792</v>
      </c>
      <c r="K391" s="92">
        <v>0.00266</v>
      </c>
      <c r="L391" s="92">
        <v>-0.00325</v>
      </c>
      <c r="M391" s="92">
        <f t="shared" si="3"/>
        <v>-0.003614862523</v>
      </c>
    </row>
    <row r="392" ht="15.75" customHeight="1">
      <c r="A392" s="102">
        <v>45093.0</v>
      </c>
      <c r="B392" s="88">
        <v>1284.41</v>
      </c>
      <c r="C392" s="89">
        <v>837.8</v>
      </c>
      <c r="D392" s="88">
        <v>1602.75</v>
      </c>
      <c r="E392" s="88">
        <v>2361.48</v>
      </c>
      <c r="F392" s="89">
        <v>568.05</v>
      </c>
      <c r="G392" s="90">
        <v>18826.0</v>
      </c>
      <c r="H392" s="92">
        <f t="shared" ref="H392:J392" si="399">(B392-B391)/B391</f>
        <v>0.003766831563</v>
      </c>
      <c r="I392" s="92">
        <f t="shared" si="399"/>
        <v>0.009762564782</v>
      </c>
      <c r="J392" s="92">
        <f t="shared" si="399"/>
        <v>0.01308428937</v>
      </c>
      <c r="K392" s="92">
        <v>0.00233</v>
      </c>
      <c r="L392" s="92">
        <v>0.00238</v>
      </c>
      <c r="M392" s="92">
        <f t="shared" si="3"/>
        <v>0.007379027295</v>
      </c>
    </row>
    <row r="393" ht="15.75" customHeight="1">
      <c r="A393" s="102">
        <v>45096.0</v>
      </c>
      <c r="B393" s="88">
        <v>1286.75</v>
      </c>
      <c r="C393" s="89">
        <v>828.15</v>
      </c>
      <c r="D393" s="88">
        <v>1604.15</v>
      </c>
      <c r="E393" s="88">
        <v>2361.03</v>
      </c>
      <c r="F393" s="89">
        <v>564.31</v>
      </c>
      <c r="G393" s="90">
        <v>18755.45</v>
      </c>
      <c r="H393" s="92">
        <f t="shared" ref="H393:J393" si="400">(B393-B392)/B392</f>
        <v>0.001821848164</v>
      </c>
      <c r="I393" s="92">
        <f t="shared" si="400"/>
        <v>-0.01151826212</v>
      </c>
      <c r="J393" s="92">
        <f t="shared" si="400"/>
        <v>0.0008734986742</v>
      </c>
      <c r="K393" s="92">
        <v>-1.9E-4</v>
      </c>
      <c r="L393" s="92">
        <v>-0.00658</v>
      </c>
      <c r="M393" s="92">
        <f t="shared" si="3"/>
        <v>-0.003747476894</v>
      </c>
    </row>
    <row r="394" ht="15.75" customHeight="1">
      <c r="A394" s="102">
        <v>45097.0</v>
      </c>
      <c r="B394" s="88">
        <v>1296.1</v>
      </c>
      <c r="C394" s="89">
        <v>831.2</v>
      </c>
      <c r="D394" s="88">
        <v>1607.5</v>
      </c>
      <c r="E394" s="88">
        <v>2376.64</v>
      </c>
      <c r="F394" s="89">
        <v>581.46</v>
      </c>
      <c r="G394" s="90">
        <v>18816.7</v>
      </c>
      <c r="H394" s="92">
        <f t="shared" ref="H394:J394" si="401">(B394-B393)/B393</f>
        <v>0.007266368759</v>
      </c>
      <c r="I394" s="92">
        <f t="shared" si="401"/>
        <v>0.003682907686</v>
      </c>
      <c r="J394" s="92">
        <f t="shared" si="401"/>
        <v>0.002088333385</v>
      </c>
      <c r="K394" s="92">
        <v>0.00661</v>
      </c>
      <c r="L394" s="92">
        <v>0.03039</v>
      </c>
      <c r="M394" s="92">
        <f t="shared" si="3"/>
        <v>0.003265717431</v>
      </c>
    </row>
    <row r="395" ht="15.75" customHeight="1">
      <c r="A395" s="102">
        <v>45098.0</v>
      </c>
      <c r="B395" s="88">
        <v>1292.07</v>
      </c>
      <c r="C395" s="89">
        <v>839.0</v>
      </c>
      <c r="D395" s="88">
        <v>1635.6</v>
      </c>
      <c r="E395" s="88">
        <v>2389.06</v>
      </c>
      <c r="F395" s="89">
        <v>579.61</v>
      </c>
      <c r="G395" s="90">
        <v>18856.85</v>
      </c>
      <c r="H395" s="92">
        <f t="shared" ref="H395:J395" si="402">(B395-B394)/B394</f>
        <v>-0.003109327984</v>
      </c>
      <c r="I395" s="92">
        <f t="shared" si="402"/>
        <v>0.009384023099</v>
      </c>
      <c r="J395" s="92">
        <f t="shared" si="402"/>
        <v>0.01748055988</v>
      </c>
      <c r="K395" s="92">
        <v>0.00523</v>
      </c>
      <c r="L395" s="92">
        <v>-0.00318</v>
      </c>
      <c r="M395" s="92">
        <f t="shared" si="3"/>
        <v>0.002133742899</v>
      </c>
    </row>
    <row r="396" ht="15.75" customHeight="1">
      <c r="A396" s="102">
        <v>45099.0</v>
      </c>
      <c r="B396" s="88">
        <v>1274.37</v>
      </c>
      <c r="C396" s="89">
        <v>842.8</v>
      </c>
      <c r="D396" s="88">
        <v>1643.6</v>
      </c>
      <c r="E396" s="88">
        <v>2410.81</v>
      </c>
      <c r="F396" s="89">
        <v>567.6</v>
      </c>
      <c r="G396" s="90">
        <v>18771.25</v>
      </c>
      <c r="H396" s="92">
        <f t="shared" ref="H396:J396" si="403">(B396-B395)/B395</f>
        <v>-0.0136989482</v>
      </c>
      <c r="I396" s="92">
        <f t="shared" si="403"/>
        <v>0.00452920143</v>
      </c>
      <c r="J396" s="92">
        <f t="shared" si="403"/>
        <v>0.004891171436</v>
      </c>
      <c r="K396" s="92">
        <v>0.0091</v>
      </c>
      <c r="L396" s="92">
        <v>-0.02072</v>
      </c>
      <c r="M396" s="92">
        <f t="shared" si="3"/>
        <v>-0.004539464439</v>
      </c>
    </row>
    <row r="397" ht="15.75" customHeight="1">
      <c r="A397" s="102">
        <v>45100.0</v>
      </c>
      <c r="B397" s="88">
        <v>1257.91</v>
      </c>
      <c r="C397" s="89">
        <v>854.8</v>
      </c>
      <c r="D397" s="88">
        <v>1643.5</v>
      </c>
      <c r="E397" s="88">
        <v>2384.17</v>
      </c>
      <c r="F397" s="89">
        <v>557.93</v>
      </c>
      <c r="G397" s="90">
        <v>18665.5</v>
      </c>
      <c r="H397" s="92">
        <f t="shared" ref="H397:J397" si="404">(B397-B396)/B396</f>
        <v>-0.01291618604</v>
      </c>
      <c r="I397" s="92">
        <f t="shared" si="404"/>
        <v>0.01423825344</v>
      </c>
      <c r="J397" s="92">
        <f t="shared" si="404"/>
        <v>-0.00006084205403</v>
      </c>
      <c r="K397" s="92">
        <v>-0.01105</v>
      </c>
      <c r="L397" s="92">
        <v>-0.01704</v>
      </c>
      <c r="M397" s="92">
        <f t="shared" si="3"/>
        <v>-0.005633615236</v>
      </c>
    </row>
    <row r="398" ht="15.75" customHeight="1">
      <c r="A398" s="102">
        <v>45103.0</v>
      </c>
      <c r="B398" s="88">
        <v>1263.23</v>
      </c>
      <c r="C398" s="89">
        <v>851.95</v>
      </c>
      <c r="D398" s="88">
        <v>1635.55</v>
      </c>
      <c r="E398" s="88">
        <v>2372.2</v>
      </c>
      <c r="F398" s="89">
        <v>566.1</v>
      </c>
      <c r="G398" s="90">
        <v>18691.2</v>
      </c>
      <c r="H398" s="92">
        <f t="shared" ref="H398:J398" si="405">(B398-B397)/B397</f>
        <v>0.004229237386</v>
      </c>
      <c r="I398" s="92">
        <f t="shared" si="405"/>
        <v>-0.003334113243</v>
      </c>
      <c r="J398" s="92">
        <f t="shared" si="405"/>
        <v>-0.004837237603</v>
      </c>
      <c r="K398" s="92">
        <v>-0.00502</v>
      </c>
      <c r="L398" s="92">
        <v>0.01464</v>
      </c>
      <c r="M398" s="92">
        <f t="shared" si="3"/>
        <v>0.001376871769</v>
      </c>
    </row>
    <row r="399" ht="15.75" customHeight="1">
      <c r="A399" s="102">
        <v>45104.0</v>
      </c>
      <c r="B399" s="88">
        <v>1271.98</v>
      </c>
      <c r="C399" s="89">
        <v>864.9</v>
      </c>
      <c r="D399" s="88">
        <v>1658.6</v>
      </c>
      <c r="E399" s="88">
        <v>2382.68</v>
      </c>
      <c r="F399" s="89">
        <v>571.34</v>
      </c>
      <c r="G399" s="90">
        <v>18817.4</v>
      </c>
      <c r="H399" s="92">
        <f t="shared" ref="H399:J399" si="406">(B399-B398)/B398</f>
        <v>0.006926687935</v>
      </c>
      <c r="I399" s="92">
        <f t="shared" si="406"/>
        <v>0.01520042256</v>
      </c>
      <c r="J399" s="92">
        <f t="shared" si="406"/>
        <v>0.01409311852</v>
      </c>
      <c r="K399" s="92">
        <v>0.00442</v>
      </c>
      <c r="L399" s="92">
        <v>0.00926</v>
      </c>
      <c r="M399" s="92">
        <f t="shared" si="3"/>
        <v>0.006751840438</v>
      </c>
    </row>
    <row r="400" ht="15.75" customHeight="1">
      <c r="A400" s="102">
        <v>45105.0</v>
      </c>
      <c r="B400" s="88">
        <v>1286.1</v>
      </c>
      <c r="C400" s="89">
        <v>872.2</v>
      </c>
      <c r="D400" s="88">
        <v>1676.15</v>
      </c>
      <c r="E400" s="88">
        <v>2416.0</v>
      </c>
      <c r="F400" s="89">
        <v>584.84</v>
      </c>
      <c r="G400" s="90">
        <v>18972.1</v>
      </c>
      <c r="H400" s="92">
        <f t="shared" ref="H400:J400" si="407">(B400-B399)/B399</f>
        <v>0.01110080347</v>
      </c>
      <c r="I400" s="92">
        <f t="shared" si="407"/>
        <v>0.008440282114</v>
      </c>
      <c r="J400" s="92">
        <f t="shared" si="407"/>
        <v>0.01058121307</v>
      </c>
      <c r="K400" s="92">
        <v>0.01398</v>
      </c>
      <c r="L400" s="92">
        <v>0.02363</v>
      </c>
      <c r="M400" s="92">
        <f t="shared" si="3"/>
        <v>0.0082211145</v>
      </c>
    </row>
    <row r="401" ht="15.75" customHeight="1">
      <c r="A401" s="102">
        <v>45107.0</v>
      </c>
      <c r="B401" s="88">
        <v>1328.02</v>
      </c>
      <c r="C401" s="89">
        <v>878.75</v>
      </c>
      <c r="D401" s="88">
        <v>1701.4</v>
      </c>
      <c r="E401" s="88">
        <v>2469.98</v>
      </c>
      <c r="F401" s="89">
        <v>593.72</v>
      </c>
      <c r="G401" s="90">
        <v>19189.05</v>
      </c>
      <c r="H401" s="92">
        <f t="shared" ref="H401:J401" si="408">(B401-B400)/B400</f>
        <v>0.03259466604</v>
      </c>
      <c r="I401" s="92">
        <f t="shared" si="408"/>
        <v>0.007509745471</v>
      </c>
      <c r="J401" s="92">
        <f t="shared" si="408"/>
        <v>0.01506428422</v>
      </c>
      <c r="K401" s="92">
        <v>0.02234</v>
      </c>
      <c r="L401" s="92">
        <v>0.01518</v>
      </c>
      <c r="M401" s="92">
        <f t="shared" si="3"/>
        <v>0.01143521276</v>
      </c>
    </row>
    <row r="402" ht="15.75" customHeight="1">
      <c r="A402" s="102">
        <v>45110.0</v>
      </c>
      <c r="B402" s="88">
        <v>1326.23</v>
      </c>
      <c r="C402" s="89">
        <v>879.15</v>
      </c>
      <c r="D402" s="88">
        <v>1719.8</v>
      </c>
      <c r="E402" s="88">
        <v>2448.53</v>
      </c>
      <c r="F402" s="89">
        <v>588.98</v>
      </c>
      <c r="G402" s="90">
        <v>19322.55</v>
      </c>
      <c r="H402" s="92">
        <f t="shared" ref="H402:J402" si="409">(B402-B401)/B401</f>
        <v>-0.001347871267</v>
      </c>
      <c r="I402" s="92">
        <f t="shared" si="409"/>
        <v>0.0004551920341</v>
      </c>
      <c r="J402" s="92">
        <f t="shared" si="409"/>
        <v>0.01081462325</v>
      </c>
      <c r="K402" s="92">
        <v>-0.00868</v>
      </c>
      <c r="L402" s="92">
        <v>-0.00798</v>
      </c>
      <c r="M402" s="92">
        <f t="shared" si="3"/>
        <v>0.006957092717</v>
      </c>
    </row>
    <row r="403" ht="15.75" customHeight="1">
      <c r="A403" s="102">
        <v>45111.0</v>
      </c>
      <c r="B403" s="88">
        <v>1337.61</v>
      </c>
      <c r="C403" s="89">
        <v>865.15</v>
      </c>
      <c r="D403" s="88">
        <v>1728.2</v>
      </c>
      <c r="E403" s="88">
        <v>2456.31</v>
      </c>
      <c r="F403" s="89">
        <v>589.63</v>
      </c>
      <c r="G403" s="90">
        <v>19389.0</v>
      </c>
      <c r="H403" s="92">
        <f t="shared" ref="H403:J403" si="410">(B403-B402)/B402</f>
        <v>0.008580713753</v>
      </c>
      <c r="I403" s="92">
        <f t="shared" si="410"/>
        <v>-0.0159244725</v>
      </c>
      <c r="J403" s="92">
        <f t="shared" si="410"/>
        <v>0.004884288871</v>
      </c>
      <c r="K403" s="92">
        <v>0.00318</v>
      </c>
      <c r="L403" s="92">
        <v>0.0011</v>
      </c>
      <c r="M403" s="92">
        <f t="shared" si="3"/>
        <v>0.00343898709</v>
      </c>
    </row>
    <row r="404" ht="15.75" customHeight="1">
      <c r="A404" s="102">
        <v>45112.0</v>
      </c>
      <c r="B404" s="88">
        <v>1339.75</v>
      </c>
      <c r="C404" s="89">
        <v>866.65</v>
      </c>
      <c r="D404" s="88">
        <v>1673.3</v>
      </c>
      <c r="E404" s="88">
        <v>2465.24</v>
      </c>
      <c r="F404" s="89">
        <v>586.44</v>
      </c>
      <c r="G404" s="90">
        <v>19398.5</v>
      </c>
      <c r="H404" s="92">
        <f t="shared" ref="H404:J404" si="411">(B404-B403)/B403</f>
        <v>0.001599868422</v>
      </c>
      <c r="I404" s="92">
        <f t="shared" si="411"/>
        <v>0.001733803387</v>
      </c>
      <c r="J404" s="92">
        <f t="shared" si="411"/>
        <v>-0.03176715658</v>
      </c>
      <c r="K404" s="92">
        <v>0.00364</v>
      </c>
      <c r="L404" s="92">
        <v>-0.00541</v>
      </c>
      <c r="M404" s="92">
        <f t="shared" si="3"/>
        <v>0.0004899685389</v>
      </c>
    </row>
    <row r="405" ht="15.75" customHeight="1">
      <c r="A405" s="102">
        <v>45113.0</v>
      </c>
      <c r="B405" s="88">
        <v>1336.37</v>
      </c>
      <c r="C405" s="89">
        <v>869.65</v>
      </c>
      <c r="D405" s="88">
        <v>1675.0</v>
      </c>
      <c r="E405" s="88">
        <v>2483.0</v>
      </c>
      <c r="F405" s="89">
        <v>598.95</v>
      </c>
      <c r="G405" s="90">
        <v>19497.3</v>
      </c>
      <c r="H405" s="92">
        <f t="shared" ref="H405:J405" si="412">(B405-B404)/B404</f>
        <v>-0.002522858742</v>
      </c>
      <c r="I405" s="92">
        <f t="shared" si="412"/>
        <v>0.003461605031</v>
      </c>
      <c r="J405" s="92">
        <f t="shared" si="412"/>
        <v>0.001015956493</v>
      </c>
      <c r="K405" s="92">
        <v>0.0072</v>
      </c>
      <c r="L405" s="92">
        <v>0.02133</v>
      </c>
      <c r="M405" s="92">
        <f t="shared" si="3"/>
        <v>0.005093177308</v>
      </c>
    </row>
    <row r="406" ht="15.75" customHeight="1">
      <c r="A406" s="102">
        <v>45114.0</v>
      </c>
      <c r="B406" s="88">
        <v>1322.75</v>
      </c>
      <c r="C406" s="89">
        <v>870.45</v>
      </c>
      <c r="D406" s="88">
        <v>1660.4</v>
      </c>
      <c r="E406" s="88">
        <v>2443.84</v>
      </c>
      <c r="F406" s="89">
        <v>616.3</v>
      </c>
      <c r="G406" s="90">
        <v>19331.8</v>
      </c>
      <c r="H406" s="92">
        <f t="shared" ref="H406:J406" si="413">(B406-B405)/B405</f>
        <v>-0.0101917882</v>
      </c>
      <c r="I406" s="92">
        <f t="shared" si="413"/>
        <v>0.0009199103087</v>
      </c>
      <c r="J406" s="92">
        <f t="shared" si="413"/>
        <v>-0.00871641791</v>
      </c>
      <c r="K406" s="92">
        <v>-0.01577</v>
      </c>
      <c r="L406" s="92">
        <v>0.02897</v>
      </c>
      <c r="M406" s="92">
        <f t="shared" si="3"/>
        <v>-0.008488354798</v>
      </c>
    </row>
    <row r="407" ht="15.75" customHeight="1">
      <c r="A407" s="102">
        <v>45117.0</v>
      </c>
      <c r="B407" s="88">
        <v>1321.7</v>
      </c>
      <c r="C407" s="89">
        <v>885.4</v>
      </c>
      <c r="D407" s="88">
        <v>1656.45</v>
      </c>
      <c r="E407" s="88">
        <v>2433.26</v>
      </c>
      <c r="F407" s="89">
        <v>616.75</v>
      </c>
      <c r="G407" s="90">
        <v>19355.9</v>
      </c>
      <c r="H407" s="92">
        <f t="shared" ref="H407:J407" si="414">(B407-B406)/B406</f>
        <v>-0.0007938007938</v>
      </c>
      <c r="I407" s="92">
        <f t="shared" si="414"/>
        <v>0.01717502441</v>
      </c>
      <c r="J407" s="92">
        <f t="shared" si="414"/>
        <v>-0.002378944833</v>
      </c>
      <c r="K407" s="92">
        <v>-0.00433</v>
      </c>
      <c r="L407" s="92">
        <v>7.3E-4</v>
      </c>
      <c r="M407" s="92">
        <f t="shared" si="3"/>
        <v>0.001246650596</v>
      </c>
    </row>
    <row r="408" ht="15.75" customHeight="1">
      <c r="A408" s="102">
        <v>45118.0</v>
      </c>
      <c r="B408" s="88">
        <v>1341.04</v>
      </c>
      <c r="C408" s="89">
        <v>891.9</v>
      </c>
      <c r="D408" s="88">
        <v>1648.4</v>
      </c>
      <c r="E408" s="88">
        <v>2468.98</v>
      </c>
      <c r="F408" s="89">
        <v>626.57</v>
      </c>
      <c r="G408" s="90">
        <v>19439.4</v>
      </c>
      <c r="H408" s="92">
        <f t="shared" ref="H408:J408" si="415">(B408-B407)/B407</f>
        <v>0.01463267005</v>
      </c>
      <c r="I408" s="92">
        <f t="shared" si="415"/>
        <v>0.00734131466</v>
      </c>
      <c r="J408" s="92">
        <f t="shared" si="415"/>
        <v>-0.004859790516</v>
      </c>
      <c r="K408" s="92">
        <v>0.01468</v>
      </c>
      <c r="L408" s="92">
        <v>0.01592</v>
      </c>
      <c r="M408" s="92">
        <f t="shared" si="3"/>
        <v>0.004313930119</v>
      </c>
    </row>
    <row r="409" ht="15.75" customHeight="1">
      <c r="A409" s="102">
        <v>45119.0</v>
      </c>
      <c r="B409" s="88">
        <v>1325.83</v>
      </c>
      <c r="C409" s="89">
        <v>889.95</v>
      </c>
      <c r="D409" s="88">
        <v>1632.95</v>
      </c>
      <c r="E409" s="88">
        <v>2449.43</v>
      </c>
      <c r="F409" s="89">
        <v>619.54</v>
      </c>
      <c r="G409" s="90">
        <v>19384.3</v>
      </c>
      <c r="H409" s="92">
        <f t="shared" ref="H409:J409" si="416">(B409-B408)/B408</f>
        <v>-0.01134194357</v>
      </c>
      <c r="I409" s="92">
        <f t="shared" si="416"/>
        <v>-0.002186343761</v>
      </c>
      <c r="J409" s="92">
        <f t="shared" si="416"/>
        <v>-0.009372725067</v>
      </c>
      <c r="K409" s="92">
        <v>-0.00792</v>
      </c>
      <c r="L409" s="92">
        <v>-0.01122</v>
      </c>
      <c r="M409" s="92">
        <f t="shared" si="3"/>
        <v>-0.002834449623</v>
      </c>
    </row>
    <row r="410" ht="15.75" customHeight="1">
      <c r="A410" s="102">
        <v>45120.0</v>
      </c>
      <c r="B410" s="88">
        <v>1357.45</v>
      </c>
      <c r="C410" s="89">
        <v>885.05</v>
      </c>
      <c r="D410" s="88">
        <v>1641.1</v>
      </c>
      <c r="E410" s="88">
        <v>2444.64</v>
      </c>
      <c r="F410" s="89">
        <v>618.74</v>
      </c>
      <c r="G410" s="90">
        <v>19413.75</v>
      </c>
      <c r="H410" s="92">
        <f t="shared" ref="H410:J410" si="417">(B410-B409)/B409</f>
        <v>0.02384921144</v>
      </c>
      <c r="I410" s="92">
        <f t="shared" si="417"/>
        <v>-0.005505927299</v>
      </c>
      <c r="J410" s="92">
        <f t="shared" si="417"/>
        <v>0.004990967268</v>
      </c>
      <c r="K410" s="92">
        <v>-0.00196</v>
      </c>
      <c r="L410" s="92">
        <v>-0.00129</v>
      </c>
      <c r="M410" s="92">
        <f t="shared" si="3"/>
        <v>0.00151927075</v>
      </c>
    </row>
    <row r="411" ht="15.75" customHeight="1">
      <c r="A411" s="102">
        <v>45121.0</v>
      </c>
      <c r="B411" s="88">
        <v>1417.96</v>
      </c>
      <c r="C411" s="89">
        <v>886.5</v>
      </c>
      <c r="D411" s="88">
        <v>1644.5</v>
      </c>
      <c r="E411" s="88">
        <v>2466.69</v>
      </c>
      <c r="F411" s="89">
        <v>622.98</v>
      </c>
      <c r="G411" s="90">
        <v>19564.5</v>
      </c>
      <c r="H411" s="92">
        <f t="shared" ref="H411:J411" si="418">(B411-B410)/B410</f>
        <v>0.04457622749</v>
      </c>
      <c r="I411" s="92">
        <f t="shared" si="418"/>
        <v>0.001638325518</v>
      </c>
      <c r="J411" s="92">
        <f t="shared" si="418"/>
        <v>0.002071781122</v>
      </c>
      <c r="K411" s="92">
        <v>0.00902</v>
      </c>
      <c r="L411" s="92">
        <v>0.00685</v>
      </c>
      <c r="M411" s="92">
        <f t="shared" si="3"/>
        <v>0.007765114931</v>
      </c>
    </row>
    <row r="412" ht="15.75" customHeight="1">
      <c r="A412" s="102">
        <v>45124.0</v>
      </c>
      <c r="B412" s="88">
        <v>1414.98</v>
      </c>
      <c r="C412" s="89">
        <v>878.1</v>
      </c>
      <c r="D412" s="88">
        <v>1678.9</v>
      </c>
      <c r="E412" s="88">
        <v>2463.25</v>
      </c>
      <c r="F412" s="89">
        <v>616.6</v>
      </c>
      <c r="G412" s="90">
        <v>19711.45</v>
      </c>
      <c r="H412" s="92">
        <f t="shared" ref="H412:J412" si="419">(B412-B411)/B411</f>
        <v>-0.002101610765</v>
      </c>
      <c r="I412" s="92">
        <f t="shared" si="419"/>
        <v>-0.009475465313</v>
      </c>
      <c r="J412" s="92">
        <f t="shared" si="419"/>
        <v>0.02091821222</v>
      </c>
      <c r="K412" s="92">
        <v>-0.00139</v>
      </c>
      <c r="L412" s="92">
        <v>-0.01024</v>
      </c>
      <c r="M412" s="92">
        <f t="shared" si="3"/>
        <v>0.007511053183</v>
      </c>
    </row>
    <row r="413" ht="15.75" customHeight="1">
      <c r="A413" s="102">
        <v>45125.0</v>
      </c>
      <c r="B413" s="88">
        <v>1466.93</v>
      </c>
      <c r="C413" s="89">
        <v>875.45</v>
      </c>
      <c r="D413" s="88">
        <v>1677.5</v>
      </c>
      <c r="E413" s="88">
        <v>2469.13</v>
      </c>
      <c r="F413" s="89">
        <v>610.22</v>
      </c>
      <c r="G413" s="90">
        <v>19749.25</v>
      </c>
      <c r="H413" s="92">
        <f t="shared" ref="H413:J413" si="420">(B413-B412)/B412</f>
        <v>0.03671429985</v>
      </c>
      <c r="I413" s="92">
        <f t="shared" si="420"/>
        <v>-0.003017879513</v>
      </c>
      <c r="J413" s="92">
        <f t="shared" si="420"/>
        <v>-0.0008338793257</v>
      </c>
      <c r="K413" s="92">
        <v>0.00239</v>
      </c>
      <c r="L413" s="92">
        <v>-0.01035</v>
      </c>
      <c r="M413" s="92">
        <f t="shared" si="3"/>
        <v>0.001917667143</v>
      </c>
    </row>
    <row r="414" ht="15.75" customHeight="1">
      <c r="A414" s="102">
        <v>45126.0</v>
      </c>
      <c r="B414" s="88">
        <v>1466.68</v>
      </c>
      <c r="C414" s="89">
        <v>870.75</v>
      </c>
      <c r="D414" s="88">
        <v>1685.1</v>
      </c>
      <c r="E414" s="88">
        <v>2488.54</v>
      </c>
      <c r="F414" s="89">
        <v>618.69</v>
      </c>
      <c r="G414" s="90">
        <v>19833.15</v>
      </c>
      <c r="H414" s="92">
        <f t="shared" ref="H414:J414" si="421">(B414-B413)/B413</f>
        <v>-0.0001704239466</v>
      </c>
      <c r="I414" s="92">
        <f t="shared" si="421"/>
        <v>-0.005368667542</v>
      </c>
      <c r="J414" s="92">
        <f t="shared" si="421"/>
        <v>0.004530551416</v>
      </c>
      <c r="K414" s="92">
        <v>0.00786</v>
      </c>
      <c r="L414" s="92">
        <v>0.01388</v>
      </c>
      <c r="M414" s="92">
        <f t="shared" si="3"/>
        <v>0.004248262592</v>
      </c>
    </row>
    <row r="415" ht="15.75" customHeight="1">
      <c r="A415" s="102">
        <v>45127.0</v>
      </c>
      <c r="B415" s="88">
        <v>1441.38</v>
      </c>
      <c r="C415" s="89">
        <v>884.85</v>
      </c>
      <c r="D415" s="88">
        <v>1688.75</v>
      </c>
      <c r="E415" s="88">
        <v>2484.1</v>
      </c>
      <c r="F415" s="89">
        <v>619.74</v>
      </c>
      <c r="G415" s="90">
        <v>19979.15</v>
      </c>
      <c r="H415" s="92">
        <f t="shared" ref="H415:J415" si="422">(B415-B414)/B414</f>
        <v>-0.01724984318</v>
      </c>
      <c r="I415" s="92">
        <f t="shared" si="422"/>
        <v>0.01619293712</v>
      </c>
      <c r="J415" s="92">
        <f t="shared" si="422"/>
        <v>0.002166043558</v>
      </c>
      <c r="K415" s="92">
        <v>-0.00178</v>
      </c>
      <c r="L415" s="92">
        <v>0.0017</v>
      </c>
      <c r="M415" s="92">
        <f t="shared" si="3"/>
        <v>0.007361412584</v>
      </c>
    </row>
    <row r="416" ht="15.75" customHeight="1">
      <c r="A416" s="102">
        <v>45128.0</v>
      </c>
      <c r="B416" s="88">
        <v>1324.14</v>
      </c>
      <c r="C416" s="89">
        <v>886.0</v>
      </c>
      <c r="D416" s="88">
        <v>1675.75</v>
      </c>
      <c r="E416" s="88">
        <v>2580.43</v>
      </c>
      <c r="F416" s="89">
        <v>623.83</v>
      </c>
      <c r="G416" s="90">
        <v>19745.0</v>
      </c>
      <c r="H416" s="92">
        <f t="shared" ref="H416:J416" si="423">(B416-B415)/B415</f>
        <v>-0.08133871706</v>
      </c>
      <c r="I416" s="92">
        <f t="shared" si="423"/>
        <v>0.001299655309</v>
      </c>
      <c r="J416" s="92">
        <f t="shared" si="423"/>
        <v>-0.00769800148</v>
      </c>
      <c r="K416" s="92">
        <v>0.03878</v>
      </c>
      <c r="L416" s="92">
        <v>0.0066</v>
      </c>
      <c r="M416" s="92">
        <f t="shared" si="3"/>
        <v>-0.01171971781</v>
      </c>
    </row>
    <row r="417" ht="15.75" customHeight="1">
      <c r="A417" s="102">
        <v>45131.0</v>
      </c>
      <c r="B417" s="88">
        <v>1329.11</v>
      </c>
      <c r="C417" s="89">
        <v>888.15</v>
      </c>
      <c r="D417" s="88">
        <v>1678.4</v>
      </c>
      <c r="E417" s="88">
        <v>2599.39</v>
      </c>
      <c r="F417" s="89">
        <v>627.31</v>
      </c>
      <c r="G417" s="90">
        <v>19672.35</v>
      </c>
      <c r="H417" s="92">
        <f t="shared" ref="H417:J417" si="424">(B417-B416)/B416</f>
        <v>0.003753379552</v>
      </c>
      <c r="I417" s="92">
        <f t="shared" si="424"/>
        <v>0.002426636569</v>
      </c>
      <c r="J417" s="92">
        <f t="shared" si="424"/>
        <v>0.001581381471</v>
      </c>
      <c r="K417" s="92">
        <v>0.00735</v>
      </c>
      <c r="L417" s="92">
        <v>0.00558</v>
      </c>
      <c r="M417" s="92">
        <f t="shared" si="3"/>
        <v>-0.003679412509</v>
      </c>
    </row>
    <row r="418" ht="15.75" customHeight="1">
      <c r="A418" s="102">
        <v>45132.0</v>
      </c>
      <c r="B418" s="88">
        <v>1327.12</v>
      </c>
      <c r="C418" s="89">
        <v>883.65</v>
      </c>
      <c r="D418" s="88">
        <v>1696.6</v>
      </c>
      <c r="E418" s="88">
        <v>2555.14</v>
      </c>
      <c r="F418" s="89">
        <v>637.48</v>
      </c>
      <c r="G418" s="90">
        <v>19680.6</v>
      </c>
      <c r="H418" s="92">
        <f t="shared" ref="H418:J418" si="425">(B418-B417)/B417</f>
        <v>-0.001497242516</v>
      </c>
      <c r="I418" s="92">
        <f t="shared" si="425"/>
        <v>-0.005066711704</v>
      </c>
      <c r="J418" s="92">
        <f t="shared" si="425"/>
        <v>0.01084366063</v>
      </c>
      <c r="K418" s="92">
        <v>-0.01702</v>
      </c>
      <c r="L418" s="92">
        <v>0.01621</v>
      </c>
      <c r="M418" s="92">
        <f t="shared" si="3"/>
        <v>0.0004193703345</v>
      </c>
    </row>
    <row r="419" ht="15.75" customHeight="1">
      <c r="A419" s="102">
        <v>45133.0</v>
      </c>
      <c r="B419" s="88">
        <v>1341.29</v>
      </c>
      <c r="C419" s="89">
        <v>889.4</v>
      </c>
      <c r="D419" s="88">
        <v>1690.7</v>
      </c>
      <c r="E419" s="88">
        <v>2640.3</v>
      </c>
      <c r="F419" s="89">
        <v>639.13</v>
      </c>
      <c r="G419" s="90">
        <v>19778.3</v>
      </c>
      <c r="H419" s="92">
        <f t="shared" ref="H419:J419" si="426">(B419-B418)/B418</f>
        <v>0.01067725601</v>
      </c>
      <c r="I419" s="92">
        <f t="shared" si="426"/>
        <v>0.006507101228</v>
      </c>
      <c r="J419" s="92">
        <f t="shared" si="426"/>
        <v>-0.003477543322</v>
      </c>
      <c r="K419" s="92">
        <v>0.03333</v>
      </c>
      <c r="L419" s="92">
        <v>0.00259</v>
      </c>
      <c r="M419" s="92">
        <f t="shared" si="3"/>
        <v>0.004964279544</v>
      </c>
    </row>
    <row r="420" ht="15.75" customHeight="1">
      <c r="A420" s="102">
        <v>45134.0</v>
      </c>
      <c r="B420" s="88">
        <v>1345.57</v>
      </c>
      <c r="C420" s="89">
        <v>895.15</v>
      </c>
      <c r="D420" s="88">
        <v>1673.15</v>
      </c>
      <c r="E420" s="88">
        <v>2654.22</v>
      </c>
      <c r="F420" s="89">
        <v>641.72</v>
      </c>
      <c r="G420" s="90">
        <v>19659.9</v>
      </c>
      <c r="H420" s="92">
        <f t="shared" ref="H420:J420" si="427">(B420-B419)/B419</f>
        <v>0.003190957958</v>
      </c>
      <c r="I420" s="92">
        <f t="shared" si="427"/>
        <v>0.006465032606</v>
      </c>
      <c r="J420" s="92">
        <f t="shared" si="427"/>
        <v>-0.01038031585</v>
      </c>
      <c r="K420" s="92">
        <v>0.00527</v>
      </c>
      <c r="L420" s="92">
        <v>0.00405</v>
      </c>
      <c r="M420" s="92">
        <f t="shared" si="3"/>
        <v>-0.005986358787</v>
      </c>
    </row>
    <row r="421" ht="15.75" customHeight="1">
      <c r="A421" s="102">
        <v>45135.0</v>
      </c>
      <c r="B421" s="88">
        <v>1332.99</v>
      </c>
      <c r="C421" s="89">
        <v>895.1</v>
      </c>
      <c r="D421" s="88">
        <v>1643.5</v>
      </c>
      <c r="E421" s="88">
        <v>2643.59</v>
      </c>
      <c r="F421" s="89">
        <v>633.35</v>
      </c>
      <c r="G421" s="90">
        <v>19646.05</v>
      </c>
      <c r="H421" s="92">
        <f t="shared" ref="H421:J421" si="428">(B421-B420)/B420</f>
        <v>-0.009349197738</v>
      </c>
      <c r="I421" s="92">
        <f t="shared" si="428"/>
        <v>-0.00005585656035</v>
      </c>
      <c r="J421" s="92">
        <f t="shared" si="428"/>
        <v>-0.01772106506</v>
      </c>
      <c r="K421" s="92">
        <v>-0.004</v>
      </c>
      <c r="L421" s="92">
        <v>-0.01304</v>
      </c>
      <c r="M421" s="92">
        <f t="shared" si="3"/>
        <v>-0.0007044796769</v>
      </c>
    </row>
    <row r="422" ht="15.75" customHeight="1">
      <c r="A422" s="102">
        <v>45138.0</v>
      </c>
      <c r="B422" s="88">
        <v>1348.1</v>
      </c>
      <c r="C422" s="89">
        <v>889.9</v>
      </c>
      <c r="D422" s="88">
        <v>1651.2</v>
      </c>
      <c r="E422" s="88">
        <v>2675.32</v>
      </c>
      <c r="F422" s="89">
        <v>642.32</v>
      </c>
      <c r="G422" s="90">
        <v>19753.8</v>
      </c>
      <c r="H422" s="92">
        <f t="shared" ref="H422:J422" si="429">(B422-B421)/B421</f>
        <v>0.01133541887</v>
      </c>
      <c r="I422" s="92">
        <f t="shared" si="429"/>
        <v>-0.00580940677</v>
      </c>
      <c r="J422" s="92">
        <f t="shared" si="429"/>
        <v>0.004685123213</v>
      </c>
      <c r="K422" s="92">
        <v>0.012</v>
      </c>
      <c r="L422" s="92">
        <v>0.01416</v>
      </c>
      <c r="M422" s="92">
        <f t="shared" si="3"/>
        <v>0.005484563055</v>
      </c>
    </row>
    <row r="423" ht="15.75" customHeight="1">
      <c r="A423" s="102">
        <v>45139.0</v>
      </c>
      <c r="B423" s="88">
        <v>1357.55</v>
      </c>
      <c r="C423" s="89">
        <v>891.65</v>
      </c>
      <c r="D423" s="88">
        <v>1662.25</v>
      </c>
      <c r="E423" s="88">
        <v>2660.65</v>
      </c>
      <c r="F423" s="89">
        <v>641.67</v>
      </c>
      <c r="G423" s="90">
        <v>19733.55</v>
      </c>
      <c r="H423" s="92">
        <f t="shared" ref="H423:J423" si="430">(B423-B422)/B422</f>
        <v>0.007009865737</v>
      </c>
      <c r="I423" s="92">
        <f t="shared" si="430"/>
        <v>0.001966513091</v>
      </c>
      <c r="J423" s="92">
        <f t="shared" si="430"/>
        <v>0.006692102713</v>
      </c>
      <c r="K423" s="92">
        <v>-0.00548</v>
      </c>
      <c r="L423" s="92">
        <v>-0.00101</v>
      </c>
      <c r="M423" s="92">
        <f t="shared" si="3"/>
        <v>-0.001025119218</v>
      </c>
    </row>
    <row r="424" ht="15.75" customHeight="1">
      <c r="A424" s="102">
        <v>45140.0</v>
      </c>
      <c r="B424" s="88">
        <v>1349.25</v>
      </c>
      <c r="C424" s="89">
        <v>878.1</v>
      </c>
      <c r="D424" s="88">
        <v>1640.5</v>
      </c>
      <c r="E424" s="88">
        <v>2622.15</v>
      </c>
      <c r="F424" s="89">
        <v>620.73</v>
      </c>
      <c r="G424" s="90">
        <v>19526.55</v>
      </c>
      <c r="H424" s="92">
        <f t="shared" ref="H424:J424" si="431">(B424-B423)/B423</f>
        <v>-0.006113955287</v>
      </c>
      <c r="I424" s="92">
        <f t="shared" si="431"/>
        <v>-0.01519654573</v>
      </c>
      <c r="J424" s="92">
        <f t="shared" si="431"/>
        <v>-0.01308467439</v>
      </c>
      <c r="K424" s="92">
        <v>-0.01447</v>
      </c>
      <c r="L424" s="92">
        <v>-0.03263</v>
      </c>
      <c r="M424" s="92">
        <f t="shared" si="3"/>
        <v>-0.01048974969</v>
      </c>
    </row>
    <row r="425" ht="15.75" customHeight="1">
      <c r="A425" s="102">
        <v>45141.0</v>
      </c>
      <c r="B425" s="88">
        <v>1356.65</v>
      </c>
      <c r="C425" s="89">
        <v>871.7</v>
      </c>
      <c r="D425" s="88">
        <v>1628.65</v>
      </c>
      <c r="E425" s="88">
        <v>2598.1</v>
      </c>
      <c r="F425" s="89">
        <v>617.05</v>
      </c>
      <c r="G425" s="90">
        <v>19381.65</v>
      </c>
      <c r="H425" s="92">
        <f t="shared" ref="H425:J425" si="432">(B425-B424)/B424</f>
        <v>0.005484528442</v>
      </c>
      <c r="I425" s="92">
        <f t="shared" si="432"/>
        <v>-0.007288463729</v>
      </c>
      <c r="J425" s="92">
        <f t="shared" si="432"/>
        <v>-0.007223407498</v>
      </c>
      <c r="K425" s="92">
        <v>-0.00917</v>
      </c>
      <c r="L425" s="92">
        <v>-0.00593</v>
      </c>
      <c r="M425" s="92">
        <f t="shared" si="3"/>
        <v>-0.007420665709</v>
      </c>
    </row>
    <row r="426" ht="15.75" customHeight="1">
      <c r="A426" s="102">
        <v>45142.0</v>
      </c>
      <c r="B426" s="88">
        <v>1370.63</v>
      </c>
      <c r="C426" s="89">
        <v>889.65</v>
      </c>
      <c r="D426" s="88">
        <v>1652.2</v>
      </c>
      <c r="E426" s="88">
        <v>2626.9</v>
      </c>
      <c r="F426" s="89">
        <v>613.11</v>
      </c>
      <c r="G426" s="90">
        <v>19517.0</v>
      </c>
      <c r="H426" s="92">
        <f t="shared" ref="H426:J426" si="433">(B426-B425)/B425</f>
        <v>0.0103047949</v>
      </c>
      <c r="I426" s="92">
        <f t="shared" si="433"/>
        <v>0.02059194677</v>
      </c>
      <c r="J426" s="92">
        <f t="shared" si="433"/>
        <v>0.01445982869</v>
      </c>
      <c r="K426" s="92">
        <v>0.01109</v>
      </c>
      <c r="L426" s="92">
        <v>-0.00639</v>
      </c>
      <c r="M426" s="92">
        <f t="shared" si="3"/>
        <v>0.006983409565</v>
      </c>
    </row>
    <row r="427" ht="15.75" customHeight="1">
      <c r="A427" s="102">
        <v>45145.0</v>
      </c>
      <c r="B427" s="88">
        <v>1385.19</v>
      </c>
      <c r="C427" s="89">
        <v>891.4</v>
      </c>
      <c r="D427" s="88">
        <v>1651.25</v>
      </c>
      <c r="E427" s="88">
        <v>2635.9</v>
      </c>
      <c r="F427" s="89">
        <v>607.63</v>
      </c>
      <c r="G427" s="90">
        <v>19597.3</v>
      </c>
      <c r="H427" s="92">
        <f t="shared" ref="H427:J427" si="434">(B427-B426)/B426</f>
        <v>0.01062285227</v>
      </c>
      <c r="I427" s="92">
        <f t="shared" si="434"/>
        <v>0.0019670657</v>
      </c>
      <c r="J427" s="92">
        <f t="shared" si="434"/>
        <v>-0.0005749909212</v>
      </c>
      <c r="K427" s="92">
        <v>0.00343</v>
      </c>
      <c r="L427" s="92">
        <v>-0.00894</v>
      </c>
      <c r="M427" s="92">
        <f t="shared" si="3"/>
        <v>0.004114361838</v>
      </c>
    </row>
    <row r="428" ht="15.75" customHeight="1">
      <c r="A428" s="102">
        <v>45146.0</v>
      </c>
      <c r="B428" s="88">
        <v>1382.41</v>
      </c>
      <c r="C428" s="89">
        <v>885.4</v>
      </c>
      <c r="D428" s="88">
        <v>1649.9</v>
      </c>
      <c r="E428" s="88">
        <v>2632.2</v>
      </c>
      <c r="F428" s="89">
        <v>605.43</v>
      </c>
      <c r="G428" s="90">
        <v>19570.85</v>
      </c>
      <c r="H428" s="92">
        <f t="shared" ref="H428:J428" si="435">(B428-B427)/B427</f>
        <v>-0.002006944896</v>
      </c>
      <c r="I428" s="92">
        <f t="shared" si="435"/>
        <v>-0.006730984967</v>
      </c>
      <c r="J428" s="92">
        <f t="shared" si="435"/>
        <v>-0.0008175624527</v>
      </c>
      <c r="K428" s="92">
        <v>-0.0014</v>
      </c>
      <c r="L428" s="92">
        <v>-0.00362</v>
      </c>
      <c r="M428" s="92">
        <f t="shared" si="3"/>
        <v>-0.001349675721</v>
      </c>
    </row>
    <row r="429" ht="15.75" customHeight="1">
      <c r="A429" s="102">
        <v>45147.0</v>
      </c>
      <c r="B429" s="88">
        <v>1386.59</v>
      </c>
      <c r="C429" s="89">
        <v>883.7</v>
      </c>
      <c r="D429" s="88">
        <v>1650.5</v>
      </c>
      <c r="E429" s="88">
        <v>2651.6</v>
      </c>
      <c r="F429" s="89">
        <v>620.64</v>
      </c>
      <c r="G429" s="90">
        <v>19632.55</v>
      </c>
      <c r="H429" s="92">
        <f t="shared" ref="H429:J429" si="436">(B429-B428)/B428</f>
        <v>0.003023704979</v>
      </c>
      <c r="I429" s="92">
        <f t="shared" si="436"/>
        <v>-0.001920036142</v>
      </c>
      <c r="J429" s="92">
        <f t="shared" si="436"/>
        <v>0.0003636584035</v>
      </c>
      <c r="K429" s="92">
        <v>0.00737</v>
      </c>
      <c r="L429" s="92">
        <v>0.02512</v>
      </c>
      <c r="M429" s="92">
        <f t="shared" si="3"/>
        <v>0.003152647943</v>
      </c>
    </row>
    <row r="430" ht="15.75" customHeight="1">
      <c r="A430" s="102">
        <v>45148.0</v>
      </c>
      <c r="B430" s="88">
        <v>1381.31</v>
      </c>
      <c r="C430" s="89">
        <v>874.8</v>
      </c>
      <c r="D430" s="88">
        <v>1635.85</v>
      </c>
      <c r="E430" s="88">
        <v>2643.5</v>
      </c>
      <c r="F430" s="89">
        <v>616.35</v>
      </c>
      <c r="G430" s="90">
        <v>19543.1</v>
      </c>
      <c r="H430" s="92">
        <f t="shared" ref="H430:J430" si="437">(B430-B429)/B429</f>
        <v>-0.003807902841</v>
      </c>
      <c r="I430" s="92">
        <f t="shared" si="437"/>
        <v>-0.01007129116</v>
      </c>
      <c r="J430" s="92">
        <f t="shared" si="437"/>
        <v>-0.008876098152</v>
      </c>
      <c r="K430" s="92">
        <v>-0.00305</v>
      </c>
      <c r="L430" s="92">
        <v>-0.00691</v>
      </c>
      <c r="M430" s="92">
        <f t="shared" si="3"/>
        <v>-0.004556208949</v>
      </c>
    </row>
    <row r="431" ht="15.75" customHeight="1">
      <c r="A431" s="102">
        <v>45149.0</v>
      </c>
      <c r="B431" s="88">
        <v>1364.16</v>
      </c>
      <c r="C431" s="89">
        <v>870.55</v>
      </c>
      <c r="D431" s="88">
        <v>1618.8</v>
      </c>
      <c r="E431" s="88">
        <v>2638.5</v>
      </c>
      <c r="F431" s="89">
        <v>609.92</v>
      </c>
      <c r="G431" s="90">
        <v>19428.3</v>
      </c>
      <c r="H431" s="92">
        <f t="shared" ref="H431:J431" si="438">(B431-B430)/B430</f>
        <v>-0.01241575027</v>
      </c>
      <c r="I431" s="92">
        <f t="shared" si="438"/>
        <v>-0.004858253315</v>
      </c>
      <c r="J431" s="92">
        <f t="shared" si="438"/>
        <v>-0.01042271602</v>
      </c>
      <c r="K431" s="92">
        <v>-0.00189</v>
      </c>
      <c r="L431" s="92">
        <v>-0.01043</v>
      </c>
      <c r="M431" s="92">
        <f t="shared" si="3"/>
        <v>-0.005874196008</v>
      </c>
    </row>
    <row r="432" ht="15.75" customHeight="1">
      <c r="A432" s="102">
        <v>45152.0</v>
      </c>
      <c r="B432" s="88">
        <v>1385.74</v>
      </c>
      <c r="C432" s="89">
        <v>867.05</v>
      </c>
      <c r="D432" s="88">
        <v>1610.9</v>
      </c>
      <c r="E432" s="88">
        <v>2659.9</v>
      </c>
      <c r="F432" s="89">
        <v>605.48</v>
      </c>
      <c r="G432" s="90">
        <v>19434.55</v>
      </c>
      <c r="H432" s="92">
        <f t="shared" ref="H432:J432" si="439">(B432-B431)/B431</f>
        <v>0.01581925874</v>
      </c>
      <c r="I432" s="92">
        <f t="shared" si="439"/>
        <v>-0.004020446844</v>
      </c>
      <c r="J432" s="92">
        <f t="shared" si="439"/>
        <v>-0.004880158142</v>
      </c>
      <c r="K432" s="92">
        <v>0.00811</v>
      </c>
      <c r="L432" s="92">
        <v>-0.00728</v>
      </c>
      <c r="M432" s="92">
        <f t="shared" si="3"/>
        <v>0.0003216956707</v>
      </c>
    </row>
    <row r="433" ht="15.75" customHeight="1">
      <c r="A433" s="102">
        <v>45154.0</v>
      </c>
      <c r="B433" s="88">
        <v>1410.55</v>
      </c>
      <c r="C433" s="89">
        <v>856.95</v>
      </c>
      <c r="D433" s="88">
        <v>1606.2</v>
      </c>
      <c r="E433" s="88">
        <v>2691.05</v>
      </c>
      <c r="F433" s="89">
        <v>616.85</v>
      </c>
      <c r="G433" s="90">
        <v>19465.0</v>
      </c>
      <c r="H433" s="92">
        <f t="shared" ref="H433:J433" si="440">(B433-B432)/B432</f>
        <v>0.01790379148</v>
      </c>
      <c r="I433" s="92">
        <f t="shared" si="440"/>
        <v>-0.01164869385</v>
      </c>
      <c r="J433" s="92">
        <f t="shared" si="440"/>
        <v>-0.002917623689</v>
      </c>
      <c r="K433" s="92">
        <v>0.01171</v>
      </c>
      <c r="L433" s="92">
        <v>0.01878</v>
      </c>
      <c r="M433" s="92">
        <f t="shared" si="3"/>
        <v>0.001566797276</v>
      </c>
    </row>
    <row r="434" ht="15.75" customHeight="1">
      <c r="A434" s="102">
        <v>45155.0</v>
      </c>
      <c r="B434" s="88">
        <v>1403.64</v>
      </c>
      <c r="C434" s="89">
        <v>856.7</v>
      </c>
      <c r="D434" s="88">
        <v>1597.3</v>
      </c>
      <c r="E434" s="88">
        <v>2652.5</v>
      </c>
      <c r="F434" s="89">
        <v>611.86</v>
      </c>
      <c r="G434" s="90">
        <v>19365.25</v>
      </c>
      <c r="H434" s="92">
        <f t="shared" ref="H434:J434" si="441">(B434-B433)/B433</f>
        <v>-0.004898798341</v>
      </c>
      <c r="I434" s="92">
        <f t="shared" si="441"/>
        <v>-0.0002917323064</v>
      </c>
      <c r="J434" s="92">
        <f t="shared" si="441"/>
        <v>-0.005541028515</v>
      </c>
      <c r="K434" s="92">
        <v>-0.01433</v>
      </c>
      <c r="L434" s="92">
        <v>-0.00809</v>
      </c>
      <c r="M434" s="92">
        <f t="shared" si="3"/>
        <v>-0.005124582584</v>
      </c>
    </row>
    <row r="435" ht="15.75" customHeight="1">
      <c r="A435" s="102">
        <v>45156.0</v>
      </c>
      <c r="B435" s="88">
        <v>1381.02</v>
      </c>
      <c r="C435" s="89">
        <v>856.25</v>
      </c>
      <c r="D435" s="88">
        <v>1590.75</v>
      </c>
      <c r="E435" s="88">
        <v>2641.95</v>
      </c>
      <c r="F435" s="89">
        <v>613.91</v>
      </c>
      <c r="G435" s="90">
        <v>19310.15</v>
      </c>
      <c r="H435" s="92">
        <f t="shared" ref="H435:J435" si="442">(B435-B434)/B434</f>
        <v>-0.01611524322</v>
      </c>
      <c r="I435" s="92">
        <f t="shared" si="442"/>
        <v>-0.0005252713902</v>
      </c>
      <c r="J435" s="92">
        <f t="shared" si="442"/>
        <v>-0.00410066988</v>
      </c>
      <c r="K435" s="92">
        <v>-0.00398</v>
      </c>
      <c r="L435" s="92">
        <v>0.00335</v>
      </c>
      <c r="M435" s="92">
        <f t="shared" si="3"/>
        <v>-0.002845302798</v>
      </c>
    </row>
    <row r="436" ht="15.75" customHeight="1">
      <c r="A436" s="102">
        <v>45159.0</v>
      </c>
      <c r="B436" s="88">
        <v>1397.52</v>
      </c>
      <c r="C436" s="89">
        <v>871.95</v>
      </c>
      <c r="D436" s="88">
        <v>1589.5</v>
      </c>
      <c r="E436" s="88">
        <v>2662.25</v>
      </c>
      <c r="F436" s="89">
        <v>618.59</v>
      </c>
      <c r="G436" s="90">
        <v>19393.6</v>
      </c>
      <c r="H436" s="92">
        <f t="shared" ref="H436:J436" si="443">(B436-B435)/B435</f>
        <v>0.01194769084</v>
      </c>
      <c r="I436" s="92">
        <f t="shared" si="443"/>
        <v>0.01833576642</v>
      </c>
      <c r="J436" s="92">
        <f t="shared" si="443"/>
        <v>-0.000785792865</v>
      </c>
      <c r="K436" s="92">
        <v>0.00768</v>
      </c>
      <c r="L436" s="92">
        <v>0.00762</v>
      </c>
      <c r="M436" s="92">
        <f t="shared" si="3"/>
        <v>0.004321561459</v>
      </c>
    </row>
    <row r="437" ht="15.75" customHeight="1">
      <c r="A437" s="102">
        <v>45160.0</v>
      </c>
      <c r="B437" s="88">
        <v>1395.88</v>
      </c>
      <c r="C437" s="89">
        <v>877.65</v>
      </c>
      <c r="D437" s="88">
        <v>1582.7</v>
      </c>
      <c r="E437" s="88">
        <v>2678.8</v>
      </c>
      <c r="F437" s="89">
        <v>618.29</v>
      </c>
      <c r="G437" s="90">
        <v>19396.45</v>
      </c>
      <c r="H437" s="92">
        <f t="shared" ref="H437:J437" si="444">(B437-B436)/B436</f>
        <v>-0.001173507356</v>
      </c>
      <c r="I437" s="92">
        <f t="shared" si="444"/>
        <v>0.00653707208</v>
      </c>
      <c r="J437" s="92">
        <f t="shared" si="444"/>
        <v>-0.004278074866</v>
      </c>
      <c r="K437" s="92">
        <v>0.00622</v>
      </c>
      <c r="L437" s="92">
        <v>-4.8E-4</v>
      </c>
      <c r="M437" s="92">
        <f t="shared" si="3"/>
        <v>0.0001469556967</v>
      </c>
    </row>
    <row r="438" ht="15.75" customHeight="1">
      <c r="A438" s="102">
        <v>45161.0</v>
      </c>
      <c r="B438" s="88">
        <v>1400.06</v>
      </c>
      <c r="C438" s="89">
        <v>868.15</v>
      </c>
      <c r="D438" s="88">
        <v>1586.6</v>
      </c>
      <c r="E438" s="88">
        <v>2717.6</v>
      </c>
      <c r="F438" s="89">
        <v>612.01</v>
      </c>
      <c r="G438" s="90">
        <v>19444.0</v>
      </c>
      <c r="H438" s="92">
        <f t="shared" ref="H438:J438" si="445">(B438-B437)/B437</f>
        <v>0.00299452675</v>
      </c>
      <c r="I438" s="92">
        <f t="shared" si="445"/>
        <v>-0.01082436051</v>
      </c>
      <c r="J438" s="92">
        <f t="shared" si="445"/>
        <v>0.002464143552</v>
      </c>
      <c r="K438" s="92">
        <v>0.01448</v>
      </c>
      <c r="L438" s="92">
        <v>-0.01016</v>
      </c>
      <c r="M438" s="92">
        <f t="shared" si="3"/>
        <v>0.002451479523</v>
      </c>
    </row>
    <row r="439" ht="15.75" customHeight="1">
      <c r="A439" s="102">
        <v>45162.0</v>
      </c>
      <c r="B439" s="88">
        <v>1415.62</v>
      </c>
      <c r="C439" s="89">
        <v>869.45</v>
      </c>
      <c r="D439" s="88">
        <v>1579.3</v>
      </c>
      <c r="E439" s="88">
        <v>2688.15</v>
      </c>
      <c r="F439" s="89">
        <v>609.07</v>
      </c>
      <c r="G439" s="90">
        <v>19386.7</v>
      </c>
      <c r="H439" s="92">
        <f t="shared" ref="H439:J439" si="446">(B439-B438)/B438</f>
        <v>0.01111380941</v>
      </c>
      <c r="I439" s="92">
        <f t="shared" si="446"/>
        <v>0.001497437079</v>
      </c>
      <c r="J439" s="92">
        <f t="shared" si="446"/>
        <v>-0.004601033657</v>
      </c>
      <c r="K439" s="92">
        <v>-0.01084</v>
      </c>
      <c r="L439" s="92">
        <v>-0.0048</v>
      </c>
      <c r="M439" s="92">
        <f t="shared" si="3"/>
        <v>-0.002946924501</v>
      </c>
    </row>
    <row r="440" ht="15.75" customHeight="1">
      <c r="A440" s="102">
        <v>45163.0</v>
      </c>
      <c r="B440" s="88">
        <v>1412.14</v>
      </c>
      <c r="C440" s="89">
        <v>873.5</v>
      </c>
      <c r="D440" s="88">
        <v>1561.5</v>
      </c>
      <c r="E440" s="88">
        <v>2638.4</v>
      </c>
      <c r="F440" s="89">
        <v>603.24</v>
      </c>
      <c r="G440" s="90">
        <v>19265.8</v>
      </c>
      <c r="H440" s="92">
        <f t="shared" ref="H440:J440" si="447">(B440-B439)/B439</f>
        <v>-0.002458286828</v>
      </c>
      <c r="I440" s="92">
        <f t="shared" si="447"/>
        <v>0.004658117201</v>
      </c>
      <c r="J440" s="92">
        <f t="shared" si="447"/>
        <v>-0.01127081618</v>
      </c>
      <c r="K440" s="92">
        <v>-0.01851</v>
      </c>
      <c r="L440" s="92">
        <v>-0.00957</v>
      </c>
      <c r="M440" s="92">
        <f t="shared" si="3"/>
        <v>-0.006236234119</v>
      </c>
    </row>
    <row r="441" ht="15.75" customHeight="1">
      <c r="A441" s="102">
        <v>45166.0</v>
      </c>
      <c r="B441" s="88">
        <v>1407.72</v>
      </c>
      <c r="C441" s="89">
        <v>870.35</v>
      </c>
      <c r="D441" s="88">
        <v>1577.75</v>
      </c>
      <c r="E441" s="88">
        <v>2695.35</v>
      </c>
      <c r="F441" s="89">
        <v>600.55</v>
      </c>
      <c r="G441" s="90">
        <v>19306.05</v>
      </c>
      <c r="H441" s="92">
        <f t="shared" ref="H441:J441" si="448">(B441-B440)/B440</f>
        <v>-0.003130001275</v>
      </c>
      <c r="I441" s="92">
        <f t="shared" si="448"/>
        <v>-0.003606182026</v>
      </c>
      <c r="J441" s="92">
        <f t="shared" si="448"/>
        <v>0.01040666026</v>
      </c>
      <c r="K441" s="92">
        <v>0.02159</v>
      </c>
      <c r="L441" s="92">
        <v>-0.00446</v>
      </c>
      <c r="M441" s="92">
        <f t="shared" si="3"/>
        <v>0.002089194324</v>
      </c>
    </row>
    <row r="442" ht="15.75" customHeight="1">
      <c r="A442" s="102">
        <v>45167.0</v>
      </c>
      <c r="B442" s="88">
        <v>1409.7</v>
      </c>
      <c r="C442" s="89">
        <v>855.2</v>
      </c>
      <c r="D442" s="88">
        <v>1590.3</v>
      </c>
      <c r="E442" s="88">
        <v>2718.95</v>
      </c>
      <c r="F442" s="89">
        <v>605.28</v>
      </c>
      <c r="G442" s="90">
        <v>19342.65</v>
      </c>
      <c r="H442" s="92">
        <f t="shared" ref="H442:J442" si="449">(B442-B441)/B441</f>
        <v>0.001406529708</v>
      </c>
      <c r="I442" s="92">
        <f t="shared" si="449"/>
        <v>-0.01740679037</v>
      </c>
      <c r="J442" s="92">
        <f t="shared" si="449"/>
        <v>0.007954365394</v>
      </c>
      <c r="K442" s="92">
        <v>0.00876</v>
      </c>
      <c r="L442" s="92">
        <v>0.00788</v>
      </c>
      <c r="M442" s="92">
        <f t="shared" si="3"/>
        <v>0.001895778784</v>
      </c>
    </row>
    <row r="443" ht="15.75" customHeight="1">
      <c r="A443" s="102">
        <v>45168.0</v>
      </c>
      <c r="B443" s="88">
        <v>1427.11</v>
      </c>
      <c r="C443" s="89">
        <v>857.75</v>
      </c>
      <c r="D443" s="88">
        <v>1578.7</v>
      </c>
      <c r="E443" s="88">
        <v>2709.0</v>
      </c>
      <c r="F443" s="89">
        <v>603.69</v>
      </c>
      <c r="G443" s="90">
        <v>19347.45</v>
      </c>
      <c r="H443" s="92">
        <f t="shared" ref="H443:J443" si="450">(B443-B442)/B442</f>
        <v>0.01235014542</v>
      </c>
      <c r="I443" s="92">
        <f t="shared" si="450"/>
        <v>0.002981758653</v>
      </c>
      <c r="J443" s="92">
        <f t="shared" si="450"/>
        <v>-0.007294221216</v>
      </c>
      <c r="K443" s="92">
        <v>-0.00366</v>
      </c>
      <c r="L443" s="92">
        <v>-0.00263</v>
      </c>
      <c r="M443" s="92">
        <f t="shared" si="3"/>
        <v>0.0002481562764</v>
      </c>
    </row>
    <row r="444" ht="15.75" customHeight="1">
      <c r="A444" s="102">
        <v>45169.0</v>
      </c>
      <c r="B444" s="88">
        <v>1427.41</v>
      </c>
      <c r="C444" s="89">
        <v>856.4</v>
      </c>
      <c r="D444" s="88">
        <v>1571.45</v>
      </c>
      <c r="E444" s="88">
        <v>2702.7</v>
      </c>
      <c r="F444" s="89">
        <v>599.15</v>
      </c>
      <c r="G444" s="90">
        <v>19253.8</v>
      </c>
      <c r="H444" s="92">
        <f t="shared" ref="H444:J444" si="451">(B444-B443)/B443</f>
        <v>0.00021021505</v>
      </c>
      <c r="I444" s="92">
        <f t="shared" si="451"/>
        <v>-0.001573885165</v>
      </c>
      <c r="J444" s="92">
        <f t="shared" si="451"/>
        <v>-0.00459238614</v>
      </c>
      <c r="K444" s="92">
        <v>-0.00233</v>
      </c>
      <c r="L444" s="92">
        <v>-0.00752</v>
      </c>
      <c r="M444" s="92">
        <f t="shared" si="3"/>
        <v>-0.004840431168</v>
      </c>
    </row>
    <row r="445" ht="15.75" customHeight="1">
      <c r="A445" s="102">
        <v>45170.0</v>
      </c>
      <c r="B445" s="88">
        <v>1435.76</v>
      </c>
      <c r="C445" s="89">
        <v>865.95</v>
      </c>
      <c r="D445" s="88">
        <v>1574.7</v>
      </c>
      <c r="E445" s="88">
        <v>2702.1</v>
      </c>
      <c r="F445" s="89">
        <v>609.32</v>
      </c>
      <c r="G445" s="90">
        <v>19435.3</v>
      </c>
      <c r="H445" s="92">
        <f t="shared" ref="H445:J445" si="452">(B445-B444)/B444</f>
        <v>0.005849755852</v>
      </c>
      <c r="I445" s="92">
        <f t="shared" si="452"/>
        <v>0.01115133115</v>
      </c>
      <c r="J445" s="92">
        <f t="shared" si="452"/>
        <v>0.002068153616</v>
      </c>
      <c r="K445" s="92">
        <v>-2.2E-4</v>
      </c>
      <c r="L445" s="92">
        <v>0.01697</v>
      </c>
      <c r="M445" s="92">
        <f t="shared" si="3"/>
        <v>0.009426710571</v>
      </c>
    </row>
    <row r="446" ht="15.75" customHeight="1">
      <c r="A446" s="102">
        <v>45173.0</v>
      </c>
      <c r="B446" s="88">
        <v>1456.89</v>
      </c>
      <c r="C446" s="89">
        <v>865.3</v>
      </c>
      <c r="D446" s="88">
        <v>1584.55</v>
      </c>
      <c r="E446" s="88">
        <v>2711.1</v>
      </c>
      <c r="F446" s="89">
        <v>607.13</v>
      </c>
      <c r="G446" s="90">
        <v>19528.8</v>
      </c>
      <c r="H446" s="92">
        <f t="shared" ref="H446:J446" si="453">(B446-B445)/B445</f>
        <v>0.01471694434</v>
      </c>
      <c r="I446" s="92">
        <f t="shared" si="453"/>
        <v>-0.0007506207056</v>
      </c>
      <c r="J446" s="92">
        <f t="shared" si="453"/>
        <v>0.006255159713</v>
      </c>
      <c r="K446" s="92">
        <v>0.00333</v>
      </c>
      <c r="L446" s="92">
        <v>-0.00359</v>
      </c>
      <c r="M446" s="92">
        <f t="shared" si="3"/>
        <v>0.004810833895</v>
      </c>
    </row>
    <row r="447" ht="15.75" customHeight="1">
      <c r="A447" s="102">
        <v>45174.0</v>
      </c>
      <c r="B447" s="88">
        <v>1470.61</v>
      </c>
      <c r="C447" s="89">
        <v>865.9</v>
      </c>
      <c r="D447" s="88">
        <v>1574.9</v>
      </c>
      <c r="E447" s="88">
        <v>2732.95</v>
      </c>
      <c r="F447" s="89">
        <v>609.27</v>
      </c>
      <c r="G447" s="90">
        <v>19574.9</v>
      </c>
      <c r="H447" s="92">
        <f t="shared" ref="H447:J447" si="454">(B447-B446)/B446</f>
        <v>0.009417320457</v>
      </c>
      <c r="I447" s="92">
        <f t="shared" si="454"/>
        <v>0.0006934011326</v>
      </c>
      <c r="J447" s="92">
        <f t="shared" si="454"/>
        <v>-0.006090057114</v>
      </c>
      <c r="K447" s="92">
        <v>0.00806</v>
      </c>
      <c r="L447" s="92">
        <v>0.00352</v>
      </c>
      <c r="M447" s="92">
        <f t="shared" si="3"/>
        <v>0.002360616116</v>
      </c>
    </row>
    <row r="448" ht="15.75" customHeight="1">
      <c r="A448" s="102">
        <v>45175.0</v>
      </c>
      <c r="B448" s="88">
        <v>1469.17</v>
      </c>
      <c r="C448" s="89">
        <v>880.3</v>
      </c>
      <c r="D448" s="88">
        <v>1595.5</v>
      </c>
      <c r="E448" s="88">
        <v>2730.45</v>
      </c>
      <c r="F448" s="89">
        <v>608.37</v>
      </c>
      <c r="G448" s="90">
        <v>19611.05</v>
      </c>
      <c r="H448" s="92">
        <f t="shared" ref="H448:J448" si="455">(B448-B447)/B447</f>
        <v>-0.0009791855081</v>
      </c>
      <c r="I448" s="92">
        <f t="shared" si="455"/>
        <v>0.01663009585</v>
      </c>
      <c r="J448" s="92">
        <f t="shared" si="455"/>
        <v>0.01308019557</v>
      </c>
      <c r="K448" s="92">
        <v>-9.1E-4</v>
      </c>
      <c r="L448" s="92">
        <v>-0.00148</v>
      </c>
      <c r="M448" s="92">
        <f t="shared" si="3"/>
        <v>0.001846752729</v>
      </c>
    </row>
    <row r="449" ht="15.75" customHeight="1">
      <c r="A449" s="102">
        <v>45176.0</v>
      </c>
      <c r="B449" s="88">
        <v>1457.98</v>
      </c>
      <c r="C449" s="89">
        <v>875.3</v>
      </c>
      <c r="D449" s="88">
        <v>1610.85</v>
      </c>
      <c r="E449" s="88">
        <v>2846.4</v>
      </c>
      <c r="F449" s="89">
        <v>613.01</v>
      </c>
      <c r="G449" s="90">
        <v>19727.05</v>
      </c>
      <c r="H449" s="92">
        <f t="shared" ref="H449:J449" si="456">(B449-B448)/B448</f>
        <v>-0.007616545396</v>
      </c>
      <c r="I449" s="92">
        <f t="shared" si="456"/>
        <v>-0.005679881858</v>
      </c>
      <c r="J449" s="92">
        <f t="shared" si="456"/>
        <v>0.009620808524</v>
      </c>
      <c r="K449" s="92">
        <v>0.04247</v>
      </c>
      <c r="L449" s="92">
        <v>0.00763</v>
      </c>
      <c r="M449" s="92">
        <f t="shared" si="3"/>
        <v>0.005915032596</v>
      </c>
    </row>
    <row r="450" ht="15.75" customHeight="1">
      <c r="A450" s="102">
        <v>45177.0</v>
      </c>
      <c r="B450" s="88">
        <v>1461.36</v>
      </c>
      <c r="C450" s="89">
        <v>885.85</v>
      </c>
      <c r="D450" s="88">
        <v>1623.4</v>
      </c>
      <c r="E450" s="88">
        <v>2901.6</v>
      </c>
      <c r="F450" s="89">
        <v>625.32</v>
      </c>
      <c r="G450" s="90">
        <v>19819.95</v>
      </c>
      <c r="H450" s="92">
        <f t="shared" ref="H450:J450" si="457">(B450-B449)/B449</f>
        <v>0.002318275971</v>
      </c>
      <c r="I450" s="92">
        <f t="shared" si="457"/>
        <v>0.0120530104</v>
      </c>
      <c r="J450" s="92">
        <f t="shared" si="457"/>
        <v>0.007790917838</v>
      </c>
      <c r="K450" s="92">
        <v>0.01939</v>
      </c>
      <c r="L450" s="92">
        <v>0.02008</v>
      </c>
      <c r="M450" s="92">
        <f t="shared" si="3"/>
        <v>0.004709269759</v>
      </c>
    </row>
    <row r="451" ht="15.75" customHeight="1">
      <c r="A451" s="102">
        <v>45180.0</v>
      </c>
      <c r="B451" s="88">
        <v>1468.18</v>
      </c>
      <c r="C451" s="89">
        <v>890.8</v>
      </c>
      <c r="D451" s="88">
        <v>1631.8</v>
      </c>
      <c r="E451" s="88">
        <v>2894.2</v>
      </c>
      <c r="F451" s="89">
        <v>632.9</v>
      </c>
      <c r="G451" s="90">
        <v>19996.35</v>
      </c>
      <c r="H451" s="92">
        <f t="shared" ref="H451:J451" si="458">(B451-B450)/B450</f>
        <v>0.004666885641</v>
      </c>
      <c r="I451" s="92">
        <f t="shared" si="458"/>
        <v>0.005587853474</v>
      </c>
      <c r="J451" s="92">
        <f t="shared" si="458"/>
        <v>0.00517432549</v>
      </c>
      <c r="K451" s="92">
        <v>-0.00255</v>
      </c>
      <c r="L451" s="92">
        <v>0.01212</v>
      </c>
      <c r="M451" s="92">
        <f t="shared" si="3"/>
        <v>0.008900123361</v>
      </c>
    </row>
    <row r="452" ht="15.75" customHeight="1">
      <c r="A452" s="102">
        <v>45181.0</v>
      </c>
      <c r="B452" s="88">
        <v>1492.69</v>
      </c>
      <c r="C452" s="89">
        <v>890.4</v>
      </c>
      <c r="D452" s="88">
        <v>1636.9</v>
      </c>
      <c r="E452" s="88">
        <v>2944.1</v>
      </c>
      <c r="F452" s="89">
        <v>618.89</v>
      </c>
      <c r="G452" s="90">
        <v>19993.2</v>
      </c>
      <c r="H452" s="92">
        <f t="shared" ref="H452:J452" si="459">(B452-B451)/B451</f>
        <v>0.01669413832</v>
      </c>
      <c r="I452" s="92">
        <f t="shared" si="459"/>
        <v>-0.0004490345757</v>
      </c>
      <c r="J452" s="92">
        <f t="shared" si="459"/>
        <v>0.003125383013</v>
      </c>
      <c r="K452" s="92">
        <v>0.01724</v>
      </c>
      <c r="L452" s="92">
        <v>-0.02214</v>
      </c>
      <c r="M452" s="92">
        <f t="shared" si="3"/>
        <v>-0.000157528749</v>
      </c>
    </row>
    <row r="453" ht="15.75" customHeight="1">
      <c r="A453" s="102">
        <v>45182.0</v>
      </c>
      <c r="B453" s="88">
        <v>1489.95</v>
      </c>
      <c r="C453" s="89">
        <v>915.15</v>
      </c>
      <c r="D453" s="88">
        <v>1643.9</v>
      </c>
      <c r="E453" s="88">
        <v>2906.75</v>
      </c>
      <c r="F453" s="89">
        <v>623.97</v>
      </c>
      <c r="G453" s="90">
        <v>20070.0</v>
      </c>
      <c r="H453" s="92">
        <f t="shared" ref="H453:J453" si="460">(B453-B452)/B452</f>
        <v>-0.001835612217</v>
      </c>
      <c r="I453" s="92">
        <f t="shared" si="460"/>
        <v>0.02779649596</v>
      </c>
      <c r="J453" s="92">
        <f t="shared" si="460"/>
        <v>0.004276376077</v>
      </c>
      <c r="K453" s="92">
        <v>-0.01269</v>
      </c>
      <c r="L453" s="92">
        <v>0.00821</v>
      </c>
      <c r="M453" s="92">
        <f t="shared" si="3"/>
        <v>0.003841306044</v>
      </c>
    </row>
    <row r="454" ht="15.75" customHeight="1">
      <c r="A454" s="102">
        <v>45183.0</v>
      </c>
      <c r="B454" s="88">
        <v>1498.51</v>
      </c>
      <c r="C454" s="89">
        <v>914.95</v>
      </c>
      <c r="D454" s="88">
        <v>1642.9</v>
      </c>
      <c r="E454" s="88">
        <v>2918.6</v>
      </c>
      <c r="F454" s="89">
        <v>622.68</v>
      </c>
      <c r="G454" s="90">
        <v>20103.1</v>
      </c>
      <c r="H454" s="92">
        <f t="shared" ref="H454:J454" si="461">(B454-B453)/B453</f>
        <v>0.005745159234</v>
      </c>
      <c r="I454" s="92">
        <f t="shared" si="461"/>
        <v>-0.0002185434082</v>
      </c>
      <c r="J454" s="92">
        <f t="shared" si="461"/>
        <v>-0.0006083095079</v>
      </c>
      <c r="K454" s="92">
        <v>0.00408</v>
      </c>
      <c r="L454" s="92">
        <v>-0.00207</v>
      </c>
      <c r="M454" s="92">
        <f t="shared" si="3"/>
        <v>0.001649227703</v>
      </c>
    </row>
    <row r="455" ht="15.75" customHeight="1">
      <c r="A455" s="102">
        <v>45184.0</v>
      </c>
      <c r="B455" s="88">
        <v>1503.13</v>
      </c>
      <c r="C455" s="89">
        <v>936.15</v>
      </c>
      <c r="D455" s="88">
        <v>1661.75</v>
      </c>
      <c r="E455" s="88">
        <v>2908.55</v>
      </c>
      <c r="F455" s="89">
        <v>632.3</v>
      </c>
      <c r="G455" s="90">
        <v>20192.35</v>
      </c>
      <c r="H455" s="92">
        <f t="shared" ref="H455:J455" si="462">(B455-B454)/B454</f>
        <v>0.003083062509</v>
      </c>
      <c r="I455" s="92">
        <f t="shared" si="462"/>
        <v>0.02317066506</v>
      </c>
      <c r="J455" s="92">
        <f t="shared" si="462"/>
        <v>0.01147361373</v>
      </c>
      <c r="K455" s="92">
        <v>-0.00344</v>
      </c>
      <c r="L455" s="92">
        <v>0.01545</v>
      </c>
      <c r="M455" s="92">
        <f t="shared" si="3"/>
        <v>0.004439613791</v>
      </c>
    </row>
    <row r="456" ht="15.75" customHeight="1">
      <c r="A456" s="102">
        <v>45187.0</v>
      </c>
      <c r="B456" s="88">
        <v>1483.44</v>
      </c>
      <c r="C456" s="89">
        <v>920.2</v>
      </c>
      <c r="D456" s="88">
        <v>1629.05</v>
      </c>
      <c r="E456" s="88">
        <v>2919.85</v>
      </c>
      <c r="F456" s="89">
        <v>638.68</v>
      </c>
      <c r="G456" s="90">
        <v>20133.3</v>
      </c>
      <c r="H456" s="92">
        <f t="shared" ref="H456:J456" si="463">(B456-B455)/B455</f>
        <v>-0.01309933273</v>
      </c>
      <c r="I456" s="92">
        <f t="shared" si="463"/>
        <v>-0.01703786786</v>
      </c>
      <c r="J456" s="92">
        <f t="shared" si="463"/>
        <v>-0.01967805025</v>
      </c>
      <c r="K456" s="92">
        <v>0.00389</v>
      </c>
      <c r="L456" s="92">
        <v>0.01009</v>
      </c>
      <c r="M456" s="92">
        <f t="shared" si="3"/>
        <v>-0.002924374825</v>
      </c>
    </row>
    <row r="457" ht="15.75" customHeight="1">
      <c r="A457" s="102">
        <v>45189.0</v>
      </c>
      <c r="B457" s="88">
        <v>1481.9</v>
      </c>
      <c r="C457" s="89">
        <v>910.7</v>
      </c>
      <c r="D457" s="88">
        <v>1563.7</v>
      </c>
      <c r="E457" s="88">
        <v>2890.0</v>
      </c>
      <c r="F457" s="89">
        <v>636.54</v>
      </c>
      <c r="G457" s="90">
        <v>19901.4</v>
      </c>
      <c r="H457" s="92">
        <f t="shared" ref="H457:J457" si="464">(B457-B456)/B456</f>
        <v>-0.001038127595</v>
      </c>
      <c r="I457" s="92">
        <f t="shared" si="464"/>
        <v>-0.01032384264</v>
      </c>
      <c r="J457" s="92">
        <f t="shared" si="464"/>
        <v>-0.04011540468</v>
      </c>
      <c r="K457" s="92">
        <v>-0.01022</v>
      </c>
      <c r="L457" s="92">
        <v>-0.00335</v>
      </c>
      <c r="M457" s="92">
        <f t="shared" si="3"/>
        <v>-0.01151823099</v>
      </c>
    </row>
    <row r="458" ht="15.75" customHeight="1">
      <c r="A458" s="102">
        <v>45190.0</v>
      </c>
      <c r="B458" s="88">
        <v>1493.33</v>
      </c>
      <c r="C458" s="89">
        <v>917.95</v>
      </c>
      <c r="D458" s="88">
        <v>1553.35</v>
      </c>
      <c r="E458" s="88">
        <v>2899.35</v>
      </c>
      <c r="F458" s="89">
        <v>625.12</v>
      </c>
      <c r="G458" s="90">
        <v>19742.35</v>
      </c>
      <c r="H458" s="92">
        <f t="shared" ref="H458:J458" si="465">(B458-B457)/B457</f>
        <v>0.007713071057</v>
      </c>
      <c r="I458" s="92">
        <f t="shared" si="465"/>
        <v>0.007960909191</v>
      </c>
      <c r="J458" s="92">
        <f t="shared" si="465"/>
        <v>-0.006618916672</v>
      </c>
      <c r="K458" s="92">
        <v>0.00324</v>
      </c>
      <c r="L458" s="92">
        <v>-0.01794</v>
      </c>
      <c r="M458" s="92">
        <f t="shared" si="3"/>
        <v>-0.007991900067</v>
      </c>
    </row>
    <row r="459" ht="15.75" customHeight="1">
      <c r="A459" s="102">
        <v>45191.0</v>
      </c>
      <c r="B459" s="88">
        <v>1487.77</v>
      </c>
      <c r="C459" s="89">
        <v>911.4</v>
      </c>
      <c r="D459" s="88">
        <v>1529.65</v>
      </c>
      <c r="E459" s="88">
        <v>2918.5</v>
      </c>
      <c r="F459" s="89">
        <v>618.54</v>
      </c>
      <c r="G459" s="90">
        <v>19674.25</v>
      </c>
      <c r="H459" s="92">
        <f t="shared" ref="H459:J459" si="466">(B459-B458)/B458</f>
        <v>-0.003723222596</v>
      </c>
      <c r="I459" s="92">
        <f t="shared" si="466"/>
        <v>-0.007135464895</v>
      </c>
      <c r="J459" s="92">
        <f t="shared" si="466"/>
        <v>-0.01525734702</v>
      </c>
      <c r="K459" s="92">
        <v>0.0066</v>
      </c>
      <c r="L459" s="92">
        <v>-0.01053</v>
      </c>
      <c r="M459" s="92">
        <f t="shared" si="3"/>
        <v>-0.003449437377</v>
      </c>
    </row>
    <row r="460" ht="15.75" customHeight="1">
      <c r="A460" s="102">
        <v>45194.0</v>
      </c>
      <c r="B460" s="88">
        <v>1465.89</v>
      </c>
      <c r="C460" s="89">
        <v>910.4</v>
      </c>
      <c r="D460" s="88">
        <v>1531.0</v>
      </c>
      <c r="E460" s="88">
        <v>2902.5</v>
      </c>
      <c r="F460" s="89">
        <v>616.8</v>
      </c>
      <c r="G460" s="90">
        <v>19674.55</v>
      </c>
      <c r="H460" s="92">
        <f t="shared" ref="H460:J460" si="467">(B460-B459)/B459</f>
        <v>-0.01470657427</v>
      </c>
      <c r="I460" s="92">
        <f t="shared" si="467"/>
        <v>-0.001097213079</v>
      </c>
      <c r="J460" s="92">
        <f t="shared" si="467"/>
        <v>0.0008825548328</v>
      </c>
      <c r="K460" s="92">
        <v>-0.00548</v>
      </c>
      <c r="L460" s="92">
        <v>-0.00281</v>
      </c>
      <c r="M460" s="92">
        <f t="shared" si="3"/>
        <v>0.00001524835762</v>
      </c>
    </row>
    <row r="461" ht="15.75" customHeight="1">
      <c r="A461" s="102">
        <v>45195.0</v>
      </c>
      <c r="B461" s="88">
        <v>1452.46</v>
      </c>
      <c r="C461" s="89">
        <v>912.7</v>
      </c>
      <c r="D461" s="88">
        <v>1537.65</v>
      </c>
      <c r="E461" s="88">
        <v>2912.55</v>
      </c>
      <c r="F461" s="89">
        <v>617.89</v>
      </c>
      <c r="G461" s="90">
        <v>19664.7</v>
      </c>
      <c r="H461" s="92">
        <f t="shared" ref="H461:J461" si="468">(B461-B460)/B460</f>
        <v>-0.009161669702</v>
      </c>
      <c r="I461" s="92">
        <f t="shared" si="468"/>
        <v>0.002526362039</v>
      </c>
      <c r="J461" s="92">
        <f t="shared" si="468"/>
        <v>0.004343566297</v>
      </c>
      <c r="K461" s="92">
        <v>0.00346</v>
      </c>
      <c r="L461" s="92">
        <v>0.00177</v>
      </c>
      <c r="M461" s="92">
        <f t="shared" si="3"/>
        <v>-0.0005006467746</v>
      </c>
    </row>
    <row r="462" ht="15.75" customHeight="1">
      <c r="A462" s="102">
        <v>45196.0</v>
      </c>
      <c r="B462" s="88">
        <v>1458.78</v>
      </c>
      <c r="C462" s="89">
        <v>920.25</v>
      </c>
      <c r="D462" s="88">
        <v>1526.85</v>
      </c>
      <c r="E462" s="88">
        <v>2965.05</v>
      </c>
      <c r="F462" s="89">
        <v>618.24</v>
      </c>
      <c r="G462" s="90">
        <v>19716.45</v>
      </c>
      <c r="H462" s="92">
        <f t="shared" ref="H462:J462" si="469">(B462-B461)/B461</f>
        <v>0.004351238588</v>
      </c>
      <c r="I462" s="92">
        <f t="shared" si="469"/>
        <v>0.008272159527</v>
      </c>
      <c r="J462" s="92">
        <f t="shared" si="469"/>
        <v>-0.007023705004</v>
      </c>
      <c r="K462" s="92">
        <v>0.01803</v>
      </c>
      <c r="L462" s="92">
        <v>5.7E-4</v>
      </c>
      <c r="M462" s="92">
        <f t="shared" si="3"/>
        <v>0.002631619094</v>
      </c>
    </row>
    <row r="463" ht="15.75" customHeight="1">
      <c r="A463" s="102">
        <v>45197.0</v>
      </c>
      <c r="B463" s="88">
        <v>1431.38</v>
      </c>
      <c r="C463" s="89">
        <v>925.65</v>
      </c>
      <c r="D463" s="88">
        <v>1523.7</v>
      </c>
      <c r="E463" s="88">
        <v>3010.0</v>
      </c>
      <c r="F463" s="89">
        <v>612.21</v>
      </c>
      <c r="G463" s="90">
        <v>19523.55</v>
      </c>
      <c r="H463" s="92">
        <f t="shared" ref="H463:J463" si="470">(B463-B462)/B462</f>
        <v>-0.01878281852</v>
      </c>
      <c r="I463" s="92">
        <f t="shared" si="470"/>
        <v>0.00586797066</v>
      </c>
      <c r="J463" s="92">
        <f t="shared" si="470"/>
        <v>-0.002063071029</v>
      </c>
      <c r="K463" s="92">
        <v>0.01516</v>
      </c>
      <c r="L463" s="92">
        <v>-0.00975</v>
      </c>
      <c r="M463" s="92">
        <f t="shared" si="3"/>
        <v>-0.009783708528</v>
      </c>
    </row>
    <row r="464" ht="15.75" customHeight="1">
      <c r="A464" s="102">
        <v>45198.0</v>
      </c>
      <c r="B464" s="88">
        <v>1427.41</v>
      </c>
      <c r="C464" s="89">
        <v>926.4</v>
      </c>
      <c r="D464" s="88">
        <v>1526.3</v>
      </c>
      <c r="E464" s="88">
        <v>3023.55</v>
      </c>
      <c r="F464" s="89">
        <v>628.26</v>
      </c>
      <c r="G464" s="90">
        <v>19638.3</v>
      </c>
      <c r="H464" s="92">
        <f t="shared" ref="H464:J464" si="471">(B464-B463)/B463</f>
        <v>-0.002773547206</v>
      </c>
      <c r="I464" s="92">
        <f t="shared" si="471"/>
        <v>0.000810241452</v>
      </c>
      <c r="J464" s="92">
        <f t="shared" si="471"/>
        <v>0.001706372646</v>
      </c>
      <c r="K464" s="92">
        <v>0.0045</v>
      </c>
      <c r="L464" s="92">
        <v>0.02622</v>
      </c>
      <c r="M464" s="92">
        <f t="shared" si="3"/>
        <v>0.005877517152</v>
      </c>
    </row>
    <row r="465" ht="15.75" customHeight="1">
      <c r="A465" s="102">
        <v>45202.0</v>
      </c>
      <c r="B465" s="88">
        <v>1425.96</v>
      </c>
      <c r="C465" s="89">
        <v>925.3</v>
      </c>
      <c r="D465" s="88">
        <v>1508.05</v>
      </c>
      <c r="E465" s="88">
        <v>3073.25</v>
      </c>
      <c r="F465" s="89">
        <v>618.54</v>
      </c>
      <c r="G465" s="90">
        <v>19528.75</v>
      </c>
      <c r="H465" s="92">
        <f t="shared" ref="H465:J465" si="472">(B465-B464)/B464</f>
        <v>-0.001015825866</v>
      </c>
      <c r="I465" s="92">
        <f t="shared" si="472"/>
        <v>-0.001187392055</v>
      </c>
      <c r="J465" s="92">
        <f t="shared" si="472"/>
        <v>-0.01195702025</v>
      </c>
      <c r="K465" s="92">
        <v>0.01644</v>
      </c>
      <c r="L465" s="92">
        <v>-0.01547</v>
      </c>
      <c r="M465" s="92">
        <f t="shared" si="3"/>
        <v>-0.005578385094</v>
      </c>
    </row>
    <row r="466" ht="15.75" customHeight="1">
      <c r="A466" s="102">
        <v>45203.0</v>
      </c>
      <c r="B466" s="88">
        <v>1436.26</v>
      </c>
      <c r="C466" s="89">
        <v>924.25</v>
      </c>
      <c r="D466" s="88">
        <v>1529.55</v>
      </c>
      <c r="E466" s="88">
        <v>3027.75</v>
      </c>
      <c r="F466" s="89">
        <v>611.71</v>
      </c>
      <c r="G466" s="90">
        <v>19436.1</v>
      </c>
      <c r="H466" s="92">
        <f t="shared" ref="H466:J466" si="473">(B466-B465)/B465</f>
        <v>0.007223204017</v>
      </c>
      <c r="I466" s="92">
        <f t="shared" si="473"/>
        <v>-0.001134767103</v>
      </c>
      <c r="J466" s="92">
        <f t="shared" si="473"/>
        <v>0.01425682172</v>
      </c>
      <c r="K466" s="92">
        <v>-0.01481</v>
      </c>
      <c r="L466" s="92">
        <v>-0.01104</v>
      </c>
      <c r="M466" s="92">
        <f t="shared" si="3"/>
        <v>-0.004744287269</v>
      </c>
    </row>
    <row r="467" ht="15.75" customHeight="1">
      <c r="A467" s="102">
        <v>45204.0</v>
      </c>
      <c r="B467" s="88">
        <v>1455.25</v>
      </c>
      <c r="C467" s="89">
        <v>928.85</v>
      </c>
      <c r="D467" s="88">
        <v>1535.75</v>
      </c>
      <c r="E467" s="88">
        <v>3096.05</v>
      </c>
      <c r="F467" s="89">
        <v>617.69</v>
      </c>
      <c r="G467" s="90">
        <v>19545.75</v>
      </c>
      <c r="H467" s="92">
        <f t="shared" ref="H467:J467" si="474">(B467-B466)/B466</f>
        <v>0.01322184006</v>
      </c>
      <c r="I467" s="92">
        <f t="shared" si="474"/>
        <v>0.004977008385</v>
      </c>
      <c r="J467" s="92">
        <f t="shared" si="474"/>
        <v>0.004053479782</v>
      </c>
      <c r="K467" s="92">
        <v>0.02256</v>
      </c>
      <c r="L467" s="92">
        <v>0.00978</v>
      </c>
      <c r="M467" s="92">
        <f t="shared" si="3"/>
        <v>0.005641563894</v>
      </c>
    </row>
    <row r="468" ht="15.75" customHeight="1">
      <c r="A468" s="102">
        <v>45205.0</v>
      </c>
      <c r="B468" s="88">
        <v>1470.41</v>
      </c>
      <c r="C468" s="89">
        <v>926.05</v>
      </c>
      <c r="D468" s="88">
        <v>1534.05</v>
      </c>
      <c r="E468" s="88">
        <v>3093.7</v>
      </c>
      <c r="F468" s="89">
        <v>620.53</v>
      </c>
      <c r="G468" s="90">
        <v>19653.5</v>
      </c>
      <c r="H468" s="92">
        <f t="shared" ref="H468:J468" si="475">(B468-B467)/B467</f>
        <v>0.01041745405</v>
      </c>
      <c r="I468" s="92">
        <f t="shared" si="475"/>
        <v>-0.003014480271</v>
      </c>
      <c r="J468" s="92">
        <f t="shared" si="475"/>
        <v>-0.001106951001</v>
      </c>
      <c r="K468" s="92">
        <v>-7.6E-4</v>
      </c>
      <c r="L468" s="92">
        <v>0.0046</v>
      </c>
      <c r="M468" s="92">
        <f t="shared" si="3"/>
        <v>0.005512707366</v>
      </c>
    </row>
    <row r="469" ht="15.75" customHeight="1">
      <c r="A469" s="102">
        <v>45208.0</v>
      </c>
      <c r="B469" s="88">
        <v>1467.18</v>
      </c>
      <c r="C469" s="89">
        <v>924.55</v>
      </c>
      <c r="D469" s="88">
        <v>1516.25</v>
      </c>
      <c r="E469" s="88">
        <v>3074.7</v>
      </c>
      <c r="F469" s="89">
        <v>615.45</v>
      </c>
      <c r="G469" s="90">
        <v>19512.35</v>
      </c>
      <c r="H469" s="92">
        <f t="shared" ref="H469:J469" si="476">(B469-B468)/B468</f>
        <v>-0.002196666236</v>
      </c>
      <c r="I469" s="92">
        <f t="shared" si="476"/>
        <v>-0.001619782949</v>
      </c>
      <c r="J469" s="92">
        <f t="shared" si="476"/>
        <v>-0.01160327238</v>
      </c>
      <c r="K469" s="92">
        <v>-0.00614</v>
      </c>
      <c r="L469" s="92">
        <v>-0.00819</v>
      </c>
      <c r="M469" s="92">
        <f t="shared" si="3"/>
        <v>-0.007181926883</v>
      </c>
    </row>
    <row r="470" ht="15.75" customHeight="1">
      <c r="A470" s="87">
        <v>45209.0</v>
      </c>
      <c r="B470" s="88">
        <v>1486.77</v>
      </c>
      <c r="C470" s="89">
        <v>948.35</v>
      </c>
      <c r="D470" s="88">
        <v>1524.85</v>
      </c>
      <c r="E470" s="88">
        <v>3076.0</v>
      </c>
      <c r="F470" s="89">
        <v>628.61</v>
      </c>
      <c r="G470" s="90">
        <v>19689.85</v>
      </c>
      <c r="H470" s="92">
        <f t="shared" ref="H470:J470" si="477">(B470-B469)/B469</f>
        <v>0.01335214493</v>
      </c>
      <c r="I470" s="92">
        <f t="shared" si="477"/>
        <v>0.02574225299</v>
      </c>
      <c r="J470" s="92">
        <f t="shared" si="477"/>
        <v>0.005671887881</v>
      </c>
      <c r="K470" s="92">
        <v>4.2E-4</v>
      </c>
      <c r="L470" s="92">
        <v>0.02138</v>
      </c>
      <c r="M470" s="92">
        <f t="shared" si="3"/>
        <v>0.009096802794</v>
      </c>
    </row>
    <row r="471" ht="15.75" customHeight="1">
      <c r="A471" s="87">
        <v>45210.0</v>
      </c>
      <c r="B471" s="88">
        <v>1486.03</v>
      </c>
      <c r="C471" s="89">
        <v>955.6</v>
      </c>
      <c r="D471" s="88">
        <v>1539.6</v>
      </c>
      <c r="E471" s="88">
        <v>3088.7</v>
      </c>
      <c r="F471" s="89">
        <v>632.05</v>
      </c>
      <c r="G471" s="90">
        <v>19811.35</v>
      </c>
      <c r="H471" s="92">
        <f t="shared" ref="H471:J471" si="478">(B471-B470)/B470</f>
        <v>-0.0004977232524</v>
      </c>
      <c r="I471" s="92">
        <f t="shared" si="478"/>
        <v>0.007644856857</v>
      </c>
      <c r="J471" s="92">
        <f t="shared" si="478"/>
        <v>0.009673082598</v>
      </c>
      <c r="K471" s="92">
        <v>0.00413</v>
      </c>
      <c r="L471" s="92">
        <v>0.00547</v>
      </c>
      <c r="M471" s="92">
        <f t="shared" si="3"/>
        <v>0.006170692006</v>
      </c>
    </row>
    <row r="472" ht="15.75" customHeight="1">
      <c r="A472" s="87">
        <v>45211.0</v>
      </c>
      <c r="B472" s="88">
        <v>1457.29</v>
      </c>
      <c r="C472" s="89">
        <v>950.35</v>
      </c>
      <c r="D472" s="88">
        <v>1549.85</v>
      </c>
      <c r="E472" s="88">
        <v>3081.75</v>
      </c>
      <c r="F472" s="89">
        <v>634.99</v>
      </c>
      <c r="G472" s="90">
        <v>19794.0</v>
      </c>
      <c r="H472" s="92">
        <f t="shared" ref="H472:J472" si="479">(B472-B471)/B471</f>
        <v>-0.01934012099</v>
      </c>
      <c r="I472" s="92">
        <f t="shared" si="479"/>
        <v>-0.005493930515</v>
      </c>
      <c r="J472" s="92">
        <f t="shared" si="479"/>
        <v>0.006657573396</v>
      </c>
      <c r="K472" s="92">
        <v>-0.00225</v>
      </c>
      <c r="L472" s="92">
        <v>0.00465</v>
      </c>
      <c r="M472" s="92">
        <f t="shared" si="3"/>
        <v>-0.000875760612</v>
      </c>
    </row>
    <row r="473" ht="15.75" customHeight="1">
      <c r="A473" s="87">
        <v>45212.0</v>
      </c>
      <c r="B473" s="88">
        <v>1423.13</v>
      </c>
      <c r="C473" s="89">
        <v>954.2</v>
      </c>
      <c r="D473" s="88">
        <v>1535.75</v>
      </c>
      <c r="E473" s="88">
        <v>3089.6</v>
      </c>
      <c r="F473" s="89">
        <v>665.05</v>
      </c>
      <c r="G473" s="90">
        <v>19751.05</v>
      </c>
      <c r="H473" s="92">
        <f t="shared" ref="H473:J473" si="480">(B473-B472)/B472</f>
        <v>-0.0234407702</v>
      </c>
      <c r="I473" s="92">
        <f t="shared" si="480"/>
        <v>0.004051139054</v>
      </c>
      <c r="J473" s="92">
        <f t="shared" si="480"/>
        <v>-0.009097654612</v>
      </c>
      <c r="K473" s="92">
        <v>0.00255</v>
      </c>
      <c r="L473" s="92">
        <v>0.04734</v>
      </c>
      <c r="M473" s="92">
        <f t="shared" si="3"/>
        <v>-0.002169849449</v>
      </c>
    </row>
    <row r="474" ht="15.75" customHeight="1">
      <c r="A474" s="87">
        <v>45215.0</v>
      </c>
      <c r="B474" s="88">
        <v>1426.11</v>
      </c>
      <c r="C474" s="89">
        <v>946.55</v>
      </c>
      <c r="D474" s="88">
        <v>1529.6</v>
      </c>
      <c r="E474" s="88">
        <v>3101.9</v>
      </c>
      <c r="F474" s="89">
        <v>664.15</v>
      </c>
      <c r="G474" s="90">
        <v>19731.75</v>
      </c>
      <c r="H474" s="92">
        <f t="shared" ref="H474:J474" si="481">(B474-B473)/B473</f>
        <v>0.002093975954</v>
      </c>
      <c r="I474" s="92">
        <f t="shared" si="481"/>
        <v>-0.008017187173</v>
      </c>
      <c r="J474" s="92">
        <f t="shared" si="481"/>
        <v>-0.004004558034</v>
      </c>
      <c r="K474" s="92">
        <v>0.00398</v>
      </c>
      <c r="L474" s="92">
        <v>-0.00135</v>
      </c>
      <c r="M474" s="92">
        <f t="shared" si="3"/>
        <v>-0.0009771632394</v>
      </c>
    </row>
    <row r="475" ht="15.75" customHeight="1">
      <c r="A475" s="87">
        <v>45216.0</v>
      </c>
      <c r="B475" s="88">
        <v>1434.37</v>
      </c>
      <c r="C475" s="89">
        <v>953.65</v>
      </c>
      <c r="D475" s="88">
        <v>1541.2</v>
      </c>
      <c r="E475" s="88">
        <v>3066.3</v>
      </c>
      <c r="F475" s="89">
        <v>653.68</v>
      </c>
      <c r="G475" s="90">
        <v>19811.5</v>
      </c>
      <c r="H475" s="92">
        <f t="shared" ref="H475:J475" si="482">(B475-B474)/B474</f>
        <v>0.005791979581</v>
      </c>
      <c r="I475" s="92">
        <f t="shared" si="482"/>
        <v>0.00750092441</v>
      </c>
      <c r="J475" s="92">
        <f t="shared" si="482"/>
        <v>0.007583682008</v>
      </c>
      <c r="K475" s="92">
        <v>-0.01148</v>
      </c>
      <c r="L475" s="92">
        <v>-0.01576</v>
      </c>
      <c r="M475" s="92">
        <f t="shared" si="3"/>
        <v>0.004041709428</v>
      </c>
    </row>
    <row r="476" ht="15.75" customHeight="1">
      <c r="A476" s="87">
        <v>45217.0</v>
      </c>
      <c r="B476" s="88">
        <v>1432.48</v>
      </c>
      <c r="C476" s="89">
        <v>952.85</v>
      </c>
      <c r="D476" s="88">
        <v>1519.75</v>
      </c>
      <c r="E476" s="88">
        <v>3045.6</v>
      </c>
      <c r="F476" s="89">
        <v>666.44</v>
      </c>
      <c r="G476" s="90">
        <v>19671.1</v>
      </c>
      <c r="H476" s="92">
        <f t="shared" ref="H476:J476" si="483">(B476-B475)/B475</f>
        <v>-0.001317651652</v>
      </c>
      <c r="I476" s="92">
        <f t="shared" si="483"/>
        <v>-0.0008388821895</v>
      </c>
      <c r="J476" s="92">
        <f t="shared" si="483"/>
        <v>-0.01391772645</v>
      </c>
      <c r="K476" s="92">
        <v>-0.00675</v>
      </c>
      <c r="L476" s="92">
        <v>0.01952</v>
      </c>
      <c r="M476" s="92">
        <f t="shared" si="3"/>
        <v>-0.007086793024</v>
      </c>
    </row>
    <row r="477" ht="15.75" customHeight="1">
      <c r="A477" s="87">
        <v>45218.0</v>
      </c>
      <c r="B477" s="88">
        <v>1425.62</v>
      </c>
      <c r="C477" s="89">
        <v>942.95</v>
      </c>
      <c r="D477" s="88">
        <v>1514.95</v>
      </c>
      <c r="E477" s="88">
        <v>3054.4</v>
      </c>
      <c r="F477" s="89">
        <v>666.74</v>
      </c>
      <c r="G477" s="90">
        <v>19624.7</v>
      </c>
      <c r="H477" s="92">
        <f t="shared" ref="H477:J477" si="484">(B477-B476)/B476</f>
        <v>-0.004788897576</v>
      </c>
      <c r="I477" s="92">
        <f t="shared" si="484"/>
        <v>-0.01038988298</v>
      </c>
      <c r="J477" s="92">
        <f t="shared" si="484"/>
        <v>-0.003158414213</v>
      </c>
      <c r="K477" s="92">
        <v>0.00289</v>
      </c>
      <c r="L477" s="92">
        <v>4.5E-4</v>
      </c>
      <c r="M477" s="92">
        <f t="shared" si="3"/>
        <v>-0.002358790307</v>
      </c>
    </row>
    <row r="478" ht="15.75" customHeight="1">
      <c r="A478" s="87">
        <v>45219.0</v>
      </c>
      <c r="B478" s="88">
        <v>1419.25</v>
      </c>
      <c r="C478" s="89">
        <v>945.2</v>
      </c>
      <c r="D478" s="88">
        <v>1522.8</v>
      </c>
      <c r="E478" s="88">
        <v>3012.35</v>
      </c>
      <c r="F478" s="89">
        <v>661.16</v>
      </c>
      <c r="G478" s="90">
        <v>19542.65</v>
      </c>
      <c r="H478" s="92">
        <f t="shared" ref="H478:J478" si="485">(B478-B477)/B477</f>
        <v>-0.004468231366</v>
      </c>
      <c r="I478" s="92">
        <f t="shared" si="485"/>
        <v>0.002386128639</v>
      </c>
      <c r="J478" s="92">
        <f t="shared" si="485"/>
        <v>0.005181689165</v>
      </c>
      <c r="K478" s="92">
        <v>-0.01377</v>
      </c>
      <c r="L478" s="92">
        <v>-0.00837</v>
      </c>
      <c r="M478" s="92">
        <f t="shared" si="3"/>
        <v>-0.004180955632</v>
      </c>
    </row>
    <row r="479" ht="15.75" customHeight="1">
      <c r="A479" s="87">
        <v>45222.0</v>
      </c>
      <c r="B479" s="88">
        <v>1400.76</v>
      </c>
      <c r="C479" s="89">
        <v>939.3</v>
      </c>
      <c r="D479" s="88">
        <v>1506.05</v>
      </c>
      <c r="E479" s="88">
        <v>2958.3</v>
      </c>
      <c r="F479" s="89">
        <v>645.36</v>
      </c>
      <c r="G479" s="90">
        <v>19281.75</v>
      </c>
      <c r="H479" s="92">
        <f t="shared" ref="H479:J479" si="486">(B479-B478)/B478</f>
        <v>-0.01302800775</v>
      </c>
      <c r="I479" s="92">
        <f t="shared" si="486"/>
        <v>-0.006242065171</v>
      </c>
      <c r="J479" s="92">
        <f t="shared" si="486"/>
        <v>-0.01099947465</v>
      </c>
      <c r="K479" s="92">
        <v>-0.01794</v>
      </c>
      <c r="L479" s="92">
        <v>-0.0239</v>
      </c>
      <c r="M479" s="92">
        <f t="shared" si="3"/>
        <v>-0.0133502877</v>
      </c>
    </row>
    <row r="480" ht="15.75" customHeight="1">
      <c r="A480" s="87">
        <v>45224.0</v>
      </c>
      <c r="B480" s="88">
        <v>1362.37</v>
      </c>
      <c r="C480" s="89">
        <v>922.6</v>
      </c>
      <c r="D480" s="88">
        <v>1496.5</v>
      </c>
      <c r="E480" s="88">
        <v>2916.1</v>
      </c>
      <c r="F480" s="89">
        <v>635.89</v>
      </c>
      <c r="G480" s="90">
        <v>19122.15</v>
      </c>
      <c r="H480" s="92">
        <f t="shared" ref="H480:J480" si="487">(B480-B479)/B479</f>
        <v>-0.02740655073</v>
      </c>
      <c r="I480" s="92">
        <f t="shared" si="487"/>
        <v>-0.01777919727</v>
      </c>
      <c r="J480" s="92">
        <f t="shared" si="487"/>
        <v>-0.006341090933</v>
      </c>
      <c r="K480" s="92">
        <v>-0.01426</v>
      </c>
      <c r="L480" s="92">
        <v>-0.01467</v>
      </c>
      <c r="M480" s="92">
        <f t="shared" si="3"/>
        <v>-0.008277256992</v>
      </c>
    </row>
    <row r="481" ht="15.75" customHeight="1">
      <c r="A481" s="87">
        <v>45225.0</v>
      </c>
      <c r="B481" s="88">
        <v>1351.83</v>
      </c>
      <c r="C481" s="89">
        <v>905.5</v>
      </c>
      <c r="D481" s="88">
        <v>1463.4</v>
      </c>
      <c r="E481" s="88">
        <v>2864.6</v>
      </c>
      <c r="F481" s="89">
        <v>624.62</v>
      </c>
      <c r="G481" s="90">
        <v>18857.25</v>
      </c>
      <c r="H481" s="92">
        <f t="shared" ref="H481:J481" si="488">(B481-B480)/B480</f>
        <v>-0.00773651798</v>
      </c>
      <c r="I481" s="92">
        <f t="shared" si="488"/>
        <v>-0.0185345762</v>
      </c>
      <c r="J481" s="92">
        <f t="shared" si="488"/>
        <v>-0.02211827598</v>
      </c>
      <c r="K481" s="92">
        <v>-0.01766</v>
      </c>
      <c r="L481" s="92">
        <v>-0.01772</v>
      </c>
      <c r="M481" s="92">
        <f t="shared" si="3"/>
        <v>-0.01385304477</v>
      </c>
    </row>
    <row r="482" ht="15.75" customHeight="1">
      <c r="A482" s="87">
        <v>45226.0</v>
      </c>
      <c r="B482" s="88">
        <v>1372.61</v>
      </c>
      <c r="C482" s="89">
        <v>914.6</v>
      </c>
      <c r="D482" s="88">
        <v>1469.15</v>
      </c>
      <c r="E482" s="88">
        <v>2901.9</v>
      </c>
      <c r="F482" s="89">
        <v>639.08</v>
      </c>
      <c r="G482" s="90">
        <v>19047.25</v>
      </c>
      <c r="H482" s="92">
        <f t="shared" ref="H482:J482" si="489">(B482-B481)/B481</f>
        <v>0.01537175532</v>
      </c>
      <c r="I482" s="92">
        <f t="shared" si="489"/>
        <v>0.0100496963</v>
      </c>
      <c r="J482" s="92">
        <f t="shared" si="489"/>
        <v>0.003929205959</v>
      </c>
      <c r="K482" s="92">
        <v>0.01302</v>
      </c>
      <c r="L482" s="92">
        <v>0.02315</v>
      </c>
      <c r="M482" s="92">
        <f t="shared" si="3"/>
        <v>0.01007570033</v>
      </c>
    </row>
    <row r="483" ht="15.75" customHeight="1">
      <c r="A483" s="87">
        <v>45229.0</v>
      </c>
      <c r="B483" s="88">
        <v>1369.33</v>
      </c>
      <c r="C483" s="89">
        <v>926.25</v>
      </c>
      <c r="D483" s="88">
        <v>1485.1</v>
      </c>
      <c r="E483" s="88">
        <v>2926.35</v>
      </c>
      <c r="F483" s="89">
        <v>626.57</v>
      </c>
      <c r="G483" s="90">
        <v>19140.9</v>
      </c>
      <c r="H483" s="92">
        <f t="shared" ref="H483:J483" si="490">(B483-B482)/B482</f>
        <v>-0.002389608119</v>
      </c>
      <c r="I483" s="92">
        <f t="shared" si="490"/>
        <v>0.01273780888</v>
      </c>
      <c r="J483" s="92">
        <f t="shared" si="490"/>
        <v>0.01085661777</v>
      </c>
      <c r="K483" s="92">
        <v>0.00843</v>
      </c>
      <c r="L483" s="92">
        <v>-0.01958</v>
      </c>
      <c r="M483" s="92">
        <f t="shared" si="3"/>
        <v>0.004916720261</v>
      </c>
    </row>
    <row r="484" ht="15.75" customHeight="1">
      <c r="A484" s="87">
        <v>45230.0</v>
      </c>
      <c r="B484" s="88">
        <v>1360.73</v>
      </c>
      <c r="C484" s="89">
        <v>914.4</v>
      </c>
      <c r="D484" s="88">
        <v>1476.5</v>
      </c>
      <c r="E484" s="88">
        <v>2929.05</v>
      </c>
      <c r="F484" s="89">
        <v>626.72</v>
      </c>
      <c r="G484" s="90">
        <v>19079.6</v>
      </c>
      <c r="H484" s="92">
        <f t="shared" ref="H484:J484" si="491">(B484-B483)/B483</f>
        <v>-0.006280443721</v>
      </c>
      <c r="I484" s="92">
        <f t="shared" si="491"/>
        <v>-0.01279352227</v>
      </c>
      <c r="J484" s="92">
        <f t="shared" si="491"/>
        <v>-0.005790855835</v>
      </c>
      <c r="K484" s="92">
        <v>9.2E-4</v>
      </c>
      <c r="L484" s="92">
        <v>2.4E-4</v>
      </c>
      <c r="M484" s="92">
        <f t="shared" si="3"/>
        <v>-0.003202566233</v>
      </c>
    </row>
    <row r="485" ht="15.75" customHeight="1">
      <c r="A485" s="102">
        <v>45231.0</v>
      </c>
      <c r="B485" s="88">
        <v>1346.56</v>
      </c>
      <c r="C485" s="89">
        <v>913.45</v>
      </c>
      <c r="D485" s="88">
        <v>1474.5</v>
      </c>
      <c r="E485" s="88">
        <v>2895.3</v>
      </c>
      <c r="F485" s="89">
        <v>625.77</v>
      </c>
      <c r="G485" s="90">
        <v>18989.15</v>
      </c>
      <c r="H485" s="92">
        <f t="shared" ref="H485:J485" si="492">(B485-B484)/B484</f>
        <v>-0.01041352803</v>
      </c>
      <c r="I485" s="92">
        <f t="shared" si="492"/>
        <v>-0.001038932633</v>
      </c>
      <c r="J485" s="92">
        <f t="shared" si="492"/>
        <v>-0.00135455469</v>
      </c>
      <c r="K485" s="92">
        <v>-0.01152</v>
      </c>
      <c r="L485" s="92">
        <v>-0.00152</v>
      </c>
      <c r="M485" s="92">
        <f t="shared" si="3"/>
        <v>-0.004740665423</v>
      </c>
    </row>
    <row r="486" ht="15.75" customHeight="1">
      <c r="A486" s="102">
        <v>45232.0</v>
      </c>
      <c r="B486" s="88">
        <v>1362.47</v>
      </c>
      <c r="C486" s="89">
        <v>923.85</v>
      </c>
      <c r="D486" s="88">
        <v>1476.75</v>
      </c>
      <c r="E486" s="88">
        <v>2918.1</v>
      </c>
      <c r="F486" s="89">
        <v>634.49</v>
      </c>
      <c r="G486" s="90">
        <v>19133.25</v>
      </c>
      <c r="H486" s="92">
        <f t="shared" ref="H486:J486" si="493">(B486-B485)/B485</f>
        <v>0.0118152923</v>
      </c>
      <c r="I486" s="92">
        <f t="shared" si="493"/>
        <v>0.01138540697</v>
      </c>
      <c r="J486" s="92">
        <f t="shared" si="493"/>
        <v>0.001525940997</v>
      </c>
      <c r="K486" s="92">
        <v>0.00787</v>
      </c>
      <c r="L486" s="92">
        <v>0.01393</v>
      </c>
      <c r="M486" s="92">
        <f t="shared" si="3"/>
        <v>0.007588543984</v>
      </c>
    </row>
    <row r="487" ht="15.75" customHeight="1">
      <c r="A487" s="102">
        <v>45233.0</v>
      </c>
      <c r="B487" s="88">
        <v>1381.27</v>
      </c>
      <c r="C487" s="89">
        <v>930.75</v>
      </c>
      <c r="D487" s="88">
        <v>1483.75</v>
      </c>
      <c r="E487" s="88">
        <v>2911.25</v>
      </c>
      <c r="F487" s="89">
        <v>645.51</v>
      </c>
      <c r="G487" s="90">
        <v>19230.6</v>
      </c>
      <c r="H487" s="92">
        <f t="shared" ref="H487:J487" si="494">(B487-B486)/B486</f>
        <v>0.01379846896</v>
      </c>
      <c r="I487" s="92">
        <f t="shared" si="494"/>
        <v>0.007468744926</v>
      </c>
      <c r="J487" s="92">
        <f t="shared" si="494"/>
        <v>0.004740138818</v>
      </c>
      <c r="K487" s="92">
        <v>-0.00235</v>
      </c>
      <c r="L487" s="92">
        <v>0.01737</v>
      </c>
      <c r="M487" s="92">
        <f t="shared" si="3"/>
        <v>0.005088001254</v>
      </c>
    </row>
    <row r="488" ht="15.75" customHeight="1">
      <c r="A488" s="102">
        <v>45236.0</v>
      </c>
      <c r="B488" s="88">
        <v>1395.44</v>
      </c>
      <c r="C488" s="89">
        <v>939.2</v>
      </c>
      <c r="D488" s="88">
        <v>1494.5</v>
      </c>
      <c r="E488" s="88">
        <v>2975.45</v>
      </c>
      <c r="F488" s="89">
        <v>644.06</v>
      </c>
      <c r="G488" s="90">
        <v>19411.75</v>
      </c>
      <c r="H488" s="92">
        <f t="shared" ref="H488:J488" si="495">(B488-B487)/B487</f>
        <v>0.01025867499</v>
      </c>
      <c r="I488" s="92">
        <f t="shared" si="495"/>
        <v>0.009078699973</v>
      </c>
      <c r="J488" s="92">
        <f t="shared" si="495"/>
        <v>0.007245155855</v>
      </c>
      <c r="K488" s="92">
        <v>0.02205</v>
      </c>
      <c r="L488" s="92">
        <v>-0.00225</v>
      </c>
      <c r="M488" s="92">
        <f t="shared" si="3"/>
        <v>0.009419882895</v>
      </c>
    </row>
    <row r="489" ht="15.75" customHeight="1">
      <c r="A489" s="102">
        <v>45237.0</v>
      </c>
      <c r="B489" s="88">
        <v>1396.43</v>
      </c>
      <c r="C489" s="89">
        <v>937.15</v>
      </c>
      <c r="D489" s="88">
        <v>1487.25</v>
      </c>
      <c r="E489" s="88">
        <v>2961.3</v>
      </c>
      <c r="F489" s="89">
        <v>643.02</v>
      </c>
      <c r="G489" s="90">
        <v>19406.7</v>
      </c>
      <c r="H489" s="92">
        <f t="shared" ref="H489:J489" si="496">(B489-B488)/B488</f>
        <v>0.000709453649</v>
      </c>
      <c r="I489" s="92">
        <f t="shared" si="496"/>
        <v>-0.002182708688</v>
      </c>
      <c r="J489" s="92">
        <f t="shared" si="496"/>
        <v>-0.004851120776</v>
      </c>
      <c r="K489" s="92">
        <v>-0.00476</v>
      </c>
      <c r="L489" s="92">
        <v>-0.00161</v>
      </c>
      <c r="M489" s="92">
        <f t="shared" si="3"/>
        <v>-0.0002601517122</v>
      </c>
    </row>
    <row r="490" ht="15.75" customHeight="1">
      <c r="A490" s="102">
        <v>45238.0</v>
      </c>
      <c r="B490" s="88">
        <v>1383.2</v>
      </c>
      <c r="C490" s="89">
        <v>936.75</v>
      </c>
      <c r="D490" s="88">
        <v>1491.55</v>
      </c>
      <c r="E490" s="88">
        <v>2996.45</v>
      </c>
      <c r="F490" s="89">
        <v>640.57</v>
      </c>
      <c r="G490" s="90">
        <v>19443.5</v>
      </c>
      <c r="H490" s="92">
        <f t="shared" ref="H490:J490" si="497">(B490-B489)/B489</f>
        <v>-0.009474159106</v>
      </c>
      <c r="I490" s="92">
        <f t="shared" si="497"/>
        <v>-0.000426826015</v>
      </c>
      <c r="J490" s="92">
        <f t="shared" si="497"/>
        <v>0.002891242226</v>
      </c>
      <c r="K490" s="92">
        <v>0.01187</v>
      </c>
      <c r="L490" s="92">
        <v>-0.00381</v>
      </c>
      <c r="M490" s="92">
        <f t="shared" si="3"/>
        <v>0.001896252325</v>
      </c>
    </row>
    <row r="491" ht="15.75" customHeight="1">
      <c r="A491" s="102">
        <v>45239.0</v>
      </c>
      <c r="B491" s="88">
        <v>1367.1</v>
      </c>
      <c r="C491" s="89">
        <v>932.35</v>
      </c>
      <c r="D491" s="88">
        <v>1485.65</v>
      </c>
      <c r="E491" s="88">
        <v>3024.85</v>
      </c>
      <c r="F491" s="89">
        <v>647.35</v>
      </c>
      <c r="G491" s="90">
        <v>19395.3</v>
      </c>
      <c r="H491" s="92">
        <f t="shared" ref="H491:J491" si="498">(B491-B490)/B490</f>
        <v>-0.01163967611</v>
      </c>
      <c r="I491" s="92">
        <f t="shared" si="498"/>
        <v>-0.004697091006</v>
      </c>
      <c r="J491" s="92">
        <f t="shared" si="498"/>
        <v>-0.00395561664</v>
      </c>
      <c r="K491" s="92">
        <v>0.00948</v>
      </c>
      <c r="L491" s="92">
        <v>0.01058</v>
      </c>
      <c r="M491" s="92">
        <f t="shared" si="3"/>
        <v>-0.00247897755</v>
      </c>
    </row>
    <row r="492" ht="15.75" customHeight="1">
      <c r="A492" s="87">
        <v>45240.0</v>
      </c>
      <c r="B492" s="88">
        <v>1361.18</v>
      </c>
      <c r="C492" s="89">
        <v>935.5</v>
      </c>
      <c r="D492" s="88">
        <v>1491.5</v>
      </c>
      <c r="E492" s="88">
        <v>3033.25</v>
      </c>
      <c r="F492" s="89">
        <v>649.05</v>
      </c>
      <c r="G492" s="90">
        <v>19425.35</v>
      </c>
      <c r="H492" s="92">
        <f t="shared" ref="H492:J492" si="499">(B492-B491)/B491</f>
        <v>-0.004330334284</v>
      </c>
      <c r="I492" s="92">
        <f t="shared" si="499"/>
        <v>0.003378559554</v>
      </c>
      <c r="J492" s="92">
        <f t="shared" si="499"/>
        <v>0.00393767038</v>
      </c>
      <c r="K492" s="92">
        <v>0.00278</v>
      </c>
      <c r="L492" s="92">
        <v>0.00263</v>
      </c>
      <c r="M492" s="92">
        <f t="shared" si="3"/>
        <v>0.001549344429</v>
      </c>
    </row>
    <row r="493" ht="15.75" customHeight="1">
      <c r="A493" s="87">
        <v>45242.0</v>
      </c>
      <c r="B493" s="88">
        <v>1388.2</v>
      </c>
      <c r="C493" s="89">
        <v>938.0</v>
      </c>
      <c r="D493" s="88">
        <v>1499.0</v>
      </c>
      <c r="E493" s="88">
        <v>3052.0</v>
      </c>
      <c r="F493" s="89">
        <v>653.55</v>
      </c>
      <c r="G493" s="90">
        <v>19525.55</v>
      </c>
      <c r="H493" s="92">
        <f t="shared" ref="H493:J493" si="500">(B493-B492)/B492</f>
        <v>0.0198504239</v>
      </c>
      <c r="I493" s="92">
        <f t="shared" si="500"/>
        <v>0.002672367718</v>
      </c>
      <c r="J493" s="92">
        <f t="shared" si="500"/>
        <v>0.005028494804</v>
      </c>
      <c r="K493" s="92">
        <v>0.00618</v>
      </c>
      <c r="L493" s="92">
        <v>0.00693</v>
      </c>
      <c r="M493" s="92">
        <f t="shared" si="3"/>
        <v>0.005158208218</v>
      </c>
    </row>
    <row r="494" ht="15.75" customHeight="1">
      <c r="A494" s="87">
        <v>45243.0</v>
      </c>
      <c r="B494" s="88">
        <v>1365.85</v>
      </c>
      <c r="C494" s="89">
        <v>935.0</v>
      </c>
      <c r="D494" s="88">
        <v>1488.8</v>
      </c>
      <c r="E494" s="88">
        <v>3048.5</v>
      </c>
      <c r="F494" s="89">
        <v>651.24</v>
      </c>
      <c r="G494" s="90">
        <v>19443.55</v>
      </c>
      <c r="H494" s="92">
        <f t="shared" ref="H494:J494" si="501">(B494-B493)/B493</f>
        <v>-0.01609998559</v>
      </c>
      <c r="I494" s="92">
        <f t="shared" si="501"/>
        <v>-0.003198294243</v>
      </c>
      <c r="J494" s="92">
        <f t="shared" si="501"/>
        <v>-0.006804536358</v>
      </c>
      <c r="K494" s="92">
        <v>-0.00115</v>
      </c>
      <c r="L494" s="92">
        <v>-0.00353</v>
      </c>
      <c r="M494" s="92">
        <f t="shared" si="3"/>
        <v>-0.004199625619</v>
      </c>
    </row>
    <row r="495" ht="15.75" customHeight="1">
      <c r="A495" s="87">
        <v>45245.0</v>
      </c>
      <c r="B495" s="88">
        <v>1402.6</v>
      </c>
      <c r="C495" s="89">
        <v>950.0</v>
      </c>
      <c r="D495" s="88">
        <v>1504.4</v>
      </c>
      <c r="E495" s="88">
        <v>3064.95</v>
      </c>
      <c r="F495" s="89">
        <v>669.48</v>
      </c>
      <c r="G495" s="90">
        <v>19675.45</v>
      </c>
      <c r="H495" s="92">
        <f t="shared" ref="H495:J495" si="502">(B495-B494)/B494</f>
        <v>0.02690632207</v>
      </c>
      <c r="I495" s="92">
        <f t="shared" si="502"/>
        <v>0.01604278075</v>
      </c>
      <c r="J495" s="92">
        <f t="shared" si="502"/>
        <v>0.01047823751</v>
      </c>
      <c r="K495" s="92">
        <v>0.0054</v>
      </c>
      <c r="L495" s="92">
        <v>0.02801</v>
      </c>
      <c r="M495" s="92">
        <f t="shared" si="3"/>
        <v>0.01192683435</v>
      </c>
    </row>
    <row r="496" ht="15.75" customHeight="1">
      <c r="A496" s="87">
        <v>45246.0</v>
      </c>
      <c r="B496" s="88">
        <v>1436.8</v>
      </c>
      <c r="C496" s="89">
        <v>949.55</v>
      </c>
      <c r="D496" s="88">
        <v>1508.35</v>
      </c>
      <c r="E496" s="88">
        <v>3051.15</v>
      </c>
      <c r="F496" s="89">
        <v>678.31</v>
      </c>
      <c r="G496" s="90">
        <v>19765.2</v>
      </c>
      <c r="H496" s="92">
        <f t="shared" ref="H496:J496" si="503">(B496-B495)/B495</f>
        <v>0.02438328818</v>
      </c>
      <c r="I496" s="92">
        <f t="shared" si="503"/>
        <v>-0.0004736842105</v>
      </c>
      <c r="J496" s="92">
        <f t="shared" si="503"/>
        <v>0.002625631481</v>
      </c>
      <c r="K496" s="92">
        <v>-0.0045</v>
      </c>
      <c r="L496" s="92">
        <v>0.01319</v>
      </c>
      <c r="M496" s="92">
        <f t="shared" si="3"/>
        <v>0.0045615221</v>
      </c>
    </row>
    <row r="497" ht="15.75" customHeight="1">
      <c r="A497" s="87">
        <v>45247.0</v>
      </c>
      <c r="B497" s="88">
        <v>1429.49</v>
      </c>
      <c r="C497" s="89">
        <v>947.3</v>
      </c>
      <c r="D497" s="88">
        <v>1505.1</v>
      </c>
      <c r="E497" s="88">
        <v>3109.0</v>
      </c>
      <c r="F497" s="89">
        <v>679.45</v>
      </c>
      <c r="G497" s="90">
        <v>19731.8</v>
      </c>
      <c r="H497" s="92">
        <f t="shared" ref="H497:J497" si="504">(B497-B496)/B496</f>
        <v>-0.005087694878</v>
      </c>
      <c r="I497" s="92">
        <f t="shared" si="504"/>
        <v>-0.002369543468</v>
      </c>
      <c r="J497" s="92">
        <f t="shared" si="504"/>
        <v>-0.002154672324</v>
      </c>
      <c r="K497" s="92">
        <v>0.01896</v>
      </c>
      <c r="L497" s="92">
        <v>0.00168</v>
      </c>
      <c r="M497" s="92">
        <f t="shared" si="3"/>
        <v>-0.001689838706</v>
      </c>
    </row>
    <row r="498" ht="15.75" customHeight="1">
      <c r="A498" s="87">
        <v>45250.0</v>
      </c>
      <c r="B498" s="88">
        <v>1428.55</v>
      </c>
      <c r="C498" s="89">
        <v>961.4</v>
      </c>
      <c r="D498" s="88">
        <v>1505.2</v>
      </c>
      <c r="E498" s="88">
        <v>3088.8</v>
      </c>
      <c r="F498" s="89">
        <v>672.23</v>
      </c>
      <c r="G498" s="90">
        <v>19694.0</v>
      </c>
      <c r="H498" s="92">
        <f t="shared" ref="H498:J498" si="505">(B498-B497)/B497</f>
        <v>-0.0006575771779</v>
      </c>
      <c r="I498" s="92">
        <f t="shared" si="505"/>
        <v>0.01488440832</v>
      </c>
      <c r="J498" s="92">
        <f t="shared" si="505"/>
        <v>0.00006644076806</v>
      </c>
      <c r="K498" s="92">
        <v>-0.0065</v>
      </c>
      <c r="L498" s="92">
        <v>-0.01063</v>
      </c>
      <c r="M498" s="92">
        <f t="shared" si="3"/>
        <v>-0.001915689395</v>
      </c>
    </row>
    <row r="499" ht="15.75" customHeight="1">
      <c r="A499" s="87">
        <v>45251.0</v>
      </c>
      <c r="B499" s="88">
        <v>1430.94</v>
      </c>
      <c r="C499" s="89">
        <v>970.85</v>
      </c>
      <c r="D499" s="88">
        <v>1517.95</v>
      </c>
      <c r="E499" s="88">
        <v>3074.85</v>
      </c>
      <c r="F499" s="89">
        <v>679.6</v>
      </c>
      <c r="G499" s="90">
        <v>19783.4</v>
      </c>
      <c r="H499" s="92">
        <f t="shared" ref="H499:J499" si="506">(B499-B498)/B498</f>
        <v>0.001673025095</v>
      </c>
      <c r="I499" s="92">
        <f t="shared" si="506"/>
        <v>0.009829415436</v>
      </c>
      <c r="J499" s="92">
        <f t="shared" si="506"/>
        <v>0.008470635132</v>
      </c>
      <c r="K499" s="92">
        <v>-0.00452</v>
      </c>
      <c r="L499" s="92">
        <v>0.01096</v>
      </c>
      <c r="M499" s="92">
        <f t="shared" si="3"/>
        <v>0.004539453641</v>
      </c>
    </row>
    <row r="500" ht="15.75" customHeight="1">
      <c r="A500" s="87">
        <v>45252.0</v>
      </c>
      <c r="B500" s="88">
        <v>1449.63</v>
      </c>
      <c r="C500" s="89">
        <v>969.75</v>
      </c>
      <c r="D500" s="88">
        <v>1512.55</v>
      </c>
      <c r="E500" s="88">
        <v>3082.3</v>
      </c>
      <c r="F500" s="89">
        <v>679.1</v>
      </c>
      <c r="G500" s="90">
        <v>19811.85</v>
      </c>
      <c r="H500" s="92">
        <f t="shared" ref="H500:J500" si="507">(B500-B499)/B499</f>
        <v>0.01306134429</v>
      </c>
      <c r="I500" s="92">
        <f t="shared" si="507"/>
        <v>-0.001133027759</v>
      </c>
      <c r="J500" s="92">
        <f t="shared" si="507"/>
        <v>-0.003557429428</v>
      </c>
      <c r="K500" s="92">
        <v>0.00242</v>
      </c>
      <c r="L500" s="92">
        <v>-7.4E-4</v>
      </c>
      <c r="M500" s="92">
        <f t="shared" si="3"/>
        <v>0.001438074345</v>
      </c>
    </row>
    <row r="501" ht="15.75" customHeight="1">
      <c r="A501" s="87">
        <v>45253.0</v>
      </c>
      <c r="B501" s="88">
        <v>1441.13</v>
      </c>
      <c r="C501" s="89">
        <v>976.65</v>
      </c>
      <c r="D501" s="88">
        <v>1521.3</v>
      </c>
      <c r="E501" s="88">
        <v>3045.65</v>
      </c>
      <c r="F501" s="89">
        <v>677.86</v>
      </c>
      <c r="G501" s="90">
        <v>19802.0</v>
      </c>
      <c r="H501" s="92">
        <f t="shared" ref="H501:J501" si="508">(B501-B500)/B500</f>
        <v>-0.005863565186</v>
      </c>
      <c r="I501" s="92">
        <f t="shared" si="508"/>
        <v>0.007115235886</v>
      </c>
      <c r="J501" s="92">
        <f t="shared" si="508"/>
        <v>0.005784932729</v>
      </c>
      <c r="K501" s="92">
        <v>-0.01189</v>
      </c>
      <c r="L501" s="92">
        <v>-0.00183</v>
      </c>
      <c r="M501" s="92">
        <f t="shared" si="3"/>
        <v>-0.0004971771945</v>
      </c>
    </row>
    <row r="502" ht="15.75" customHeight="1">
      <c r="A502" s="87">
        <v>45254.0</v>
      </c>
      <c r="B502" s="88">
        <v>1429.34</v>
      </c>
      <c r="C502" s="89">
        <v>973.15</v>
      </c>
      <c r="D502" s="88">
        <v>1532.1</v>
      </c>
      <c r="E502" s="88">
        <v>3054.25</v>
      </c>
      <c r="F502" s="89">
        <v>671.63</v>
      </c>
      <c r="G502" s="90">
        <v>19794.7</v>
      </c>
      <c r="H502" s="92">
        <f t="shared" ref="H502:J502" si="509">(B502-B501)/B501</f>
        <v>-0.008181080125</v>
      </c>
      <c r="I502" s="92">
        <f t="shared" si="509"/>
        <v>-0.003583678902</v>
      </c>
      <c r="J502" s="92">
        <f t="shared" si="509"/>
        <v>0.007099191481</v>
      </c>
      <c r="K502" s="92">
        <v>0.00282</v>
      </c>
      <c r="L502" s="92">
        <v>-0.00919</v>
      </c>
      <c r="M502" s="92">
        <f t="shared" si="3"/>
        <v>-0.0003686496314</v>
      </c>
    </row>
    <row r="503" ht="15.75" customHeight="1">
      <c r="A503" s="87">
        <v>45258.0</v>
      </c>
      <c r="B503" s="88">
        <v>1434.61</v>
      </c>
      <c r="C503" s="89">
        <v>984.9</v>
      </c>
      <c r="D503" s="88">
        <v>1528.65</v>
      </c>
      <c r="E503" s="88">
        <v>3050.0</v>
      </c>
      <c r="F503" s="89">
        <v>695.35</v>
      </c>
      <c r="G503" s="90">
        <v>19889.7</v>
      </c>
      <c r="H503" s="92">
        <f t="shared" ref="H503:J503" si="510">(B503-B502)/B502</f>
        <v>0.003687016385</v>
      </c>
      <c r="I503" s="92">
        <f t="shared" si="510"/>
        <v>0.01207419206</v>
      </c>
      <c r="J503" s="92">
        <f t="shared" si="510"/>
        <v>-0.002251811239</v>
      </c>
      <c r="K503" s="92">
        <v>-0.00139</v>
      </c>
      <c r="L503" s="92">
        <v>0.03532</v>
      </c>
      <c r="M503" s="92">
        <f t="shared" si="3"/>
        <v>0.00479926445</v>
      </c>
    </row>
    <row r="504" ht="15.75" customHeight="1">
      <c r="A504" s="87">
        <v>45259.0</v>
      </c>
      <c r="B504" s="88">
        <v>1451.42</v>
      </c>
      <c r="C504" s="89">
        <v>995.4</v>
      </c>
      <c r="D504" s="88">
        <v>1559.15</v>
      </c>
      <c r="E504" s="88">
        <v>3083.75</v>
      </c>
      <c r="F504" s="89">
        <v>710.16</v>
      </c>
      <c r="G504" s="90">
        <v>20096.6</v>
      </c>
      <c r="H504" s="92">
        <f t="shared" ref="H504:J504" si="511">(B504-B503)/B503</f>
        <v>0.01171747025</v>
      </c>
      <c r="I504" s="92">
        <f t="shared" si="511"/>
        <v>0.01066098081</v>
      </c>
      <c r="J504" s="92">
        <f t="shared" si="511"/>
        <v>0.01995224545</v>
      </c>
      <c r="K504" s="92">
        <v>0.01107</v>
      </c>
      <c r="L504" s="92">
        <v>0.0213</v>
      </c>
      <c r="M504" s="92">
        <f t="shared" si="3"/>
        <v>0.01040236907</v>
      </c>
    </row>
    <row r="505" ht="15.75" customHeight="1">
      <c r="A505" s="87">
        <v>45260.0</v>
      </c>
      <c r="B505" s="88">
        <v>1446.99</v>
      </c>
      <c r="C505" s="88">
        <v>1014.7</v>
      </c>
      <c r="D505" s="88">
        <v>1558.8</v>
      </c>
      <c r="E505" s="88">
        <v>3109.2</v>
      </c>
      <c r="F505" s="89">
        <v>704.23</v>
      </c>
      <c r="G505" s="90">
        <v>20133.15</v>
      </c>
      <c r="H505" s="92">
        <f t="shared" ref="H505:J505" si="512">(B505-B504)/B504</f>
        <v>-0.003052183379</v>
      </c>
      <c r="I505" s="92">
        <f t="shared" si="512"/>
        <v>0.01938919028</v>
      </c>
      <c r="J505" s="92">
        <f t="shared" si="512"/>
        <v>-0.0002244812879</v>
      </c>
      <c r="K505" s="92">
        <v>0.00825</v>
      </c>
      <c r="L505" s="92">
        <v>-0.00835</v>
      </c>
      <c r="M505" s="92">
        <f t="shared" si="3"/>
        <v>0.001818715604</v>
      </c>
    </row>
    <row r="506" ht="15.75" customHeight="1">
      <c r="A506" s="102">
        <v>45261.0</v>
      </c>
      <c r="B506" s="88">
        <v>1444.16</v>
      </c>
      <c r="C506" s="88">
        <v>1014.7</v>
      </c>
      <c r="D506" s="88">
        <v>1555.4</v>
      </c>
      <c r="E506" s="88">
        <v>3190.65</v>
      </c>
      <c r="F506" s="89">
        <v>703.28</v>
      </c>
      <c r="G506" s="90">
        <v>20267.9</v>
      </c>
      <c r="H506" s="92">
        <f t="shared" ref="H506:J506" si="513">(B506-B505)/B505</f>
        <v>-0.001955784076</v>
      </c>
      <c r="I506" s="92">
        <f t="shared" si="513"/>
        <v>0</v>
      </c>
      <c r="J506" s="92">
        <f t="shared" si="513"/>
        <v>-0.002181164999</v>
      </c>
      <c r="K506" s="92">
        <v>0.0262</v>
      </c>
      <c r="L506" s="92">
        <v>-0.00135</v>
      </c>
      <c r="M506" s="92">
        <f t="shared" si="3"/>
        <v>0.00669294174</v>
      </c>
    </row>
    <row r="507" ht="15.75" customHeight="1">
      <c r="A507" s="102">
        <v>45264.0</v>
      </c>
      <c r="B507" s="88">
        <v>1456.14</v>
      </c>
      <c r="C507" s="88">
        <v>1032.9</v>
      </c>
      <c r="D507" s="88">
        <v>1609.4</v>
      </c>
      <c r="E507" s="88">
        <v>3313.55</v>
      </c>
      <c r="F507" s="89">
        <v>703.43</v>
      </c>
      <c r="G507" s="90">
        <v>20686.8</v>
      </c>
      <c r="H507" s="92">
        <f t="shared" ref="H507:J507" si="514">(B507-B506)/B506</f>
        <v>0.008295479725</v>
      </c>
      <c r="I507" s="92">
        <f t="shared" si="514"/>
        <v>0.01793633586</v>
      </c>
      <c r="J507" s="92">
        <f t="shared" si="514"/>
        <v>0.03471775749</v>
      </c>
      <c r="K507" s="92">
        <v>0.03852</v>
      </c>
      <c r="L507" s="92">
        <v>2.1E-4</v>
      </c>
      <c r="M507" s="92">
        <f t="shared" si="3"/>
        <v>0.02066815013</v>
      </c>
    </row>
    <row r="508" ht="15.75" customHeight="1">
      <c r="A508" s="102">
        <v>45265.0</v>
      </c>
      <c r="B508" s="88">
        <v>1445.8</v>
      </c>
      <c r="C508" s="88">
        <v>1031.1</v>
      </c>
      <c r="D508" s="88">
        <v>1623.7</v>
      </c>
      <c r="E508" s="88">
        <v>3315.45</v>
      </c>
      <c r="F508" s="89">
        <v>706.77</v>
      </c>
      <c r="G508" s="90">
        <v>20855.1</v>
      </c>
      <c r="H508" s="92">
        <f t="shared" ref="H508:J508" si="515">(B508-B507)/B507</f>
        <v>-0.007100965566</v>
      </c>
      <c r="I508" s="92">
        <f t="shared" si="515"/>
        <v>-0.001742666279</v>
      </c>
      <c r="J508" s="92">
        <f t="shared" si="515"/>
        <v>0.008885298869</v>
      </c>
      <c r="K508" s="92">
        <v>5.7E-4</v>
      </c>
      <c r="L508" s="92">
        <v>0.00475</v>
      </c>
      <c r="M508" s="92">
        <f t="shared" si="3"/>
        <v>0.008135622716</v>
      </c>
    </row>
    <row r="509" ht="15.75" customHeight="1">
      <c r="A509" s="102">
        <v>45266.0</v>
      </c>
      <c r="B509" s="88">
        <v>1466.04</v>
      </c>
      <c r="C509" s="88">
        <v>1024.45</v>
      </c>
      <c r="D509" s="88">
        <v>1627.8</v>
      </c>
      <c r="E509" s="88">
        <v>3392.3</v>
      </c>
      <c r="F509" s="89">
        <v>720.23</v>
      </c>
      <c r="G509" s="90">
        <v>20937.7</v>
      </c>
      <c r="H509" s="92">
        <f t="shared" ref="H509:J509" si="516">(B509-B508)/B508</f>
        <v>0.01399917001</v>
      </c>
      <c r="I509" s="92">
        <f t="shared" si="516"/>
        <v>-0.006449422946</v>
      </c>
      <c r="J509" s="92">
        <f t="shared" si="516"/>
        <v>0.002525097001</v>
      </c>
      <c r="K509" s="92">
        <v>0.02318</v>
      </c>
      <c r="L509" s="92">
        <v>0.01904</v>
      </c>
      <c r="M509" s="92">
        <f t="shared" si="3"/>
        <v>0.0039606619</v>
      </c>
    </row>
    <row r="510" ht="15.75" customHeight="1">
      <c r="A510" s="102">
        <v>45267.0</v>
      </c>
      <c r="B510" s="88">
        <v>1457.69</v>
      </c>
      <c r="C510" s="88">
        <v>1000.0</v>
      </c>
      <c r="D510" s="88">
        <v>1630.45</v>
      </c>
      <c r="E510" s="88">
        <v>3355.6</v>
      </c>
      <c r="F510" s="89">
        <v>719.73</v>
      </c>
      <c r="G510" s="90">
        <v>20901.15</v>
      </c>
      <c r="H510" s="92">
        <f t="shared" ref="H510:J510" si="517">(B510-B509)/B509</f>
        <v>-0.005695615399</v>
      </c>
      <c r="I510" s="92">
        <f t="shared" si="517"/>
        <v>-0.02386646493</v>
      </c>
      <c r="J510" s="92">
        <f t="shared" si="517"/>
        <v>0.001627964123</v>
      </c>
      <c r="K510" s="92">
        <v>-0.01082</v>
      </c>
      <c r="L510" s="92">
        <v>-6.9E-4</v>
      </c>
      <c r="M510" s="92">
        <f t="shared" si="3"/>
        <v>-0.001745654967</v>
      </c>
    </row>
    <row r="511" ht="15.75" customHeight="1">
      <c r="A511" s="102">
        <v>45268.0</v>
      </c>
      <c r="B511" s="88">
        <v>1482.79</v>
      </c>
      <c r="C511" s="88">
        <v>1000.25</v>
      </c>
      <c r="D511" s="88">
        <v>1653.2</v>
      </c>
      <c r="E511" s="88">
        <v>3378.45</v>
      </c>
      <c r="F511" s="89">
        <v>712.35</v>
      </c>
      <c r="G511" s="90">
        <v>20969.4</v>
      </c>
      <c r="H511" s="92">
        <f t="shared" ref="H511:J511" si="518">(B511-B510)/B510</f>
        <v>0.01721902462</v>
      </c>
      <c r="I511" s="92">
        <f t="shared" si="518"/>
        <v>0.00025</v>
      </c>
      <c r="J511" s="92">
        <f t="shared" si="518"/>
        <v>0.0139532031</v>
      </c>
      <c r="K511" s="92">
        <v>0.00681</v>
      </c>
      <c r="L511" s="92">
        <v>-0.01025</v>
      </c>
      <c r="M511" s="92">
        <f t="shared" si="3"/>
        <v>0.003265370566</v>
      </c>
    </row>
    <row r="512" ht="15.75" customHeight="1">
      <c r="A512" s="87">
        <v>45271.0</v>
      </c>
      <c r="B512" s="88">
        <v>1480.16</v>
      </c>
      <c r="C512" s="88">
        <v>1000.85</v>
      </c>
      <c r="D512" s="88">
        <v>1651.0</v>
      </c>
      <c r="E512" s="88">
        <v>3385.8</v>
      </c>
      <c r="F512" s="89">
        <v>718.58</v>
      </c>
      <c r="G512" s="90">
        <v>20997.1</v>
      </c>
      <c r="H512" s="92">
        <f t="shared" ref="H512:J512" si="519">(B512-B511)/B511</f>
        <v>-0.001773683394</v>
      </c>
      <c r="I512" s="92">
        <f t="shared" si="519"/>
        <v>0.0005998500375</v>
      </c>
      <c r="J512" s="92">
        <f t="shared" si="519"/>
        <v>-0.00133075248</v>
      </c>
      <c r="K512" s="92">
        <v>0.00218</v>
      </c>
      <c r="L512" s="92">
        <v>0.00875</v>
      </c>
      <c r="M512" s="92">
        <f t="shared" si="3"/>
        <v>0.001320972465</v>
      </c>
    </row>
    <row r="513" ht="15.75" customHeight="1">
      <c r="A513" s="87">
        <v>45272.0</v>
      </c>
      <c r="B513" s="88">
        <v>1467.78</v>
      </c>
      <c r="C513" s="89">
        <v>995.25</v>
      </c>
      <c r="D513" s="88">
        <v>1634.6</v>
      </c>
      <c r="E513" s="88">
        <v>3342.4</v>
      </c>
      <c r="F513" s="89">
        <v>713.2</v>
      </c>
      <c r="G513" s="90">
        <v>20906.4</v>
      </c>
      <c r="H513" s="92">
        <f t="shared" ref="H513:J513" si="520">(B513-B512)/B512</f>
        <v>-0.008363960653</v>
      </c>
      <c r="I513" s="92">
        <f t="shared" si="520"/>
        <v>-0.005595244043</v>
      </c>
      <c r="J513" s="92">
        <f t="shared" si="520"/>
        <v>-0.009933373713</v>
      </c>
      <c r="K513" s="92">
        <v>-0.01282</v>
      </c>
      <c r="L513" s="92">
        <v>-0.00749</v>
      </c>
      <c r="M513" s="92">
        <f t="shared" si="3"/>
        <v>-0.004319644141</v>
      </c>
    </row>
    <row r="514" ht="15.75" customHeight="1">
      <c r="A514" s="87">
        <v>45273.0</v>
      </c>
      <c r="B514" s="88">
        <v>1440.88</v>
      </c>
      <c r="C514" s="89">
        <v>999.9</v>
      </c>
      <c r="D514" s="88">
        <v>1630.9</v>
      </c>
      <c r="E514" s="88">
        <v>3399.8</v>
      </c>
      <c r="F514" s="89">
        <v>718.08</v>
      </c>
      <c r="G514" s="90">
        <v>20926.35</v>
      </c>
      <c r="H514" s="92">
        <f t="shared" ref="H514:J514" si="521">(B514-B513)/B513</f>
        <v>-0.01832699723</v>
      </c>
      <c r="I514" s="92">
        <f t="shared" si="521"/>
        <v>0.004672192916</v>
      </c>
      <c r="J514" s="92">
        <f t="shared" si="521"/>
        <v>-0.002263550716</v>
      </c>
      <c r="K514" s="92">
        <v>0.01717</v>
      </c>
      <c r="L514" s="92">
        <v>0.00684</v>
      </c>
      <c r="M514" s="92">
        <f t="shared" si="3"/>
        <v>0.000954253243</v>
      </c>
    </row>
    <row r="515" ht="15.75" customHeight="1">
      <c r="A515" s="87">
        <v>45274.0</v>
      </c>
      <c r="B515" s="88">
        <v>1493.04</v>
      </c>
      <c r="C515" s="88">
        <v>1005.2</v>
      </c>
      <c r="D515" s="88">
        <v>1650.15</v>
      </c>
      <c r="E515" s="88">
        <v>3433.1</v>
      </c>
      <c r="F515" s="89">
        <v>717.54</v>
      </c>
      <c r="G515" s="90">
        <v>21182.7</v>
      </c>
      <c r="H515" s="92">
        <f t="shared" ref="H515:J515" si="522">(B515-B514)/B514</f>
        <v>0.03620009994</v>
      </c>
      <c r="I515" s="92">
        <f t="shared" si="522"/>
        <v>0.005300530053</v>
      </c>
      <c r="J515" s="92">
        <f t="shared" si="522"/>
        <v>0.01180329879</v>
      </c>
      <c r="K515" s="92">
        <v>0.00979</v>
      </c>
      <c r="L515" s="92">
        <v>-7.5E-4</v>
      </c>
      <c r="M515" s="92">
        <f t="shared" si="3"/>
        <v>0.01225010573</v>
      </c>
    </row>
    <row r="516" ht="15.75" customHeight="1">
      <c r="A516" s="87">
        <v>45275.0</v>
      </c>
      <c r="B516" s="88">
        <v>1569.56</v>
      </c>
      <c r="C516" s="89">
        <v>992.55</v>
      </c>
      <c r="D516" s="88">
        <v>1656.55</v>
      </c>
      <c r="E516" s="88">
        <v>3488.0</v>
      </c>
      <c r="F516" s="89">
        <v>730.15</v>
      </c>
      <c r="G516" s="90">
        <v>21456.65</v>
      </c>
      <c r="H516" s="92">
        <f t="shared" ref="H516:J516" si="523">(B516-B515)/B515</f>
        <v>0.05125113862</v>
      </c>
      <c r="I516" s="92">
        <f t="shared" si="523"/>
        <v>-0.01258456029</v>
      </c>
      <c r="J516" s="92">
        <f t="shared" si="523"/>
        <v>0.003878435294</v>
      </c>
      <c r="K516" s="92">
        <v>0.01599</v>
      </c>
      <c r="L516" s="92">
        <v>0.01757</v>
      </c>
      <c r="M516" s="92">
        <f t="shared" si="3"/>
        <v>0.0129327234</v>
      </c>
    </row>
    <row r="517" ht="15.75" customHeight="1">
      <c r="A517" s="87">
        <v>45278.0</v>
      </c>
      <c r="B517" s="88">
        <v>1555.58</v>
      </c>
      <c r="C517" s="89">
        <v>990.25</v>
      </c>
      <c r="D517" s="88">
        <v>1655.7</v>
      </c>
      <c r="E517" s="88">
        <v>3491.6</v>
      </c>
      <c r="F517" s="89">
        <v>728.55</v>
      </c>
      <c r="G517" s="90">
        <v>21418.65</v>
      </c>
      <c r="H517" s="92">
        <f t="shared" ref="H517:J517" si="524">(B517-B516)/B516</f>
        <v>-0.008906954815</v>
      </c>
      <c r="I517" s="92">
        <f t="shared" si="524"/>
        <v>-0.002317263614</v>
      </c>
      <c r="J517" s="92">
        <f t="shared" si="524"/>
        <v>-0.0005131146057</v>
      </c>
      <c r="K517" s="92">
        <v>0.00103</v>
      </c>
      <c r="L517" s="92">
        <v>-0.00219</v>
      </c>
      <c r="M517" s="92">
        <f t="shared" si="3"/>
        <v>-0.001771012716</v>
      </c>
    </row>
    <row r="518" ht="15.75" customHeight="1">
      <c r="A518" s="87">
        <v>45279.0</v>
      </c>
      <c r="B518" s="88">
        <v>1549.57</v>
      </c>
      <c r="C518" s="89">
        <v>988.45</v>
      </c>
      <c r="D518" s="88">
        <v>1652.9</v>
      </c>
      <c r="E518" s="88">
        <v>3498.95</v>
      </c>
      <c r="F518" s="89">
        <v>726.71</v>
      </c>
      <c r="G518" s="90">
        <v>21453.1</v>
      </c>
      <c r="H518" s="92">
        <f t="shared" ref="H518:J518" si="525">(B518-B517)/B517</f>
        <v>-0.003863510716</v>
      </c>
      <c r="I518" s="92">
        <f t="shared" si="525"/>
        <v>-0.001817722797</v>
      </c>
      <c r="J518" s="92">
        <f t="shared" si="525"/>
        <v>-0.00169112762</v>
      </c>
      <c r="K518" s="92">
        <v>0.00211</v>
      </c>
      <c r="L518" s="92">
        <v>-0.00253</v>
      </c>
      <c r="M518" s="92">
        <f t="shared" si="3"/>
        <v>0.001608411361</v>
      </c>
    </row>
    <row r="519" ht="15.75" customHeight="1">
      <c r="A519" s="87">
        <v>45280.0</v>
      </c>
      <c r="B519" s="88">
        <v>1527.79</v>
      </c>
      <c r="C519" s="89">
        <v>971.55</v>
      </c>
      <c r="D519" s="88">
        <v>1657.0</v>
      </c>
      <c r="E519" s="88">
        <v>3418.5</v>
      </c>
      <c r="F519" s="89">
        <v>703.08</v>
      </c>
      <c r="G519" s="90">
        <v>21150.15</v>
      </c>
      <c r="H519" s="92">
        <f t="shared" ref="H519:J519" si="526">(B519-B518)/B518</f>
        <v>-0.01405551217</v>
      </c>
      <c r="I519" s="92">
        <f t="shared" si="526"/>
        <v>-0.01709747585</v>
      </c>
      <c r="J519" s="92">
        <f t="shared" si="526"/>
        <v>0.002480488838</v>
      </c>
      <c r="K519" s="92">
        <v>-0.02299</v>
      </c>
      <c r="L519" s="92">
        <v>-0.03252</v>
      </c>
      <c r="M519" s="92">
        <f t="shared" si="3"/>
        <v>-0.01412150225</v>
      </c>
    </row>
    <row r="520" ht="15.75" customHeight="1">
      <c r="A520" s="87">
        <v>45281.0</v>
      </c>
      <c r="B520" s="88">
        <v>1527.39</v>
      </c>
      <c r="C520" s="89">
        <v>977.9</v>
      </c>
      <c r="D520" s="88">
        <v>1686.7</v>
      </c>
      <c r="E520" s="88">
        <v>3424.15</v>
      </c>
      <c r="F520" s="89">
        <v>706.67</v>
      </c>
      <c r="G520" s="90">
        <v>21255.05</v>
      </c>
      <c r="H520" s="92">
        <f t="shared" ref="H520:J520" si="527">(B520-B519)/B519</f>
        <v>-0.0002618160873</v>
      </c>
      <c r="I520" s="92">
        <f t="shared" si="527"/>
        <v>0.006535947712</v>
      </c>
      <c r="J520" s="92">
        <f t="shared" si="527"/>
        <v>0.01792395896</v>
      </c>
      <c r="K520" s="92">
        <v>0.00165</v>
      </c>
      <c r="L520" s="92">
        <v>0.00511</v>
      </c>
      <c r="M520" s="92">
        <f t="shared" si="3"/>
        <v>0.004959775699</v>
      </c>
    </row>
    <row r="521" ht="15.75" customHeight="1">
      <c r="A521" s="87">
        <v>45282.0</v>
      </c>
      <c r="B521" s="88">
        <v>1554.14</v>
      </c>
      <c r="C521" s="89">
        <v>989.55</v>
      </c>
      <c r="D521" s="88">
        <v>1670.85</v>
      </c>
      <c r="E521" s="88">
        <v>3477.95</v>
      </c>
      <c r="F521" s="89">
        <v>722.47</v>
      </c>
      <c r="G521" s="90">
        <v>21349.4</v>
      </c>
      <c r="H521" s="92">
        <f t="shared" ref="H521:J521" si="528">(B521-B520)/B520</f>
        <v>0.01751353616</v>
      </c>
      <c r="I521" s="92">
        <f t="shared" si="528"/>
        <v>0.01191328357</v>
      </c>
      <c r="J521" s="92">
        <f t="shared" si="528"/>
        <v>-0.009397047489</v>
      </c>
      <c r="K521" s="92">
        <v>0.01571</v>
      </c>
      <c r="L521" s="92">
        <v>0.02236</v>
      </c>
      <c r="M521" s="92">
        <f t="shared" si="3"/>
        <v>0.004438945098</v>
      </c>
    </row>
    <row r="522" ht="15.75" customHeight="1">
      <c r="A522" s="87">
        <v>45286.0</v>
      </c>
      <c r="B522" s="88">
        <v>1535.3</v>
      </c>
      <c r="C522" s="89">
        <v>999.85</v>
      </c>
      <c r="D522" s="88">
        <v>1682.45</v>
      </c>
      <c r="E522" s="88">
        <v>3490.05</v>
      </c>
      <c r="F522" s="89">
        <v>717.34</v>
      </c>
      <c r="G522" s="90">
        <v>21441.35</v>
      </c>
      <c r="H522" s="92">
        <f t="shared" ref="H522:J522" si="529">(B522-B521)/B521</f>
        <v>-0.01212246001</v>
      </c>
      <c r="I522" s="92">
        <f t="shared" si="529"/>
        <v>0.01040877166</v>
      </c>
      <c r="J522" s="92">
        <f t="shared" si="529"/>
        <v>0.006942574139</v>
      </c>
      <c r="K522" s="92">
        <v>0.00348</v>
      </c>
      <c r="L522" s="92">
        <v>-0.0071</v>
      </c>
      <c r="M522" s="92">
        <f t="shared" si="3"/>
        <v>0.004306912606</v>
      </c>
    </row>
    <row r="523" ht="15.75" customHeight="1">
      <c r="A523" s="87">
        <v>45287.0</v>
      </c>
      <c r="B523" s="88">
        <v>1558.32</v>
      </c>
      <c r="C523" s="88">
        <v>1021.2</v>
      </c>
      <c r="D523" s="88">
        <v>1703.3</v>
      </c>
      <c r="E523" s="88">
        <v>3544.0</v>
      </c>
      <c r="F523" s="89">
        <v>738.62</v>
      </c>
      <c r="G523" s="90">
        <v>21654.75</v>
      </c>
      <c r="H523" s="92">
        <f t="shared" ref="H523:J523" si="530">(B523-B522)/B522</f>
        <v>0.01499381228</v>
      </c>
      <c r="I523" s="92">
        <f t="shared" si="530"/>
        <v>0.02135320298</v>
      </c>
      <c r="J523" s="92">
        <f t="shared" si="530"/>
        <v>0.01239264168</v>
      </c>
      <c r="K523" s="92">
        <v>0.01546</v>
      </c>
      <c r="L523" s="92">
        <v>0.02967</v>
      </c>
      <c r="M523" s="92">
        <f t="shared" si="3"/>
        <v>0.009952731521</v>
      </c>
    </row>
    <row r="524" ht="15.75" customHeight="1">
      <c r="A524" s="87">
        <v>45288.0</v>
      </c>
      <c r="B524" s="88">
        <v>1553.89</v>
      </c>
      <c r="C524" s="88">
        <v>1036.7</v>
      </c>
      <c r="D524" s="88">
        <v>1705.25</v>
      </c>
      <c r="E524" s="88">
        <v>3518.05</v>
      </c>
      <c r="F524" s="89">
        <v>751.58</v>
      </c>
      <c r="G524" s="90">
        <v>21778.7</v>
      </c>
      <c r="H524" s="92">
        <f t="shared" ref="H524:J524" si="531">(B524-B523)/B523</f>
        <v>-0.002842805072</v>
      </c>
      <c r="I524" s="92">
        <f t="shared" si="531"/>
        <v>0.0151782217</v>
      </c>
      <c r="J524" s="92">
        <f t="shared" si="531"/>
        <v>0.001144836494</v>
      </c>
      <c r="K524" s="92">
        <v>-0.00732</v>
      </c>
      <c r="L524" s="92">
        <v>0.01755</v>
      </c>
      <c r="M524" s="92">
        <f t="shared" si="3"/>
        <v>0.005723917385</v>
      </c>
    </row>
    <row r="525" ht="15.75" customHeight="1">
      <c r="A525" s="87">
        <v>45289.0</v>
      </c>
      <c r="B525" s="88">
        <v>1534.25</v>
      </c>
      <c r="C525" s="88">
        <v>1032.2</v>
      </c>
      <c r="D525" s="88">
        <v>1709.25</v>
      </c>
      <c r="E525" s="88">
        <v>3526.0</v>
      </c>
      <c r="F525" s="89">
        <v>777.55</v>
      </c>
      <c r="G525" s="90">
        <v>21731.4</v>
      </c>
      <c r="H525" s="92">
        <f t="shared" ref="H525:J525" si="532">(B525-B524)/B524</f>
        <v>-0.01263924731</v>
      </c>
      <c r="I525" s="92">
        <f t="shared" si="532"/>
        <v>-0.004340696441</v>
      </c>
      <c r="J525" s="92">
        <f t="shared" si="532"/>
        <v>0.002345697112</v>
      </c>
      <c r="K525" s="92">
        <v>0.00226</v>
      </c>
      <c r="L525" s="92">
        <v>0.03455</v>
      </c>
      <c r="M525" s="92">
        <f t="shared" si="3"/>
        <v>-0.002171846804</v>
      </c>
    </row>
    <row r="526" ht="15.75" customHeight="1">
      <c r="A526" s="102">
        <v>45292.0</v>
      </c>
      <c r="B526" s="88">
        <v>1542.66</v>
      </c>
      <c r="C526" s="88">
        <v>1013.05</v>
      </c>
      <c r="D526" s="88">
        <v>1698.1</v>
      </c>
      <c r="E526" s="88">
        <v>3525.45</v>
      </c>
      <c r="F526" s="89">
        <v>788.17</v>
      </c>
      <c r="G526" s="90">
        <v>21741.9</v>
      </c>
      <c r="H526" s="92">
        <f t="shared" ref="H526:J526" si="533">(B526-B525)/B525</f>
        <v>0.005481505622</v>
      </c>
      <c r="I526" s="92">
        <f t="shared" si="533"/>
        <v>-0.01855260608</v>
      </c>
      <c r="J526" s="92">
        <f t="shared" si="533"/>
        <v>-0.006523328945</v>
      </c>
      <c r="K526" s="92">
        <v>-1.6E-4</v>
      </c>
      <c r="L526" s="92">
        <v>0.01366</v>
      </c>
      <c r="M526" s="92">
        <f t="shared" si="3"/>
        <v>0.0004831718159</v>
      </c>
    </row>
    <row r="527" ht="15.75" customHeight="1">
      <c r="A527" s="102">
        <v>45293.0</v>
      </c>
      <c r="B527" s="88">
        <v>1525.8</v>
      </c>
      <c r="C527" s="88">
        <v>1021.7</v>
      </c>
      <c r="D527" s="88">
        <v>1699.1</v>
      </c>
      <c r="E527" s="88">
        <v>3438.1</v>
      </c>
      <c r="F527" s="89">
        <v>781.99</v>
      </c>
      <c r="G527" s="90">
        <v>21665.8</v>
      </c>
      <c r="H527" s="92">
        <f t="shared" ref="H527:J527" si="534">(B527-B526)/B526</f>
        <v>-0.01092917428</v>
      </c>
      <c r="I527" s="92">
        <f t="shared" si="534"/>
        <v>0.00853857164</v>
      </c>
      <c r="J527" s="92">
        <f t="shared" si="534"/>
        <v>0.0005888934692</v>
      </c>
      <c r="K527" s="92">
        <v>-0.02478</v>
      </c>
      <c r="L527" s="92">
        <v>-0.00784</v>
      </c>
      <c r="M527" s="92">
        <f t="shared" si="3"/>
        <v>-0.00350015408</v>
      </c>
    </row>
    <row r="528" ht="15.75" customHeight="1">
      <c r="A528" s="102">
        <v>45294.0</v>
      </c>
      <c r="B528" s="88">
        <v>1481.65</v>
      </c>
      <c r="C528" s="88">
        <v>1035.2</v>
      </c>
      <c r="D528" s="88">
        <v>1672.9</v>
      </c>
      <c r="E528" s="88">
        <v>3440.35</v>
      </c>
      <c r="F528" s="89">
        <v>779.05</v>
      </c>
      <c r="G528" s="90">
        <v>21517.35</v>
      </c>
      <c r="H528" s="92">
        <f t="shared" ref="H528:J528" si="535">(B528-B527)/B527</f>
        <v>-0.02893564032</v>
      </c>
      <c r="I528" s="92">
        <f t="shared" si="535"/>
        <v>0.013213272</v>
      </c>
      <c r="J528" s="92">
        <f t="shared" si="535"/>
        <v>-0.0154199282</v>
      </c>
      <c r="K528" s="92">
        <v>6.5E-4</v>
      </c>
      <c r="L528" s="92">
        <v>-0.00376</v>
      </c>
      <c r="M528" s="92">
        <f t="shared" si="3"/>
        <v>-0.006851812534</v>
      </c>
    </row>
    <row r="529" ht="15.75" customHeight="1">
      <c r="A529" s="102">
        <v>45295.0</v>
      </c>
      <c r="B529" s="88">
        <v>1504.22</v>
      </c>
      <c r="C529" s="88">
        <v>1047.9</v>
      </c>
      <c r="D529" s="88">
        <v>1690.85</v>
      </c>
      <c r="E529" s="88">
        <v>3458.7</v>
      </c>
      <c r="F529" s="89">
        <v>793.3</v>
      </c>
      <c r="G529" s="90">
        <v>21658.6</v>
      </c>
      <c r="H529" s="92">
        <f t="shared" ref="H529:J529" si="536">(B529-B528)/B528</f>
        <v>0.01523301724</v>
      </c>
      <c r="I529" s="92">
        <f t="shared" si="536"/>
        <v>0.01226816074</v>
      </c>
      <c r="J529" s="92">
        <f t="shared" si="536"/>
        <v>0.01072987029</v>
      </c>
      <c r="K529" s="92">
        <v>0.00533</v>
      </c>
      <c r="L529" s="92">
        <v>0.01829</v>
      </c>
      <c r="M529" s="92">
        <f t="shared" si="3"/>
        <v>0.006564470067</v>
      </c>
    </row>
    <row r="530" ht="15.75" customHeight="1">
      <c r="A530" s="102">
        <v>45296.0</v>
      </c>
      <c r="B530" s="88">
        <v>1523.96</v>
      </c>
      <c r="C530" s="88">
        <v>1046.6</v>
      </c>
      <c r="D530" s="88">
        <v>1682.2</v>
      </c>
      <c r="E530" s="88">
        <v>3521.9</v>
      </c>
      <c r="F530" s="89">
        <v>788.52</v>
      </c>
      <c r="G530" s="90">
        <v>21710.8</v>
      </c>
      <c r="H530" s="92">
        <f t="shared" ref="H530:J530" si="537">(B530-B529)/B529</f>
        <v>0.0131230804</v>
      </c>
      <c r="I530" s="92">
        <f t="shared" si="537"/>
        <v>-0.001240576391</v>
      </c>
      <c r="J530" s="92">
        <f t="shared" si="537"/>
        <v>-0.005115770175</v>
      </c>
      <c r="K530" s="92">
        <v>0.01827</v>
      </c>
      <c r="L530" s="92">
        <v>-0.00603</v>
      </c>
      <c r="M530" s="92">
        <f t="shared" si="3"/>
        <v>0.002410128078</v>
      </c>
    </row>
    <row r="531" ht="15.75" customHeight="1">
      <c r="A531" s="102">
        <v>45299.0</v>
      </c>
      <c r="B531" s="88">
        <v>1514.27</v>
      </c>
      <c r="C531" s="88">
        <v>1049.05</v>
      </c>
      <c r="D531" s="88">
        <v>1663.45</v>
      </c>
      <c r="E531" s="88">
        <v>3501.1</v>
      </c>
      <c r="F531" s="89">
        <v>786.67</v>
      </c>
      <c r="G531" s="90">
        <v>21513.0</v>
      </c>
      <c r="H531" s="92">
        <f t="shared" ref="H531:J531" si="538">(B531-B530)/B530</f>
        <v>-0.006358434605</v>
      </c>
      <c r="I531" s="92">
        <f t="shared" si="538"/>
        <v>0.002340913434</v>
      </c>
      <c r="J531" s="92">
        <f t="shared" si="538"/>
        <v>-0.01114611818</v>
      </c>
      <c r="K531" s="92">
        <v>-0.00591</v>
      </c>
      <c r="L531" s="92">
        <v>-0.00235</v>
      </c>
      <c r="M531" s="92">
        <f t="shared" si="3"/>
        <v>-0.009110673029</v>
      </c>
    </row>
    <row r="532" ht="15.75" customHeight="1">
      <c r="A532" s="102">
        <v>45300.0</v>
      </c>
      <c r="B532" s="88">
        <v>1520.73</v>
      </c>
      <c r="C532" s="88">
        <v>1064.5</v>
      </c>
      <c r="D532" s="88">
        <v>1650.5</v>
      </c>
      <c r="E532" s="88">
        <v>3555.95</v>
      </c>
      <c r="F532" s="89">
        <v>797.34</v>
      </c>
      <c r="G532" s="90">
        <v>21544.85</v>
      </c>
      <c r="H532" s="92">
        <f t="shared" ref="H532:J532" si="539">(B532-B531)/B531</f>
        <v>0.004266082007</v>
      </c>
      <c r="I532" s="92">
        <f t="shared" si="539"/>
        <v>0.0147276107</v>
      </c>
      <c r="J532" s="92">
        <f t="shared" si="539"/>
        <v>-0.007785025098</v>
      </c>
      <c r="K532" s="92">
        <v>0.01567</v>
      </c>
      <c r="L532" s="92">
        <v>0.01356</v>
      </c>
      <c r="M532" s="92">
        <f t="shared" si="3"/>
        <v>0.001480500163</v>
      </c>
    </row>
    <row r="533" ht="15.75" customHeight="1">
      <c r="A533" s="102">
        <v>45301.0</v>
      </c>
      <c r="B533" s="88">
        <v>1511.38</v>
      </c>
      <c r="C533" s="88">
        <v>1062.7</v>
      </c>
      <c r="D533" s="88">
        <v>1655.95</v>
      </c>
      <c r="E533" s="88">
        <v>3545.5</v>
      </c>
      <c r="F533" s="89">
        <v>805.96</v>
      </c>
      <c r="G533" s="90">
        <v>21618.7</v>
      </c>
      <c r="H533" s="92">
        <f t="shared" ref="H533:J533" si="540">(B533-B532)/B532</f>
        <v>-0.006148362957</v>
      </c>
      <c r="I533" s="92">
        <f t="shared" si="540"/>
        <v>-0.001690934711</v>
      </c>
      <c r="J533" s="92">
        <f t="shared" si="540"/>
        <v>0.003302029688</v>
      </c>
      <c r="K533" s="92">
        <v>-0.00294</v>
      </c>
      <c r="L533" s="92">
        <v>0.01081</v>
      </c>
      <c r="M533" s="92">
        <f t="shared" si="3"/>
        <v>0.00342773331</v>
      </c>
    </row>
    <row r="534" ht="15.75" customHeight="1">
      <c r="A534" s="102">
        <v>45302.0</v>
      </c>
      <c r="B534" s="88">
        <v>1485.83</v>
      </c>
      <c r="C534" s="88">
        <v>1062.85</v>
      </c>
      <c r="D534" s="88">
        <v>1649.0</v>
      </c>
      <c r="E534" s="88">
        <v>3504.85</v>
      </c>
      <c r="F534" s="89">
        <v>813.14</v>
      </c>
      <c r="G534" s="90">
        <v>21647.2</v>
      </c>
      <c r="H534" s="92">
        <f t="shared" ref="H534:J534" si="541">(B534-B533)/B533</f>
        <v>-0.01690508013</v>
      </c>
      <c r="I534" s="92">
        <f t="shared" si="541"/>
        <v>0.0001411499012</v>
      </c>
      <c r="J534" s="92">
        <f t="shared" si="541"/>
        <v>-0.004196986624</v>
      </c>
      <c r="K534" s="92">
        <v>-0.01147</v>
      </c>
      <c r="L534" s="92">
        <v>0.00891</v>
      </c>
      <c r="M534" s="92">
        <f t="shared" si="3"/>
        <v>0.001318303136</v>
      </c>
    </row>
    <row r="535" ht="15.75" customHeight="1">
      <c r="A535" s="102">
        <v>45303.0</v>
      </c>
      <c r="B535" s="88">
        <v>1603.71</v>
      </c>
      <c r="C535" s="88">
        <v>1076.35</v>
      </c>
      <c r="D535" s="88">
        <v>1641.2</v>
      </c>
      <c r="E535" s="88">
        <v>3568.8</v>
      </c>
      <c r="F535" s="89">
        <v>813.94</v>
      </c>
      <c r="G535" s="90">
        <v>21894.55</v>
      </c>
      <c r="H535" s="92">
        <f t="shared" ref="H535:J535" si="542">(B535-B534)/B534</f>
        <v>0.07933612863</v>
      </c>
      <c r="I535" s="92">
        <f t="shared" si="542"/>
        <v>0.01270169826</v>
      </c>
      <c r="J535" s="92">
        <f t="shared" si="542"/>
        <v>-0.004730139478</v>
      </c>
      <c r="K535" s="92">
        <v>0.01825</v>
      </c>
      <c r="L535" s="92">
        <v>9.8E-4</v>
      </c>
      <c r="M535" s="92">
        <f t="shared" si="3"/>
        <v>0.01142642005</v>
      </c>
    </row>
    <row r="536" ht="15.75" customHeight="1">
      <c r="A536" s="102">
        <v>45306.0</v>
      </c>
      <c r="B536" s="88">
        <v>1642.84</v>
      </c>
      <c r="C536" s="88">
        <v>1102.4</v>
      </c>
      <c r="D536" s="88">
        <v>1672.8</v>
      </c>
      <c r="E536" s="88">
        <v>3543.05</v>
      </c>
      <c r="F536" s="89">
        <v>809.95</v>
      </c>
      <c r="G536" s="90">
        <v>22097.45</v>
      </c>
      <c r="H536" s="92">
        <f t="shared" ref="H536:J536" si="543">(B536-B535)/B535</f>
        <v>0.02439967326</v>
      </c>
      <c r="I536" s="92">
        <f t="shared" si="543"/>
        <v>0.02420216472</v>
      </c>
      <c r="J536" s="92">
        <f t="shared" si="543"/>
        <v>0.01925420424</v>
      </c>
      <c r="K536" s="92">
        <v>-0.00722</v>
      </c>
      <c r="L536" s="92">
        <v>-0.0049</v>
      </c>
      <c r="M536" s="92">
        <f t="shared" si="3"/>
        <v>0.00926714639</v>
      </c>
    </row>
    <row r="537" ht="15.75" customHeight="1">
      <c r="A537" s="102">
        <v>45307.0</v>
      </c>
      <c r="B537" s="88">
        <v>1622.41</v>
      </c>
      <c r="C537" s="88">
        <v>1095.9</v>
      </c>
      <c r="D537" s="88">
        <v>1679.15</v>
      </c>
      <c r="E537" s="88">
        <v>3573.5</v>
      </c>
      <c r="F537" s="89">
        <v>816.33</v>
      </c>
      <c r="G537" s="90">
        <v>22032.3</v>
      </c>
      <c r="H537" s="92">
        <f t="shared" ref="H537:J537" si="544">(B537-B536)/B536</f>
        <v>-0.01243578194</v>
      </c>
      <c r="I537" s="92">
        <f t="shared" si="544"/>
        <v>-0.005896226415</v>
      </c>
      <c r="J537" s="92">
        <f t="shared" si="544"/>
        <v>0.003796030607</v>
      </c>
      <c r="K537" s="92">
        <v>0.00859</v>
      </c>
      <c r="L537" s="92">
        <v>0.00788</v>
      </c>
      <c r="M537" s="92">
        <f t="shared" si="3"/>
        <v>-0.00294830399</v>
      </c>
    </row>
    <row r="538" ht="15.75" customHeight="1">
      <c r="A538" s="102">
        <v>45308.0</v>
      </c>
      <c r="B538" s="88">
        <v>1631.01</v>
      </c>
      <c r="C538" s="88">
        <v>1085.25</v>
      </c>
      <c r="D538" s="88">
        <v>1537.5</v>
      </c>
      <c r="E538" s="88">
        <v>3570.95</v>
      </c>
      <c r="F538" s="89">
        <v>803.07</v>
      </c>
      <c r="G538" s="90">
        <v>21571.95</v>
      </c>
      <c r="H538" s="92">
        <f t="shared" ref="H538:J538" si="545">(B538-B537)/B537</f>
        <v>0.005300756282</v>
      </c>
      <c r="I538" s="92">
        <f t="shared" si="545"/>
        <v>-0.009718039967</v>
      </c>
      <c r="J538" s="92">
        <f t="shared" si="545"/>
        <v>-0.0843581574</v>
      </c>
      <c r="K538" s="92">
        <v>-7.1E-4</v>
      </c>
      <c r="L538" s="92">
        <v>-0.01624</v>
      </c>
      <c r="M538" s="92">
        <f t="shared" si="3"/>
        <v>-0.02089432333</v>
      </c>
    </row>
    <row r="539" ht="15.75" customHeight="1">
      <c r="A539" s="102">
        <v>45309.0</v>
      </c>
      <c r="B539" s="88">
        <v>1633.4</v>
      </c>
      <c r="C539" s="88">
        <v>1087.05</v>
      </c>
      <c r="D539" s="88">
        <v>1486.15</v>
      </c>
      <c r="E539" s="88">
        <v>3596.0</v>
      </c>
      <c r="F539" s="89">
        <v>816.53</v>
      </c>
      <c r="G539" s="90">
        <v>21462.25</v>
      </c>
      <c r="H539" s="92">
        <f t="shared" ref="H539:J539" si="546">(B539-B538)/B538</f>
        <v>0.001465349691</v>
      </c>
      <c r="I539" s="92">
        <f t="shared" si="546"/>
        <v>0.001658604008</v>
      </c>
      <c r="J539" s="92">
        <f t="shared" si="546"/>
        <v>-0.03339837398</v>
      </c>
      <c r="K539" s="92">
        <v>0.00701</v>
      </c>
      <c r="L539" s="92">
        <v>0.01676</v>
      </c>
      <c r="M539" s="92">
        <f t="shared" si="3"/>
        <v>-0.005085307541</v>
      </c>
    </row>
    <row r="540" ht="15.75" customHeight="1">
      <c r="A540" s="102">
        <v>45310.0</v>
      </c>
      <c r="B540" s="88">
        <v>1649.9</v>
      </c>
      <c r="C540" s="88">
        <v>1125.0</v>
      </c>
      <c r="D540" s="88">
        <v>1470.65</v>
      </c>
      <c r="E540" s="88">
        <v>3646.0</v>
      </c>
      <c r="F540" s="89">
        <v>821.02</v>
      </c>
      <c r="G540" s="90">
        <v>21622.4</v>
      </c>
      <c r="H540" s="92">
        <f t="shared" ref="H540:J540" si="547">(B540-B539)/B539</f>
        <v>0.0101016285</v>
      </c>
      <c r="I540" s="92">
        <f t="shared" si="547"/>
        <v>0.03491099765</v>
      </c>
      <c r="J540" s="92">
        <f t="shared" si="547"/>
        <v>-0.01042963362</v>
      </c>
      <c r="K540" s="92">
        <v>0.0139</v>
      </c>
      <c r="L540" s="92">
        <v>0.0055</v>
      </c>
      <c r="M540" s="92">
        <f t="shared" si="3"/>
        <v>0.007461938986</v>
      </c>
    </row>
    <row r="541" ht="15.75" customHeight="1">
      <c r="A541" s="102">
        <v>45311.0</v>
      </c>
      <c r="B541" s="88">
        <v>1648.85</v>
      </c>
      <c r="C541" s="88">
        <v>1123.75</v>
      </c>
      <c r="D541" s="88">
        <v>1478.85</v>
      </c>
      <c r="E541" s="88">
        <v>3634.5</v>
      </c>
      <c r="F541" s="89">
        <v>818.9</v>
      </c>
      <c r="G541" s="90">
        <v>21571.8</v>
      </c>
      <c r="H541" s="92">
        <f t="shared" ref="H541:J541" si="548">(B541-B540)/B540</f>
        <v>-0.0006364022062</v>
      </c>
      <c r="I541" s="92">
        <f t="shared" si="548"/>
        <v>-0.001111111111</v>
      </c>
      <c r="J541" s="92">
        <f t="shared" si="548"/>
        <v>0.005575765818</v>
      </c>
      <c r="K541" s="92">
        <v>-0.00315</v>
      </c>
      <c r="L541" s="92">
        <v>-0.00258</v>
      </c>
      <c r="M541" s="92">
        <f t="shared" si="3"/>
        <v>-0.002340165754</v>
      </c>
    </row>
    <row r="542" ht="15.75" customHeight="1">
      <c r="A542" s="102">
        <v>45314.0</v>
      </c>
      <c r="B542" s="88">
        <v>1632.95</v>
      </c>
      <c r="C542" s="88">
        <v>1158.0</v>
      </c>
      <c r="D542" s="88">
        <v>1427.35</v>
      </c>
      <c r="E542" s="88">
        <v>3551.0</v>
      </c>
      <c r="F542" s="89">
        <v>797.99</v>
      </c>
      <c r="G542" s="90">
        <v>21238.8</v>
      </c>
      <c r="H542" s="92">
        <f t="shared" ref="H542:J542" si="549">(B542-B541)/B541</f>
        <v>-0.009643084574</v>
      </c>
      <c r="I542" s="92">
        <f t="shared" si="549"/>
        <v>0.03047830923</v>
      </c>
      <c r="J542" s="92">
        <f t="shared" si="549"/>
        <v>-0.03482435676</v>
      </c>
      <c r="K542" s="92">
        <v>-0.02297</v>
      </c>
      <c r="L542" s="92">
        <v>-0.02553</v>
      </c>
      <c r="M542" s="92">
        <f t="shared" si="3"/>
        <v>-0.01543682029</v>
      </c>
    </row>
    <row r="543" ht="15.75" customHeight="1">
      <c r="A543" s="102">
        <v>45315.0</v>
      </c>
      <c r="B543" s="88">
        <v>1666.01</v>
      </c>
      <c r="C543" s="88">
        <v>1189.95</v>
      </c>
      <c r="D543" s="88">
        <v>1455.9</v>
      </c>
      <c r="E543" s="88">
        <v>3589.2</v>
      </c>
      <c r="F543" s="89">
        <v>808.41</v>
      </c>
      <c r="G543" s="90">
        <v>21453.95</v>
      </c>
      <c r="H543" s="92">
        <f t="shared" ref="H543:J543" si="550">(B543-B542)/B542</f>
        <v>0.02024556784</v>
      </c>
      <c r="I543" s="92">
        <f t="shared" si="550"/>
        <v>0.02759067358</v>
      </c>
      <c r="J543" s="92">
        <f t="shared" si="550"/>
        <v>0.0200021018</v>
      </c>
      <c r="K543" s="92">
        <v>0.01076</v>
      </c>
      <c r="L543" s="92">
        <v>0.01306</v>
      </c>
      <c r="M543" s="92">
        <f t="shared" si="3"/>
        <v>0.01013004501</v>
      </c>
    </row>
    <row r="544" ht="15.75" customHeight="1">
      <c r="A544" s="102">
        <v>45316.0</v>
      </c>
      <c r="B544" s="88">
        <v>1659.75</v>
      </c>
      <c r="C544" s="88">
        <v>1160.55</v>
      </c>
      <c r="D544" s="88">
        <v>1434.9</v>
      </c>
      <c r="E544" s="88">
        <v>3593.45</v>
      </c>
      <c r="F544" s="89">
        <v>809.35</v>
      </c>
      <c r="G544" s="90">
        <v>21352.6</v>
      </c>
      <c r="H544" s="92">
        <f t="shared" ref="H544:J544" si="551">(B544-B543)/B543</f>
        <v>-0.003757480447</v>
      </c>
      <c r="I544" s="92">
        <f t="shared" si="551"/>
        <v>-0.02470692046</v>
      </c>
      <c r="J544" s="92">
        <f t="shared" si="551"/>
        <v>-0.01442406759</v>
      </c>
      <c r="K544" s="92">
        <v>0.00118</v>
      </c>
      <c r="L544" s="92">
        <v>0.00116</v>
      </c>
      <c r="M544" s="92">
        <f t="shared" si="3"/>
        <v>-0.004724071791</v>
      </c>
    </row>
    <row r="545" ht="15.75" customHeight="1">
      <c r="A545" s="102">
        <v>45320.0</v>
      </c>
      <c r="B545" s="88">
        <v>1647.32</v>
      </c>
      <c r="C545" s="88">
        <v>1162.15</v>
      </c>
      <c r="D545" s="88">
        <v>1454.65</v>
      </c>
      <c r="E545" s="88">
        <v>3708.0</v>
      </c>
      <c r="F545" s="89">
        <v>838.41</v>
      </c>
      <c r="G545" s="90">
        <v>21737.6</v>
      </c>
      <c r="H545" s="92">
        <f t="shared" ref="H545:J545" si="552">(B545-B544)/B544</f>
        <v>-0.007489079681</v>
      </c>
      <c r="I545" s="92">
        <f t="shared" si="552"/>
        <v>0.001378656671</v>
      </c>
      <c r="J545" s="92">
        <f t="shared" si="552"/>
        <v>0.01376402537</v>
      </c>
      <c r="K545" s="92">
        <v>0.03188</v>
      </c>
      <c r="L545" s="92">
        <v>0.03591</v>
      </c>
      <c r="M545" s="92">
        <f t="shared" si="3"/>
        <v>0.01803059112</v>
      </c>
    </row>
    <row r="546" ht="15.75" customHeight="1">
      <c r="A546" s="102">
        <v>45321.0</v>
      </c>
      <c r="B546" s="88">
        <v>1642.19</v>
      </c>
      <c r="C546" s="88">
        <v>1158.65</v>
      </c>
      <c r="D546" s="88">
        <v>1444.3</v>
      </c>
      <c r="E546" s="88">
        <v>3633.3</v>
      </c>
      <c r="F546" s="89">
        <v>856.21</v>
      </c>
      <c r="G546" s="90">
        <v>21522.1</v>
      </c>
      <c r="H546" s="92">
        <f t="shared" ref="H546:J546" si="553">(B546-B545)/B545</f>
        <v>-0.003114149042</v>
      </c>
      <c r="I546" s="92">
        <f t="shared" si="553"/>
        <v>-0.003011659424</v>
      </c>
      <c r="J546" s="92">
        <f t="shared" si="553"/>
        <v>-0.007115113601</v>
      </c>
      <c r="K546" s="92">
        <v>-0.02015</v>
      </c>
      <c r="L546" s="92">
        <v>0.02123</v>
      </c>
      <c r="M546" s="92">
        <f t="shared" si="3"/>
        <v>-0.009913697924</v>
      </c>
    </row>
    <row r="547" ht="15.75" customHeight="1">
      <c r="A547" s="102">
        <v>45322.0</v>
      </c>
      <c r="B547" s="88">
        <v>1651.59</v>
      </c>
      <c r="C547" s="88">
        <v>1170.7</v>
      </c>
      <c r="D547" s="88">
        <v>1462.55</v>
      </c>
      <c r="E547" s="88">
        <v>3479.75</v>
      </c>
      <c r="F547" s="89">
        <v>881.48</v>
      </c>
      <c r="G547" s="90">
        <v>21725.7</v>
      </c>
      <c r="H547" s="92">
        <f t="shared" ref="H547:J547" si="554">(B547-B546)/B546</f>
        <v>0.005724063598</v>
      </c>
      <c r="I547" s="92">
        <f t="shared" si="554"/>
        <v>0.01040003452</v>
      </c>
      <c r="J547" s="92">
        <f t="shared" si="554"/>
        <v>0.01263587897</v>
      </c>
      <c r="K547" s="92">
        <v>-0.04226</v>
      </c>
      <c r="L547" s="92">
        <v>0.02951</v>
      </c>
      <c r="M547" s="92">
        <f t="shared" si="3"/>
        <v>0.009460043397</v>
      </c>
    </row>
    <row r="548" ht="15.75" customHeight="1">
      <c r="A548" s="102">
        <v>45323.0</v>
      </c>
      <c r="B548" s="88">
        <v>1647.76</v>
      </c>
      <c r="C548" s="88">
        <v>1151.2</v>
      </c>
      <c r="D548" s="88">
        <v>1466.35</v>
      </c>
      <c r="E548" s="88">
        <v>3398.0</v>
      </c>
      <c r="F548" s="89">
        <v>875.8</v>
      </c>
      <c r="G548" s="90">
        <v>21697.45</v>
      </c>
      <c r="H548" s="92">
        <f t="shared" ref="H548:J548" si="555">(B548-B547)/B547</f>
        <v>-0.00231897747</v>
      </c>
      <c r="I548" s="92">
        <f t="shared" si="555"/>
        <v>-0.01665670112</v>
      </c>
      <c r="J548" s="92">
        <f t="shared" si="555"/>
        <v>0.002598201771</v>
      </c>
      <c r="K548" s="92">
        <v>-0.02349</v>
      </c>
      <c r="L548" s="92">
        <v>-0.00644</v>
      </c>
      <c r="M548" s="92">
        <f t="shared" si="3"/>
        <v>-0.001300303327</v>
      </c>
    </row>
    <row r="549" ht="15.75" customHeight="1">
      <c r="A549" s="102">
        <v>45324.0</v>
      </c>
      <c r="B549" s="88">
        <v>1683.86</v>
      </c>
      <c r="C549" s="88">
        <v>1150.8</v>
      </c>
      <c r="D549" s="88">
        <v>1446.15</v>
      </c>
      <c r="E549" s="88">
        <v>3376.05</v>
      </c>
      <c r="F549" s="89">
        <v>876.05</v>
      </c>
      <c r="G549" s="90">
        <v>21853.8</v>
      </c>
      <c r="H549" s="92">
        <f t="shared" ref="H549:J549" si="556">(B549-B548)/B548</f>
        <v>0.02190853037</v>
      </c>
      <c r="I549" s="92">
        <f t="shared" si="556"/>
        <v>-0.0003474635163</v>
      </c>
      <c r="J549" s="92">
        <f t="shared" si="556"/>
        <v>-0.01377570157</v>
      </c>
      <c r="K549" s="92">
        <v>-0.00646</v>
      </c>
      <c r="L549" s="92">
        <v>2.9E-4</v>
      </c>
      <c r="M549" s="92">
        <f t="shared" si="3"/>
        <v>0.007205915903</v>
      </c>
    </row>
    <row r="550" ht="15.75" customHeight="1">
      <c r="A550" s="102">
        <v>45327.0</v>
      </c>
      <c r="B550" s="88">
        <v>1677.74</v>
      </c>
      <c r="C550" s="88">
        <v>1113.55</v>
      </c>
      <c r="D550" s="88">
        <v>1444.85</v>
      </c>
      <c r="E550" s="88">
        <v>3341.75</v>
      </c>
      <c r="F550" s="89">
        <v>923.95</v>
      </c>
      <c r="G550" s="90">
        <v>21771.7</v>
      </c>
      <c r="H550" s="92">
        <f t="shared" ref="H550:J550" si="557">(B550-B549)/B549</f>
        <v>-0.003634506432</v>
      </c>
      <c r="I550" s="92">
        <f t="shared" si="557"/>
        <v>-0.03236878693</v>
      </c>
      <c r="J550" s="92">
        <f t="shared" si="557"/>
        <v>-0.000898938561</v>
      </c>
      <c r="K550" s="92">
        <v>-0.01016</v>
      </c>
      <c r="L550" s="92">
        <v>0.05468</v>
      </c>
      <c r="M550" s="92">
        <f t="shared" si="3"/>
        <v>-0.003756783717</v>
      </c>
    </row>
    <row r="551" ht="15.75" customHeight="1">
      <c r="A551" s="102">
        <v>45328.0</v>
      </c>
      <c r="B551" s="88">
        <v>1719.76</v>
      </c>
      <c r="C551" s="88">
        <v>1134.05</v>
      </c>
      <c r="D551" s="88">
        <v>1444.1</v>
      </c>
      <c r="E551" s="88">
        <v>3424.25</v>
      </c>
      <c r="F551" s="89">
        <v>936.66</v>
      </c>
      <c r="G551" s="90">
        <v>21929.4</v>
      </c>
      <c r="H551" s="92">
        <f t="shared" ref="H551:J551" si="558">(B551-B550)/B550</f>
        <v>0.02504559705</v>
      </c>
      <c r="I551" s="92">
        <f t="shared" si="558"/>
        <v>0.01840959095</v>
      </c>
      <c r="J551" s="92">
        <f t="shared" si="558"/>
        <v>-0.0005190850261</v>
      </c>
      <c r="K551" s="92">
        <v>0.02469</v>
      </c>
      <c r="L551" s="92">
        <v>0.01376</v>
      </c>
      <c r="M551" s="92">
        <f t="shared" si="3"/>
        <v>0.007243348016</v>
      </c>
    </row>
    <row r="552" ht="15.75" customHeight="1">
      <c r="A552" s="102">
        <v>45329.0</v>
      </c>
      <c r="B552" s="88">
        <v>1684.26</v>
      </c>
      <c r="C552" s="88">
        <v>1134.3</v>
      </c>
      <c r="D552" s="88">
        <v>1429.95</v>
      </c>
      <c r="E552" s="88">
        <v>3394.7</v>
      </c>
      <c r="F552" s="89">
        <v>930.93</v>
      </c>
      <c r="G552" s="90">
        <v>21930.5</v>
      </c>
      <c r="H552" s="92">
        <f t="shared" ref="H552:J552" si="559">(B552-B551)/B551</f>
        <v>-0.02064241522</v>
      </c>
      <c r="I552" s="92">
        <f t="shared" si="559"/>
        <v>0.0002204488338</v>
      </c>
      <c r="J552" s="92">
        <f t="shared" si="559"/>
        <v>-0.009798490409</v>
      </c>
      <c r="K552" s="92">
        <v>-0.00863</v>
      </c>
      <c r="L552" s="92">
        <v>-0.00612</v>
      </c>
      <c r="M552" s="92">
        <f t="shared" si="3"/>
        <v>0.00005016097112</v>
      </c>
    </row>
    <row r="553" ht="15.75" customHeight="1">
      <c r="A553" s="102">
        <v>45330.0</v>
      </c>
      <c r="B553" s="88">
        <v>1682.62</v>
      </c>
      <c r="C553" s="88">
        <v>1142.15</v>
      </c>
      <c r="D553" s="88">
        <v>1403.05</v>
      </c>
      <c r="E553" s="88">
        <v>3335.5</v>
      </c>
      <c r="F553" s="89">
        <v>921.46</v>
      </c>
      <c r="G553" s="90">
        <v>21717.95</v>
      </c>
      <c r="H553" s="92">
        <f t="shared" ref="H553:J553" si="560">(B553-B552)/B552</f>
        <v>-0.0009737213969</v>
      </c>
      <c r="I553" s="92">
        <f t="shared" si="560"/>
        <v>0.006920567751</v>
      </c>
      <c r="J553" s="92">
        <f t="shared" si="560"/>
        <v>-0.01881184657</v>
      </c>
      <c r="K553" s="92">
        <v>-0.01744</v>
      </c>
      <c r="L553" s="92">
        <v>-0.01017</v>
      </c>
      <c r="M553" s="92">
        <f t="shared" si="3"/>
        <v>-0.009691981487</v>
      </c>
    </row>
    <row r="554" ht="15.75" customHeight="1">
      <c r="A554" s="102">
        <v>45331.0</v>
      </c>
      <c r="B554" s="88">
        <v>1659.99</v>
      </c>
      <c r="C554" s="88">
        <v>1120.25</v>
      </c>
      <c r="D554" s="88">
        <v>1403.6</v>
      </c>
      <c r="E554" s="88">
        <v>3324.55</v>
      </c>
      <c r="F554" s="89">
        <v>912.18</v>
      </c>
      <c r="G554" s="90">
        <v>21782.5</v>
      </c>
      <c r="H554" s="92">
        <f t="shared" ref="H554:J554" si="561">(B554-B553)/B553</f>
        <v>-0.01344926365</v>
      </c>
      <c r="I554" s="92">
        <f t="shared" si="561"/>
        <v>-0.01917436414</v>
      </c>
      <c r="J554" s="92">
        <f t="shared" si="561"/>
        <v>0.000392003136</v>
      </c>
      <c r="K554" s="92">
        <v>-0.00328</v>
      </c>
      <c r="L554" s="92">
        <v>-0.01007</v>
      </c>
      <c r="M554" s="92">
        <f t="shared" si="3"/>
        <v>0.00297219581</v>
      </c>
    </row>
    <row r="555" ht="15.75" customHeight="1">
      <c r="A555" s="102">
        <v>45334.0</v>
      </c>
      <c r="B555" s="88">
        <v>1670.69</v>
      </c>
      <c r="C555" s="88">
        <v>1118.7</v>
      </c>
      <c r="D555" s="88">
        <v>1390.0</v>
      </c>
      <c r="E555" s="88">
        <v>3299.55</v>
      </c>
      <c r="F555" s="89">
        <v>908.8</v>
      </c>
      <c r="G555" s="90">
        <v>21616.05</v>
      </c>
      <c r="H555" s="92">
        <f t="shared" ref="H555:J555" si="562">(B555-B554)/B554</f>
        <v>0.006445821963</v>
      </c>
      <c r="I555" s="92">
        <f t="shared" si="562"/>
        <v>-0.001383619728</v>
      </c>
      <c r="J555" s="92">
        <f t="shared" si="562"/>
        <v>-0.009689370191</v>
      </c>
      <c r="K555" s="92">
        <v>-0.00752</v>
      </c>
      <c r="L555" s="92">
        <v>-0.00371</v>
      </c>
      <c r="M555" s="92">
        <f t="shared" si="3"/>
        <v>-0.007641455297</v>
      </c>
    </row>
    <row r="556" ht="15.75" customHeight="1">
      <c r="A556" s="102">
        <v>45335.0</v>
      </c>
      <c r="B556" s="88">
        <v>1675.11</v>
      </c>
      <c r="C556" s="88">
        <v>1117.85</v>
      </c>
      <c r="D556" s="88">
        <v>1394.45</v>
      </c>
      <c r="E556" s="88">
        <v>3321.5</v>
      </c>
      <c r="F556" s="89">
        <v>904.11</v>
      </c>
      <c r="G556" s="90">
        <v>21743.25</v>
      </c>
      <c r="H556" s="92">
        <f t="shared" ref="H556:J556" si="563">(B556-B555)/B555</f>
        <v>0.002645613489</v>
      </c>
      <c r="I556" s="92">
        <f t="shared" si="563"/>
        <v>-0.0007598104943</v>
      </c>
      <c r="J556" s="92">
        <f t="shared" si="563"/>
        <v>0.003201438849</v>
      </c>
      <c r="K556" s="92">
        <v>0.00665</v>
      </c>
      <c r="L556" s="92">
        <v>-0.00516</v>
      </c>
      <c r="M556" s="92">
        <f t="shared" si="3"/>
        <v>0.005884516366</v>
      </c>
    </row>
    <row r="557" ht="15.75" customHeight="1">
      <c r="A557" s="102">
        <v>45336.0</v>
      </c>
      <c r="B557" s="88">
        <v>1656.86</v>
      </c>
      <c r="C557" s="88">
        <v>1115.85</v>
      </c>
      <c r="D557" s="88">
        <v>1384.05</v>
      </c>
      <c r="E557" s="88">
        <v>3309.0</v>
      </c>
      <c r="F557" s="89">
        <v>915.47</v>
      </c>
      <c r="G557" s="90">
        <v>21840.05</v>
      </c>
      <c r="H557" s="92">
        <f t="shared" ref="H557:J557" si="564">(B557-B556)/B556</f>
        <v>-0.01089480691</v>
      </c>
      <c r="I557" s="92">
        <f t="shared" si="564"/>
        <v>-0.001789148812</v>
      </c>
      <c r="J557" s="92">
        <f t="shared" si="564"/>
        <v>-0.007458137617</v>
      </c>
      <c r="K557" s="92">
        <v>-0.00376</v>
      </c>
      <c r="L557" s="92">
        <v>0.01256</v>
      </c>
      <c r="M557" s="92">
        <f t="shared" si="3"/>
        <v>0.004451956354</v>
      </c>
    </row>
    <row r="558" ht="15.75" customHeight="1">
      <c r="A558" s="102">
        <v>45337.0</v>
      </c>
      <c r="B558" s="88">
        <v>1666.96</v>
      </c>
      <c r="C558" s="88">
        <v>1120.7</v>
      </c>
      <c r="D558" s="88">
        <v>1414.05</v>
      </c>
      <c r="E558" s="88">
        <v>3300.3</v>
      </c>
      <c r="F558" s="89">
        <v>917.72</v>
      </c>
      <c r="G558" s="90">
        <v>21910.75</v>
      </c>
      <c r="H558" s="92">
        <f t="shared" ref="H558:J558" si="565">(B558-B557)/B557</f>
        <v>0.006095868088</v>
      </c>
      <c r="I558" s="92">
        <f t="shared" si="565"/>
        <v>0.004346462338</v>
      </c>
      <c r="J558" s="92">
        <f t="shared" si="565"/>
        <v>0.0216755175</v>
      </c>
      <c r="K558" s="92">
        <v>-0.00263</v>
      </c>
      <c r="L558" s="92">
        <v>0.00246</v>
      </c>
      <c r="M558" s="92">
        <f t="shared" si="3"/>
        <v>0.003237172076</v>
      </c>
    </row>
    <row r="559" ht="15.75" customHeight="1">
      <c r="A559" s="102">
        <v>45338.0</v>
      </c>
      <c r="B559" s="88">
        <v>1692.11</v>
      </c>
      <c r="C559" s="88">
        <v>1120.0</v>
      </c>
      <c r="D559" s="88">
        <v>1419.9</v>
      </c>
      <c r="E559" s="88">
        <v>3386.75</v>
      </c>
      <c r="F559" s="89">
        <v>935.71</v>
      </c>
      <c r="G559" s="90">
        <v>22040.7</v>
      </c>
      <c r="H559" s="92">
        <f t="shared" ref="H559:J559" si="566">(B559-B558)/B558</f>
        <v>0.01508734463</v>
      </c>
      <c r="I559" s="92">
        <f t="shared" si="566"/>
        <v>-0.000624609619</v>
      </c>
      <c r="J559" s="92">
        <f t="shared" si="566"/>
        <v>0.004137053145</v>
      </c>
      <c r="K559" s="92">
        <v>0.02619</v>
      </c>
      <c r="L559" s="92">
        <v>0.0196</v>
      </c>
      <c r="M559" s="92">
        <f t="shared" si="3"/>
        <v>0.005930878678</v>
      </c>
    </row>
    <row r="560" ht="15.75" customHeight="1">
      <c r="A560" s="102">
        <v>45341.0</v>
      </c>
      <c r="B560" s="88">
        <v>1690.22</v>
      </c>
      <c r="C560" s="88">
        <v>1142.2</v>
      </c>
      <c r="D560" s="88">
        <v>1417.1</v>
      </c>
      <c r="E560" s="88">
        <v>3339.85</v>
      </c>
      <c r="F560" s="89">
        <v>929.73</v>
      </c>
      <c r="G560" s="90">
        <v>22122.25</v>
      </c>
      <c r="H560" s="92">
        <f t="shared" ref="H560:J560" si="567">(B560-B559)/B559</f>
        <v>-0.001116948662</v>
      </c>
      <c r="I560" s="92">
        <f t="shared" si="567"/>
        <v>0.01982142857</v>
      </c>
      <c r="J560" s="92">
        <f t="shared" si="567"/>
        <v>-0.001971969857</v>
      </c>
      <c r="K560" s="92">
        <v>-0.01385</v>
      </c>
      <c r="L560" s="92">
        <v>-0.00639</v>
      </c>
      <c r="M560" s="92">
        <f t="shared" si="3"/>
        <v>0.003699973231</v>
      </c>
    </row>
    <row r="561" ht="15.75" customHeight="1">
      <c r="A561" s="102">
        <v>45342.0</v>
      </c>
      <c r="B561" s="88">
        <v>1675.81</v>
      </c>
      <c r="C561" s="88">
        <v>1143.95</v>
      </c>
      <c r="D561" s="88">
        <v>1454.3</v>
      </c>
      <c r="E561" s="88">
        <v>3356.75</v>
      </c>
      <c r="F561" s="89">
        <v>923.5</v>
      </c>
      <c r="G561" s="90">
        <v>22196.95</v>
      </c>
      <c r="H561" s="92">
        <f t="shared" ref="H561:J561" si="568">(B561-B560)/B560</f>
        <v>-0.008525517388</v>
      </c>
      <c r="I561" s="92">
        <f t="shared" si="568"/>
        <v>0.001532130975</v>
      </c>
      <c r="J561" s="92">
        <f t="shared" si="568"/>
        <v>0.02625079387</v>
      </c>
      <c r="K561" s="92">
        <v>0.00506</v>
      </c>
      <c r="L561" s="92">
        <v>-0.0067</v>
      </c>
      <c r="M561" s="92">
        <f t="shared" si="3"/>
        <v>0.003376690888</v>
      </c>
    </row>
    <row r="562" ht="15.75" customHeight="1">
      <c r="A562" s="102">
        <v>45343.0</v>
      </c>
      <c r="B562" s="88">
        <v>1646.27</v>
      </c>
      <c r="C562" s="88">
        <v>1139.9</v>
      </c>
      <c r="D562" s="88">
        <v>1439.15</v>
      </c>
      <c r="E562" s="88">
        <v>3296.4</v>
      </c>
      <c r="F562" s="89">
        <v>918.22</v>
      </c>
      <c r="G562" s="90">
        <v>22055.05</v>
      </c>
      <c r="H562" s="92">
        <f t="shared" ref="H562:J562" si="569">(B562-B561)/B561</f>
        <v>-0.01762729665</v>
      </c>
      <c r="I562" s="92">
        <f t="shared" si="569"/>
        <v>-0.003540364526</v>
      </c>
      <c r="J562" s="92">
        <f t="shared" si="569"/>
        <v>-0.01041738293</v>
      </c>
      <c r="K562" s="92">
        <v>-0.01798</v>
      </c>
      <c r="L562" s="92">
        <v>-0.00572</v>
      </c>
      <c r="M562" s="92">
        <f t="shared" si="3"/>
        <v>-0.006392770178</v>
      </c>
    </row>
    <row r="563" ht="15.75" customHeight="1">
      <c r="A563" s="102">
        <v>45344.0</v>
      </c>
      <c r="B563" s="88">
        <v>1671.93</v>
      </c>
      <c r="C563" s="88">
        <v>1135.55</v>
      </c>
      <c r="D563" s="88">
        <v>1419.55</v>
      </c>
      <c r="E563" s="88">
        <v>3363.75</v>
      </c>
      <c r="F563" s="89">
        <v>929.43</v>
      </c>
      <c r="G563" s="90">
        <v>22217.45</v>
      </c>
      <c r="H563" s="92">
        <f t="shared" ref="H563:J563" si="570">(B563-B562)/B562</f>
        <v>0.01558675065</v>
      </c>
      <c r="I563" s="92">
        <f t="shared" si="570"/>
        <v>-0.003816124221</v>
      </c>
      <c r="J563" s="92">
        <f t="shared" si="570"/>
        <v>-0.01361915019</v>
      </c>
      <c r="K563" s="92">
        <v>0.02043</v>
      </c>
      <c r="L563" s="92">
        <v>0.01221</v>
      </c>
      <c r="M563" s="92">
        <f t="shared" si="3"/>
        <v>0.007363392964</v>
      </c>
    </row>
    <row r="564" ht="15.75" customHeight="1">
      <c r="A564" s="102">
        <v>45345.0</v>
      </c>
      <c r="B564" s="88">
        <v>1667.45</v>
      </c>
      <c r="C564" s="88">
        <v>1125.75</v>
      </c>
      <c r="D564" s="88">
        <v>1420.6</v>
      </c>
      <c r="E564" s="88">
        <v>3387.95</v>
      </c>
      <c r="F564" s="89">
        <v>934.52</v>
      </c>
      <c r="G564" s="90">
        <v>22212.7</v>
      </c>
      <c r="H564" s="92">
        <f t="shared" ref="H564:J564" si="571">(B564-B563)/B563</f>
        <v>-0.002679538019</v>
      </c>
      <c r="I564" s="92">
        <f t="shared" si="571"/>
        <v>-0.008630179208</v>
      </c>
      <c r="J564" s="92">
        <f t="shared" si="571"/>
        <v>0.0007396710225</v>
      </c>
      <c r="K564" s="92">
        <v>0.00719</v>
      </c>
      <c r="L564" s="92">
        <v>0.00548</v>
      </c>
      <c r="M564" s="92">
        <f t="shared" si="3"/>
        <v>-0.0002137959127</v>
      </c>
    </row>
    <row r="565" ht="15.75" customHeight="1">
      <c r="A565" s="102">
        <v>45348.0</v>
      </c>
      <c r="B565" s="88">
        <v>1650.85</v>
      </c>
      <c r="C565" s="88">
        <v>1110.05</v>
      </c>
      <c r="D565" s="88">
        <v>1422.3</v>
      </c>
      <c r="E565" s="88">
        <v>3470.15</v>
      </c>
      <c r="F565" s="89">
        <v>934.07</v>
      </c>
      <c r="G565" s="90">
        <v>22122.05</v>
      </c>
      <c r="H565" s="92">
        <f t="shared" ref="H565:J565" si="572">(B565-B564)/B564</f>
        <v>-0.009955320999</v>
      </c>
      <c r="I565" s="92">
        <f t="shared" si="572"/>
        <v>-0.01394625805</v>
      </c>
      <c r="J565" s="92">
        <f t="shared" si="572"/>
        <v>0.00119667746</v>
      </c>
      <c r="K565" s="92">
        <v>0.02426</v>
      </c>
      <c r="L565" s="92">
        <v>-4.8E-4</v>
      </c>
      <c r="M565" s="92">
        <f t="shared" si="3"/>
        <v>-0.004080998708</v>
      </c>
    </row>
    <row r="566" ht="15.75" customHeight="1">
      <c r="A566" s="102">
        <v>45349.0</v>
      </c>
      <c r="B566" s="88">
        <v>1654.28</v>
      </c>
      <c r="C566" s="88">
        <v>1127.5</v>
      </c>
      <c r="D566" s="88">
        <v>1420.15</v>
      </c>
      <c r="E566" s="88">
        <v>3506.45</v>
      </c>
      <c r="F566" s="89">
        <v>959.74</v>
      </c>
      <c r="G566" s="90">
        <v>22198.35</v>
      </c>
      <c r="H566" s="92">
        <f t="shared" ref="H566:J566" si="573">(B566-B565)/B565</f>
        <v>0.002077717539</v>
      </c>
      <c r="I566" s="92">
        <f t="shared" si="573"/>
        <v>0.01572001261</v>
      </c>
      <c r="J566" s="92">
        <f t="shared" si="573"/>
        <v>-0.001511636082</v>
      </c>
      <c r="K566" s="92">
        <v>0.01046</v>
      </c>
      <c r="L566" s="92">
        <v>0.02748</v>
      </c>
      <c r="M566" s="92">
        <f t="shared" si="3"/>
        <v>0.003449047444</v>
      </c>
    </row>
    <row r="567" ht="15.75" customHeight="1">
      <c r="A567" s="102">
        <v>45350.0</v>
      </c>
      <c r="B567" s="88">
        <v>1661.88</v>
      </c>
      <c r="C567" s="88">
        <v>1128.75</v>
      </c>
      <c r="D567" s="88">
        <v>1409.4</v>
      </c>
      <c r="E567" s="88">
        <v>3470.2</v>
      </c>
      <c r="F567" s="89">
        <v>955.1</v>
      </c>
      <c r="G567" s="90">
        <v>21951.15</v>
      </c>
      <c r="H567" s="92">
        <f t="shared" ref="H567:J567" si="574">(B567-B566)/B566</f>
        <v>0.004594143676</v>
      </c>
      <c r="I567" s="92">
        <f t="shared" si="574"/>
        <v>0.00110864745</v>
      </c>
      <c r="J567" s="92">
        <f t="shared" si="574"/>
        <v>-0.007569622927</v>
      </c>
      <c r="K567" s="92">
        <v>-0.01034</v>
      </c>
      <c r="L567" s="92">
        <v>-0.00483</v>
      </c>
      <c r="M567" s="92">
        <f t="shared" si="3"/>
        <v>-0.01113596281</v>
      </c>
    </row>
    <row r="568" ht="15.75" customHeight="1">
      <c r="A568" s="102">
        <v>45351.0</v>
      </c>
      <c r="B568" s="88">
        <v>1664.52</v>
      </c>
      <c r="C568" s="88">
        <v>1123.35</v>
      </c>
      <c r="D568" s="88">
        <v>1403.4</v>
      </c>
      <c r="E568" s="88">
        <v>3477.55</v>
      </c>
      <c r="F568" s="89">
        <v>947.28</v>
      </c>
      <c r="G568" s="90">
        <v>21982.8</v>
      </c>
      <c r="H568" s="92">
        <f t="shared" ref="H568:J568" si="575">(B568-B567)/B567</f>
        <v>0.001588562351</v>
      </c>
      <c r="I568" s="92">
        <f t="shared" si="575"/>
        <v>-0.004784053156</v>
      </c>
      <c r="J568" s="92">
        <f t="shared" si="575"/>
        <v>-0.004257130694</v>
      </c>
      <c r="K568" s="92">
        <v>0.00212</v>
      </c>
      <c r="L568" s="92">
        <v>-0.00819</v>
      </c>
      <c r="M568" s="92">
        <f t="shared" si="3"/>
        <v>0.001441837899</v>
      </c>
    </row>
    <row r="569" ht="15.75" customHeight="1">
      <c r="A569" s="102">
        <v>45352.0</v>
      </c>
      <c r="B569" s="88">
        <v>1645.43</v>
      </c>
      <c r="C569" s="88">
        <v>1128.7</v>
      </c>
      <c r="D569" s="88">
        <v>1430.75</v>
      </c>
      <c r="E569" s="88">
        <v>3633.5</v>
      </c>
      <c r="F569" s="89">
        <v>974.39</v>
      </c>
      <c r="G569" s="90">
        <v>22338.75</v>
      </c>
      <c r="H569" s="92">
        <f t="shared" ref="H569:J569" si="576">(B569-B568)/B568</f>
        <v>-0.01146877178</v>
      </c>
      <c r="I569" s="92">
        <f t="shared" si="576"/>
        <v>0.004762540615</v>
      </c>
      <c r="J569" s="92">
        <f t="shared" si="576"/>
        <v>0.01948838535</v>
      </c>
      <c r="K569" s="92">
        <v>0.04484</v>
      </c>
      <c r="L569" s="92">
        <v>0.02862</v>
      </c>
      <c r="M569" s="92">
        <f t="shared" si="3"/>
        <v>0.01619220481</v>
      </c>
    </row>
    <row r="570" ht="15.75" customHeight="1">
      <c r="A570" s="102">
        <v>45353.0</v>
      </c>
      <c r="B570" s="88">
        <v>1656.3</v>
      </c>
      <c r="C570" s="88">
        <v>1133.0</v>
      </c>
      <c r="D570" s="88">
        <v>1430.75</v>
      </c>
      <c r="E570" s="88">
        <v>3655.25</v>
      </c>
      <c r="F570" s="89">
        <v>988.35</v>
      </c>
      <c r="G570" s="90">
        <v>22378.4</v>
      </c>
      <c r="H570" s="92">
        <f t="shared" ref="H570:J570" si="577">(B570-B569)/B569</f>
        <v>0.006606175893</v>
      </c>
      <c r="I570" s="92">
        <f t="shared" si="577"/>
        <v>0.003809692567</v>
      </c>
      <c r="J570" s="92">
        <f t="shared" si="577"/>
        <v>0</v>
      </c>
      <c r="K570" s="92">
        <v>0.00599</v>
      </c>
      <c r="L570" s="92">
        <v>0.01433</v>
      </c>
      <c r="M570" s="92">
        <f t="shared" si="3"/>
        <v>0.001774942645</v>
      </c>
    </row>
    <row r="571" ht="15.75" customHeight="1">
      <c r="A571" s="102">
        <v>45355.0</v>
      </c>
      <c r="B571" s="88">
        <v>1628.03</v>
      </c>
      <c r="C571" s="88">
        <v>1133.5</v>
      </c>
      <c r="D571" s="88">
        <v>1432.7</v>
      </c>
      <c r="E571" s="88">
        <v>3644.45</v>
      </c>
      <c r="F571" s="89">
        <v>984.16</v>
      </c>
      <c r="G571" s="90">
        <v>22405.6</v>
      </c>
      <c r="H571" s="92">
        <f t="shared" ref="H571:J571" si="578">(B571-B570)/B570</f>
        <v>-0.01706816398</v>
      </c>
      <c r="I571" s="92">
        <f t="shared" si="578"/>
        <v>0.0004413062665</v>
      </c>
      <c r="J571" s="92">
        <f t="shared" si="578"/>
        <v>0.001362921545</v>
      </c>
      <c r="K571" s="92">
        <v>-0.00295</v>
      </c>
      <c r="L571" s="92">
        <v>-0.00424</v>
      </c>
      <c r="M571" s="92">
        <f t="shared" si="3"/>
        <v>0.001215457763</v>
      </c>
    </row>
    <row r="572" ht="15.75" customHeight="1">
      <c r="A572" s="102">
        <v>45356.0</v>
      </c>
      <c r="B572" s="88">
        <v>1597.5</v>
      </c>
      <c r="C572" s="88">
        <v>1168.9</v>
      </c>
      <c r="D572" s="88">
        <v>1440.85</v>
      </c>
      <c r="E572" s="88">
        <v>3612.6</v>
      </c>
      <c r="F572" s="88">
        <v>1018.76</v>
      </c>
      <c r="G572" s="90">
        <v>22356.3</v>
      </c>
      <c r="H572" s="92">
        <f t="shared" ref="H572:J572" si="579">(B572-B571)/B571</f>
        <v>-0.01875272569</v>
      </c>
      <c r="I572" s="92">
        <f t="shared" si="579"/>
        <v>0.03123070137</v>
      </c>
      <c r="J572" s="92">
        <f t="shared" si="579"/>
        <v>0.005688560061</v>
      </c>
      <c r="K572" s="92">
        <v>-0.00874</v>
      </c>
      <c r="L572" s="92">
        <v>0.03516</v>
      </c>
      <c r="M572" s="92">
        <f t="shared" si="3"/>
        <v>-0.002200342771</v>
      </c>
    </row>
    <row r="573" ht="15.75" customHeight="1">
      <c r="A573" s="102">
        <v>45357.0</v>
      </c>
      <c r="B573" s="88">
        <v>1608.48</v>
      </c>
      <c r="C573" s="88">
        <v>1193.7</v>
      </c>
      <c r="D573" s="88">
        <v>1442.6</v>
      </c>
      <c r="E573" s="88">
        <v>3642.2</v>
      </c>
      <c r="F573" s="88">
        <v>1014.52</v>
      </c>
      <c r="G573" s="90">
        <v>22474.05</v>
      </c>
      <c r="H573" s="92">
        <f t="shared" ref="H573:J573" si="580">(B573-B572)/B572</f>
        <v>0.006873239437</v>
      </c>
      <c r="I573" s="92">
        <f t="shared" si="580"/>
        <v>0.02121652836</v>
      </c>
      <c r="J573" s="92">
        <f t="shared" si="580"/>
        <v>0.001214560849</v>
      </c>
      <c r="K573" s="92">
        <v>0.00819</v>
      </c>
      <c r="L573" s="92">
        <v>-0.00416</v>
      </c>
      <c r="M573" s="92">
        <f t="shared" si="3"/>
        <v>0.005266971726</v>
      </c>
    </row>
    <row r="574" ht="15.75" customHeight="1">
      <c r="A574" s="102">
        <v>45358.0</v>
      </c>
      <c r="B574" s="88">
        <v>1607.39</v>
      </c>
      <c r="C574" s="88">
        <v>1199.7</v>
      </c>
      <c r="D574" s="88">
        <v>1446.1</v>
      </c>
      <c r="E574" s="88">
        <v>3676.95</v>
      </c>
      <c r="F574" s="88">
        <v>1036.1</v>
      </c>
      <c r="G574" s="90">
        <v>22493.55</v>
      </c>
      <c r="H574" s="92">
        <f t="shared" ref="H574:J574" si="581">(B574-B573)/B573</f>
        <v>-0.0006776584104</v>
      </c>
      <c r="I574" s="92">
        <f t="shared" si="581"/>
        <v>0.00502638854</v>
      </c>
      <c r="J574" s="92">
        <f t="shared" si="581"/>
        <v>0.002426174962</v>
      </c>
      <c r="K574" s="92">
        <v>0.00954</v>
      </c>
      <c r="L574" s="92">
        <v>0.02127</v>
      </c>
      <c r="M574" s="92">
        <f t="shared" si="3"/>
        <v>0.0008676673764</v>
      </c>
    </row>
    <row r="575" ht="15.75" customHeight="1">
      <c r="A575" s="102">
        <v>45362.0</v>
      </c>
      <c r="B575" s="88">
        <v>1591.63</v>
      </c>
      <c r="C575" s="88">
        <v>1196.6</v>
      </c>
      <c r="D575" s="88">
        <v>1427.8</v>
      </c>
      <c r="E575" s="88">
        <v>3640.6</v>
      </c>
      <c r="F575" s="88">
        <v>1024.84</v>
      </c>
      <c r="G575" s="90">
        <v>22332.65</v>
      </c>
      <c r="H575" s="92">
        <f t="shared" ref="H575:J575" si="582">(B575-B574)/B574</f>
        <v>-0.009804714475</v>
      </c>
      <c r="I575" s="92">
        <f t="shared" si="582"/>
        <v>-0.002583979328</v>
      </c>
      <c r="J575" s="92">
        <f t="shared" si="582"/>
        <v>-0.01265472651</v>
      </c>
      <c r="K575" s="92">
        <v>-0.00989</v>
      </c>
      <c r="L575" s="92">
        <v>-0.01087</v>
      </c>
      <c r="M575" s="92">
        <f t="shared" si="3"/>
        <v>-0.007153161684</v>
      </c>
    </row>
    <row r="576" ht="15.75" customHeight="1">
      <c r="A576" s="102">
        <v>45363.0</v>
      </c>
      <c r="B576" s="88">
        <v>1603.91</v>
      </c>
      <c r="C576" s="88">
        <v>1204.25</v>
      </c>
      <c r="D576" s="88">
        <v>1459.55</v>
      </c>
      <c r="E576" s="88">
        <v>3621.65</v>
      </c>
      <c r="F576" s="88">
        <v>1013.37</v>
      </c>
      <c r="G576" s="90">
        <v>22335.7</v>
      </c>
      <c r="H576" s="92">
        <f t="shared" ref="H576:J576" si="583">(B576-B575)/B575</f>
        <v>0.007715360982</v>
      </c>
      <c r="I576" s="92">
        <f t="shared" si="583"/>
        <v>0.006393113822</v>
      </c>
      <c r="J576" s="92">
        <f t="shared" si="583"/>
        <v>0.02223700798</v>
      </c>
      <c r="K576" s="92">
        <v>-0.00521</v>
      </c>
      <c r="L576" s="92">
        <v>-0.01119</v>
      </c>
      <c r="M576" s="92">
        <f t="shared" si="3"/>
        <v>0.0001365713429</v>
      </c>
    </row>
    <row r="577" ht="15.75" customHeight="1">
      <c r="A577" s="102">
        <v>45364.0</v>
      </c>
      <c r="B577" s="88">
        <v>1602.37</v>
      </c>
      <c r="C577" s="88">
        <v>1168.75</v>
      </c>
      <c r="D577" s="88">
        <v>1460.4</v>
      </c>
      <c r="E577" s="88">
        <v>3538.55</v>
      </c>
      <c r="F577" s="89">
        <v>970.21</v>
      </c>
      <c r="G577" s="90">
        <v>21997.7</v>
      </c>
      <c r="H577" s="92">
        <f t="shared" ref="H577:J577" si="584">(B577-B576)/B576</f>
        <v>-0.0009601536246</v>
      </c>
      <c r="I577" s="92">
        <f t="shared" si="584"/>
        <v>-0.02947892879</v>
      </c>
      <c r="J577" s="92">
        <f t="shared" si="584"/>
        <v>0.0005823712788</v>
      </c>
      <c r="K577" s="92">
        <v>-0.02295</v>
      </c>
      <c r="L577" s="92">
        <v>-0.04259</v>
      </c>
      <c r="M577" s="92">
        <f t="shared" si="3"/>
        <v>-0.01513272474</v>
      </c>
    </row>
    <row r="578" ht="15.75" customHeight="1">
      <c r="A578" s="102">
        <v>45365.0</v>
      </c>
      <c r="B578" s="88">
        <v>1644.04</v>
      </c>
      <c r="C578" s="88">
        <v>1194.6</v>
      </c>
      <c r="D578" s="88">
        <v>1455.45</v>
      </c>
      <c r="E578" s="88">
        <v>3608.2</v>
      </c>
      <c r="F578" s="89">
        <v>964.77</v>
      </c>
      <c r="G578" s="90">
        <v>22146.65</v>
      </c>
      <c r="H578" s="92">
        <f t="shared" ref="H578:J578" si="585">(B578-B577)/B577</f>
        <v>0.02600522975</v>
      </c>
      <c r="I578" s="92">
        <f t="shared" si="585"/>
        <v>0.02211764706</v>
      </c>
      <c r="J578" s="92">
        <f t="shared" si="585"/>
        <v>-0.003389482334</v>
      </c>
      <c r="K578" s="92">
        <v>0.01968</v>
      </c>
      <c r="L578" s="92">
        <v>-0.00561</v>
      </c>
      <c r="M578" s="92">
        <f t="shared" si="3"/>
        <v>0.00677116244</v>
      </c>
    </row>
    <row r="579" ht="15.75" customHeight="1">
      <c r="A579" s="102">
        <v>45366.0</v>
      </c>
      <c r="B579" s="88">
        <v>1624.84</v>
      </c>
      <c r="C579" s="88">
        <v>1220.0</v>
      </c>
      <c r="D579" s="88">
        <v>1452.65</v>
      </c>
      <c r="E579" s="88">
        <v>3537.15</v>
      </c>
      <c r="F579" s="89">
        <v>942.94</v>
      </c>
      <c r="G579" s="90">
        <v>22023.35</v>
      </c>
      <c r="H579" s="92">
        <f t="shared" ref="H579:J579" si="586">(B579-B578)/B578</f>
        <v>-0.01167854797</v>
      </c>
      <c r="I579" s="92">
        <f t="shared" si="586"/>
        <v>0.02126234723</v>
      </c>
      <c r="J579" s="92">
        <f t="shared" si="586"/>
        <v>-0.001923803635</v>
      </c>
      <c r="K579" s="92">
        <v>-0.01969</v>
      </c>
      <c r="L579" s="92">
        <v>-0.02263</v>
      </c>
      <c r="M579" s="92">
        <f t="shared" si="3"/>
        <v>-0.005567433449</v>
      </c>
    </row>
    <row r="580" ht="15.75" customHeight="1">
      <c r="A580" s="102">
        <v>45369.0</v>
      </c>
      <c r="B580" s="88">
        <v>1593.67</v>
      </c>
      <c r="C580" s="88">
        <v>1225.3</v>
      </c>
      <c r="D580" s="88">
        <v>1446.05</v>
      </c>
      <c r="E580" s="88">
        <v>3561.2</v>
      </c>
      <c r="F580" s="89">
        <v>969.46</v>
      </c>
      <c r="G580" s="90">
        <v>22055.7</v>
      </c>
      <c r="H580" s="92">
        <f t="shared" ref="H580:J580" si="587">(B580-B579)/B579</f>
        <v>-0.01918342729</v>
      </c>
      <c r="I580" s="92">
        <f t="shared" si="587"/>
        <v>0.004344262295</v>
      </c>
      <c r="J580" s="92">
        <f t="shared" si="587"/>
        <v>-0.004543420645</v>
      </c>
      <c r="K580" s="92">
        <v>0.0068</v>
      </c>
      <c r="L580" s="92">
        <v>0.02812</v>
      </c>
      <c r="M580" s="92">
        <f t="shared" si="3"/>
        <v>0.001468895513</v>
      </c>
    </row>
    <row r="581" ht="15.75" customHeight="1">
      <c r="A581" s="102">
        <v>45370.0</v>
      </c>
      <c r="B581" s="88">
        <v>1552.7</v>
      </c>
      <c r="C581" s="88">
        <v>1228.35</v>
      </c>
      <c r="D581" s="88">
        <v>1449.35</v>
      </c>
      <c r="E581" s="88">
        <v>3501.7</v>
      </c>
      <c r="F581" s="89">
        <v>954.8</v>
      </c>
      <c r="G581" s="90">
        <v>21817.45</v>
      </c>
      <c r="H581" s="92">
        <f t="shared" ref="H581:J581" si="588">(B581-B580)/B580</f>
        <v>-0.02570795711</v>
      </c>
      <c r="I581" s="92">
        <f t="shared" si="588"/>
        <v>0.002489186322</v>
      </c>
      <c r="J581" s="92">
        <f t="shared" si="588"/>
        <v>0.002282078766</v>
      </c>
      <c r="K581" s="92">
        <v>-0.01671</v>
      </c>
      <c r="L581" s="92">
        <v>-0.01512</v>
      </c>
      <c r="M581" s="92">
        <f t="shared" si="3"/>
        <v>-0.01080219626</v>
      </c>
    </row>
    <row r="582" ht="15.75" customHeight="1">
      <c r="A582" s="102">
        <v>45371.0</v>
      </c>
      <c r="B582" s="88">
        <v>1546.24</v>
      </c>
      <c r="C582" s="88">
        <v>1231.8</v>
      </c>
      <c r="D582" s="88">
        <v>1431.05</v>
      </c>
      <c r="E582" s="88">
        <v>3509.7</v>
      </c>
      <c r="F582" s="89">
        <v>937.56</v>
      </c>
      <c r="G582" s="90">
        <v>21839.1</v>
      </c>
      <c r="H582" s="92">
        <f t="shared" ref="H582:J582" si="589">(B582-B581)/B581</f>
        <v>-0.004160494622</v>
      </c>
      <c r="I582" s="92">
        <f t="shared" si="589"/>
        <v>0.002808645744</v>
      </c>
      <c r="J582" s="92">
        <f t="shared" si="589"/>
        <v>-0.01262634974</v>
      </c>
      <c r="K582" s="92">
        <v>0.00228</v>
      </c>
      <c r="L582" s="92">
        <v>-0.01806</v>
      </c>
      <c r="M582" s="92">
        <f t="shared" si="3"/>
        <v>0.0009923249509</v>
      </c>
    </row>
    <row r="583" ht="15.75" customHeight="1">
      <c r="A583" s="102">
        <v>45372.0</v>
      </c>
      <c r="B583" s="88">
        <v>1545.99</v>
      </c>
      <c r="C583" s="88">
        <v>1220.8</v>
      </c>
      <c r="D583" s="88">
        <v>1445.75</v>
      </c>
      <c r="E583" s="88">
        <v>3560.0</v>
      </c>
      <c r="F583" s="89">
        <v>961.93</v>
      </c>
      <c r="G583" s="90">
        <v>22011.95</v>
      </c>
      <c r="H583" s="92">
        <f t="shared" ref="H583:J583" si="590">(B583-B582)/B582</f>
        <v>-0.0001616825331</v>
      </c>
      <c r="I583" s="92">
        <f t="shared" si="590"/>
        <v>-0.008930021107</v>
      </c>
      <c r="J583" s="92">
        <f t="shared" si="590"/>
        <v>0.01027217777</v>
      </c>
      <c r="K583" s="92">
        <v>0.01433</v>
      </c>
      <c r="L583" s="92">
        <v>0.02599</v>
      </c>
      <c r="M583" s="92">
        <f t="shared" si="3"/>
        <v>0.007914703445</v>
      </c>
    </row>
    <row r="584" ht="15.75" customHeight="1">
      <c r="A584" s="102">
        <v>45373.0</v>
      </c>
      <c r="B584" s="88">
        <v>1500.39</v>
      </c>
      <c r="C584" s="88">
        <v>1236.1</v>
      </c>
      <c r="D584" s="88">
        <v>1442.85</v>
      </c>
      <c r="E584" s="88">
        <v>3617.8</v>
      </c>
      <c r="F584" s="89">
        <v>976.79</v>
      </c>
      <c r="G584" s="90">
        <v>22096.75</v>
      </c>
      <c r="H584" s="92">
        <f t="shared" ref="H584:J584" si="591">(B584-B583)/B583</f>
        <v>-0.02949566297</v>
      </c>
      <c r="I584" s="92">
        <f t="shared" si="591"/>
        <v>0.0125327654</v>
      </c>
      <c r="J584" s="92">
        <f t="shared" si="591"/>
        <v>-0.002005879301</v>
      </c>
      <c r="K584" s="92">
        <v>0.01624</v>
      </c>
      <c r="L584" s="92">
        <v>0.01545</v>
      </c>
      <c r="M584" s="92">
        <f t="shared" si="3"/>
        <v>0.003852452872</v>
      </c>
    </row>
    <row r="585" ht="15.75" customHeight="1">
      <c r="A585" s="102">
        <v>45377.0</v>
      </c>
      <c r="B585" s="88">
        <v>1484.29</v>
      </c>
      <c r="C585" s="88">
        <v>1213.1</v>
      </c>
      <c r="D585" s="88">
        <v>1425.4</v>
      </c>
      <c r="E585" s="88">
        <v>3670.1</v>
      </c>
      <c r="F585" s="89">
        <v>983.17</v>
      </c>
      <c r="G585" s="90">
        <v>22004.7</v>
      </c>
      <c r="H585" s="92">
        <f t="shared" ref="H585:J585" si="592">(B585-B584)/B584</f>
        <v>-0.01073054339</v>
      </c>
      <c r="I585" s="92">
        <f t="shared" si="592"/>
        <v>-0.01860690883</v>
      </c>
      <c r="J585" s="92">
        <f t="shared" si="592"/>
        <v>-0.01209411928</v>
      </c>
      <c r="K585" s="92">
        <v>0.01446</v>
      </c>
      <c r="L585" s="92">
        <v>0.00653</v>
      </c>
      <c r="M585" s="92">
        <f t="shared" si="3"/>
        <v>-0.004165770984</v>
      </c>
    </row>
    <row r="586" ht="15.75" customHeight="1">
      <c r="A586" s="102">
        <v>45378.0</v>
      </c>
      <c r="B586" s="88">
        <v>1475.54</v>
      </c>
      <c r="C586" s="88">
        <v>1224.8</v>
      </c>
      <c r="D586" s="88">
        <v>1440.7</v>
      </c>
      <c r="E586" s="88">
        <v>3706.4</v>
      </c>
      <c r="F586" s="89">
        <v>975.64</v>
      </c>
      <c r="G586" s="90">
        <v>22123.65</v>
      </c>
      <c r="H586" s="92">
        <f t="shared" ref="H586:J586" si="593">(B586-B585)/B585</f>
        <v>-0.005895074413</v>
      </c>
      <c r="I586" s="92">
        <f t="shared" si="593"/>
        <v>0.009644711895</v>
      </c>
      <c r="J586" s="92">
        <f t="shared" si="593"/>
        <v>0.0107338291</v>
      </c>
      <c r="K586" s="92">
        <v>0.00989</v>
      </c>
      <c r="L586" s="92">
        <v>-0.00766</v>
      </c>
      <c r="M586" s="92">
        <f t="shared" si="3"/>
        <v>0.005405663336</v>
      </c>
    </row>
    <row r="587" ht="15.75" customHeight="1">
      <c r="A587" s="102">
        <v>45379.0</v>
      </c>
      <c r="B587" s="88">
        <v>1489.66</v>
      </c>
      <c r="C587" s="88">
        <v>1228.6</v>
      </c>
      <c r="D587" s="88">
        <v>1447.9</v>
      </c>
      <c r="E587" s="88">
        <v>3763.9</v>
      </c>
      <c r="F587" s="89">
        <v>989.75</v>
      </c>
      <c r="G587" s="90">
        <v>22326.9</v>
      </c>
      <c r="H587" s="92">
        <f t="shared" ref="H587:J587" si="594">(B587-B586)/B586</f>
        <v>0.00956937799</v>
      </c>
      <c r="I587" s="92">
        <f t="shared" si="594"/>
        <v>0.003102547355</v>
      </c>
      <c r="J587" s="92">
        <f t="shared" si="594"/>
        <v>0.004997570625</v>
      </c>
      <c r="K587" s="92">
        <v>0.01551</v>
      </c>
      <c r="L587" s="92">
        <v>0.01446</v>
      </c>
      <c r="M587" s="92">
        <f t="shared" si="3"/>
        <v>0.009187001241</v>
      </c>
    </row>
    <row r="588" ht="15.75" customHeight="1">
      <c r="A588" s="102">
        <v>45383.0</v>
      </c>
      <c r="B588" s="88">
        <v>1487.07</v>
      </c>
      <c r="C588" s="88">
        <v>1217.35</v>
      </c>
      <c r="D588" s="88">
        <v>1470.5</v>
      </c>
      <c r="E588" s="88">
        <v>3838.0</v>
      </c>
      <c r="F588" s="89">
        <v>989.2</v>
      </c>
      <c r="G588" s="90">
        <v>22462.0</v>
      </c>
      <c r="H588" s="92">
        <f t="shared" ref="H588:J588" si="595">(B588-B587)/B587</f>
        <v>-0.001738651773</v>
      </c>
      <c r="I588" s="92">
        <f t="shared" si="595"/>
        <v>-0.009156763796</v>
      </c>
      <c r="J588" s="92">
        <f t="shared" si="595"/>
        <v>0.01560881276</v>
      </c>
      <c r="K588" s="92">
        <v>0.01969</v>
      </c>
      <c r="L588" s="92">
        <v>-5.6E-4</v>
      </c>
      <c r="M588" s="92">
        <f t="shared" si="3"/>
        <v>0.00605099678</v>
      </c>
    </row>
    <row r="589" ht="15.75" customHeight="1">
      <c r="A589" s="102">
        <v>45384.0</v>
      </c>
      <c r="B589" s="88">
        <v>1474.54</v>
      </c>
      <c r="C589" s="88">
        <v>1208.25</v>
      </c>
      <c r="D589" s="88">
        <v>1480.15</v>
      </c>
      <c r="E589" s="88">
        <v>3807.4</v>
      </c>
      <c r="F589" s="88">
        <v>1001.56</v>
      </c>
      <c r="G589" s="90">
        <v>22453.3</v>
      </c>
      <c r="H589" s="92">
        <f t="shared" ref="H589:J589" si="596">(B589-B588)/B588</f>
        <v>-0.008425965153</v>
      </c>
      <c r="I589" s="92">
        <f t="shared" si="596"/>
        <v>-0.007475253625</v>
      </c>
      <c r="J589" s="92">
        <f t="shared" si="596"/>
        <v>0.006562393744</v>
      </c>
      <c r="K589" s="92">
        <v>-0.00797</v>
      </c>
      <c r="L589" s="92">
        <v>0.01249</v>
      </c>
      <c r="M589" s="92">
        <f t="shared" si="3"/>
        <v>-0.0003873208085</v>
      </c>
    </row>
    <row r="590" ht="15.75" customHeight="1">
      <c r="A590" s="102">
        <v>45385.0</v>
      </c>
      <c r="B590" s="88">
        <v>1472.35</v>
      </c>
      <c r="C590" s="88">
        <v>1225.7</v>
      </c>
      <c r="D590" s="88">
        <v>1482.3</v>
      </c>
      <c r="E590" s="88">
        <v>3782.45</v>
      </c>
      <c r="F590" s="88">
        <v>1006.05</v>
      </c>
      <c r="G590" s="90">
        <v>22434.65</v>
      </c>
      <c r="H590" s="92">
        <f t="shared" ref="H590:J590" si="597">(B590-B589)/B589</f>
        <v>-0.001485208947</v>
      </c>
      <c r="I590" s="92">
        <f t="shared" si="597"/>
        <v>0.01444237534</v>
      </c>
      <c r="J590" s="92">
        <f t="shared" si="597"/>
        <v>0.001452555484</v>
      </c>
      <c r="K590" s="92">
        <v>-0.00655</v>
      </c>
      <c r="L590" s="92">
        <v>0.00448</v>
      </c>
      <c r="M590" s="92">
        <f t="shared" si="3"/>
        <v>-0.000830612872</v>
      </c>
    </row>
    <row r="591" ht="15.75" customHeight="1">
      <c r="A591" s="102">
        <v>45386.0</v>
      </c>
      <c r="B591" s="88">
        <v>1478.37</v>
      </c>
      <c r="C591" s="88">
        <v>1206.85</v>
      </c>
      <c r="D591" s="88">
        <v>1527.6</v>
      </c>
      <c r="E591" s="88">
        <v>3797.85</v>
      </c>
      <c r="F591" s="88">
        <v>1008.49</v>
      </c>
      <c r="G591" s="90">
        <v>22514.65</v>
      </c>
      <c r="H591" s="92">
        <f t="shared" ref="H591:J591" si="598">(B591-B590)/B590</f>
        <v>0.004088701735</v>
      </c>
      <c r="I591" s="92">
        <f t="shared" si="598"/>
        <v>-0.01537896712</v>
      </c>
      <c r="J591" s="92">
        <f t="shared" si="598"/>
        <v>0.03056061526</v>
      </c>
      <c r="K591" s="92">
        <v>0.00407</v>
      </c>
      <c r="L591" s="92">
        <v>0.00243</v>
      </c>
      <c r="M591" s="92">
        <f t="shared" si="3"/>
        <v>0.00356591255</v>
      </c>
    </row>
    <row r="592" ht="15.75" customHeight="1">
      <c r="A592" s="102">
        <v>45387.0</v>
      </c>
      <c r="B592" s="88">
        <v>1470.81</v>
      </c>
      <c r="C592" s="88">
        <v>1191.0</v>
      </c>
      <c r="D592" s="88">
        <v>1549.55</v>
      </c>
      <c r="E592" s="88">
        <v>3743.1</v>
      </c>
      <c r="F592" s="88">
        <v>1004.0</v>
      </c>
      <c r="G592" s="90">
        <v>22513.7</v>
      </c>
      <c r="H592" s="92">
        <f t="shared" ref="H592:J592" si="599">(B592-B591)/B591</f>
        <v>-0.005113740133</v>
      </c>
      <c r="I592" s="92">
        <f t="shared" si="599"/>
        <v>-0.01313336372</v>
      </c>
      <c r="J592" s="92">
        <f t="shared" si="599"/>
        <v>0.01436894475</v>
      </c>
      <c r="K592" s="92">
        <v>-0.01442</v>
      </c>
      <c r="L592" s="92">
        <v>-0.00445</v>
      </c>
      <c r="M592" s="92">
        <f t="shared" si="3"/>
        <v>-0.00004219474875</v>
      </c>
    </row>
    <row r="593" ht="15.75" customHeight="1">
      <c r="A593" s="102">
        <v>45390.0</v>
      </c>
      <c r="B593" s="88">
        <v>1468.43</v>
      </c>
      <c r="C593" s="88">
        <v>1204.7</v>
      </c>
      <c r="D593" s="88">
        <v>1546.6</v>
      </c>
      <c r="E593" s="88">
        <v>3807.85</v>
      </c>
      <c r="F593" s="88">
        <v>1010.08</v>
      </c>
      <c r="G593" s="90">
        <v>22666.3</v>
      </c>
      <c r="H593" s="92">
        <f t="shared" ref="H593:J593" si="600">(B593-B592)/B592</f>
        <v>-0.001618155982</v>
      </c>
      <c r="I593" s="92">
        <f t="shared" si="600"/>
        <v>0.01150293871</v>
      </c>
      <c r="J593" s="92">
        <f t="shared" si="600"/>
        <v>-0.001903778516</v>
      </c>
      <c r="K593" s="92">
        <v>0.0173</v>
      </c>
      <c r="L593" s="92">
        <v>0.00606</v>
      </c>
      <c r="M593" s="92">
        <f t="shared" si="3"/>
        <v>0.006778095115</v>
      </c>
    </row>
    <row r="594" ht="15.75" customHeight="1">
      <c r="A594" s="102">
        <v>45391.0</v>
      </c>
      <c r="B594" s="88">
        <v>1486.47</v>
      </c>
      <c r="C594" s="88">
        <v>1204.45</v>
      </c>
      <c r="D594" s="88">
        <v>1548.55</v>
      </c>
      <c r="E594" s="88">
        <v>3785.25</v>
      </c>
      <c r="F594" s="88">
        <v>1005.4</v>
      </c>
      <c r="G594" s="90">
        <v>22642.75</v>
      </c>
      <c r="H594" s="92">
        <f t="shared" ref="H594:J594" si="601">(B594-B593)/B593</f>
        <v>0.0122852298</v>
      </c>
      <c r="I594" s="92">
        <f t="shared" si="601"/>
        <v>-0.0002075205445</v>
      </c>
      <c r="J594" s="92">
        <f t="shared" si="601"/>
        <v>0.001260830208</v>
      </c>
      <c r="K594" s="92">
        <v>-0.00594</v>
      </c>
      <c r="L594" s="92">
        <v>-0.00463</v>
      </c>
      <c r="M594" s="92">
        <f t="shared" si="3"/>
        <v>-0.001038987395</v>
      </c>
    </row>
    <row r="595" ht="15.75" customHeight="1">
      <c r="A595" s="102">
        <v>45392.0</v>
      </c>
      <c r="B595" s="88">
        <v>1498.36</v>
      </c>
      <c r="C595" s="88">
        <v>1229.4</v>
      </c>
      <c r="D595" s="88">
        <v>1536.35</v>
      </c>
      <c r="E595" s="88">
        <v>3753.2</v>
      </c>
      <c r="F595" s="88">
        <v>1010.38</v>
      </c>
      <c r="G595" s="90">
        <v>22753.8</v>
      </c>
      <c r="H595" s="92">
        <f t="shared" ref="H595:J595" si="602">(B595-B594)/B594</f>
        <v>0.007998815987</v>
      </c>
      <c r="I595" s="92">
        <f t="shared" si="602"/>
        <v>0.0207148491</v>
      </c>
      <c r="J595" s="92">
        <f t="shared" si="602"/>
        <v>-0.0078783378</v>
      </c>
      <c r="K595" s="92">
        <v>-0.00847</v>
      </c>
      <c r="L595" s="92">
        <v>0.00495</v>
      </c>
      <c r="M595" s="92">
        <f t="shared" si="3"/>
        <v>0.004904439611</v>
      </c>
    </row>
    <row r="596" ht="15.75" customHeight="1">
      <c r="A596" s="102">
        <v>45394.0</v>
      </c>
      <c r="B596" s="88">
        <v>1476.43</v>
      </c>
      <c r="C596" s="88">
        <v>1225.55</v>
      </c>
      <c r="D596" s="88">
        <v>1518.95</v>
      </c>
      <c r="E596" s="88">
        <v>3679.25</v>
      </c>
      <c r="F596" s="88">
        <v>1015.37</v>
      </c>
      <c r="G596" s="90">
        <v>22519.4</v>
      </c>
      <c r="H596" s="92">
        <f t="shared" ref="H596:J596" si="603">(B596-B595)/B595</f>
        <v>-0.01463600203</v>
      </c>
      <c r="I596" s="92">
        <f t="shared" si="603"/>
        <v>-0.003131608915</v>
      </c>
      <c r="J596" s="92">
        <f t="shared" si="603"/>
        <v>-0.01132554431</v>
      </c>
      <c r="K596" s="92">
        <v>-0.0197</v>
      </c>
      <c r="L596" s="92">
        <v>0.00494</v>
      </c>
      <c r="M596" s="92">
        <f t="shared" si="3"/>
        <v>-0.010301576</v>
      </c>
    </row>
    <row r="597" ht="15.75" customHeight="1">
      <c r="A597" s="102">
        <v>45397.0</v>
      </c>
      <c r="B597" s="88">
        <v>1459.92</v>
      </c>
      <c r="C597" s="88">
        <v>1224.55</v>
      </c>
      <c r="D597" s="88">
        <v>1494.7</v>
      </c>
      <c r="E597" s="88">
        <v>3600.8</v>
      </c>
      <c r="F597" s="89">
        <v>995.73</v>
      </c>
      <c r="G597" s="90">
        <v>22272.5</v>
      </c>
      <c r="H597" s="92">
        <f t="shared" ref="H597:J597" si="604">(B597-B596)/B596</f>
        <v>-0.01118237912</v>
      </c>
      <c r="I597" s="92">
        <f t="shared" si="604"/>
        <v>-0.0008159601811</v>
      </c>
      <c r="J597" s="92">
        <f t="shared" si="604"/>
        <v>-0.01596497581</v>
      </c>
      <c r="K597" s="92">
        <v>-0.02132</v>
      </c>
      <c r="L597" s="92">
        <v>-0.01934</v>
      </c>
      <c r="M597" s="92">
        <f t="shared" si="3"/>
        <v>-0.01096388003</v>
      </c>
    </row>
    <row r="598" ht="15.75" customHeight="1">
      <c r="A598" s="102">
        <v>45398.0</v>
      </c>
      <c r="B598" s="88">
        <v>1406.52</v>
      </c>
      <c r="C598" s="88">
        <v>1216.45</v>
      </c>
      <c r="D598" s="88">
        <v>1509.25</v>
      </c>
      <c r="E598" s="88">
        <v>3543.45</v>
      </c>
      <c r="F598" s="89">
        <v>989.75</v>
      </c>
      <c r="G598" s="90">
        <v>22147.9</v>
      </c>
      <c r="H598" s="92">
        <f t="shared" ref="H598:J598" si="605">(B598-B597)/B597</f>
        <v>-0.0365773467</v>
      </c>
      <c r="I598" s="92">
        <f t="shared" si="605"/>
        <v>-0.006614674778</v>
      </c>
      <c r="J598" s="92">
        <f t="shared" si="605"/>
        <v>0.009734394862</v>
      </c>
      <c r="K598" s="92">
        <v>-0.01593</v>
      </c>
      <c r="L598" s="92">
        <v>-0.00601</v>
      </c>
      <c r="M598" s="92">
        <f t="shared" si="3"/>
        <v>-0.005594342799</v>
      </c>
    </row>
    <row r="599" ht="15.75" customHeight="1">
      <c r="A599" s="102">
        <v>45400.0</v>
      </c>
      <c r="B599" s="88">
        <v>1411.3</v>
      </c>
      <c r="C599" s="88">
        <v>1265.75</v>
      </c>
      <c r="D599" s="88">
        <v>1494.7</v>
      </c>
      <c r="E599" s="88">
        <v>3550.95</v>
      </c>
      <c r="F599" s="89">
        <v>968.36</v>
      </c>
      <c r="G599" s="90">
        <v>21995.85</v>
      </c>
      <c r="H599" s="92">
        <f t="shared" ref="H599:J599" si="606">(B599-B598)/B598</f>
        <v>0.003398458607</v>
      </c>
      <c r="I599" s="92">
        <f t="shared" si="606"/>
        <v>0.04052776522</v>
      </c>
      <c r="J599" s="92">
        <f t="shared" si="606"/>
        <v>-0.009640549942</v>
      </c>
      <c r="K599" s="92">
        <v>0.00212</v>
      </c>
      <c r="L599" s="92">
        <v>-0.02161</v>
      </c>
      <c r="M599" s="92">
        <f t="shared" si="3"/>
        <v>-0.006865210697</v>
      </c>
    </row>
    <row r="600" ht="15.75" customHeight="1">
      <c r="A600" s="102">
        <v>45401.0</v>
      </c>
      <c r="B600" s="88">
        <v>1403.34</v>
      </c>
      <c r="C600" s="88">
        <v>1289.0</v>
      </c>
      <c r="D600" s="88">
        <v>1531.3</v>
      </c>
      <c r="E600" s="88">
        <v>3518.35</v>
      </c>
      <c r="F600" s="89">
        <v>960.24</v>
      </c>
      <c r="G600" s="90">
        <v>22147.0</v>
      </c>
      <c r="H600" s="92">
        <f t="shared" ref="H600:J600" si="607">(B600-B599)/B599</f>
        <v>-0.005640189896</v>
      </c>
      <c r="I600" s="92">
        <f t="shared" si="607"/>
        <v>0.01836855619</v>
      </c>
      <c r="J600" s="92">
        <f t="shared" si="607"/>
        <v>0.02448651903</v>
      </c>
      <c r="K600" s="92">
        <v>-0.00918</v>
      </c>
      <c r="L600" s="92">
        <v>-0.00839</v>
      </c>
      <c r="M600" s="92">
        <f t="shared" si="3"/>
        <v>0.006871750808</v>
      </c>
    </row>
    <row r="601" ht="15.75" customHeight="1">
      <c r="A601" s="102">
        <v>45404.0</v>
      </c>
      <c r="B601" s="88">
        <v>1424.72</v>
      </c>
      <c r="C601" s="88">
        <v>1297.55</v>
      </c>
      <c r="D601" s="88">
        <v>1512.2</v>
      </c>
      <c r="E601" s="88">
        <v>3612.7</v>
      </c>
      <c r="F601" s="89">
        <v>970.55</v>
      </c>
      <c r="G601" s="90">
        <v>22336.4</v>
      </c>
      <c r="H601" s="92">
        <f t="shared" ref="H601:J601" si="608">(B601-B600)/B600</f>
        <v>0.01523508202</v>
      </c>
      <c r="I601" s="92">
        <f t="shared" si="608"/>
        <v>0.006633048875</v>
      </c>
      <c r="J601" s="92">
        <f t="shared" si="608"/>
        <v>-0.0124730621</v>
      </c>
      <c r="K601" s="92">
        <v>0.02682</v>
      </c>
      <c r="L601" s="92">
        <v>0.01074</v>
      </c>
      <c r="M601" s="92">
        <f t="shared" si="3"/>
        <v>0.008551948345</v>
      </c>
    </row>
    <row r="602" ht="15.75" customHeight="1">
      <c r="A602" s="102">
        <v>45405.0</v>
      </c>
      <c r="B602" s="88">
        <v>1434.32</v>
      </c>
      <c r="C602" s="88">
        <v>1342.35</v>
      </c>
      <c r="D602" s="88">
        <v>1507.6</v>
      </c>
      <c r="E602" s="88">
        <v>3610.15</v>
      </c>
      <c r="F602" s="89">
        <v>983.72</v>
      </c>
      <c r="G602" s="90">
        <v>22368.0</v>
      </c>
      <c r="H602" s="92">
        <f t="shared" ref="H602:J602" si="609">(B602-B601)/B601</f>
        <v>0.006738166096</v>
      </c>
      <c r="I602" s="92">
        <f t="shared" si="609"/>
        <v>0.03452660784</v>
      </c>
      <c r="J602" s="92">
        <f t="shared" si="609"/>
        <v>-0.003041925671</v>
      </c>
      <c r="K602" s="92">
        <v>-7.1E-4</v>
      </c>
      <c r="L602" s="92">
        <v>0.01357</v>
      </c>
      <c r="M602" s="92">
        <f t="shared" si="3"/>
        <v>0.001414731112</v>
      </c>
    </row>
    <row r="603" ht="15.75" customHeight="1">
      <c r="A603" s="102">
        <v>45406.0</v>
      </c>
      <c r="B603" s="88">
        <v>1422.73</v>
      </c>
      <c r="C603" s="88">
        <v>1336.4</v>
      </c>
      <c r="D603" s="88">
        <v>1511.7</v>
      </c>
      <c r="E603" s="88">
        <v>3634.85</v>
      </c>
      <c r="F603" s="89">
        <v>988.6</v>
      </c>
      <c r="G603" s="90">
        <v>22402.4</v>
      </c>
      <c r="H603" s="92">
        <f t="shared" ref="H603:J603" si="610">(B603-B602)/B602</f>
        <v>-0.008080484132</v>
      </c>
      <c r="I603" s="92">
        <f t="shared" si="610"/>
        <v>-0.004432525049</v>
      </c>
      <c r="J603" s="92">
        <f t="shared" si="610"/>
        <v>0.002719554258</v>
      </c>
      <c r="K603" s="92">
        <v>0.00684</v>
      </c>
      <c r="L603" s="92">
        <v>0.00496</v>
      </c>
      <c r="M603" s="92">
        <f t="shared" si="3"/>
        <v>0.001537911302</v>
      </c>
    </row>
    <row r="604" ht="15.75" customHeight="1">
      <c r="A604" s="102">
        <v>45407.0</v>
      </c>
      <c r="B604" s="88">
        <v>1430.39</v>
      </c>
      <c r="C604" s="88">
        <v>1338.7</v>
      </c>
      <c r="D604" s="88">
        <v>1510.75</v>
      </c>
      <c r="E604" s="88">
        <v>3652.3</v>
      </c>
      <c r="F604" s="89">
        <v>998.17</v>
      </c>
      <c r="G604" s="90">
        <v>22570.35</v>
      </c>
      <c r="H604" s="92">
        <f t="shared" ref="H604:J604" si="611">(B604-B603)/B603</f>
        <v>0.005384015238</v>
      </c>
      <c r="I604" s="92">
        <f t="shared" si="611"/>
        <v>0.001721041604</v>
      </c>
      <c r="J604" s="92">
        <f t="shared" si="611"/>
        <v>-0.0006284315671</v>
      </c>
      <c r="K604" s="92">
        <v>0.0048</v>
      </c>
      <c r="L604" s="92">
        <v>0.00968</v>
      </c>
      <c r="M604" s="92">
        <f t="shared" si="3"/>
        <v>0.007496964611</v>
      </c>
    </row>
    <row r="605" ht="15.75" customHeight="1">
      <c r="A605" s="102">
        <v>45408.0</v>
      </c>
      <c r="B605" s="88">
        <v>1422.23</v>
      </c>
      <c r="C605" s="88">
        <v>1326.0</v>
      </c>
      <c r="D605" s="88">
        <v>1509.8</v>
      </c>
      <c r="E605" s="88">
        <v>3605.2</v>
      </c>
      <c r="F605" s="89">
        <v>996.43</v>
      </c>
      <c r="G605" s="90">
        <v>22419.95</v>
      </c>
      <c r="H605" s="92">
        <f t="shared" ref="H605:J605" si="612">(B605-B604)/B604</f>
        <v>-0.005704737869</v>
      </c>
      <c r="I605" s="92">
        <f t="shared" si="612"/>
        <v>-0.009486815567</v>
      </c>
      <c r="J605" s="92">
        <f t="shared" si="612"/>
        <v>-0.0006288267417</v>
      </c>
      <c r="K605" s="92">
        <v>-0.0129</v>
      </c>
      <c r="L605" s="92">
        <v>-0.00174</v>
      </c>
      <c r="M605" s="92">
        <f t="shared" si="3"/>
        <v>-0.006663609559</v>
      </c>
    </row>
    <row r="606" ht="15.75" customHeight="1">
      <c r="A606" s="102">
        <v>45411.0</v>
      </c>
      <c r="B606" s="88">
        <v>1426.71</v>
      </c>
      <c r="C606" s="88">
        <v>1332.45</v>
      </c>
      <c r="D606" s="88">
        <v>1529.5</v>
      </c>
      <c r="E606" s="88">
        <v>3634.3</v>
      </c>
      <c r="F606" s="89">
        <v>997.52</v>
      </c>
      <c r="G606" s="90">
        <v>22643.4</v>
      </c>
      <c r="H606" s="92">
        <f t="shared" ref="H606:J606" si="613">(B606-B605)/B605</f>
        <v>0.003149982774</v>
      </c>
      <c r="I606" s="92">
        <f t="shared" si="613"/>
        <v>0.004864253394</v>
      </c>
      <c r="J606" s="92">
        <f t="shared" si="613"/>
        <v>0.01304808584</v>
      </c>
      <c r="K606" s="92">
        <v>0.00807</v>
      </c>
      <c r="L606" s="92">
        <v>0.00109</v>
      </c>
      <c r="M606" s="92">
        <f t="shared" si="3"/>
        <v>0.009966569952</v>
      </c>
    </row>
    <row r="607" ht="15.75" customHeight="1">
      <c r="A607" s="102">
        <v>45412.0</v>
      </c>
      <c r="B607" s="88">
        <v>1412.59</v>
      </c>
      <c r="C607" s="88">
        <v>1322.3</v>
      </c>
      <c r="D607" s="88">
        <v>1520.1</v>
      </c>
      <c r="E607" s="88">
        <v>3594.3</v>
      </c>
      <c r="F607" s="88">
        <v>1004.8</v>
      </c>
      <c r="G607" s="90">
        <v>22604.85</v>
      </c>
      <c r="H607" s="92">
        <f t="shared" ref="H607:J607" si="614">(B607-B606)/B606</f>
        <v>-0.009896895655</v>
      </c>
      <c r="I607" s="92">
        <f t="shared" si="614"/>
        <v>-0.007617546625</v>
      </c>
      <c r="J607" s="92">
        <f t="shared" si="614"/>
        <v>-0.006145799281</v>
      </c>
      <c r="K607" s="92">
        <v>-0.01101</v>
      </c>
      <c r="L607" s="92">
        <v>0.0073</v>
      </c>
      <c r="M607" s="92">
        <f t="shared" si="3"/>
        <v>-0.001702482843</v>
      </c>
    </row>
    <row r="608" ht="15.75" customHeight="1">
      <c r="A608" s="102">
        <v>45414.0</v>
      </c>
      <c r="B608" s="88">
        <v>1406.52</v>
      </c>
      <c r="C608" s="88">
        <v>1304.05</v>
      </c>
      <c r="D608" s="88">
        <v>1532.25</v>
      </c>
      <c r="E608" s="88">
        <v>3599.5</v>
      </c>
      <c r="F608" s="88">
        <v>1024.64</v>
      </c>
      <c r="G608" s="90">
        <v>22648.2</v>
      </c>
      <c r="H608" s="92">
        <f t="shared" ref="H608:J608" si="615">(B608-B607)/B607</f>
        <v>-0.004297071337</v>
      </c>
      <c r="I608" s="92">
        <f t="shared" si="615"/>
        <v>-0.01380170914</v>
      </c>
      <c r="J608" s="92">
        <f t="shared" si="615"/>
        <v>0.007992895204</v>
      </c>
      <c r="K608" s="92">
        <v>0.00145</v>
      </c>
      <c r="L608" s="92">
        <v>0.01975</v>
      </c>
      <c r="M608" s="92">
        <f t="shared" si="3"/>
        <v>0.001917730045</v>
      </c>
    </row>
    <row r="609" ht="15.75" customHeight="1">
      <c r="A609" s="102">
        <v>45415.0</v>
      </c>
      <c r="B609" s="88">
        <v>1408.36</v>
      </c>
      <c r="C609" s="88">
        <v>1277.4</v>
      </c>
      <c r="D609" s="88">
        <v>1519.6</v>
      </c>
      <c r="E609" s="88">
        <v>3499.8</v>
      </c>
      <c r="F609" s="88">
        <v>1010.28</v>
      </c>
      <c r="G609" s="90">
        <v>22475.85</v>
      </c>
      <c r="H609" s="92">
        <f t="shared" ref="H609:J609" si="616">(B609-B608)/B608</f>
        <v>0.001308193271</v>
      </c>
      <c r="I609" s="92">
        <f t="shared" si="616"/>
        <v>-0.02043633296</v>
      </c>
      <c r="J609" s="92">
        <f t="shared" si="616"/>
        <v>-0.008255832925</v>
      </c>
      <c r="K609" s="92">
        <v>-0.0277</v>
      </c>
      <c r="L609" s="92">
        <v>-0.01401</v>
      </c>
      <c r="M609" s="92">
        <f t="shared" si="3"/>
        <v>-0.007609876282</v>
      </c>
    </row>
    <row r="610" ht="15.75" customHeight="1">
      <c r="A610" s="102">
        <v>45418.0</v>
      </c>
      <c r="B610" s="88">
        <v>1417.91</v>
      </c>
      <c r="C610" s="88">
        <v>1283.4</v>
      </c>
      <c r="D610" s="88">
        <v>1522.65</v>
      </c>
      <c r="E610" s="88">
        <v>3463.3</v>
      </c>
      <c r="F610" s="88">
        <v>1013.07</v>
      </c>
      <c r="G610" s="90">
        <v>22442.7</v>
      </c>
      <c r="H610" s="92">
        <f t="shared" ref="H610:J610" si="617">(B610-B609)/B609</f>
        <v>0.006780936692</v>
      </c>
      <c r="I610" s="92">
        <f t="shared" si="617"/>
        <v>0.004697040864</v>
      </c>
      <c r="J610" s="92">
        <f t="shared" si="617"/>
        <v>0.002007107133</v>
      </c>
      <c r="K610" s="92">
        <v>-0.01043</v>
      </c>
      <c r="L610" s="92">
        <v>0.00276</v>
      </c>
      <c r="M610" s="92">
        <f t="shared" si="3"/>
        <v>-0.00147491641</v>
      </c>
    </row>
    <row r="611" ht="15.75" customHeight="1">
      <c r="A611" s="102">
        <v>45419.0</v>
      </c>
      <c r="B611" s="88">
        <v>1432.88</v>
      </c>
      <c r="C611" s="88">
        <v>1286.15</v>
      </c>
      <c r="D611" s="88">
        <v>1506.15</v>
      </c>
      <c r="E611" s="88">
        <v>3427.75</v>
      </c>
      <c r="F611" s="89">
        <v>985.51</v>
      </c>
      <c r="G611" s="90">
        <v>22302.5</v>
      </c>
      <c r="H611" s="92">
        <f t="shared" ref="H611:J611" si="618">(B611-B610)/B610</f>
        <v>0.01055779281</v>
      </c>
      <c r="I611" s="92">
        <f t="shared" si="618"/>
        <v>0.002142745831</v>
      </c>
      <c r="J611" s="92">
        <f t="shared" si="618"/>
        <v>-0.0108363708</v>
      </c>
      <c r="K611" s="92">
        <v>-0.01026</v>
      </c>
      <c r="L611" s="92">
        <v>-0.0272</v>
      </c>
      <c r="M611" s="92">
        <f t="shared" si="3"/>
        <v>-0.006247020189</v>
      </c>
    </row>
    <row r="612" ht="15.75" customHeight="1">
      <c r="A612" s="102">
        <v>45420.0</v>
      </c>
      <c r="B612" s="88">
        <v>1419.3</v>
      </c>
      <c r="C612" s="88">
        <v>1288.6</v>
      </c>
      <c r="D612" s="88">
        <v>1482.65</v>
      </c>
      <c r="E612" s="88">
        <v>3486.85</v>
      </c>
      <c r="F612" s="88">
        <v>1008.99</v>
      </c>
      <c r="G612" s="90">
        <v>22302.5</v>
      </c>
      <c r="H612" s="92">
        <f t="shared" ref="H612:J612" si="619">(B612-B611)/B611</f>
        <v>-0.009477416113</v>
      </c>
      <c r="I612" s="92">
        <f t="shared" si="619"/>
        <v>0.001904910003</v>
      </c>
      <c r="J612" s="92">
        <f t="shared" si="619"/>
        <v>-0.01560269561</v>
      </c>
      <c r="K612" s="92">
        <v>0.01724</v>
      </c>
      <c r="L612" s="92">
        <v>0.02383</v>
      </c>
      <c r="M612" s="92">
        <f t="shared" si="3"/>
        <v>0</v>
      </c>
    </row>
    <row r="613" ht="15.75" customHeight="1">
      <c r="A613" s="102">
        <v>45421.0</v>
      </c>
      <c r="B613" s="88">
        <v>1431.48</v>
      </c>
      <c r="C613" s="88">
        <v>1275.45</v>
      </c>
      <c r="D613" s="88">
        <v>1447.5</v>
      </c>
      <c r="E613" s="88">
        <v>3275.45</v>
      </c>
      <c r="F613" s="88">
        <v>1027.13</v>
      </c>
      <c r="G613" s="90">
        <v>21957.5</v>
      </c>
      <c r="H613" s="92">
        <f t="shared" ref="H613:J613" si="620">(B613-B612)/B612</f>
        <v>0.008581695202</v>
      </c>
      <c r="I613" s="92">
        <f t="shared" si="620"/>
        <v>-0.01020487351</v>
      </c>
      <c r="J613" s="92">
        <f t="shared" si="620"/>
        <v>-0.02370755067</v>
      </c>
      <c r="K613" s="92">
        <v>-0.06063</v>
      </c>
      <c r="L613" s="92">
        <v>0.01798</v>
      </c>
      <c r="M613" s="92">
        <f t="shared" si="3"/>
        <v>-0.01546911781</v>
      </c>
    </row>
    <row r="614" ht="15.75" customHeight="1">
      <c r="A614" s="102">
        <v>45422.0</v>
      </c>
      <c r="B614" s="88">
        <v>1416.92</v>
      </c>
      <c r="C614" s="88">
        <v>1301.15</v>
      </c>
      <c r="D614" s="88">
        <v>1437.9</v>
      </c>
      <c r="E614" s="88">
        <v>3271.45</v>
      </c>
      <c r="F614" s="88">
        <v>1043.43</v>
      </c>
      <c r="G614" s="90">
        <v>22055.2</v>
      </c>
      <c r="H614" s="92">
        <f t="shared" ref="H614:J614" si="621">(B614-B613)/B613</f>
        <v>-0.01017129125</v>
      </c>
      <c r="I614" s="92">
        <f t="shared" si="621"/>
        <v>0.02014975107</v>
      </c>
      <c r="J614" s="92">
        <f t="shared" si="621"/>
        <v>-0.006632124352</v>
      </c>
      <c r="K614" s="92">
        <v>-0.00122</v>
      </c>
      <c r="L614" s="92">
        <v>0.01587</v>
      </c>
      <c r="M614" s="92">
        <f t="shared" si="3"/>
        <v>0.004449504725</v>
      </c>
    </row>
    <row r="615" ht="15.75" customHeight="1">
      <c r="A615" s="102">
        <v>45425.0</v>
      </c>
      <c r="B615" s="88">
        <v>1415.47</v>
      </c>
      <c r="C615" s="88">
        <v>1285.95</v>
      </c>
      <c r="D615" s="88">
        <v>1455.25</v>
      </c>
      <c r="E615" s="88">
        <v>3293.85</v>
      </c>
      <c r="F615" s="89">
        <v>956.8</v>
      </c>
      <c r="G615" s="90">
        <v>22104.05</v>
      </c>
      <c r="H615" s="92">
        <f t="shared" ref="H615:J615" si="622">(B615-B614)/B614</f>
        <v>-0.001023346413</v>
      </c>
      <c r="I615" s="92">
        <f t="shared" si="622"/>
        <v>-0.01168197364</v>
      </c>
      <c r="J615" s="92">
        <f t="shared" si="622"/>
        <v>0.01206620766</v>
      </c>
      <c r="K615" s="92">
        <v>0.00685</v>
      </c>
      <c r="L615" s="92">
        <v>-0.08302</v>
      </c>
      <c r="M615" s="92">
        <f t="shared" si="3"/>
        <v>0.002214897167</v>
      </c>
    </row>
    <row r="616" ht="15.75" customHeight="1">
      <c r="A616" s="102">
        <v>45426.0</v>
      </c>
      <c r="B616" s="88">
        <v>1416.72</v>
      </c>
      <c r="C616" s="88">
        <v>1284.3</v>
      </c>
      <c r="D616" s="88">
        <v>1460.95</v>
      </c>
      <c r="E616" s="88">
        <v>3379.45</v>
      </c>
      <c r="F616" s="89">
        <v>961.68</v>
      </c>
      <c r="G616" s="90">
        <v>22217.85</v>
      </c>
      <c r="H616" s="92">
        <f t="shared" ref="H616:J616" si="623">(B616-B615)/B615</f>
        <v>0.0008830989</v>
      </c>
      <c r="I616" s="92">
        <f t="shared" si="623"/>
        <v>-0.001283098099</v>
      </c>
      <c r="J616" s="92">
        <f t="shared" si="623"/>
        <v>0.003916852774</v>
      </c>
      <c r="K616" s="92">
        <v>0.02599</v>
      </c>
      <c r="L616" s="92">
        <v>0.0051</v>
      </c>
      <c r="M616" s="92">
        <f t="shared" si="3"/>
        <v>0.005148377786</v>
      </c>
    </row>
    <row r="617" ht="15.75" customHeight="1">
      <c r="A617" s="102">
        <v>45427.0</v>
      </c>
      <c r="B617" s="88">
        <v>1411.99</v>
      </c>
      <c r="C617" s="88">
        <v>1309.9</v>
      </c>
      <c r="D617" s="88">
        <v>1438.5</v>
      </c>
      <c r="E617" s="88">
        <v>3411.3</v>
      </c>
      <c r="F617" s="89">
        <v>944.39</v>
      </c>
      <c r="G617" s="90">
        <v>22200.55</v>
      </c>
      <c r="H617" s="92">
        <f t="shared" ref="H617:J617" si="624">(B617-B616)/B616</f>
        <v>-0.003338697837</v>
      </c>
      <c r="I617" s="92">
        <f t="shared" si="624"/>
        <v>0.01993303745</v>
      </c>
      <c r="J617" s="92">
        <f t="shared" si="624"/>
        <v>-0.01536671344</v>
      </c>
      <c r="K617" s="92">
        <v>0.00942</v>
      </c>
      <c r="L617" s="92">
        <v>-0.01798</v>
      </c>
      <c r="M617" s="92">
        <f t="shared" si="3"/>
        <v>-0.0007786532</v>
      </c>
    </row>
    <row r="618" ht="15.75" customHeight="1">
      <c r="A618" s="102">
        <v>45428.0</v>
      </c>
      <c r="B618" s="88">
        <v>1445.2</v>
      </c>
      <c r="C618" s="88">
        <v>1345.1</v>
      </c>
      <c r="D618" s="88">
        <v>1460.25</v>
      </c>
      <c r="E618" s="88">
        <v>3460.6</v>
      </c>
      <c r="F618" s="89">
        <v>933.52</v>
      </c>
      <c r="G618" s="90">
        <v>22403.85</v>
      </c>
      <c r="H618" s="92">
        <f t="shared" ref="H618:J618" si="625">(B618-B617)/B617</f>
        <v>0.0235199966</v>
      </c>
      <c r="I618" s="92">
        <f t="shared" si="625"/>
        <v>0.02687228033</v>
      </c>
      <c r="J618" s="92">
        <f t="shared" si="625"/>
        <v>0.01511991658</v>
      </c>
      <c r="K618" s="92">
        <v>0.01445</v>
      </c>
      <c r="L618" s="92">
        <v>-0.01151</v>
      </c>
      <c r="M618" s="92">
        <f t="shared" si="3"/>
        <v>0.009157430784</v>
      </c>
    </row>
    <row r="619" ht="15.75" customHeight="1">
      <c r="A619" s="102">
        <v>45429.0</v>
      </c>
      <c r="B619" s="88">
        <v>1436.21</v>
      </c>
      <c r="C619" s="88">
        <v>1344.45</v>
      </c>
      <c r="D619" s="88">
        <v>1464.1</v>
      </c>
      <c r="E619" s="88">
        <v>3450.75</v>
      </c>
      <c r="F619" s="89">
        <v>942.79</v>
      </c>
      <c r="G619" s="90">
        <v>22466.1</v>
      </c>
      <c r="H619" s="92">
        <f t="shared" ref="H619:J619" si="626">(B619-B618)/B618</f>
        <v>-0.006220592306</v>
      </c>
      <c r="I619" s="92">
        <f t="shared" si="626"/>
        <v>-0.0004832354472</v>
      </c>
      <c r="J619" s="92">
        <f t="shared" si="626"/>
        <v>0.00263653484</v>
      </c>
      <c r="K619" s="92">
        <v>-0.00285</v>
      </c>
      <c r="L619" s="92">
        <v>0.00993</v>
      </c>
      <c r="M619" s="92">
        <f t="shared" si="3"/>
        <v>0.002778540296</v>
      </c>
    </row>
    <row r="620" ht="15.75" customHeight="1">
      <c r="A620" s="102">
        <v>45430.0</v>
      </c>
      <c r="B620" s="88">
        <v>1443.65</v>
      </c>
      <c r="C620" s="88">
        <v>1347.75</v>
      </c>
      <c r="D620" s="88">
        <v>1466.05</v>
      </c>
      <c r="E620" s="88">
        <v>3464.2</v>
      </c>
      <c r="F620" s="89">
        <v>953.95</v>
      </c>
      <c r="G620" s="90">
        <v>22502.0</v>
      </c>
      <c r="H620" s="92">
        <f t="shared" ref="H620:J620" si="627">(B620-B619)/B619</f>
        <v>0.005180300931</v>
      </c>
      <c r="I620" s="92">
        <f t="shared" si="627"/>
        <v>0.002454535312</v>
      </c>
      <c r="J620" s="92">
        <f t="shared" si="627"/>
        <v>0.001331876238</v>
      </c>
      <c r="K620" s="92">
        <v>0.0039</v>
      </c>
      <c r="L620" s="92">
        <v>0.01184</v>
      </c>
      <c r="M620" s="92">
        <f t="shared" si="3"/>
        <v>0.001597963153</v>
      </c>
    </row>
    <row r="621" ht="15.75" customHeight="1">
      <c r="A621" s="102">
        <v>45433.0</v>
      </c>
      <c r="B621" s="88">
        <v>1426.11</v>
      </c>
      <c r="C621" s="88">
        <v>1344.3</v>
      </c>
      <c r="D621" s="88">
        <v>1458.8</v>
      </c>
      <c r="E621" s="88">
        <v>3440.95</v>
      </c>
      <c r="F621" s="89">
        <v>948.37</v>
      </c>
      <c r="G621" s="90">
        <v>22529.05</v>
      </c>
      <c r="H621" s="92">
        <f t="shared" ref="H621:J621" si="628">(B621-B620)/B620</f>
        <v>-0.01214975929</v>
      </c>
      <c r="I621" s="92">
        <f t="shared" si="628"/>
        <v>-0.002559821925</v>
      </c>
      <c r="J621" s="92">
        <f t="shared" si="628"/>
        <v>-0.004945261076</v>
      </c>
      <c r="K621" s="92">
        <v>-0.00671</v>
      </c>
      <c r="L621" s="92">
        <v>-0.00585</v>
      </c>
      <c r="M621" s="92">
        <f t="shared" si="3"/>
        <v>0.001202115368</v>
      </c>
    </row>
    <row r="622" ht="15.75" customHeight="1">
      <c r="A622" s="102">
        <v>45434.0</v>
      </c>
      <c r="B622" s="88">
        <v>1446.65</v>
      </c>
      <c r="C622" s="88">
        <v>1347.9</v>
      </c>
      <c r="D622" s="88">
        <v>1459.2</v>
      </c>
      <c r="E622" s="88">
        <v>3460.85</v>
      </c>
      <c r="F622" s="89">
        <v>944.59</v>
      </c>
      <c r="G622" s="90">
        <v>22597.8</v>
      </c>
      <c r="H622" s="92">
        <f t="shared" ref="H622:J622" si="629">(B622-B621)/B621</f>
        <v>0.01440281605</v>
      </c>
      <c r="I622" s="92">
        <f t="shared" si="629"/>
        <v>0.002677973667</v>
      </c>
      <c r="J622" s="92">
        <f t="shared" si="629"/>
        <v>0.0002741979709</v>
      </c>
      <c r="K622" s="92">
        <v>0.00578</v>
      </c>
      <c r="L622" s="92">
        <v>-0.00399</v>
      </c>
      <c r="M622" s="92">
        <f t="shared" si="3"/>
        <v>0.003051615581</v>
      </c>
    </row>
    <row r="623" ht="15.75" customHeight="1">
      <c r="A623" s="102">
        <v>45435.0</v>
      </c>
      <c r="B623" s="88">
        <v>1464.15</v>
      </c>
      <c r="C623" s="88">
        <v>1374.05</v>
      </c>
      <c r="D623" s="88">
        <v>1492.6</v>
      </c>
      <c r="E623" s="88">
        <v>3585.4</v>
      </c>
      <c r="F623" s="89">
        <v>959.39</v>
      </c>
      <c r="G623" s="90">
        <v>22967.65</v>
      </c>
      <c r="H623" s="92">
        <f t="shared" ref="H623:J623" si="630">(B623-B622)/B622</f>
        <v>0.01209691356</v>
      </c>
      <c r="I623" s="92">
        <f t="shared" si="630"/>
        <v>0.019400549</v>
      </c>
      <c r="J623" s="92">
        <f t="shared" si="630"/>
        <v>0.02288925439</v>
      </c>
      <c r="K623" s="92">
        <v>0.03599</v>
      </c>
      <c r="L623" s="92">
        <v>0.01567</v>
      </c>
      <c r="M623" s="92">
        <f t="shared" si="3"/>
        <v>0.01636663746</v>
      </c>
    </row>
    <row r="624" ht="15.75" customHeight="1">
      <c r="A624" s="102">
        <v>45436.0</v>
      </c>
      <c r="B624" s="88">
        <v>1456.89</v>
      </c>
      <c r="C624" s="88">
        <v>1388.5</v>
      </c>
      <c r="D624" s="88">
        <v>1517.2</v>
      </c>
      <c r="E624" s="88">
        <v>3625.9</v>
      </c>
      <c r="F624" s="89">
        <v>957.59</v>
      </c>
      <c r="G624" s="90">
        <v>22957.1</v>
      </c>
      <c r="H624" s="92">
        <f t="shared" ref="H624:J624" si="631">(B624-B623)/B623</f>
        <v>-0.00495850835</v>
      </c>
      <c r="I624" s="92">
        <f t="shared" si="631"/>
        <v>0.01051635676</v>
      </c>
      <c r="J624" s="92">
        <f t="shared" si="631"/>
        <v>0.01648130779</v>
      </c>
      <c r="K624" s="92">
        <v>0.0113</v>
      </c>
      <c r="L624" s="92">
        <v>-0.00188</v>
      </c>
      <c r="M624" s="92">
        <f t="shared" si="3"/>
        <v>-0.0004593417263</v>
      </c>
    </row>
    <row r="625" ht="15.75" customHeight="1">
      <c r="A625" s="102">
        <v>45439.0</v>
      </c>
      <c r="B625" s="88">
        <v>1463.1</v>
      </c>
      <c r="C625" s="88">
        <v>1384.35</v>
      </c>
      <c r="D625" s="88">
        <v>1527.7</v>
      </c>
      <c r="E625" s="88">
        <v>3652.0</v>
      </c>
      <c r="F625" s="89">
        <v>955.55</v>
      </c>
      <c r="G625" s="90">
        <v>22932.45</v>
      </c>
      <c r="H625" s="92">
        <f t="shared" ref="H625:J625" si="632">(B625-B624)/B624</f>
        <v>0.004262504376</v>
      </c>
      <c r="I625" s="92">
        <f t="shared" si="632"/>
        <v>-0.002988836874</v>
      </c>
      <c r="J625" s="92">
        <f t="shared" si="632"/>
        <v>0.00692064329</v>
      </c>
      <c r="K625" s="92">
        <v>0.0072</v>
      </c>
      <c r="L625" s="92">
        <v>-0.00213</v>
      </c>
      <c r="M625" s="92">
        <f t="shared" si="3"/>
        <v>-0.001073741892</v>
      </c>
    </row>
    <row r="626" ht="15.75" customHeight="1">
      <c r="A626" s="102">
        <v>45440.0</v>
      </c>
      <c r="B626" s="88">
        <v>1458.83</v>
      </c>
      <c r="C626" s="88">
        <v>1371.05</v>
      </c>
      <c r="D626" s="88">
        <v>1530.5</v>
      </c>
      <c r="E626" s="88">
        <v>3658.2</v>
      </c>
      <c r="F626" s="89">
        <v>944.64</v>
      </c>
      <c r="G626" s="90">
        <v>22888.15</v>
      </c>
      <c r="H626" s="92">
        <f t="shared" ref="H626:J626" si="633">(B626-B625)/B625</f>
        <v>-0.002918460802</v>
      </c>
      <c r="I626" s="92">
        <f t="shared" si="633"/>
        <v>-0.009607396973</v>
      </c>
      <c r="J626" s="92">
        <f t="shared" si="633"/>
        <v>0.00183282058</v>
      </c>
      <c r="K626" s="92">
        <v>0.0017</v>
      </c>
      <c r="L626" s="92">
        <v>-0.01142</v>
      </c>
      <c r="M626" s="92">
        <f t="shared" si="3"/>
        <v>-0.001931760453</v>
      </c>
    </row>
    <row r="627" ht="15.75" customHeight="1">
      <c r="A627" s="102">
        <v>45441.0</v>
      </c>
      <c r="B627" s="88">
        <v>1442.82</v>
      </c>
      <c r="C627" s="88">
        <v>1377.1</v>
      </c>
      <c r="D627" s="88">
        <v>1508.3</v>
      </c>
      <c r="E627" s="88">
        <v>3634.8</v>
      </c>
      <c r="F627" s="89">
        <v>940.7</v>
      </c>
      <c r="G627" s="90">
        <v>22704.7</v>
      </c>
      <c r="H627" s="92">
        <f t="shared" ref="H627:J627" si="634">(B627-B626)/B626</f>
        <v>-0.0109745481</v>
      </c>
      <c r="I627" s="92">
        <f t="shared" si="634"/>
        <v>0.004412676416</v>
      </c>
      <c r="J627" s="92">
        <f t="shared" si="634"/>
        <v>-0.0145050637</v>
      </c>
      <c r="K627" s="92">
        <v>-0.0064</v>
      </c>
      <c r="L627" s="92">
        <v>-0.00417</v>
      </c>
      <c r="M627" s="92">
        <f t="shared" si="3"/>
        <v>-0.008015064564</v>
      </c>
    </row>
    <row r="628" ht="15.75" customHeight="1">
      <c r="A628" s="102">
        <v>45442.0</v>
      </c>
      <c r="B628" s="88">
        <v>1419.45</v>
      </c>
      <c r="C628" s="88">
        <v>1377.15</v>
      </c>
      <c r="D628" s="88">
        <v>1514.85</v>
      </c>
      <c r="E628" s="88">
        <v>3634.7</v>
      </c>
      <c r="F628" s="89">
        <v>921.11</v>
      </c>
      <c r="G628" s="90">
        <v>22488.65</v>
      </c>
      <c r="H628" s="92">
        <f t="shared" ref="H628:J628" si="635">(B628-B627)/B627</f>
        <v>-0.01619744667</v>
      </c>
      <c r="I628" s="92">
        <f t="shared" si="635"/>
        <v>0.00003630818386</v>
      </c>
      <c r="J628" s="92">
        <f t="shared" si="635"/>
        <v>0.004342637406</v>
      </c>
      <c r="K628" s="92">
        <v>-3.0E-5</v>
      </c>
      <c r="L628" s="92">
        <v>-0.02082</v>
      </c>
      <c r="M628" s="92">
        <f t="shared" si="3"/>
        <v>-0.009515650945</v>
      </c>
    </row>
    <row r="629" ht="15.75" customHeight="1">
      <c r="A629" s="102">
        <v>45443.0</v>
      </c>
      <c r="B629" s="88">
        <v>1406.9</v>
      </c>
      <c r="C629" s="88">
        <v>1372.75</v>
      </c>
      <c r="D629" s="88">
        <v>1531.55</v>
      </c>
      <c r="E629" s="88">
        <v>3669.3</v>
      </c>
      <c r="F629" s="89">
        <v>920.16</v>
      </c>
      <c r="G629" s="90">
        <v>22530.7</v>
      </c>
      <c r="H629" s="92">
        <f t="shared" ref="H629:J629" si="636">(B629-B628)/B628</f>
        <v>-0.008841452675</v>
      </c>
      <c r="I629" s="92">
        <f t="shared" si="636"/>
        <v>-0.003195004175</v>
      </c>
      <c r="J629" s="92">
        <f t="shared" si="636"/>
        <v>0.01102419381</v>
      </c>
      <c r="K629" s="92">
        <v>0.00952</v>
      </c>
      <c r="L629" s="92">
        <v>-0.00103</v>
      </c>
      <c r="M629" s="92">
        <f t="shared" si="3"/>
        <v>0.001869832115</v>
      </c>
    </row>
    <row r="630" ht="15.75" customHeight="1">
      <c r="A630" s="102">
        <v>45446.0</v>
      </c>
      <c r="B630" s="88">
        <v>1405.9</v>
      </c>
      <c r="C630" s="88">
        <v>1391.1</v>
      </c>
      <c r="D630" s="88">
        <v>1572.2</v>
      </c>
      <c r="E630" s="88">
        <v>3897.15</v>
      </c>
      <c r="F630" s="89">
        <v>947.53</v>
      </c>
      <c r="G630" s="90">
        <v>23263.9</v>
      </c>
      <c r="H630" s="92">
        <f t="shared" ref="H630:J630" si="637">(B630-B629)/B629</f>
        <v>-0.0007107825716</v>
      </c>
      <c r="I630" s="92">
        <f t="shared" si="637"/>
        <v>0.01336732836</v>
      </c>
      <c r="J630" s="92">
        <f t="shared" si="637"/>
        <v>0.02654173876</v>
      </c>
      <c r="K630" s="92">
        <v>0.0621</v>
      </c>
      <c r="L630" s="92">
        <v>0.02974</v>
      </c>
      <c r="M630" s="92">
        <f t="shared" si="3"/>
        <v>0.03254226455</v>
      </c>
    </row>
    <row r="631" ht="15.75" customHeight="1">
      <c r="A631" s="102">
        <v>45447.0</v>
      </c>
      <c r="B631" s="88">
        <v>1393.65</v>
      </c>
      <c r="C631" s="88">
        <v>1299.7</v>
      </c>
      <c r="D631" s="88">
        <v>1483.15</v>
      </c>
      <c r="E631" s="88">
        <v>3403.2</v>
      </c>
      <c r="F631" s="89">
        <v>901.12</v>
      </c>
      <c r="G631" s="90">
        <v>21884.5</v>
      </c>
      <c r="H631" s="92">
        <f t="shared" ref="H631:J631" si="638">(B631-B630)/B630</f>
        <v>-0.00871327975</v>
      </c>
      <c r="I631" s="92">
        <f t="shared" si="638"/>
        <v>-0.06570340019</v>
      </c>
      <c r="J631" s="92">
        <f t="shared" si="638"/>
        <v>-0.05664037654</v>
      </c>
      <c r="K631" s="92">
        <v>-0.12675</v>
      </c>
      <c r="L631" s="92">
        <v>-0.04898</v>
      </c>
      <c r="M631" s="92">
        <f t="shared" si="3"/>
        <v>-0.05929358362</v>
      </c>
    </row>
    <row r="632" ht="15.75" customHeight="1">
      <c r="A632" s="102">
        <v>45448.0</v>
      </c>
      <c r="B632" s="88">
        <v>1430.1</v>
      </c>
      <c r="C632" s="88">
        <v>1344.35</v>
      </c>
      <c r="D632" s="88">
        <v>1551.8</v>
      </c>
      <c r="E632" s="88">
        <v>3409.0</v>
      </c>
      <c r="F632" s="89">
        <v>927.09</v>
      </c>
      <c r="G632" s="90">
        <v>22620.35</v>
      </c>
      <c r="H632" s="92">
        <f t="shared" ref="H632:J632" si="639">(B632-B631)/B631</f>
        <v>0.02615434291</v>
      </c>
      <c r="I632" s="92">
        <f t="shared" si="639"/>
        <v>0.03435408171</v>
      </c>
      <c r="J632" s="92">
        <f t="shared" si="639"/>
        <v>0.04628661969</v>
      </c>
      <c r="K632" s="92">
        <v>0.0017</v>
      </c>
      <c r="L632" s="92">
        <v>0.02882</v>
      </c>
      <c r="M632" s="92">
        <f t="shared" si="3"/>
        <v>0.03362425461</v>
      </c>
    </row>
    <row r="633" ht="15.75" customHeight="1">
      <c r="A633" s="102">
        <v>45449.0</v>
      </c>
      <c r="B633" s="88">
        <v>1472.25</v>
      </c>
      <c r="C633" s="88">
        <v>1370.6</v>
      </c>
      <c r="D633" s="88">
        <v>1559.7</v>
      </c>
      <c r="E633" s="88">
        <v>3482.55</v>
      </c>
      <c r="F633" s="89">
        <v>935.36</v>
      </c>
      <c r="G633" s="90">
        <v>22821.4</v>
      </c>
      <c r="H633" s="92">
        <f t="shared" ref="H633:J633" si="640">(B633-B632)/B632</f>
        <v>0.02947346339</v>
      </c>
      <c r="I633" s="92">
        <f t="shared" si="640"/>
        <v>0.01952616506</v>
      </c>
      <c r="J633" s="92">
        <f t="shared" si="640"/>
        <v>0.005090862225</v>
      </c>
      <c r="K633" s="92">
        <v>0.02158</v>
      </c>
      <c r="L633" s="92">
        <v>0.00892</v>
      </c>
      <c r="M633" s="92">
        <f t="shared" si="3"/>
        <v>0.008888014553</v>
      </c>
    </row>
    <row r="634" ht="15.75" customHeight="1">
      <c r="A634" s="102">
        <v>45450.0</v>
      </c>
      <c r="B634" s="88">
        <v>1533.6</v>
      </c>
      <c r="C634" s="88">
        <v>1425.25</v>
      </c>
      <c r="D634" s="88">
        <v>1573.35</v>
      </c>
      <c r="E634" s="88">
        <v>3532.5</v>
      </c>
      <c r="F634" s="89">
        <v>967.52</v>
      </c>
      <c r="G634" s="90">
        <v>23290.15</v>
      </c>
      <c r="H634" s="92">
        <f t="shared" ref="H634:J634" si="641">(B634-B633)/B633</f>
        <v>0.04167091187</v>
      </c>
      <c r="I634" s="92">
        <f t="shared" si="641"/>
        <v>0.0398730483</v>
      </c>
      <c r="J634" s="92">
        <f t="shared" si="641"/>
        <v>0.008751683016</v>
      </c>
      <c r="K634" s="92">
        <v>0.01434</v>
      </c>
      <c r="L634" s="92">
        <v>0.03438</v>
      </c>
      <c r="M634" s="92">
        <f t="shared" si="3"/>
        <v>0.02053993182</v>
      </c>
    </row>
    <row r="635" ht="15.75" customHeight="1">
      <c r="A635" s="102">
        <v>45453.0</v>
      </c>
      <c r="B635" s="88">
        <v>1499.75</v>
      </c>
      <c r="C635" s="88">
        <v>1426.05</v>
      </c>
      <c r="D635" s="88">
        <v>1561.3</v>
      </c>
      <c r="E635" s="88">
        <v>3543.75</v>
      </c>
      <c r="F635" s="89">
        <v>972.15</v>
      </c>
      <c r="G635" s="90">
        <v>23259.2</v>
      </c>
      <c r="H635" s="92">
        <f t="shared" ref="H635:J635" si="642">(B635-B634)/B634</f>
        <v>-0.0220722483</v>
      </c>
      <c r="I635" s="92">
        <f t="shared" si="642"/>
        <v>0.0005613050342</v>
      </c>
      <c r="J635" s="92">
        <f t="shared" si="642"/>
        <v>-0.007658817174</v>
      </c>
      <c r="K635" s="92">
        <v>0.00318</v>
      </c>
      <c r="L635" s="92">
        <v>0.00479</v>
      </c>
      <c r="M635" s="92">
        <f t="shared" si="3"/>
        <v>-0.001328887963</v>
      </c>
    </row>
    <row r="636" ht="15.75" customHeight="1">
      <c r="A636" s="102">
        <v>45454.0</v>
      </c>
      <c r="B636" s="88">
        <v>1495.75</v>
      </c>
      <c r="C636" s="88">
        <v>1427.25</v>
      </c>
      <c r="D636" s="88">
        <v>1564.8</v>
      </c>
      <c r="E636" s="88">
        <v>3598.7</v>
      </c>
      <c r="F636" s="89">
        <v>987.1</v>
      </c>
      <c r="G636" s="90">
        <v>23264.85</v>
      </c>
      <c r="H636" s="92">
        <f t="shared" ref="H636:J636" si="643">(B636-B635)/B635</f>
        <v>-0.002667111185</v>
      </c>
      <c r="I636" s="92">
        <f t="shared" si="643"/>
        <v>0.0008414852214</v>
      </c>
      <c r="J636" s="92">
        <f t="shared" si="643"/>
        <v>0.002241721642</v>
      </c>
      <c r="K636" s="92">
        <v>0.01551</v>
      </c>
      <c r="L636" s="92">
        <v>0.01538</v>
      </c>
      <c r="M636" s="92">
        <f t="shared" si="3"/>
        <v>0.0002429146316</v>
      </c>
    </row>
    <row r="637" ht="15.75" customHeight="1">
      <c r="A637" s="102">
        <v>45455.0</v>
      </c>
      <c r="B637" s="88">
        <v>1485.2</v>
      </c>
      <c r="C637" s="88">
        <v>1438.4</v>
      </c>
      <c r="D637" s="88">
        <v>1574.15</v>
      </c>
      <c r="E637" s="88">
        <v>3630.3</v>
      </c>
      <c r="F637" s="89">
        <v>988.7</v>
      </c>
      <c r="G637" s="90">
        <v>23322.95</v>
      </c>
      <c r="H637" s="92">
        <f t="shared" ref="H637:J637" si="644">(B637-B636)/B636</f>
        <v>-0.007053317734</v>
      </c>
      <c r="I637" s="92">
        <f t="shared" si="644"/>
        <v>0.007812226309</v>
      </c>
      <c r="J637" s="92">
        <f t="shared" si="644"/>
        <v>0.005975204499</v>
      </c>
      <c r="K637" s="92">
        <v>0.00878</v>
      </c>
      <c r="L637" s="92">
        <v>0.00162</v>
      </c>
      <c r="M637" s="92">
        <f t="shared" si="3"/>
        <v>0.002497329663</v>
      </c>
    </row>
    <row r="638" ht="15.75" customHeight="1">
      <c r="A638" s="102">
        <v>45456.0</v>
      </c>
      <c r="B638" s="88">
        <v>1493.95</v>
      </c>
      <c r="C638" s="88">
        <v>1425.75</v>
      </c>
      <c r="D638" s="88">
        <v>1580.75</v>
      </c>
      <c r="E638" s="88">
        <v>3703.65</v>
      </c>
      <c r="F638" s="89">
        <v>985.85</v>
      </c>
      <c r="G638" s="90">
        <v>23398.9</v>
      </c>
      <c r="H638" s="92">
        <f t="shared" ref="H638:J638" si="645">(B638-B637)/B637</f>
        <v>0.005891462429</v>
      </c>
      <c r="I638" s="92">
        <f t="shared" si="645"/>
        <v>-0.008794493882</v>
      </c>
      <c r="J638" s="92">
        <f t="shared" si="645"/>
        <v>0.004192738938</v>
      </c>
      <c r="K638" s="92">
        <v>0.0202</v>
      </c>
      <c r="L638" s="92">
        <v>-0.00288</v>
      </c>
      <c r="M638" s="92">
        <f t="shared" si="3"/>
        <v>0.00325644912</v>
      </c>
    </row>
    <row r="639" ht="15.75" customHeight="1">
      <c r="A639" s="102">
        <v>45457.0</v>
      </c>
      <c r="B639" s="88">
        <v>1488.9</v>
      </c>
      <c r="C639" s="88">
        <v>1427.4</v>
      </c>
      <c r="D639" s="88">
        <v>1596.9</v>
      </c>
      <c r="E639" s="88">
        <v>3687.8</v>
      </c>
      <c r="F639" s="89">
        <v>993.4</v>
      </c>
      <c r="G639" s="90">
        <v>23465.6</v>
      </c>
      <c r="H639" s="92">
        <f t="shared" ref="H639:J639" si="646">(B639-B638)/B638</f>
        <v>-0.003380300546</v>
      </c>
      <c r="I639" s="92">
        <f t="shared" si="646"/>
        <v>0.001157285639</v>
      </c>
      <c r="J639" s="92">
        <f t="shared" si="646"/>
        <v>0.0102166693</v>
      </c>
      <c r="K639" s="92">
        <v>-0.00428</v>
      </c>
      <c r="L639" s="92">
        <v>0.00766</v>
      </c>
      <c r="M639" s="92">
        <f t="shared" si="3"/>
        <v>0.002850561351</v>
      </c>
    </row>
    <row r="640" ht="15.75" customHeight="1">
      <c r="A640" s="102">
        <v>45461.0</v>
      </c>
      <c r="B640" s="88">
        <v>1498.2</v>
      </c>
      <c r="C640" s="88">
        <v>1428.35</v>
      </c>
      <c r="D640" s="88">
        <v>1607.8</v>
      </c>
      <c r="E640" s="88">
        <v>3689.2</v>
      </c>
      <c r="F640" s="89">
        <v>985.9</v>
      </c>
      <c r="G640" s="90">
        <v>23557.9</v>
      </c>
      <c r="H640" s="92">
        <f t="shared" ref="H640:J640" si="647">(B640-B639)/B639</f>
        <v>0.006246222043</v>
      </c>
      <c r="I640" s="92">
        <f t="shared" si="647"/>
        <v>0.0006655457475</v>
      </c>
      <c r="J640" s="92">
        <f t="shared" si="647"/>
        <v>0.006825724842</v>
      </c>
      <c r="K640" s="92">
        <v>3.8E-4</v>
      </c>
      <c r="L640" s="92">
        <v>-0.00755</v>
      </c>
      <c r="M640" s="92">
        <f t="shared" si="3"/>
        <v>0.003933417428</v>
      </c>
    </row>
    <row r="641" ht="15.75" customHeight="1">
      <c r="A641" s="102">
        <v>45462.0</v>
      </c>
      <c r="B641" s="88">
        <v>1511.35</v>
      </c>
      <c r="C641" s="88">
        <v>1392.35</v>
      </c>
      <c r="D641" s="88">
        <v>1657.85</v>
      </c>
      <c r="E641" s="88">
        <v>3589.95</v>
      </c>
      <c r="F641" s="89">
        <v>977.35</v>
      </c>
      <c r="G641" s="90">
        <v>23516.0</v>
      </c>
      <c r="H641" s="92">
        <f t="shared" ref="H641:J641" si="648">(B641-B640)/B640</f>
        <v>0.008777199306</v>
      </c>
      <c r="I641" s="92">
        <f t="shared" si="648"/>
        <v>-0.02520390661</v>
      </c>
      <c r="J641" s="92">
        <f t="shared" si="648"/>
        <v>0.03112949372</v>
      </c>
      <c r="K641" s="92">
        <v>-0.0269</v>
      </c>
      <c r="L641" s="92">
        <v>-0.00867</v>
      </c>
      <c r="M641" s="92">
        <f t="shared" si="3"/>
        <v>-0.001778596564</v>
      </c>
    </row>
    <row r="642" ht="15.75" customHeight="1">
      <c r="A642" s="102">
        <v>45463.0</v>
      </c>
      <c r="B642" s="88">
        <v>1515.4</v>
      </c>
      <c r="C642" s="88">
        <v>1381.15</v>
      </c>
      <c r="D642" s="88">
        <v>1669.35</v>
      </c>
      <c r="E642" s="88">
        <v>3594.45</v>
      </c>
      <c r="F642" s="89">
        <v>978.25</v>
      </c>
      <c r="G642" s="90">
        <v>23567.0</v>
      </c>
      <c r="H642" s="92">
        <f t="shared" ref="H642:J642" si="649">(B642-B641)/B641</f>
        <v>0.002679723426</v>
      </c>
      <c r="I642" s="92">
        <f t="shared" si="649"/>
        <v>-0.008043954465</v>
      </c>
      <c r="J642" s="92">
        <f t="shared" si="649"/>
        <v>0.006936695117</v>
      </c>
      <c r="K642" s="92">
        <v>0.00125</v>
      </c>
      <c r="L642" s="92">
        <v>9.2E-4</v>
      </c>
      <c r="M642" s="92">
        <f t="shared" si="3"/>
        <v>0.00216873618</v>
      </c>
    </row>
    <row r="643" ht="15.75" customHeight="1">
      <c r="A643" s="102">
        <v>45464.0</v>
      </c>
      <c r="B643" s="88">
        <v>1532.7</v>
      </c>
      <c r="C643" s="88">
        <v>1416.05</v>
      </c>
      <c r="D643" s="88">
        <v>1665.75</v>
      </c>
      <c r="E643" s="88">
        <v>3535.0</v>
      </c>
      <c r="F643" s="89">
        <v>961.8</v>
      </c>
      <c r="G643" s="90">
        <v>23501.1</v>
      </c>
      <c r="H643" s="92">
        <f t="shared" ref="H643:J643" si="650">(B643-B642)/B642</f>
        <v>0.01141612776</v>
      </c>
      <c r="I643" s="92">
        <f t="shared" si="650"/>
        <v>0.02526879774</v>
      </c>
      <c r="J643" s="92">
        <f t="shared" si="650"/>
        <v>-0.00215652799</v>
      </c>
      <c r="K643" s="92">
        <v>-0.01654</v>
      </c>
      <c r="L643" s="92">
        <v>-0.01682</v>
      </c>
      <c r="M643" s="92">
        <f t="shared" si="3"/>
        <v>-0.002796282938</v>
      </c>
    </row>
    <row r="644" ht="15.75" customHeight="1">
      <c r="A644" s="102">
        <v>45467.0</v>
      </c>
      <c r="B644" s="88">
        <v>1527.15</v>
      </c>
      <c r="C644" s="88">
        <v>1419.8</v>
      </c>
      <c r="D644" s="88">
        <v>1672.4</v>
      </c>
      <c r="E644" s="88">
        <v>3531.6</v>
      </c>
      <c r="F644" s="89">
        <v>958.05</v>
      </c>
      <c r="G644" s="90">
        <v>23537.85</v>
      </c>
      <c r="H644" s="92">
        <f t="shared" ref="H644:J644" si="651">(B644-B643)/B643</f>
        <v>-0.003621060873</v>
      </c>
      <c r="I644" s="92">
        <f t="shared" si="651"/>
        <v>0.002648211574</v>
      </c>
      <c r="J644" s="92">
        <f t="shared" si="651"/>
        <v>0.003992195708</v>
      </c>
      <c r="K644" s="92">
        <v>-9.6E-4</v>
      </c>
      <c r="L644" s="92">
        <v>-0.0039</v>
      </c>
      <c r="M644" s="92">
        <f t="shared" si="3"/>
        <v>0.00156375659</v>
      </c>
    </row>
    <row r="645" ht="15.75" customHeight="1">
      <c r="A645" s="102">
        <v>45468.0</v>
      </c>
      <c r="B645" s="88">
        <v>1541.95</v>
      </c>
      <c r="C645" s="88">
        <v>1414.95</v>
      </c>
      <c r="D645" s="88">
        <v>1711.35</v>
      </c>
      <c r="E645" s="88">
        <v>3587.8</v>
      </c>
      <c r="F645" s="89">
        <v>955.0</v>
      </c>
      <c r="G645" s="90">
        <v>23721.3</v>
      </c>
      <c r="H645" s="92">
        <f t="shared" ref="H645:J645" si="652">(B645-B644)/B644</f>
        <v>0.009691254952</v>
      </c>
      <c r="I645" s="92">
        <f t="shared" si="652"/>
        <v>-0.003415974081</v>
      </c>
      <c r="J645" s="92">
        <f t="shared" si="652"/>
        <v>0.0232898828</v>
      </c>
      <c r="K645" s="92">
        <v>0.01591</v>
      </c>
      <c r="L645" s="92">
        <v>-0.00318</v>
      </c>
      <c r="M645" s="92">
        <f t="shared" si="3"/>
        <v>0.007793829938</v>
      </c>
    </row>
    <row r="646" ht="15.75" customHeight="1">
      <c r="A646" s="102">
        <v>45469.0</v>
      </c>
      <c r="B646" s="88">
        <v>1540.7</v>
      </c>
      <c r="C646" s="88">
        <v>1459.5</v>
      </c>
      <c r="D646" s="88">
        <v>1701.5</v>
      </c>
      <c r="E646" s="88">
        <v>3602.95</v>
      </c>
      <c r="F646" s="89">
        <v>951.85</v>
      </c>
      <c r="G646" s="90">
        <v>23868.8</v>
      </c>
      <c r="H646" s="92">
        <f t="shared" ref="H646:J646" si="653">(B646-B645)/B645</f>
        <v>-0.0008106618243</v>
      </c>
      <c r="I646" s="92">
        <f t="shared" si="653"/>
        <v>0.03148521149</v>
      </c>
      <c r="J646" s="92">
        <f t="shared" si="653"/>
        <v>-0.005755689952</v>
      </c>
      <c r="K646" s="92">
        <v>0.00422</v>
      </c>
      <c r="L646" s="92">
        <v>-0.0033</v>
      </c>
      <c r="M646" s="92">
        <f t="shared" si="3"/>
        <v>0.006218040327</v>
      </c>
    </row>
    <row r="647" ht="15.75" customHeight="1">
      <c r="A647" s="102">
        <v>45470.0</v>
      </c>
      <c r="B647" s="88">
        <v>1573.35</v>
      </c>
      <c r="C647" s="88">
        <v>1475.8</v>
      </c>
      <c r="D647" s="88">
        <v>1696.15</v>
      </c>
      <c r="E647" s="88">
        <v>3564.4</v>
      </c>
      <c r="F647" s="89">
        <v>972.1</v>
      </c>
      <c r="G647" s="90">
        <v>24044.5</v>
      </c>
      <c r="H647" s="92">
        <f t="shared" ref="H647:J647" si="654">(B647-B646)/B646</f>
        <v>0.02119166613</v>
      </c>
      <c r="I647" s="92">
        <f t="shared" si="654"/>
        <v>0.01116820829</v>
      </c>
      <c r="J647" s="92">
        <f t="shared" si="654"/>
        <v>-0.003144284455</v>
      </c>
      <c r="K647" s="92">
        <v>-0.0107</v>
      </c>
      <c r="L647" s="92">
        <v>0.02127</v>
      </c>
      <c r="M647" s="92">
        <f t="shared" si="3"/>
        <v>0.00736107387</v>
      </c>
    </row>
    <row r="648" ht="15.75" customHeight="1">
      <c r="A648" s="102">
        <v>45471.0</v>
      </c>
      <c r="B648" s="88">
        <v>1566.75</v>
      </c>
      <c r="C648" s="88">
        <v>1444.05</v>
      </c>
      <c r="D648" s="88">
        <v>1683.8</v>
      </c>
      <c r="E648" s="88">
        <v>3548.45</v>
      </c>
      <c r="F648" s="89">
        <v>989.75</v>
      </c>
      <c r="G648" s="90">
        <v>24010.6</v>
      </c>
      <c r="H648" s="92">
        <f t="shared" ref="H648:J648" si="655">(B648-B647)/B647</f>
        <v>-0.004194870817</v>
      </c>
      <c r="I648" s="92">
        <f t="shared" si="655"/>
        <v>-0.02151375525</v>
      </c>
      <c r="J648" s="92">
        <f t="shared" si="655"/>
        <v>-0.007281195649</v>
      </c>
      <c r="K648" s="92">
        <v>-0.00447</v>
      </c>
      <c r="L648" s="92">
        <v>0.01816</v>
      </c>
      <c r="M648" s="92">
        <f t="shared" si="3"/>
        <v>-0.001409885837</v>
      </c>
    </row>
    <row r="649" ht="15.75" customHeight="1">
      <c r="A649" s="102">
        <v>45474.0</v>
      </c>
      <c r="B649" s="88">
        <v>1590.8</v>
      </c>
      <c r="C649" s="88">
        <v>1454.0</v>
      </c>
      <c r="D649" s="88">
        <v>1705.2</v>
      </c>
      <c r="E649" s="88">
        <v>3526.55</v>
      </c>
      <c r="F649" s="88">
        <v>1002.05</v>
      </c>
      <c r="G649" s="90">
        <v>24141.95</v>
      </c>
      <c r="H649" s="92">
        <f t="shared" ref="H649:J649" si="656">(B649-B648)/B648</f>
        <v>0.01535024733</v>
      </c>
      <c r="I649" s="92">
        <f t="shared" si="656"/>
        <v>0.006890343132</v>
      </c>
      <c r="J649" s="92">
        <f t="shared" si="656"/>
        <v>0.0127093479</v>
      </c>
      <c r="K649" s="92">
        <v>-0.00617</v>
      </c>
      <c r="L649" s="92">
        <v>0.01243</v>
      </c>
      <c r="M649" s="92">
        <f t="shared" si="3"/>
        <v>0.005470500529</v>
      </c>
    </row>
    <row r="650" ht="15.75" customHeight="1">
      <c r="A650" s="102">
        <v>45475.0</v>
      </c>
      <c r="B650" s="88">
        <v>1621.05</v>
      </c>
      <c r="C650" s="88">
        <v>1418.95</v>
      </c>
      <c r="D650" s="88">
        <v>1730.6</v>
      </c>
      <c r="E650" s="88">
        <v>3626.5</v>
      </c>
      <c r="F650" s="89">
        <v>981.3</v>
      </c>
      <c r="G650" s="90">
        <v>24123.85</v>
      </c>
      <c r="H650" s="92">
        <f t="shared" ref="H650:J650" si="657">(B650-B649)/B649</f>
        <v>0.01901558964</v>
      </c>
      <c r="I650" s="92">
        <f t="shared" si="657"/>
        <v>-0.02410591472</v>
      </c>
      <c r="J650" s="92">
        <f t="shared" si="657"/>
        <v>0.01489561342</v>
      </c>
      <c r="K650" s="92">
        <v>0.02834</v>
      </c>
      <c r="L650" s="92">
        <v>-0.02071</v>
      </c>
      <c r="M650" s="92">
        <f t="shared" si="3"/>
        <v>-0.0007497323124</v>
      </c>
    </row>
    <row r="651" ht="15.75" customHeight="1">
      <c r="A651" s="102">
        <v>45476.0</v>
      </c>
      <c r="B651" s="88">
        <v>1627.4</v>
      </c>
      <c r="C651" s="88">
        <v>1419.85</v>
      </c>
      <c r="D651" s="88">
        <v>1768.65</v>
      </c>
      <c r="E651" s="88">
        <v>3614.35</v>
      </c>
      <c r="F651" s="89">
        <v>975.65</v>
      </c>
      <c r="G651" s="90">
        <v>24286.5</v>
      </c>
      <c r="H651" s="92">
        <f t="shared" ref="H651:J651" si="658">(B651-B650)/B650</f>
        <v>0.003917214151</v>
      </c>
      <c r="I651" s="92">
        <f t="shared" si="658"/>
        <v>0.0006342718207</v>
      </c>
      <c r="J651" s="92">
        <f t="shared" si="658"/>
        <v>0.02198659424</v>
      </c>
      <c r="K651" s="92">
        <v>-0.00335</v>
      </c>
      <c r="L651" s="92">
        <v>-0.00576</v>
      </c>
      <c r="M651" s="92">
        <f t="shared" si="3"/>
        <v>0.006742290306</v>
      </c>
    </row>
    <row r="652" ht="15.75" customHeight="1">
      <c r="A652" s="102">
        <v>45477.0</v>
      </c>
      <c r="B652" s="88">
        <v>1650.65</v>
      </c>
      <c r="C652" s="88">
        <v>1423.05</v>
      </c>
      <c r="D652" s="88">
        <v>1727.15</v>
      </c>
      <c r="E652" s="88">
        <v>3573.3</v>
      </c>
      <c r="F652" s="89">
        <v>998.2</v>
      </c>
      <c r="G652" s="90">
        <v>24302.15</v>
      </c>
      <c r="H652" s="92">
        <f t="shared" ref="H652:J652" si="659">(B652-B651)/B651</f>
        <v>0.01428659211</v>
      </c>
      <c r="I652" s="92">
        <f t="shared" si="659"/>
        <v>0.0022537592</v>
      </c>
      <c r="J652" s="92">
        <f t="shared" si="659"/>
        <v>-0.02346422413</v>
      </c>
      <c r="K652" s="92">
        <v>-0.01136</v>
      </c>
      <c r="L652" s="92">
        <v>0.02311</v>
      </c>
      <c r="M652" s="92">
        <f t="shared" si="3"/>
        <v>0.0006443909168</v>
      </c>
    </row>
    <row r="653" ht="15.75" customHeight="1">
      <c r="A653" s="102">
        <v>45478.0</v>
      </c>
      <c r="B653" s="88">
        <v>1647.45</v>
      </c>
      <c r="C653" s="88">
        <v>1429.7</v>
      </c>
      <c r="D653" s="88">
        <v>1648.1</v>
      </c>
      <c r="E653" s="88">
        <v>3627.15</v>
      </c>
      <c r="F653" s="89">
        <v>993.65</v>
      </c>
      <c r="G653" s="90">
        <v>24323.85</v>
      </c>
      <c r="H653" s="92">
        <f t="shared" ref="H653:J653" si="660">(B653-B652)/B652</f>
        <v>-0.001938630237</v>
      </c>
      <c r="I653" s="92">
        <f t="shared" si="660"/>
        <v>0.004673061382</v>
      </c>
      <c r="J653" s="92">
        <f t="shared" si="660"/>
        <v>-0.04576904148</v>
      </c>
      <c r="K653" s="92">
        <v>0.01507</v>
      </c>
      <c r="L653" s="92">
        <v>-0.00456</v>
      </c>
      <c r="M653" s="92">
        <f t="shared" si="3"/>
        <v>0.0008929251116</v>
      </c>
    </row>
    <row r="654" ht="15.75" customHeight="1">
      <c r="A654" s="102">
        <v>45481.0</v>
      </c>
      <c r="B654" s="88">
        <v>1661.65</v>
      </c>
      <c r="C654" s="88">
        <v>1435.15</v>
      </c>
      <c r="D654" s="88">
        <v>1635.35</v>
      </c>
      <c r="E654" s="88">
        <v>3632.0</v>
      </c>
      <c r="F654" s="88">
        <v>1002.6</v>
      </c>
      <c r="G654" s="90">
        <v>24320.55</v>
      </c>
      <c r="H654" s="92">
        <f t="shared" ref="H654:J654" si="661">(B654-B653)/B653</f>
        <v>0.008619381468</v>
      </c>
      <c r="I654" s="92">
        <f t="shared" si="661"/>
        <v>0.003811988529</v>
      </c>
      <c r="J654" s="92">
        <f t="shared" si="661"/>
        <v>-0.007736181057</v>
      </c>
      <c r="K654" s="92">
        <v>0.00134</v>
      </c>
      <c r="L654" s="92">
        <v>0.00901</v>
      </c>
      <c r="M654" s="92">
        <f t="shared" si="3"/>
        <v>-0.0001356693122</v>
      </c>
    </row>
    <row r="655" ht="15.75" customHeight="1">
      <c r="A655" s="102">
        <v>45482.0</v>
      </c>
      <c r="B655" s="88">
        <v>1657.15</v>
      </c>
      <c r="C655" s="88">
        <v>1435.55</v>
      </c>
      <c r="D655" s="88">
        <v>1636.5</v>
      </c>
      <c r="E655" s="88">
        <v>3666.1</v>
      </c>
      <c r="F655" s="88">
        <v>1014.95</v>
      </c>
      <c r="G655" s="90">
        <v>24433.2</v>
      </c>
      <c r="H655" s="92">
        <f t="shared" ref="H655:J655" si="662">(B655-B654)/B654</f>
        <v>-0.002708151536</v>
      </c>
      <c r="I655" s="92">
        <f t="shared" si="662"/>
        <v>0.0002787165105</v>
      </c>
      <c r="J655" s="92">
        <f t="shared" si="662"/>
        <v>0.0007032133794</v>
      </c>
      <c r="K655" s="92">
        <v>0.00939</v>
      </c>
      <c r="L655" s="92">
        <v>0.01232</v>
      </c>
      <c r="M655" s="92">
        <f t="shared" si="3"/>
        <v>0.004631885381</v>
      </c>
    </row>
    <row r="656" ht="15.75" customHeight="1">
      <c r="A656" s="102">
        <v>45483.0</v>
      </c>
      <c r="B656" s="88">
        <v>1648.25</v>
      </c>
      <c r="C656" s="88">
        <v>1445.05</v>
      </c>
      <c r="D656" s="88">
        <v>1626.1</v>
      </c>
      <c r="E656" s="88">
        <v>3650.05</v>
      </c>
      <c r="F656" s="88">
        <v>1005.5</v>
      </c>
      <c r="G656" s="90">
        <v>24324.45</v>
      </c>
      <c r="H656" s="92">
        <f t="shared" ref="H656:J656" si="663">(B656-B655)/B655</f>
        <v>-0.005370666506</v>
      </c>
      <c r="I656" s="92">
        <f t="shared" si="663"/>
        <v>0.006617672669</v>
      </c>
      <c r="J656" s="92">
        <f t="shared" si="663"/>
        <v>-0.00635502597</v>
      </c>
      <c r="K656" s="92">
        <v>-0.00438</v>
      </c>
      <c r="L656" s="92">
        <v>-0.00931</v>
      </c>
      <c r="M656" s="92">
        <f t="shared" si="3"/>
        <v>-0.004450911055</v>
      </c>
    </row>
    <row r="657" ht="15.75" customHeight="1">
      <c r="A657" s="102">
        <v>45484.0</v>
      </c>
      <c r="B657" s="88">
        <v>1652.7</v>
      </c>
      <c r="C657" s="88">
        <v>1437.95</v>
      </c>
      <c r="D657" s="88">
        <v>1621.9</v>
      </c>
      <c r="E657" s="88">
        <v>3621.1</v>
      </c>
      <c r="F657" s="88">
        <v>1020.8</v>
      </c>
      <c r="G657" s="90">
        <v>24315.95</v>
      </c>
      <c r="H657" s="92">
        <f t="shared" ref="H657:J657" si="664">(B657-B656)/B656</f>
        <v>0.002699833156</v>
      </c>
      <c r="I657" s="92">
        <f t="shared" si="664"/>
        <v>-0.004913324798</v>
      </c>
      <c r="J657" s="92">
        <f t="shared" si="664"/>
        <v>-0.002582866982</v>
      </c>
      <c r="K657" s="92">
        <v>-0.00793</v>
      </c>
      <c r="L657" s="92">
        <v>0.01522</v>
      </c>
      <c r="M657" s="92">
        <f t="shared" si="3"/>
        <v>-0.000349442639</v>
      </c>
    </row>
    <row r="658" ht="15.75" customHeight="1">
      <c r="A658" s="102">
        <v>45485.0</v>
      </c>
      <c r="B658" s="88">
        <v>1711.75</v>
      </c>
      <c r="C658" s="88">
        <v>1433.25</v>
      </c>
      <c r="D658" s="88">
        <v>1622.7</v>
      </c>
      <c r="E658" s="88">
        <v>3649.35</v>
      </c>
      <c r="F658" s="88">
        <v>1016.75</v>
      </c>
      <c r="G658" s="90">
        <v>24502.15</v>
      </c>
      <c r="H658" s="92">
        <f t="shared" ref="H658:J658" si="665">(B658-B657)/B657</f>
        <v>0.03572941248</v>
      </c>
      <c r="I658" s="92">
        <f t="shared" si="665"/>
        <v>-0.003268542022</v>
      </c>
      <c r="J658" s="92">
        <f t="shared" si="665"/>
        <v>0.000493248659</v>
      </c>
      <c r="K658" s="92">
        <v>0.0078</v>
      </c>
      <c r="L658" s="92">
        <v>-0.00397</v>
      </c>
      <c r="M658" s="92">
        <f t="shared" si="3"/>
        <v>0.007657525205</v>
      </c>
    </row>
    <row r="659" ht="15.75" customHeight="1">
      <c r="A659" s="102">
        <v>45488.0</v>
      </c>
      <c r="B659" s="88">
        <v>1707.05</v>
      </c>
      <c r="C659" s="88">
        <v>1437.6</v>
      </c>
      <c r="D659" s="88">
        <v>1622.1</v>
      </c>
      <c r="E659" s="88">
        <v>3651.6</v>
      </c>
      <c r="F659" s="88">
        <v>1024.45</v>
      </c>
      <c r="G659" s="90">
        <v>24586.7</v>
      </c>
      <c r="H659" s="92">
        <f t="shared" ref="H659:J659" si="666">(B659-B658)/B658</f>
        <v>-0.002745728056</v>
      </c>
      <c r="I659" s="92">
        <f t="shared" si="666"/>
        <v>0.003035060178</v>
      </c>
      <c r="J659" s="92">
        <f t="shared" si="666"/>
        <v>-0.0003697541135</v>
      </c>
      <c r="K659" s="92">
        <v>6.2E-4</v>
      </c>
      <c r="L659" s="92">
        <v>0.00757</v>
      </c>
      <c r="M659" s="92">
        <f t="shared" si="3"/>
        <v>0.00345071759</v>
      </c>
    </row>
    <row r="660" ht="15.75" customHeight="1">
      <c r="A660" s="102">
        <v>45489.0</v>
      </c>
      <c r="B660" s="88">
        <v>1726.05</v>
      </c>
      <c r="C660" s="88">
        <v>1466.5</v>
      </c>
      <c r="D660" s="88">
        <v>1619.75</v>
      </c>
      <c r="E660" s="88">
        <v>3636.55</v>
      </c>
      <c r="F660" s="88">
        <v>1021.15</v>
      </c>
      <c r="G660" s="90">
        <v>24613.0</v>
      </c>
      <c r="H660" s="92">
        <f t="shared" ref="H660:J660" si="667">(B660-B659)/B659</f>
        <v>0.01113031253</v>
      </c>
      <c r="I660" s="92">
        <f t="shared" si="667"/>
        <v>0.02010294936</v>
      </c>
      <c r="J660" s="92">
        <f t="shared" si="667"/>
        <v>-0.001448739289</v>
      </c>
      <c r="K660" s="92">
        <v>-0.00412</v>
      </c>
      <c r="L660" s="92">
        <v>-0.00322</v>
      </c>
      <c r="M660" s="92">
        <f t="shared" si="3"/>
        <v>0.001069684016</v>
      </c>
    </row>
    <row r="661" ht="15.75" customHeight="1">
      <c r="A661" s="102">
        <v>45491.0</v>
      </c>
      <c r="B661" s="88">
        <v>1758.05</v>
      </c>
      <c r="C661" s="88">
        <v>1483.65</v>
      </c>
      <c r="D661" s="88">
        <v>1614.8</v>
      </c>
      <c r="E661" s="88">
        <v>3656.2</v>
      </c>
      <c r="F661" s="88">
        <v>1024.55</v>
      </c>
      <c r="G661" s="90">
        <v>24800.85</v>
      </c>
      <c r="H661" s="92">
        <f t="shared" ref="H661:J661" si="668">(B661-B660)/B660</f>
        <v>0.01853943976</v>
      </c>
      <c r="I661" s="92">
        <f t="shared" si="668"/>
        <v>0.01169451074</v>
      </c>
      <c r="J661" s="92">
        <f t="shared" si="668"/>
        <v>-0.003056027165</v>
      </c>
      <c r="K661" s="92">
        <v>0.0054</v>
      </c>
      <c r="L661" s="92">
        <v>0.00333</v>
      </c>
      <c r="M661" s="92">
        <f t="shared" si="3"/>
        <v>0.007632145614</v>
      </c>
    </row>
    <row r="662" ht="15.75" customHeight="1">
      <c r="A662" s="102">
        <v>45492.0</v>
      </c>
      <c r="B662" s="88">
        <v>1792.95</v>
      </c>
      <c r="C662" s="88">
        <v>1461.75</v>
      </c>
      <c r="D662" s="88">
        <v>1607.3</v>
      </c>
      <c r="E662" s="88">
        <v>3618.5</v>
      </c>
      <c r="F662" s="89">
        <v>990.0</v>
      </c>
      <c r="G662" s="90">
        <v>24530.9</v>
      </c>
      <c r="H662" s="92">
        <f t="shared" ref="H662:J662" si="669">(B662-B661)/B661</f>
        <v>0.01985154006</v>
      </c>
      <c r="I662" s="92">
        <f t="shared" si="669"/>
        <v>-0.01476089374</v>
      </c>
      <c r="J662" s="92">
        <f t="shared" si="669"/>
        <v>-0.004644538023</v>
      </c>
      <c r="K662" s="92">
        <v>-0.01031</v>
      </c>
      <c r="L662" s="92">
        <v>-0.03372</v>
      </c>
      <c r="M662" s="92">
        <f t="shared" si="3"/>
        <v>-0.01088470758</v>
      </c>
    </row>
    <row r="663" ht="15.75" customHeight="1">
      <c r="A663" s="102">
        <v>45495.0</v>
      </c>
      <c r="B663" s="88">
        <v>1810.85</v>
      </c>
      <c r="C663" s="88">
        <v>1465.4</v>
      </c>
      <c r="D663" s="88">
        <v>1642.55</v>
      </c>
      <c r="E663" s="88">
        <v>3651.45</v>
      </c>
      <c r="F663" s="88">
        <v>1003.15</v>
      </c>
      <c r="G663" s="90">
        <v>24509.25</v>
      </c>
      <c r="H663" s="92">
        <f t="shared" ref="H663:J663" si="670">(B663-B662)/B662</f>
        <v>0.009983546669</v>
      </c>
      <c r="I663" s="92">
        <f t="shared" si="670"/>
        <v>0.002497007012</v>
      </c>
      <c r="J663" s="92">
        <f t="shared" si="670"/>
        <v>0.02193118895</v>
      </c>
      <c r="K663" s="92">
        <v>0.00911</v>
      </c>
      <c r="L663" s="92">
        <v>0.01328</v>
      </c>
      <c r="M663" s="92">
        <f t="shared" si="3"/>
        <v>-0.0008825603626</v>
      </c>
    </row>
    <row r="664" ht="15.75" customHeight="1">
      <c r="A664" s="102">
        <v>45496.0</v>
      </c>
      <c r="B664" s="88">
        <v>1836.9</v>
      </c>
      <c r="C664" s="88">
        <v>1465.7</v>
      </c>
      <c r="D664" s="88">
        <v>1618.4</v>
      </c>
      <c r="E664" s="88">
        <v>3538.05</v>
      </c>
      <c r="F664" s="88">
        <v>1001.8</v>
      </c>
      <c r="G664" s="90">
        <v>24479.05</v>
      </c>
      <c r="H664" s="92">
        <f t="shared" ref="H664:J664" si="671">(B664-B663)/B663</f>
        <v>0.01438550957</v>
      </c>
      <c r="I664" s="92">
        <f t="shared" si="671"/>
        <v>0.0002047222601</v>
      </c>
      <c r="J664" s="92">
        <f t="shared" si="671"/>
        <v>-0.01470274877</v>
      </c>
      <c r="K664" s="92">
        <v>-0.03106</v>
      </c>
      <c r="L664" s="92">
        <v>-0.00135</v>
      </c>
      <c r="M664" s="92">
        <f t="shared" si="3"/>
        <v>-0.001232187847</v>
      </c>
    </row>
    <row r="665" ht="15.75" customHeight="1">
      <c r="A665" s="102">
        <v>45497.0</v>
      </c>
      <c r="B665" s="88">
        <v>1833.95</v>
      </c>
      <c r="C665" s="88">
        <v>1455.2</v>
      </c>
      <c r="D665" s="88">
        <v>1604.05</v>
      </c>
      <c r="E665" s="88">
        <v>3519.45</v>
      </c>
      <c r="F665" s="88">
        <v>1027.7</v>
      </c>
      <c r="G665" s="90">
        <v>24413.5</v>
      </c>
      <c r="H665" s="92">
        <f t="shared" ref="H665:J665" si="672">(B665-B664)/B664</f>
        <v>-0.001605966574</v>
      </c>
      <c r="I665" s="92">
        <f t="shared" si="672"/>
        <v>-0.007163812513</v>
      </c>
      <c r="J665" s="92">
        <f t="shared" si="672"/>
        <v>-0.008866782007</v>
      </c>
      <c r="K665" s="92">
        <v>-0.00526</v>
      </c>
      <c r="L665" s="92">
        <v>0.02585</v>
      </c>
      <c r="M665" s="92">
        <f t="shared" si="3"/>
        <v>-0.002677799996</v>
      </c>
    </row>
    <row r="666" ht="15.75" customHeight="1">
      <c r="A666" s="102">
        <v>45498.0</v>
      </c>
      <c r="B666" s="88">
        <v>1824.85</v>
      </c>
      <c r="C666" s="88">
        <v>1449.15</v>
      </c>
      <c r="D666" s="88">
        <v>1616.6</v>
      </c>
      <c r="E666" s="88">
        <v>3619.15</v>
      </c>
      <c r="F666" s="88">
        <v>1090.95</v>
      </c>
      <c r="G666" s="90">
        <v>24406.1</v>
      </c>
      <c r="H666" s="92">
        <f t="shared" ref="H666:J666" si="673">(B666-B665)/B665</f>
        <v>-0.004961967338</v>
      </c>
      <c r="I666" s="92">
        <f t="shared" si="673"/>
        <v>-0.004157504123</v>
      </c>
      <c r="J666" s="92">
        <f t="shared" si="673"/>
        <v>0.007823945638</v>
      </c>
      <c r="K666" s="92">
        <v>0.02833</v>
      </c>
      <c r="L666" s="92">
        <v>0.06155</v>
      </c>
      <c r="M666" s="92">
        <f t="shared" si="3"/>
        <v>-0.0003031109837</v>
      </c>
    </row>
    <row r="667" ht="15.75" customHeight="1">
      <c r="A667" s="102">
        <v>45499.0</v>
      </c>
      <c r="B667" s="88">
        <v>1878.9</v>
      </c>
      <c r="C667" s="88">
        <v>1514.4</v>
      </c>
      <c r="D667" s="88">
        <v>1618.15</v>
      </c>
      <c r="E667" s="88">
        <v>3679.9</v>
      </c>
      <c r="F667" s="88">
        <v>1118.3</v>
      </c>
      <c r="G667" s="90">
        <v>24834.85</v>
      </c>
      <c r="H667" s="92">
        <f t="shared" ref="H667:J667" si="674">(B667-B666)/B666</f>
        <v>0.02961887278</v>
      </c>
      <c r="I667" s="92">
        <f t="shared" si="674"/>
        <v>0.04502639478</v>
      </c>
      <c r="J667" s="92">
        <f t="shared" si="674"/>
        <v>0.0009588024248</v>
      </c>
      <c r="K667" s="92">
        <v>0.01679</v>
      </c>
      <c r="L667" s="92">
        <v>0.02507</v>
      </c>
      <c r="M667" s="92">
        <f t="shared" si="3"/>
        <v>0.01756732948</v>
      </c>
    </row>
    <row r="668" ht="15.75" customHeight="1">
      <c r="A668" s="102">
        <v>45502.0</v>
      </c>
      <c r="B668" s="88">
        <v>1871.1</v>
      </c>
      <c r="C668" s="88">
        <v>1481.35</v>
      </c>
      <c r="D668" s="88">
        <v>1605.05</v>
      </c>
      <c r="E668" s="88">
        <v>3774.95</v>
      </c>
      <c r="F668" s="88">
        <v>1124.0</v>
      </c>
      <c r="G668" s="90">
        <v>24836.1</v>
      </c>
      <c r="H668" s="92">
        <f t="shared" ref="H668:J668" si="675">(B668-B667)/B667</f>
        <v>-0.00415136516</v>
      </c>
      <c r="I668" s="92">
        <f t="shared" si="675"/>
        <v>-0.02182382462</v>
      </c>
      <c r="J668" s="92">
        <f t="shared" si="675"/>
        <v>-0.008095664802</v>
      </c>
      <c r="K668" s="92">
        <v>0.02583</v>
      </c>
      <c r="L668" s="92">
        <v>0.0051</v>
      </c>
      <c r="M668" s="92">
        <f t="shared" si="3"/>
        <v>0.00005033249647</v>
      </c>
    </row>
    <row r="669" ht="15.75" customHeight="1">
      <c r="A669" s="102">
        <v>45503.0</v>
      </c>
      <c r="B669" s="88">
        <v>1877.15</v>
      </c>
      <c r="C669" s="88">
        <v>1470.35</v>
      </c>
      <c r="D669" s="88">
        <v>1615.55</v>
      </c>
      <c r="E669" s="88">
        <v>3784.65</v>
      </c>
      <c r="F669" s="88">
        <v>1161.85</v>
      </c>
      <c r="G669" s="90">
        <v>24857.3</v>
      </c>
      <c r="H669" s="92">
        <f t="shared" ref="H669:J669" si="676">(B669-B668)/B668</f>
        <v>0.003233392122</v>
      </c>
      <c r="I669" s="92">
        <f t="shared" si="676"/>
        <v>-0.007425659027</v>
      </c>
      <c r="J669" s="92">
        <f t="shared" si="676"/>
        <v>0.006541852279</v>
      </c>
      <c r="K669" s="92">
        <v>0.00257</v>
      </c>
      <c r="L669" s="92">
        <v>0.03367</v>
      </c>
      <c r="M669" s="92">
        <f t="shared" si="3"/>
        <v>0.0008535961765</v>
      </c>
    </row>
    <row r="670" ht="15.75" customHeight="1">
      <c r="A670" s="102">
        <v>45504.0</v>
      </c>
      <c r="B670" s="88">
        <v>1868.25</v>
      </c>
      <c r="C670" s="88">
        <v>1491.55</v>
      </c>
      <c r="D670" s="88">
        <v>1615.75</v>
      </c>
      <c r="E670" s="88">
        <v>3815.0</v>
      </c>
      <c r="F670" s="88">
        <v>1156.65</v>
      </c>
      <c r="G670" s="90">
        <v>24951.15</v>
      </c>
      <c r="H670" s="92">
        <f t="shared" ref="H670:J670" si="677">(B670-B669)/B669</f>
        <v>-0.004741230056</v>
      </c>
      <c r="I670" s="92">
        <f t="shared" si="677"/>
        <v>0.01441833577</v>
      </c>
      <c r="J670" s="92">
        <f t="shared" si="677"/>
        <v>0.0001237968494</v>
      </c>
      <c r="K670" s="92">
        <v>0.00802</v>
      </c>
      <c r="L670" s="92">
        <v>-0.00448</v>
      </c>
      <c r="M670" s="92">
        <f t="shared" si="3"/>
        <v>0.003775550844</v>
      </c>
    </row>
    <row r="671" ht="15.75" customHeight="1">
      <c r="A671" s="102">
        <v>45505.0</v>
      </c>
      <c r="B671" s="88">
        <v>1852.6</v>
      </c>
      <c r="C671" s="88">
        <v>1505.5</v>
      </c>
      <c r="D671" s="88">
        <v>1638.8</v>
      </c>
      <c r="E671" s="88">
        <v>3779.3</v>
      </c>
      <c r="F671" s="88">
        <v>1144.4</v>
      </c>
      <c r="G671" s="90">
        <v>25010.9</v>
      </c>
      <c r="H671" s="92">
        <f t="shared" ref="H671:J671" si="678">(B671-B670)/B670</f>
        <v>-0.00837682323</v>
      </c>
      <c r="I671" s="92">
        <f t="shared" si="678"/>
        <v>0.009352686802</v>
      </c>
      <c r="J671" s="92">
        <f t="shared" si="678"/>
        <v>0.01426582083</v>
      </c>
      <c r="K671" s="92">
        <v>-0.00936</v>
      </c>
      <c r="L671" s="92">
        <v>-0.01059</v>
      </c>
      <c r="M671" s="92">
        <f t="shared" si="3"/>
        <v>0.002394679203</v>
      </c>
    </row>
    <row r="672" ht="15.75" customHeight="1">
      <c r="A672" s="102">
        <v>45506.0</v>
      </c>
      <c r="B672" s="88">
        <v>1821.2</v>
      </c>
      <c r="C672" s="88">
        <v>1493.8</v>
      </c>
      <c r="D672" s="88">
        <v>1659.15</v>
      </c>
      <c r="E672" s="88">
        <v>3665.7</v>
      </c>
      <c r="F672" s="88">
        <v>1096.65</v>
      </c>
      <c r="G672" s="90">
        <v>24717.7</v>
      </c>
      <c r="H672" s="92">
        <f t="shared" ref="H672:J672" si="679">(B672-B671)/B671</f>
        <v>-0.01694915254</v>
      </c>
      <c r="I672" s="92">
        <f t="shared" si="679"/>
        <v>-0.007771504484</v>
      </c>
      <c r="J672" s="92">
        <f t="shared" si="679"/>
        <v>0.01241762265</v>
      </c>
      <c r="K672" s="92">
        <v>-0.03006</v>
      </c>
      <c r="L672" s="92">
        <v>-0.04172</v>
      </c>
      <c r="M672" s="92">
        <f t="shared" si="3"/>
        <v>-0.01172288882</v>
      </c>
    </row>
    <row r="673" ht="15.75" customHeight="1">
      <c r="A673" s="102">
        <v>45509.0</v>
      </c>
      <c r="B673" s="88">
        <v>1751.9</v>
      </c>
      <c r="C673" s="88">
        <v>1465.7</v>
      </c>
      <c r="D673" s="88">
        <v>1615.75</v>
      </c>
      <c r="E673" s="88">
        <v>3528.0</v>
      </c>
      <c r="F673" s="88">
        <v>1016.45</v>
      </c>
      <c r="G673" s="90">
        <v>24055.6</v>
      </c>
      <c r="H673" s="92">
        <f t="shared" ref="H673:J673" si="680">(B673-B672)/B672</f>
        <v>-0.03805183396</v>
      </c>
      <c r="I673" s="92">
        <f t="shared" si="680"/>
        <v>-0.01881108582</v>
      </c>
      <c r="J673" s="92">
        <f t="shared" si="680"/>
        <v>-0.02615797246</v>
      </c>
      <c r="K673" s="92">
        <v>-0.03756</v>
      </c>
      <c r="L673" s="92">
        <v>-0.07313</v>
      </c>
      <c r="M673" s="92">
        <f t="shared" si="3"/>
        <v>-0.02678647285</v>
      </c>
    </row>
    <row r="674" ht="15.75" customHeight="1">
      <c r="A674" s="102">
        <v>45510.0</v>
      </c>
      <c r="B674" s="88">
        <v>1751.1</v>
      </c>
      <c r="C674" s="88">
        <v>1443.55</v>
      </c>
      <c r="D674" s="88">
        <v>1601.2</v>
      </c>
      <c r="E674" s="88">
        <v>3576.2</v>
      </c>
      <c r="F674" s="88">
        <v>1013.75</v>
      </c>
      <c r="G674" s="90">
        <v>23992.55</v>
      </c>
      <c r="H674" s="92">
        <f t="shared" ref="H674:J674" si="681">(B674-B673)/B673</f>
        <v>-0.0004566470689</v>
      </c>
      <c r="I674" s="92">
        <f t="shared" si="681"/>
        <v>-0.01511223306</v>
      </c>
      <c r="J674" s="92">
        <f t="shared" si="681"/>
        <v>-0.009005105988</v>
      </c>
      <c r="K674" s="92">
        <v>0.01366</v>
      </c>
      <c r="L674" s="92">
        <v>-0.00266</v>
      </c>
      <c r="M674" s="92">
        <f t="shared" si="3"/>
        <v>-0.002621011324</v>
      </c>
    </row>
    <row r="675" ht="15.75" customHeight="1">
      <c r="A675" s="102">
        <v>45511.0</v>
      </c>
      <c r="B675" s="88">
        <v>1791.65</v>
      </c>
      <c r="C675" s="88">
        <v>1441.75</v>
      </c>
      <c r="D675" s="88">
        <v>1623.5</v>
      </c>
      <c r="E675" s="88">
        <v>3638.25</v>
      </c>
      <c r="F675" s="88">
        <v>1025.3</v>
      </c>
      <c r="G675" s="90">
        <v>24297.5</v>
      </c>
      <c r="H675" s="92">
        <f t="shared" ref="H675:J675" si="682">(B675-B674)/B674</f>
        <v>0.02315687282</v>
      </c>
      <c r="I675" s="92">
        <f t="shared" si="682"/>
        <v>-0.001246925981</v>
      </c>
      <c r="J675" s="92">
        <f t="shared" si="682"/>
        <v>0.01392705471</v>
      </c>
      <c r="K675" s="92">
        <v>0.01735</v>
      </c>
      <c r="L675" s="92">
        <v>0.01139</v>
      </c>
      <c r="M675" s="92">
        <f t="shared" si="3"/>
        <v>0.01271019546</v>
      </c>
    </row>
    <row r="676" ht="15.75" customHeight="1">
      <c r="A676" s="102">
        <v>45512.0</v>
      </c>
      <c r="B676" s="88">
        <v>1743.15</v>
      </c>
      <c r="C676" s="88">
        <v>1451.8</v>
      </c>
      <c r="D676" s="88">
        <v>1642.7</v>
      </c>
      <c r="E676" s="88">
        <v>3553.55</v>
      </c>
      <c r="F676" s="88">
        <v>1041.75</v>
      </c>
      <c r="G676" s="90">
        <v>24117.0</v>
      </c>
      <c r="H676" s="92">
        <f t="shared" ref="H676:J676" si="683">(B676-B675)/B675</f>
        <v>-0.02707001926</v>
      </c>
      <c r="I676" s="92">
        <f t="shared" si="683"/>
        <v>0.006970695336</v>
      </c>
      <c r="J676" s="92">
        <f t="shared" si="683"/>
        <v>0.0118263012</v>
      </c>
      <c r="K676" s="92">
        <v>-0.02328</v>
      </c>
      <c r="L676" s="92">
        <v>0.01604</v>
      </c>
      <c r="M676" s="92">
        <f t="shared" si="3"/>
        <v>-0.007428747814</v>
      </c>
    </row>
    <row r="677" ht="15.75" customHeight="1">
      <c r="A677" s="102">
        <v>45513.0</v>
      </c>
      <c r="B677" s="88">
        <v>1770.75</v>
      </c>
      <c r="C677" s="88">
        <v>1464.1</v>
      </c>
      <c r="D677" s="88">
        <v>1650.2</v>
      </c>
      <c r="E677" s="88">
        <v>3592.05</v>
      </c>
      <c r="F677" s="88">
        <v>1068.1</v>
      </c>
      <c r="G677" s="90">
        <v>24367.5</v>
      </c>
      <c r="H677" s="92">
        <f t="shared" ref="H677:J677" si="684">(B677-B676)/B676</f>
        <v>0.01583340504</v>
      </c>
      <c r="I677" s="92">
        <f t="shared" si="684"/>
        <v>0.008472241356</v>
      </c>
      <c r="J677" s="92">
        <f t="shared" si="684"/>
        <v>0.004565654106</v>
      </c>
      <c r="K677" s="92">
        <v>0.01083</v>
      </c>
      <c r="L677" s="92">
        <v>0.02529</v>
      </c>
      <c r="M677" s="92">
        <f t="shared" si="3"/>
        <v>0.01038686404</v>
      </c>
    </row>
    <row r="678" ht="15.75" customHeight="1">
      <c r="A678" s="102">
        <v>45516.0</v>
      </c>
      <c r="B678" s="88">
        <v>1797.4</v>
      </c>
      <c r="C678" s="88">
        <v>1458.6</v>
      </c>
      <c r="D678" s="88">
        <v>1660.1</v>
      </c>
      <c r="E678" s="88">
        <v>3571.95</v>
      </c>
      <c r="F678" s="88">
        <v>1076.15</v>
      </c>
      <c r="G678" s="90">
        <v>24347.0</v>
      </c>
      <c r="H678" s="92">
        <f t="shared" ref="H678:J678" si="685">(B678-B677)/B677</f>
        <v>0.01505012001</v>
      </c>
      <c r="I678" s="92">
        <f t="shared" si="685"/>
        <v>-0.003756574005</v>
      </c>
      <c r="J678" s="92">
        <f t="shared" si="685"/>
        <v>0.005999272815</v>
      </c>
      <c r="K678" s="92">
        <v>-0.0056</v>
      </c>
      <c r="L678" s="92">
        <v>0.00754</v>
      </c>
      <c r="M678" s="92">
        <f t="shared" si="3"/>
        <v>-0.0008412844978</v>
      </c>
    </row>
    <row r="679" ht="15.75" customHeight="1">
      <c r="A679" s="102">
        <v>45517.0</v>
      </c>
      <c r="B679" s="88">
        <v>1797.45</v>
      </c>
      <c r="C679" s="88">
        <v>1459.7</v>
      </c>
      <c r="D679" s="88">
        <v>1603.2</v>
      </c>
      <c r="E679" s="88">
        <v>3551.8</v>
      </c>
      <c r="F679" s="88">
        <v>1053.45</v>
      </c>
      <c r="G679" s="90">
        <v>24139.0</v>
      </c>
      <c r="H679" s="92">
        <f t="shared" ref="H679:J679" si="686">(B679-B678)/B678</f>
        <v>0.00002781795927</v>
      </c>
      <c r="I679" s="92">
        <f t="shared" si="686"/>
        <v>0.000754147813</v>
      </c>
      <c r="J679" s="92">
        <f t="shared" si="686"/>
        <v>-0.03427504367</v>
      </c>
      <c r="K679" s="92">
        <v>-0.00564</v>
      </c>
      <c r="L679" s="92">
        <v>-0.02109</v>
      </c>
      <c r="M679" s="92">
        <f t="shared" si="3"/>
        <v>-0.008543147</v>
      </c>
    </row>
    <row r="680" ht="15.75" customHeight="1">
      <c r="A680" s="102">
        <v>45518.0</v>
      </c>
      <c r="B680" s="88">
        <v>1823.25</v>
      </c>
      <c r="C680" s="88">
        <v>1471.7</v>
      </c>
      <c r="D680" s="88">
        <v>1607.8</v>
      </c>
      <c r="E680" s="88">
        <v>3545.2</v>
      </c>
      <c r="F680" s="88">
        <v>1062.35</v>
      </c>
      <c r="G680" s="90">
        <v>24143.75</v>
      </c>
      <c r="H680" s="92">
        <f t="shared" ref="H680:J680" si="687">(B680-B679)/B679</f>
        <v>0.0143536677</v>
      </c>
      <c r="I680" s="92">
        <f t="shared" si="687"/>
        <v>0.008220867302</v>
      </c>
      <c r="J680" s="92">
        <f t="shared" si="687"/>
        <v>0.002869261477</v>
      </c>
      <c r="K680" s="92">
        <v>-0.00186</v>
      </c>
      <c r="L680" s="92">
        <v>0.00845</v>
      </c>
      <c r="M680" s="92">
        <f t="shared" si="3"/>
        <v>0.0001967769999</v>
      </c>
    </row>
    <row r="681" ht="15.75" customHeight="1">
      <c r="A681" s="102">
        <v>45520.0</v>
      </c>
      <c r="B681" s="88">
        <v>1858.95</v>
      </c>
      <c r="C681" s="88">
        <v>1483.55</v>
      </c>
      <c r="D681" s="88">
        <v>1632.1</v>
      </c>
      <c r="E681" s="88">
        <v>3568.35</v>
      </c>
      <c r="F681" s="88">
        <v>1098.35</v>
      </c>
      <c r="G681" s="90">
        <v>24541.15</v>
      </c>
      <c r="H681" s="92">
        <f t="shared" ref="H681:J681" si="688">(B681-B680)/B680</f>
        <v>0.01958041958</v>
      </c>
      <c r="I681" s="92">
        <f t="shared" si="688"/>
        <v>0.008051912754</v>
      </c>
      <c r="J681" s="92">
        <f t="shared" si="688"/>
        <v>0.01511382013</v>
      </c>
      <c r="K681" s="92">
        <v>0.00653</v>
      </c>
      <c r="L681" s="92">
        <v>0.03389</v>
      </c>
      <c r="M681" s="92">
        <f t="shared" si="3"/>
        <v>0.01645974631</v>
      </c>
    </row>
    <row r="682" ht="15.75" customHeight="1">
      <c r="A682" s="102">
        <v>45523.0</v>
      </c>
      <c r="B682" s="88">
        <v>1864.8</v>
      </c>
      <c r="C682" s="88">
        <v>1469.65</v>
      </c>
      <c r="D682" s="88">
        <v>1631.55</v>
      </c>
      <c r="E682" s="88">
        <v>3555.05</v>
      </c>
      <c r="F682" s="88">
        <v>1087.7</v>
      </c>
      <c r="G682" s="90">
        <v>24572.65</v>
      </c>
      <c r="H682" s="92">
        <f t="shared" ref="H682:J682" si="689">(B682-B681)/B681</f>
        <v>0.003146937787</v>
      </c>
      <c r="I682" s="92">
        <f t="shared" si="689"/>
        <v>-0.00936941795</v>
      </c>
      <c r="J682" s="92">
        <f t="shared" si="689"/>
        <v>-0.0003369891551</v>
      </c>
      <c r="K682" s="92">
        <v>-0.00373</v>
      </c>
      <c r="L682" s="92">
        <v>-0.0097</v>
      </c>
      <c r="M682" s="92">
        <f t="shared" si="3"/>
        <v>0.001283558431</v>
      </c>
    </row>
    <row r="683" ht="15.75" customHeight="1">
      <c r="A683" s="102">
        <v>45524.0</v>
      </c>
      <c r="B683" s="88">
        <v>1872.2</v>
      </c>
      <c r="C683" s="88">
        <v>1449.15</v>
      </c>
      <c r="D683" s="88">
        <v>1637.7</v>
      </c>
      <c r="E683" s="88">
        <v>3572.7</v>
      </c>
      <c r="F683" s="88">
        <v>1086.9</v>
      </c>
      <c r="G683" s="90">
        <v>24698.85</v>
      </c>
      <c r="H683" s="92">
        <f t="shared" ref="H683:J683" si="690">(B683-B682)/B682</f>
        <v>0.003968253968</v>
      </c>
      <c r="I683" s="92">
        <f t="shared" si="690"/>
        <v>-0.0139488994</v>
      </c>
      <c r="J683" s="92">
        <f t="shared" si="690"/>
        <v>0.003769421716</v>
      </c>
      <c r="K683" s="92">
        <v>0.00496</v>
      </c>
      <c r="L683" s="92">
        <v>-7.4E-4</v>
      </c>
      <c r="M683" s="92">
        <f t="shared" si="3"/>
        <v>0.005135791215</v>
      </c>
    </row>
    <row r="684" ht="15.75" customHeight="1">
      <c r="A684" s="102">
        <v>45525.0</v>
      </c>
      <c r="B684" s="88">
        <v>1872.7</v>
      </c>
      <c r="C684" s="88">
        <v>1463.45</v>
      </c>
      <c r="D684" s="88">
        <v>1625.8</v>
      </c>
      <c r="E684" s="88">
        <v>3596.05</v>
      </c>
      <c r="F684" s="88">
        <v>1085.2</v>
      </c>
      <c r="G684" s="90">
        <v>24770.2</v>
      </c>
      <c r="H684" s="92">
        <f t="shared" ref="H684:J684" si="691">(B684-B683)/B683</f>
        <v>0.0002670654845</v>
      </c>
      <c r="I684" s="92">
        <f t="shared" si="691"/>
        <v>0.009867853569</v>
      </c>
      <c r="J684" s="92">
        <f t="shared" si="691"/>
        <v>-0.007266288087</v>
      </c>
      <c r="K684" s="92">
        <v>0.00654</v>
      </c>
      <c r="L684" s="92">
        <v>-0.00156</v>
      </c>
      <c r="M684" s="92">
        <f t="shared" si="3"/>
        <v>0.002888798466</v>
      </c>
    </row>
    <row r="685" ht="15.75" customHeight="1">
      <c r="A685" s="102">
        <v>45526.0</v>
      </c>
      <c r="B685" s="88">
        <v>1880.25</v>
      </c>
      <c r="C685" s="88">
        <v>1486.35</v>
      </c>
      <c r="D685" s="88">
        <v>1631.3</v>
      </c>
      <c r="E685" s="88">
        <v>3606.5</v>
      </c>
      <c r="F685" s="88">
        <v>1068.45</v>
      </c>
      <c r="G685" s="90">
        <v>24811.5</v>
      </c>
      <c r="H685" s="92">
        <f t="shared" ref="H685:J685" si="692">(B685-B684)/B684</f>
        <v>0.004031612111</v>
      </c>
      <c r="I685" s="92">
        <f t="shared" si="692"/>
        <v>0.01564795517</v>
      </c>
      <c r="J685" s="92">
        <f t="shared" si="692"/>
        <v>0.003382949932</v>
      </c>
      <c r="K685" s="92">
        <v>0.00291</v>
      </c>
      <c r="L685" s="92">
        <v>-0.01543</v>
      </c>
      <c r="M685" s="92">
        <f t="shared" si="3"/>
        <v>0.001667326061</v>
      </c>
    </row>
    <row r="686" ht="15.75" customHeight="1">
      <c r="A686" s="102">
        <v>45527.0</v>
      </c>
      <c r="B686" s="88">
        <v>1862.1</v>
      </c>
      <c r="C686" s="88">
        <v>1506.75</v>
      </c>
      <c r="D686" s="88">
        <v>1625.05</v>
      </c>
      <c r="E686" s="88">
        <v>3598.55</v>
      </c>
      <c r="F686" s="88">
        <v>1085.15</v>
      </c>
      <c r="G686" s="90">
        <v>24823.15</v>
      </c>
      <c r="H686" s="92">
        <f t="shared" ref="H686:J686" si="693">(B686-B685)/B685</f>
        <v>-0.009652971679</v>
      </c>
      <c r="I686" s="92">
        <f t="shared" si="693"/>
        <v>0.01372489656</v>
      </c>
      <c r="J686" s="92">
        <f t="shared" si="693"/>
        <v>-0.00383130019</v>
      </c>
      <c r="K686" s="92">
        <v>-0.0022</v>
      </c>
      <c r="L686" s="92">
        <v>0.01563</v>
      </c>
      <c r="M686" s="92">
        <f t="shared" si="3"/>
        <v>0.0004695403341</v>
      </c>
    </row>
    <row r="687" ht="15.75" customHeight="1">
      <c r="A687" s="102">
        <v>45530.0</v>
      </c>
      <c r="B687" s="88">
        <v>1876.15</v>
      </c>
      <c r="C687" s="88">
        <v>1513.55</v>
      </c>
      <c r="D687" s="88">
        <v>1639.95</v>
      </c>
      <c r="E687" s="88">
        <v>3641.9</v>
      </c>
      <c r="F687" s="88">
        <v>1092.4</v>
      </c>
      <c r="G687" s="90">
        <v>25010.6</v>
      </c>
      <c r="H687" s="92">
        <f t="shared" ref="H687:J687" si="694">(B687-B686)/B686</f>
        <v>0.007545244616</v>
      </c>
      <c r="I687" s="92">
        <f t="shared" si="694"/>
        <v>0.004513024722</v>
      </c>
      <c r="J687" s="92">
        <f t="shared" si="694"/>
        <v>0.009168948648</v>
      </c>
      <c r="K687" s="92">
        <v>0.01205</v>
      </c>
      <c r="L687" s="92">
        <v>0.00668</v>
      </c>
      <c r="M687" s="92">
        <f t="shared" si="3"/>
        <v>0.007551418736</v>
      </c>
    </row>
    <row r="688" ht="15.75" customHeight="1">
      <c r="A688" s="102">
        <v>45531.0</v>
      </c>
      <c r="B688" s="88">
        <v>1900.1</v>
      </c>
      <c r="C688" s="88">
        <v>1522.75</v>
      </c>
      <c r="D688" s="88">
        <v>1637.75</v>
      </c>
      <c r="E688" s="88">
        <v>3702.7</v>
      </c>
      <c r="F688" s="88">
        <v>1077.25</v>
      </c>
      <c r="G688" s="90">
        <v>25017.75</v>
      </c>
      <c r="H688" s="92">
        <f t="shared" ref="H688:J688" si="695">(B688-B687)/B687</f>
        <v>0.01276550382</v>
      </c>
      <c r="I688" s="92">
        <f t="shared" si="695"/>
        <v>0.006078424895</v>
      </c>
      <c r="J688" s="92">
        <f t="shared" si="695"/>
        <v>-0.001341504314</v>
      </c>
      <c r="K688" s="92">
        <v>0.01669</v>
      </c>
      <c r="L688" s="92">
        <v>-0.01387</v>
      </c>
      <c r="M688" s="92">
        <f t="shared" si="3"/>
        <v>0.0002858787874</v>
      </c>
    </row>
    <row r="689" ht="15.75" customHeight="1">
      <c r="A689" s="102">
        <v>45532.0</v>
      </c>
      <c r="B689" s="88">
        <v>1939.1</v>
      </c>
      <c r="C689" s="88">
        <v>1556.35</v>
      </c>
      <c r="D689" s="88">
        <v>1637.1</v>
      </c>
      <c r="E689" s="88">
        <v>3689.05</v>
      </c>
      <c r="F689" s="88">
        <v>1074.55</v>
      </c>
      <c r="G689" s="90">
        <v>25052.35</v>
      </c>
      <c r="H689" s="92">
        <f t="shared" ref="H689:J689" si="696">(B689-B688)/B688</f>
        <v>0.02052523551</v>
      </c>
      <c r="I689" s="92">
        <f t="shared" si="696"/>
        <v>0.02206534231</v>
      </c>
      <c r="J689" s="92">
        <f t="shared" si="696"/>
        <v>-0.0003968859716</v>
      </c>
      <c r="K689" s="92">
        <v>-0.00369</v>
      </c>
      <c r="L689" s="92">
        <v>-0.00251</v>
      </c>
      <c r="M689" s="92">
        <f t="shared" si="3"/>
        <v>0.001383018057</v>
      </c>
    </row>
    <row r="690" ht="15.75" customHeight="1">
      <c r="A690" s="102">
        <v>45533.0</v>
      </c>
      <c r="B690" s="88">
        <v>1933.35</v>
      </c>
      <c r="C690" s="88">
        <v>1565.9</v>
      </c>
      <c r="D690" s="88">
        <v>1638.55</v>
      </c>
      <c r="E690" s="88">
        <v>3683.45</v>
      </c>
      <c r="F690" s="88">
        <v>1121.65</v>
      </c>
      <c r="G690" s="90">
        <v>25151.95</v>
      </c>
      <c r="H690" s="92">
        <f t="shared" ref="H690:J690" si="697">(B690-B689)/B689</f>
        <v>-0.002965293177</v>
      </c>
      <c r="I690" s="92">
        <f t="shared" si="697"/>
        <v>0.006136151894</v>
      </c>
      <c r="J690" s="92">
        <f t="shared" si="697"/>
        <v>0.0008857125405</v>
      </c>
      <c r="K690" s="92">
        <v>-0.00152</v>
      </c>
      <c r="L690" s="92">
        <v>0.04383</v>
      </c>
      <c r="M690" s="92">
        <f t="shared" si="3"/>
        <v>0.003975674937</v>
      </c>
    </row>
    <row r="691" ht="15.75" customHeight="1">
      <c r="A691" s="102">
        <v>45534.0</v>
      </c>
      <c r="B691" s="88">
        <v>1943.7</v>
      </c>
      <c r="C691" s="88">
        <v>1589.05</v>
      </c>
      <c r="D691" s="88">
        <v>1636.9</v>
      </c>
      <c r="E691" s="88">
        <v>3704.65</v>
      </c>
      <c r="F691" s="88">
        <v>1111.35</v>
      </c>
      <c r="G691" s="90">
        <v>25235.9</v>
      </c>
      <c r="H691" s="92">
        <f t="shared" ref="H691:J691" si="698">(B691-B690)/B690</f>
        <v>0.005353402126</v>
      </c>
      <c r="I691" s="92">
        <f t="shared" si="698"/>
        <v>0.01478383039</v>
      </c>
      <c r="J691" s="92">
        <f t="shared" si="698"/>
        <v>-0.001006987886</v>
      </c>
      <c r="K691" s="92">
        <v>0.00576</v>
      </c>
      <c r="L691" s="92">
        <v>-0.00918</v>
      </c>
      <c r="M691" s="92">
        <f t="shared" si="3"/>
        <v>0.003337713378</v>
      </c>
    </row>
    <row r="692" ht="15.75" customHeight="1">
      <c r="A692" s="102">
        <v>45537.0</v>
      </c>
      <c r="B692" s="88">
        <v>1964.5</v>
      </c>
      <c r="C692" s="88">
        <v>1571.35</v>
      </c>
      <c r="D692" s="88">
        <v>1626.95</v>
      </c>
      <c r="E692" s="88">
        <v>3683.1</v>
      </c>
      <c r="F692" s="88">
        <v>1092.65</v>
      </c>
      <c r="G692" s="90">
        <v>25278.7</v>
      </c>
      <c r="H692" s="92">
        <f t="shared" ref="H692:J692" si="699">(B692-B691)/B691</f>
        <v>0.0107012399</v>
      </c>
      <c r="I692" s="92">
        <f t="shared" si="699"/>
        <v>-0.01113873069</v>
      </c>
      <c r="J692" s="92">
        <f t="shared" si="699"/>
        <v>-0.006078563138</v>
      </c>
      <c r="K692" s="92">
        <v>-0.00582</v>
      </c>
      <c r="L692" s="92">
        <v>-0.01683</v>
      </c>
      <c r="M692" s="92">
        <f t="shared" si="3"/>
        <v>0.001695996576</v>
      </c>
    </row>
    <row r="693" ht="15.75" customHeight="1">
      <c r="A693" s="102">
        <v>45538.0</v>
      </c>
      <c r="B693" s="88">
        <v>1941.25</v>
      </c>
      <c r="C693" s="88">
        <v>1560.6</v>
      </c>
      <c r="D693" s="88">
        <v>1637.35</v>
      </c>
      <c r="E693" s="88">
        <v>3690.15</v>
      </c>
      <c r="F693" s="88">
        <v>1085.1</v>
      </c>
      <c r="G693" s="90">
        <v>25279.85</v>
      </c>
      <c r="H693" s="92">
        <f t="shared" ref="H693:J693" si="700">(B693-B692)/B692</f>
        <v>-0.01183507254</v>
      </c>
      <c r="I693" s="92">
        <f t="shared" si="700"/>
        <v>-0.006841251153</v>
      </c>
      <c r="J693" s="92">
        <f t="shared" si="700"/>
        <v>0.006392329205</v>
      </c>
      <c r="K693" s="92">
        <v>0.00191</v>
      </c>
      <c r="L693" s="92">
        <v>-0.00691</v>
      </c>
      <c r="M693" s="92">
        <f t="shared" si="3"/>
        <v>0.00004549284576</v>
      </c>
    </row>
    <row r="694" ht="15.75" customHeight="1">
      <c r="A694" s="102">
        <v>45539.0</v>
      </c>
      <c r="B694" s="88">
        <v>1922.45</v>
      </c>
      <c r="C694" s="88">
        <v>1561.9</v>
      </c>
      <c r="D694" s="88">
        <v>1641.8</v>
      </c>
      <c r="E694" s="88">
        <v>3650.8</v>
      </c>
      <c r="F694" s="88">
        <v>1080.45</v>
      </c>
      <c r="G694" s="90">
        <v>25198.7</v>
      </c>
      <c r="H694" s="92">
        <f t="shared" ref="H694:J694" si="701">(B694-B693)/B693</f>
        <v>-0.009684481648</v>
      </c>
      <c r="I694" s="92">
        <f t="shared" si="701"/>
        <v>0.0008330129437</v>
      </c>
      <c r="J694" s="92">
        <f t="shared" si="701"/>
        <v>0.002717806211</v>
      </c>
      <c r="K694" s="92">
        <v>-0.01066</v>
      </c>
      <c r="L694" s="92">
        <v>-0.00429</v>
      </c>
      <c r="M694" s="92">
        <f t="shared" si="3"/>
        <v>-0.003210066515</v>
      </c>
    </row>
    <row r="695" ht="15.75" customHeight="1">
      <c r="A695" s="102">
        <v>45540.0</v>
      </c>
      <c r="B695" s="88">
        <v>1933.15</v>
      </c>
      <c r="C695" s="88">
        <v>1547.2</v>
      </c>
      <c r="D695" s="88">
        <v>1645.45</v>
      </c>
      <c r="E695" s="88">
        <v>3624.15</v>
      </c>
      <c r="F695" s="88">
        <v>1069.15</v>
      </c>
      <c r="G695" s="90">
        <v>25145.1</v>
      </c>
      <c r="H695" s="92">
        <f t="shared" ref="H695:J695" si="702">(B695-B694)/B694</f>
        <v>0.005565814456</v>
      </c>
      <c r="I695" s="92">
        <f t="shared" si="702"/>
        <v>-0.00941161406</v>
      </c>
      <c r="J695" s="92">
        <f t="shared" si="702"/>
        <v>0.002223169692</v>
      </c>
      <c r="K695" s="92">
        <v>-0.0073</v>
      </c>
      <c r="L695" s="92">
        <v>-0.01046</v>
      </c>
      <c r="M695" s="92">
        <f t="shared" si="3"/>
        <v>-0.002127093858</v>
      </c>
    </row>
    <row r="696" ht="15.75" customHeight="1">
      <c r="A696" s="102">
        <v>45541.0</v>
      </c>
      <c r="B696" s="88">
        <v>1901.85</v>
      </c>
      <c r="C696" s="88">
        <v>1539.25</v>
      </c>
      <c r="D696" s="88">
        <v>1636.95</v>
      </c>
      <c r="E696" s="88">
        <v>3574.75</v>
      </c>
      <c r="F696" s="88">
        <v>1049.35</v>
      </c>
      <c r="G696" s="90">
        <v>24852.15</v>
      </c>
      <c r="H696" s="92">
        <f t="shared" ref="H696:J696" si="703">(B696-B695)/B695</f>
        <v>-0.01619119054</v>
      </c>
      <c r="I696" s="92">
        <f t="shared" si="703"/>
        <v>-0.005138314374</v>
      </c>
      <c r="J696" s="92">
        <f t="shared" si="703"/>
        <v>-0.005165760126</v>
      </c>
      <c r="K696" s="92">
        <v>-0.01363</v>
      </c>
      <c r="L696" s="92">
        <v>-0.01852</v>
      </c>
      <c r="M696" s="92">
        <f t="shared" si="3"/>
        <v>-0.01165038119</v>
      </c>
    </row>
    <row r="697" ht="15.75" customHeight="1">
      <c r="A697" s="102">
        <v>45544.0</v>
      </c>
      <c r="B697" s="88">
        <v>1894.65</v>
      </c>
      <c r="C697" s="88">
        <v>1542.65</v>
      </c>
      <c r="D697" s="88">
        <v>1646.5</v>
      </c>
      <c r="E697" s="88">
        <v>3578.3</v>
      </c>
      <c r="F697" s="88">
        <v>1038.7</v>
      </c>
      <c r="G697" s="90">
        <v>24936.4</v>
      </c>
      <c r="H697" s="92">
        <f t="shared" ref="H697:J697" si="704">(B697-B696)/B696</f>
        <v>-0.003785787523</v>
      </c>
      <c r="I697" s="92">
        <f t="shared" si="704"/>
        <v>0.002208867955</v>
      </c>
      <c r="J697" s="92">
        <f t="shared" si="704"/>
        <v>0.005834020587</v>
      </c>
      <c r="K697" s="92">
        <v>9.9E-4</v>
      </c>
      <c r="L697" s="92">
        <v>-0.01015</v>
      </c>
      <c r="M697" s="92">
        <f t="shared" si="3"/>
        <v>0.003390048748</v>
      </c>
    </row>
    <row r="698" ht="15.75" customHeight="1">
      <c r="A698" s="102">
        <v>45545.0</v>
      </c>
      <c r="B698" s="88">
        <v>1912.3</v>
      </c>
      <c r="C698" s="88">
        <v>1577.85</v>
      </c>
      <c r="D698" s="88">
        <v>1650.35</v>
      </c>
      <c r="E698" s="88">
        <v>3596.15</v>
      </c>
      <c r="F698" s="88">
        <v>1035.8</v>
      </c>
      <c r="G698" s="90">
        <v>25041.1</v>
      </c>
      <c r="H698" s="92">
        <f t="shared" ref="H698:J698" si="705">(B698-B697)/B697</f>
        <v>0.009315704748</v>
      </c>
      <c r="I698" s="92">
        <f t="shared" si="705"/>
        <v>0.02281787833</v>
      </c>
      <c r="J698" s="92">
        <f t="shared" si="705"/>
        <v>0.00233829335</v>
      </c>
      <c r="K698" s="92">
        <v>0.00499</v>
      </c>
      <c r="L698" s="92">
        <v>-0.00279</v>
      </c>
      <c r="M698" s="92">
        <f t="shared" si="3"/>
        <v>0.004198681446</v>
      </c>
    </row>
    <row r="699" ht="15.75" customHeight="1">
      <c r="A699" s="102">
        <v>45546.0</v>
      </c>
      <c r="B699" s="88">
        <v>1910.15</v>
      </c>
      <c r="C699" s="88">
        <v>1577.8</v>
      </c>
      <c r="D699" s="88">
        <v>1643.9</v>
      </c>
      <c r="E699" s="88">
        <v>3536.95</v>
      </c>
      <c r="F699" s="89">
        <v>976.3</v>
      </c>
      <c r="G699" s="90">
        <v>24918.45</v>
      </c>
      <c r="H699" s="92">
        <f t="shared" ref="H699:J699" si="706">(B699-B698)/B698</f>
        <v>-0.00112430058</v>
      </c>
      <c r="I699" s="92">
        <f t="shared" si="706"/>
        <v>-0.00003168869031</v>
      </c>
      <c r="J699" s="92">
        <f t="shared" si="706"/>
        <v>-0.003908261884</v>
      </c>
      <c r="K699" s="92">
        <v>-0.01646</v>
      </c>
      <c r="L699" s="92">
        <v>-0.05744</v>
      </c>
      <c r="M699" s="92">
        <f t="shared" si="3"/>
        <v>-0.004897947774</v>
      </c>
    </row>
    <row r="700" ht="15.75" customHeight="1">
      <c r="A700" s="102">
        <v>45547.0</v>
      </c>
      <c r="B700" s="88">
        <v>1950.45</v>
      </c>
      <c r="C700" s="88">
        <v>1646.75</v>
      </c>
      <c r="D700" s="88">
        <v>1666.6</v>
      </c>
      <c r="E700" s="88">
        <v>3622.0</v>
      </c>
      <c r="F700" s="89">
        <v>986.15</v>
      </c>
      <c r="G700" s="90">
        <v>25388.9</v>
      </c>
      <c r="H700" s="92">
        <f t="shared" ref="H700:J700" si="707">(B700-B699)/B699</f>
        <v>0.02109781954</v>
      </c>
      <c r="I700" s="92">
        <f t="shared" si="707"/>
        <v>0.04370008873</v>
      </c>
      <c r="J700" s="92">
        <f t="shared" si="707"/>
        <v>0.01380862583</v>
      </c>
      <c r="K700" s="92">
        <v>0.02405</v>
      </c>
      <c r="L700" s="92">
        <v>0.01009</v>
      </c>
      <c r="M700" s="92">
        <f t="shared" si="3"/>
        <v>0.01887958521</v>
      </c>
    </row>
    <row r="701" ht="15.75" customHeight="1">
      <c r="A701" s="102">
        <v>45548.0</v>
      </c>
      <c r="B701" s="88">
        <v>1944.1</v>
      </c>
      <c r="C701" s="88">
        <v>1634.45</v>
      </c>
      <c r="D701" s="88">
        <v>1665.95</v>
      </c>
      <c r="E701" s="88">
        <v>3613.0</v>
      </c>
      <c r="F701" s="89">
        <v>992.1</v>
      </c>
      <c r="G701" s="90">
        <v>25356.5</v>
      </c>
      <c r="H701" s="92">
        <f t="shared" ref="H701:J701" si="708">(B701-B700)/B700</f>
        <v>-0.00325565895</v>
      </c>
      <c r="I701" s="92">
        <f t="shared" si="708"/>
        <v>-0.007469257629</v>
      </c>
      <c r="J701" s="92">
        <f t="shared" si="708"/>
        <v>-0.0003900156006</v>
      </c>
      <c r="K701" s="92">
        <v>-0.00248</v>
      </c>
      <c r="L701" s="92">
        <v>0.00603</v>
      </c>
      <c r="M701" s="92">
        <f t="shared" si="3"/>
        <v>-0.001276148238</v>
      </c>
    </row>
    <row r="702" ht="15.75" customHeight="1">
      <c r="A702" s="102">
        <v>45551.0</v>
      </c>
      <c r="B702" s="88">
        <v>1950.25</v>
      </c>
      <c r="C702" s="88">
        <v>1635.45</v>
      </c>
      <c r="D702" s="88">
        <v>1670.95</v>
      </c>
      <c r="E702" s="88">
        <v>3662.25</v>
      </c>
      <c r="F702" s="89">
        <v>988.4</v>
      </c>
      <c r="G702" s="90">
        <v>25383.75</v>
      </c>
      <c r="H702" s="92">
        <f t="shared" ref="H702:J702" si="709">(B702-B701)/B701</f>
        <v>0.00316341752</v>
      </c>
      <c r="I702" s="92">
        <f t="shared" si="709"/>
        <v>0.0006118266083</v>
      </c>
      <c r="J702" s="92">
        <f t="shared" si="709"/>
        <v>0.003001290555</v>
      </c>
      <c r="K702" s="92">
        <v>0.01363</v>
      </c>
      <c r="L702" s="92">
        <v>-0.00373</v>
      </c>
      <c r="M702" s="92">
        <f t="shared" si="3"/>
        <v>0.001074675133</v>
      </c>
    </row>
    <row r="703" ht="15.75" customHeight="1">
      <c r="A703" s="102">
        <v>45552.0</v>
      </c>
      <c r="B703" s="88">
        <v>1952.55</v>
      </c>
      <c r="C703" s="88">
        <v>1661.75</v>
      </c>
      <c r="D703" s="88">
        <v>1668.8</v>
      </c>
      <c r="E703" s="88">
        <v>3695.2</v>
      </c>
      <c r="F703" s="89">
        <v>974.95</v>
      </c>
      <c r="G703" s="90">
        <v>25418.55</v>
      </c>
      <c r="H703" s="92">
        <f t="shared" ref="H703:J703" si="710">(B703-B702)/B702</f>
        <v>0.001179335983</v>
      </c>
      <c r="I703" s="92">
        <f t="shared" si="710"/>
        <v>0.01608120089</v>
      </c>
      <c r="J703" s="92">
        <f t="shared" si="710"/>
        <v>-0.001286693198</v>
      </c>
      <c r="K703" s="92">
        <v>0.009</v>
      </c>
      <c r="L703" s="92">
        <v>-0.01361</v>
      </c>
      <c r="M703" s="92">
        <f t="shared" si="3"/>
        <v>0.001370955828</v>
      </c>
    </row>
    <row r="704" ht="15.75" customHeight="1">
      <c r="A704" s="102">
        <v>45553.0</v>
      </c>
      <c r="B704" s="88">
        <v>1892.15</v>
      </c>
      <c r="C704" s="88">
        <v>1654.9</v>
      </c>
      <c r="D704" s="88">
        <v>1694.8</v>
      </c>
      <c r="E704" s="88">
        <v>3730.45</v>
      </c>
      <c r="F704" s="89">
        <v>962.05</v>
      </c>
      <c r="G704" s="90">
        <v>25377.55</v>
      </c>
      <c r="H704" s="92">
        <f t="shared" ref="H704:J704" si="711">(B704-B703)/B703</f>
        <v>-0.03093390694</v>
      </c>
      <c r="I704" s="92">
        <f t="shared" si="711"/>
        <v>-0.004122160373</v>
      </c>
      <c r="J704" s="92">
        <f t="shared" si="711"/>
        <v>0.01558005753</v>
      </c>
      <c r="K704" s="92">
        <v>0.00954</v>
      </c>
      <c r="L704" s="92">
        <v>-0.01323</v>
      </c>
      <c r="M704" s="92">
        <f t="shared" si="3"/>
        <v>-0.001612995234</v>
      </c>
    </row>
    <row r="705" ht="15.75" customHeight="1">
      <c r="A705" s="102">
        <v>45554.0</v>
      </c>
      <c r="B705" s="88">
        <v>1894.2</v>
      </c>
      <c r="C705" s="88">
        <v>1664.85</v>
      </c>
      <c r="D705" s="88">
        <v>1708.5</v>
      </c>
      <c r="E705" s="88">
        <v>3683.7</v>
      </c>
      <c r="F705" s="89">
        <v>967.0</v>
      </c>
      <c r="G705" s="90">
        <v>25415.8</v>
      </c>
      <c r="H705" s="92">
        <f t="shared" ref="H705:J705" si="712">(B705-B704)/B704</f>
        <v>0.001083423619</v>
      </c>
      <c r="I705" s="92">
        <f t="shared" si="712"/>
        <v>0.006012447882</v>
      </c>
      <c r="J705" s="92">
        <f t="shared" si="712"/>
        <v>0.008083549681</v>
      </c>
      <c r="K705" s="92">
        <v>-0.01253</v>
      </c>
      <c r="L705" s="92">
        <v>0.00515</v>
      </c>
      <c r="M705" s="92">
        <f t="shared" si="3"/>
        <v>0.001507237696</v>
      </c>
    </row>
    <row r="706" ht="15.75" customHeight="1">
      <c r="A706" s="102">
        <v>45555.0</v>
      </c>
      <c r="B706" s="88">
        <v>1905.75</v>
      </c>
      <c r="C706" s="88">
        <v>1711.75</v>
      </c>
      <c r="D706" s="88">
        <v>1741.2</v>
      </c>
      <c r="E706" s="88">
        <v>3793.9</v>
      </c>
      <c r="F706" s="89">
        <v>970.85</v>
      </c>
      <c r="G706" s="90">
        <v>25790.95</v>
      </c>
      <c r="H706" s="92">
        <f t="shared" ref="H706:J706" si="713">(B706-B705)/B705</f>
        <v>0.006097560976</v>
      </c>
      <c r="I706" s="92">
        <f t="shared" si="713"/>
        <v>0.02817070607</v>
      </c>
      <c r="J706" s="92">
        <f t="shared" si="713"/>
        <v>0.01913959614</v>
      </c>
      <c r="K706" s="92">
        <v>0.02992</v>
      </c>
      <c r="L706" s="92">
        <v>0.00398</v>
      </c>
      <c r="M706" s="92">
        <f t="shared" si="3"/>
        <v>0.01476050331</v>
      </c>
    </row>
    <row r="707" ht="15.75" customHeight="1">
      <c r="A707" s="102">
        <v>45558.0</v>
      </c>
      <c r="B707" s="88">
        <v>1896.45</v>
      </c>
      <c r="C707" s="88">
        <v>1750.45</v>
      </c>
      <c r="D707" s="88">
        <v>1759.8</v>
      </c>
      <c r="E707" s="88">
        <v>3787.7</v>
      </c>
      <c r="F707" s="89">
        <v>971.8</v>
      </c>
      <c r="G707" s="90">
        <v>25939.05</v>
      </c>
      <c r="H707" s="92">
        <f t="shared" ref="H707:J707" si="714">(B707-B706)/B706</f>
        <v>-0.004879968516</v>
      </c>
      <c r="I707" s="92">
        <f t="shared" si="714"/>
        <v>0.02260844165</v>
      </c>
      <c r="J707" s="92">
        <f t="shared" si="714"/>
        <v>0.01068228808</v>
      </c>
      <c r="K707" s="92">
        <v>-0.00163</v>
      </c>
      <c r="L707" s="92">
        <v>9.8E-4</v>
      </c>
      <c r="M707" s="92">
        <f t="shared" si="3"/>
        <v>0.005742324342</v>
      </c>
    </row>
    <row r="708" ht="15.75" customHeight="1">
      <c r="A708" s="102">
        <v>45559.0</v>
      </c>
      <c r="B708" s="88">
        <v>1898.6</v>
      </c>
      <c r="C708" s="88">
        <v>1756.65</v>
      </c>
      <c r="D708" s="88">
        <v>1768.05</v>
      </c>
      <c r="E708" s="88">
        <v>3791.6</v>
      </c>
      <c r="F708" s="89">
        <v>977.3</v>
      </c>
      <c r="G708" s="90">
        <v>25940.4</v>
      </c>
      <c r="H708" s="92">
        <f t="shared" ref="H708:J708" si="715">(B708-B707)/B707</f>
        <v>0.001133697171</v>
      </c>
      <c r="I708" s="92">
        <f t="shared" si="715"/>
        <v>0.003541946357</v>
      </c>
      <c r="J708" s="92">
        <f t="shared" si="715"/>
        <v>0.004688032731</v>
      </c>
      <c r="K708" s="92">
        <v>0.00103</v>
      </c>
      <c r="L708" s="92">
        <v>0.00566</v>
      </c>
      <c r="M708" s="92">
        <f t="shared" si="3"/>
        <v>0.00005204508261</v>
      </c>
    </row>
    <row r="709" ht="15.75" customHeight="1">
      <c r="A709" s="102">
        <v>45560.0</v>
      </c>
      <c r="B709" s="88">
        <v>1895.3</v>
      </c>
      <c r="C709" s="88">
        <v>1760.4</v>
      </c>
      <c r="D709" s="88">
        <v>1779.1</v>
      </c>
      <c r="E709" s="88">
        <v>3793.85</v>
      </c>
      <c r="F709" s="89">
        <v>963.6</v>
      </c>
      <c r="G709" s="90">
        <v>26004.15</v>
      </c>
      <c r="H709" s="92">
        <f t="shared" ref="H709:J709" si="716">(B709-B708)/B708</f>
        <v>-0.001738122827</v>
      </c>
      <c r="I709" s="92">
        <f t="shared" si="716"/>
        <v>0.002134745111</v>
      </c>
      <c r="J709" s="92">
        <f t="shared" si="716"/>
        <v>0.006249823252</v>
      </c>
      <c r="K709" s="92">
        <v>5.9E-4</v>
      </c>
      <c r="L709" s="92">
        <v>-0.01402</v>
      </c>
      <c r="M709" s="92">
        <f t="shared" si="3"/>
        <v>0.002457556553</v>
      </c>
    </row>
    <row r="710" ht="15.75" customHeight="1">
      <c r="A710" s="102">
        <v>45561.0</v>
      </c>
      <c r="B710" s="88">
        <v>1900.25</v>
      </c>
      <c r="C710" s="88">
        <v>1771.1</v>
      </c>
      <c r="D710" s="88">
        <v>1783.45</v>
      </c>
      <c r="E710" s="88">
        <v>3762.15</v>
      </c>
      <c r="F710" s="89">
        <v>993.15</v>
      </c>
      <c r="G710" s="90">
        <v>26216.05</v>
      </c>
      <c r="H710" s="92">
        <f t="shared" ref="H710:J710" si="717">(B710-B709)/B709</f>
        <v>0.002611723738</v>
      </c>
      <c r="I710" s="92">
        <f t="shared" si="717"/>
        <v>0.006078164054</v>
      </c>
      <c r="J710" s="92">
        <f t="shared" si="717"/>
        <v>0.002445056489</v>
      </c>
      <c r="K710" s="92">
        <v>-0.00836</v>
      </c>
      <c r="L710" s="92">
        <v>0.03067</v>
      </c>
      <c r="M710" s="92">
        <f t="shared" si="3"/>
        <v>0.008148699342</v>
      </c>
    </row>
    <row r="711" ht="15.75" customHeight="1">
      <c r="A711" s="102">
        <v>45562.0</v>
      </c>
      <c r="B711" s="88">
        <v>1906.75</v>
      </c>
      <c r="C711" s="88">
        <v>1734.6</v>
      </c>
      <c r="D711" s="88">
        <v>1752.65</v>
      </c>
      <c r="E711" s="88">
        <v>3705.65</v>
      </c>
      <c r="F711" s="89">
        <v>993.0</v>
      </c>
      <c r="G711" s="90">
        <v>26178.95</v>
      </c>
      <c r="H711" s="92">
        <f t="shared" ref="H711:J711" si="718">(B711-B710)/B710</f>
        <v>0.003420602552</v>
      </c>
      <c r="I711" s="92">
        <f t="shared" si="718"/>
        <v>-0.02060866128</v>
      </c>
      <c r="J711" s="92">
        <f t="shared" si="718"/>
        <v>-0.01726989823</v>
      </c>
      <c r="K711" s="92">
        <v>-0.01502</v>
      </c>
      <c r="L711" s="92">
        <v>-1.5E-4</v>
      </c>
      <c r="M711" s="92">
        <f t="shared" si="3"/>
        <v>-0.001415163612</v>
      </c>
    </row>
    <row r="712" ht="15.75" customHeight="1">
      <c r="A712" s="102">
        <v>45565.0</v>
      </c>
      <c r="B712" s="88">
        <v>1875.6</v>
      </c>
      <c r="C712" s="88">
        <v>1709.55</v>
      </c>
      <c r="D712" s="88">
        <v>1732.05</v>
      </c>
      <c r="E712" s="88">
        <v>3675.55</v>
      </c>
      <c r="F712" s="89">
        <v>974.65</v>
      </c>
      <c r="G712" s="90">
        <v>25810.85</v>
      </c>
      <c r="H712" s="92">
        <f t="shared" ref="H712:J712" si="719">(B712-B711)/B711</f>
        <v>-0.01633669857</v>
      </c>
      <c r="I712" s="92">
        <f t="shared" si="719"/>
        <v>-0.01444136977</v>
      </c>
      <c r="J712" s="92">
        <f t="shared" si="719"/>
        <v>-0.01175363022</v>
      </c>
      <c r="K712" s="92">
        <v>-0.00812</v>
      </c>
      <c r="L712" s="92">
        <v>-0.01848</v>
      </c>
      <c r="M712" s="92">
        <f t="shared" si="3"/>
        <v>-0.01406091535</v>
      </c>
    </row>
    <row r="713" ht="15.75" customHeight="1">
      <c r="A713" s="102">
        <v>45566.0</v>
      </c>
      <c r="B713" s="88">
        <v>1904.35</v>
      </c>
      <c r="C713" s="88">
        <v>1698.7</v>
      </c>
      <c r="D713" s="88">
        <v>1726.2</v>
      </c>
      <c r="E713" s="88">
        <v>3653.5</v>
      </c>
      <c r="F713" s="89">
        <v>965.2</v>
      </c>
      <c r="G713" s="90">
        <v>25796.9</v>
      </c>
      <c r="H713" s="92">
        <f t="shared" ref="H713:J713" si="720">(B713-B712)/B712</f>
        <v>0.01532842824</v>
      </c>
      <c r="I713" s="92">
        <f t="shared" si="720"/>
        <v>-0.006346699424</v>
      </c>
      <c r="J713" s="92">
        <f t="shared" si="720"/>
        <v>-0.00337750065</v>
      </c>
      <c r="K713" s="92">
        <v>-0.006</v>
      </c>
      <c r="L713" s="92">
        <v>-0.0097</v>
      </c>
      <c r="M713" s="92">
        <f t="shared" si="3"/>
        <v>-0.0005404703836</v>
      </c>
    </row>
    <row r="714" ht="15.75" customHeight="1">
      <c r="A714" s="102">
        <v>45568.0</v>
      </c>
      <c r="B714" s="88">
        <v>1893.4</v>
      </c>
      <c r="C714" s="88">
        <v>1673.45</v>
      </c>
      <c r="D714" s="88">
        <v>1682.0</v>
      </c>
      <c r="E714" s="88">
        <v>3497.65</v>
      </c>
      <c r="F714" s="89">
        <v>925.7</v>
      </c>
      <c r="G714" s="90">
        <v>25250.1</v>
      </c>
      <c r="H714" s="92">
        <f t="shared" ref="H714:J714" si="721">(B714-B713)/B713</f>
        <v>-0.005749993436</v>
      </c>
      <c r="I714" s="92">
        <f t="shared" si="721"/>
        <v>-0.014864308</v>
      </c>
      <c r="J714" s="92">
        <f t="shared" si="721"/>
        <v>-0.02560537597</v>
      </c>
      <c r="K714" s="92">
        <v>-0.04266</v>
      </c>
      <c r="L714" s="92">
        <v>-0.04092</v>
      </c>
      <c r="M714" s="92">
        <f t="shared" si="3"/>
        <v>-0.0211963453</v>
      </c>
    </row>
    <row r="715" ht="15.75" customHeight="1">
      <c r="A715" s="102">
        <v>45569.0</v>
      </c>
      <c r="B715" s="88">
        <v>1918.15</v>
      </c>
      <c r="C715" s="88">
        <v>1640.9</v>
      </c>
      <c r="D715" s="88">
        <v>1657.65</v>
      </c>
      <c r="E715" s="88">
        <v>3493.95</v>
      </c>
      <c r="F715" s="89">
        <v>930.75</v>
      </c>
      <c r="G715" s="90">
        <v>25014.6</v>
      </c>
      <c r="H715" s="92">
        <f t="shared" ref="H715:J715" si="722">(B715-B714)/B714</f>
        <v>0.01307172283</v>
      </c>
      <c r="I715" s="92">
        <f t="shared" si="722"/>
        <v>-0.0194508351</v>
      </c>
      <c r="J715" s="92">
        <f t="shared" si="722"/>
        <v>-0.01447681332</v>
      </c>
      <c r="K715" s="92">
        <v>-0.00106</v>
      </c>
      <c r="L715" s="92">
        <v>0.00546</v>
      </c>
      <c r="M715" s="92">
        <f t="shared" si="3"/>
        <v>-0.009326695736</v>
      </c>
    </row>
    <row r="716" ht="15.75" customHeight="1">
      <c r="A716" s="102">
        <v>45572.0</v>
      </c>
      <c r="B716" s="88">
        <v>1934.3</v>
      </c>
      <c r="C716" s="88">
        <v>1662.05</v>
      </c>
      <c r="D716" s="88">
        <v>1617.8</v>
      </c>
      <c r="E716" s="88">
        <v>3468.35</v>
      </c>
      <c r="F716" s="89">
        <v>927.85</v>
      </c>
      <c r="G716" s="90">
        <v>24795.75</v>
      </c>
      <c r="H716" s="92">
        <f t="shared" ref="H716:J716" si="723">(B716-B715)/B715</f>
        <v>0.008419570941</v>
      </c>
      <c r="I716" s="92">
        <f t="shared" si="723"/>
        <v>0.01288926808</v>
      </c>
      <c r="J716" s="92">
        <f t="shared" si="723"/>
        <v>-0.02404005671</v>
      </c>
      <c r="K716" s="92">
        <v>-0.00733</v>
      </c>
      <c r="L716" s="92">
        <v>-0.00312</v>
      </c>
      <c r="M716" s="92">
        <f t="shared" si="3"/>
        <v>-0.008748890648</v>
      </c>
    </row>
    <row r="717" ht="15.75" customHeight="1">
      <c r="A717" s="102">
        <v>45573.0</v>
      </c>
      <c r="B717" s="88">
        <v>1948.55</v>
      </c>
      <c r="C717" s="88">
        <v>1657.45</v>
      </c>
      <c r="D717" s="88">
        <v>1651.05</v>
      </c>
      <c r="E717" s="88">
        <v>3532.4</v>
      </c>
      <c r="F717" s="89">
        <v>919.8</v>
      </c>
      <c r="G717" s="90">
        <v>25013.15</v>
      </c>
      <c r="H717" s="92">
        <f t="shared" ref="H717:J717" si="724">(B717-B716)/B716</f>
        <v>0.007367006152</v>
      </c>
      <c r="I717" s="92">
        <f t="shared" si="724"/>
        <v>-0.002767666436</v>
      </c>
      <c r="J717" s="92">
        <f t="shared" si="724"/>
        <v>0.0205526023</v>
      </c>
      <c r="K717" s="92">
        <v>0.01847</v>
      </c>
      <c r="L717" s="92">
        <v>-0.00868</v>
      </c>
      <c r="M717" s="92">
        <f t="shared" si="3"/>
        <v>0.00876763155</v>
      </c>
    </row>
    <row r="718" ht="15.75" customHeight="1">
      <c r="A718" s="102">
        <v>45574.0</v>
      </c>
      <c r="B718" s="88">
        <v>1952.75</v>
      </c>
      <c r="C718" s="88">
        <v>1678.1</v>
      </c>
      <c r="D718" s="88">
        <v>1633.15</v>
      </c>
      <c r="E718" s="88">
        <v>3487.1</v>
      </c>
      <c r="F718" s="89">
        <v>939.15</v>
      </c>
      <c r="G718" s="90">
        <v>24981.95</v>
      </c>
      <c r="H718" s="92">
        <f t="shared" ref="H718:J718" si="725">(B718-B717)/B717</f>
        <v>0.002155448924</v>
      </c>
      <c r="I718" s="92">
        <f t="shared" si="725"/>
        <v>0.0124588977</v>
      </c>
      <c r="J718" s="92">
        <f t="shared" si="725"/>
        <v>-0.01084158566</v>
      </c>
      <c r="K718" s="92">
        <v>-0.01282</v>
      </c>
      <c r="L718" s="92">
        <v>0.02104</v>
      </c>
      <c r="M718" s="92">
        <f t="shared" si="3"/>
        <v>-0.001247343897</v>
      </c>
    </row>
    <row r="719" ht="15.75" customHeight="1">
      <c r="A719" s="87">
        <v>45575.0</v>
      </c>
      <c r="B719" s="88">
        <v>1919.0</v>
      </c>
      <c r="C719" s="88">
        <v>1678.1</v>
      </c>
      <c r="D719" s="88">
        <v>1662.4</v>
      </c>
      <c r="E719" s="88">
        <v>3460.35</v>
      </c>
      <c r="F719" s="89">
        <v>928.5</v>
      </c>
      <c r="G719" s="90">
        <v>24998.45</v>
      </c>
      <c r="H719" s="92">
        <f t="shared" ref="H719:J719" si="726">(B719-B718)/B718</f>
        <v>-0.0172833184</v>
      </c>
      <c r="I719" s="92">
        <f t="shared" si="726"/>
        <v>0</v>
      </c>
      <c r="J719" s="92">
        <f t="shared" si="726"/>
        <v>0.01791017359</v>
      </c>
      <c r="K719" s="92">
        <v>-0.00767</v>
      </c>
      <c r="L719" s="92">
        <v>-0.01134</v>
      </c>
      <c r="M719" s="92">
        <f t="shared" si="3"/>
        <v>0.0006604768643</v>
      </c>
    </row>
    <row r="720" ht="15.75" customHeight="1">
      <c r="A720" s="87">
        <v>45576.0</v>
      </c>
      <c r="B720" s="88">
        <v>1935.1</v>
      </c>
      <c r="C720" s="88">
        <v>1687.4</v>
      </c>
      <c r="D720" s="88">
        <v>1651.0</v>
      </c>
      <c r="E720" s="88">
        <v>3482.55</v>
      </c>
      <c r="F720" s="89">
        <v>930.7</v>
      </c>
      <c r="G720" s="90">
        <v>24964.25</v>
      </c>
      <c r="H720" s="92">
        <f t="shared" ref="H720:J720" si="727">(B720-B719)/B719</f>
        <v>0.008389786347</v>
      </c>
      <c r="I720" s="92">
        <f t="shared" si="727"/>
        <v>0.005541982003</v>
      </c>
      <c r="J720" s="92">
        <f t="shared" si="727"/>
        <v>-0.006857555342</v>
      </c>
      <c r="K720" s="92">
        <v>0.00642</v>
      </c>
      <c r="L720" s="92">
        <v>0.00237</v>
      </c>
      <c r="M720" s="92">
        <f t="shared" si="3"/>
        <v>-0.001368084821</v>
      </c>
    </row>
    <row r="721" ht="15.75" customHeight="1">
      <c r="A721" s="87">
        <v>45579.0</v>
      </c>
      <c r="B721" s="88">
        <v>1958.9</v>
      </c>
      <c r="C721" s="88">
        <v>1695.6</v>
      </c>
      <c r="D721" s="88">
        <v>1688.1</v>
      </c>
      <c r="E721" s="88">
        <v>3555.05</v>
      </c>
      <c r="F721" s="89">
        <v>928.25</v>
      </c>
      <c r="G721" s="90">
        <v>25127.95</v>
      </c>
      <c r="H721" s="92">
        <f t="shared" ref="H721:J721" si="728">(B721-B720)/B720</f>
        <v>0.01229910599</v>
      </c>
      <c r="I721" s="92">
        <f t="shared" si="728"/>
        <v>0.004859547232</v>
      </c>
      <c r="J721" s="92">
        <f t="shared" si="728"/>
        <v>0.02247122956</v>
      </c>
      <c r="K721" s="92">
        <v>0.02082</v>
      </c>
      <c r="L721" s="92">
        <v>-0.00263</v>
      </c>
      <c r="M721" s="92">
        <f t="shared" si="3"/>
        <v>0.006557377049</v>
      </c>
    </row>
    <row r="722" ht="15.75" customHeight="1">
      <c r="A722" s="87">
        <v>45580.0</v>
      </c>
      <c r="B722" s="88">
        <v>1959.3</v>
      </c>
      <c r="C722" s="88">
        <v>1717.25</v>
      </c>
      <c r="D722" s="88">
        <v>1684.1</v>
      </c>
      <c r="E722" s="88">
        <v>3551.9</v>
      </c>
      <c r="F722" s="89">
        <v>917.3</v>
      </c>
      <c r="G722" s="90">
        <v>25057.35</v>
      </c>
      <c r="H722" s="92">
        <f t="shared" ref="H722:J722" si="729">(B722-B721)/B721</f>
        <v>0.0002041962326</v>
      </c>
      <c r="I722" s="92">
        <f t="shared" si="729"/>
        <v>0.01276834159</v>
      </c>
      <c r="J722" s="92">
        <f t="shared" si="729"/>
        <v>-0.002369527872</v>
      </c>
      <c r="K722" s="92">
        <v>-8.9E-4</v>
      </c>
      <c r="L722" s="92">
        <v>-0.0118</v>
      </c>
      <c r="M722" s="92">
        <f t="shared" si="3"/>
        <v>-0.002809620363</v>
      </c>
    </row>
    <row r="723" ht="15.75" customHeight="1">
      <c r="A723" s="87">
        <v>45581.0</v>
      </c>
      <c r="B723" s="88">
        <v>1920.1</v>
      </c>
      <c r="C723" s="88">
        <v>1733.95</v>
      </c>
      <c r="D723" s="88">
        <v>1699.8</v>
      </c>
      <c r="E723" s="88">
        <v>3532.6</v>
      </c>
      <c r="F723" s="89">
        <v>907.45</v>
      </c>
      <c r="G723" s="90">
        <v>24971.3</v>
      </c>
      <c r="H723" s="92">
        <f t="shared" ref="H723:J723" si="730">(B723-B722)/B722</f>
        <v>-0.02000714541</v>
      </c>
      <c r="I723" s="92">
        <f t="shared" si="730"/>
        <v>0.009724850779</v>
      </c>
      <c r="J723" s="92">
        <f t="shared" si="730"/>
        <v>0.009322486788</v>
      </c>
      <c r="K723" s="92">
        <v>-0.00543</v>
      </c>
      <c r="L723" s="92">
        <v>-0.01074</v>
      </c>
      <c r="M723" s="92">
        <f t="shared" si="3"/>
        <v>-0.003434122124</v>
      </c>
    </row>
    <row r="724" ht="15.75" customHeight="1">
      <c r="A724" s="87">
        <v>45582.0</v>
      </c>
      <c r="B724" s="88">
        <v>1968.1</v>
      </c>
      <c r="C724" s="88">
        <v>1701.15</v>
      </c>
      <c r="D724" s="88">
        <v>1673.15</v>
      </c>
      <c r="E724" s="88">
        <v>3570.3</v>
      </c>
      <c r="F724" s="89">
        <v>891.6</v>
      </c>
      <c r="G724" s="90">
        <v>24749.85</v>
      </c>
      <c r="H724" s="92">
        <f t="shared" ref="H724:J724" si="731">(B724-B723)/B723</f>
        <v>0.02499869798</v>
      </c>
      <c r="I724" s="92">
        <f t="shared" si="731"/>
        <v>-0.01891634707</v>
      </c>
      <c r="J724" s="92">
        <f t="shared" si="731"/>
        <v>-0.0156783151</v>
      </c>
      <c r="K724" s="92">
        <v>0.01067</v>
      </c>
      <c r="L724" s="92">
        <v>-0.01747</v>
      </c>
      <c r="M724" s="92">
        <f t="shared" si="3"/>
        <v>-0.008868180671</v>
      </c>
    </row>
    <row r="725" ht="15.75" customHeight="1">
      <c r="A725" s="87">
        <v>45583.0</v>
      </c>
      <c r="B725" s="88">
        <v>1879.6</v>
      </c>
      <c r="C725" s="88">
        <v>1707.85</v>
      </c>
      <c r="D725" s="88">
        <v>1681.85</v>
      </c>
      <c r="E725" s="88">
        <v>3577.8</v>
      </c>
      <c r="F725" s="89">
        <v>910.15</v>
      </c>
      <c r="G725" s="90">
        <v>24854.05</v>
      </c>
      <c r="H725" s="92">
        <f t="shared" ref="H725:J725" si="732">(B725-B724)/B724</f>
        <v>-0.04496722728</v>
      </c>
      <c r="I725" s="92">
        <f t="shared" si="732"/>
        <v>0.003938512183</v>
      </c>
      <c r="J725" s="92">
        <f t="shared" si="732"/>
        <v>0.005199772883</v>
      </c>
      <c r="K725" s="92">
        <v>0.0021</v>
      </c>
      <c r="L725" s="92">
        <v>0.02081</v>
      </c>
      <c r="M725" s="92">
        <f t="shared" si="3"/>
        <v>0.004210126526</v>
      </c>
    </row>
    <row r="726" ht="15.75" customHeight="1">
      <c r="A726" s="87">
        <v>45586.0</v>
      </c>
      <c r="B726" s="88">
        <v>1852.75</v>
      </c>
      <c r="C726" s="88">
        <v>1692.55</v>
      </c>
      <c r="D726" s="88">
        <v>1728.7</v>
      </c>
      <c r="E726" s="88">
        <v>3585.6</v>
      </c>
      <c r="F726" s="89">
        <v>903.3</v>
      </c>
      <c r="G726" s="90">
        <v>24781.1</v>
      </c>
      <c r="H726" s="92">
        <f t="shared" ref="H726:J726" si="733">(B726-B725)/B725</f>
        <v>-0.01428495425</v>
      </c>
      <c r="I726" s="92">
        <f t="shared" si="733"/>
        <v>-0.008958632198</v>
      </c>
      <c r="J726" s="92">
        <f t="shared" si="733"/>
        <v>0.02785622975</v>
      </c>
      <c r="K726" s="92">
        <v>0.00218</v>
      </c>
      <c r="L726" s="92">
        <v>-0.00753</v>
      </c>
      <c r="M726" s="92">
        <f t="shared" si="3"/>
        <v>-0.00293513532</v>
      </c>
    </row>
    <row r="727" ht="15.75" customHeight="1">
      <c r="A727" s="87">
        <v>45587.0</v>
      </c>
      <c r="B727" s="88">
        <v>1851.6</v>
      </c>
      <c r="C727" s="88">
        <v>1692.25</v>
      </c>
      <c r="D727" s="88">
        <v>1714.55</v>
      </c>
      <c r="E727" s="88">
        <v>3511.9</v>
      </c>
      <c r="F727" s="89">
        <v>879.5</v>
      </c>
      <c r="G727" s="90">
        <v>24472.1</v>
      </c>
      <c r="H727" s="92">
        <f t="shared" ref="H727:J727" si="734">(B727-B726)/B726</f>
        <v>-0.000620698961</v>
      </c>
      <c r="I727" s="92">
        <f t="shared" si="734"/>
        <v>-0.0001772473487</v>
      </c>
      <c r="J727" s="92">
        <f t="shared" si="734"/>
        <v>-0.008185341586</v>
      </c>
      <c r="K727" s="92">
        <v>-0.02055</v>
      </c>
      <c r="L727" s="92">
        <v>-0.02635</v>
      </c>
      <c r="M727" s="92">
        <f t="shared" si="3"/>
        <v>-0.01246918014</v>
      </c>
    </row>
    <row r="728" ht="15.75" customHeight="1">
      <c r="A728" s="87">
        <v>45588.0</v>
      </c>
      <c r="B728" s="88">
        <v>1873.4</v>
      </c>
      <c r="C728" s="88">
        <v>1685.8</v>
      </c>
      <c r="D728" s="88">
        <v>1735.8</v>
      </c>
      <c r="E728" s="88">
        <v>3455.4</v>
      </c>
      <c r="F728" s="89">
        <v>877.65</v>
      </c>
      <c r="G728" s="90">
        <v>24435.5</v>
      </c>
      <c r="H728" s="92">
        <f t="shared" ref="H728:J728" si="735">(B728-B727)/B727</f>
        <v>0.01177360121</v>
      </c>
      <c r="I728" s="92">
        <f t="shared" si="735"/>
        <v>-0.003811493574</v>
      </c>
      <c r="J728" s="92">
        <f t="shared" si="735"/>
        <v>0.0123939226</v>
      </c>
      <c r="K728" s="92">
        <v>-0.01609</v>
      </c>
      <c r="L728" s="92">
        <v>-0.0021</v>
      </c>
      <c r="M728" s="92">
        <f t="shared" si="3"/>
        <v>-0.001495580682</v>
      </c>
    </row>
    <row r="729" ht="15.75" customHeight="1">
      <c r="A729" s="87">
        <v>45589.0</v>
      </c>
      <c r="B729" s="88">
        <v>1863.35</v>
      </c>
      <c r="C729" s="88">
        <v>1678.45</v>
      </c>
      <c r="D729" s="88">
        <v>1749.65</v>
      </c>
      <c r="E729" s="88">
        <v>3442.65</v>
      </c>
      <c r="F729" s="89">
        <v>880.0</v>
      </c>
      <c r="G729" s="90">
        <v>24399.4</v>
      </c>
      <c r="H729" s="92">
        <f t="shared" ref="H729:J729" si="736">(B729-B728)/B728</f>
        <v>-0.005364577773</v>
      </c>
      <c r="I729" s="92">
        <f t="shared" si="736"/>
        <v>-0.004359947799</v>
      </c>
      <c r="J729" s="92">
        <f t="shared" si="736"/>
        <v>0.007979029842</v>
      </c>
      <c r="K729" s="92">
        <v>-0.00369</v>
      </c>
      <c r="L729" s="92">
        <v>0.00268</v>
      </c>
      <c r="M729" s="92">
        <f t="shared" si="3"/>
        <v>-0.001477358761</v>
      </c>
    </row>
    <row r="730" ht="15.75" customHeight="1">
      <c r="A730" s="87">
        <v>45590.0</v>
      </c>
      <c r="B730" s="88">
        <v>1862.05</v>
      </c>
      <c r="C730" s="88">
        <v>1666.0</v>
      </c>
      <c r="D730" s="88">
        <v>1743.4</v>
      </c>
      <c r="E730" s="88">
        <v>3326.4</v>
      </c>
      <c r="F730" s="89">
        <v>864.3</v>
      </c>
      <c r="G730" s="90">
        <v>24180.8</v>
      </c>
      <c r="H730" s="92">
        <f t="shared" ref="H730:J730" si="737">(B730-B729)/B729</f>
        <v>-0.0006976681783</v>
      </c>
      <c r="I730" s="92">
        <f t="shared" si="737"/>
        <v>-0.007417557866</v>
      </c>
      <c r="J730" s="92">
        <f t="shared" si="737"/>
        <v>-0.003572143</v>
      </c>
      <c r="K730" s="92">
        <v>-0.03377</v>
      </c>
      <c r="L730" s="92">
        <v>-0.01784</v>
      </c>
      <c r="M730" s="92">
        <f t="shared" si="3"/>
        <v>-0.008959236703</v>
      </c>
    </row>
    <row r="731" ht="15.75" customHeight="1">
      <c r="A731" s="87">
        <v>45593.0</v>
      </c>
      <c r="B731" s="88">
        <v>1865.35</v>
      </c>
      <c r="C731" s="88">
        <v>1663.35</v>
      </c>
      <c r="D731" s="88">
        <v>1734.2</v>
      </c>
      <c r="E731" s="88">
        <v>3340.8</v>
      </c>
      <c r="F731" s="89">
        <v>878.45</v>
      </c>
      <c r="G731" s="90">
        <v>24339.15</v>
      </c>
      <c r="H731" s="92">
        <f t="shared" ref="H731:J731" si="738">(B731-B730)/B730</f>
        <v>0.001772240273</v>
      </c>
      <c r="I731" s="92">
        <f t="shared" si="738"/>
        <v>-0.001590636255</v>
      </c>
      <c r="J731" s="92">
        <f t="shared" si="738"/>
        <v>-0.005277044855</v>
      </c>
      <c r="K731" s="92">
        <v>0.00433</v>
      </c>
      <c r="L731" s="92">
        <v>0.01637</v>
      </c>
      <c r="M731" s="92">
        <f t="shared" si="3"/>
        <v>0.006548584001</v>
      </c>
    </row>
    <row r="732" ht="15.75" customHeight="1">
      <c r="A732" s="87">
        <v>45594.0</v>
      </c>
      <c r="B732" s="88">
        <v>1839.3</v>
      </c>
      <c r="C732" s="88">
        <v>1637.1</v>
      </c>
      <c r="D732" s="88">
        <v>1751.85</v>
      </c>
      <c r="E732" s="88">
        <v>3380.9</v>
      </c>
      <c r="F732" s="89">
        <v>842.75</v>
      </c>
      <c r="G732" s="90">
        <v>24466.85</v>
      </c>
      <c r="H732" s="92">
        <f t="shared" ref="H732:J732" si="739">(B732-B731)/B731</f>
        <v>-0.0139652076</v>
      </c>
      <c r="I732" s="92">
        <f t="shared" si="739"/>
        <v>-0.015781405</v>
      </c>
      <c r="J732" s="92">
        <f t="shared" si="739"/>
        <v>0.01017760351</v>
      </c>
      <c r="K732" s="92">
        <v>0.012</v>
      </c>
      <c r="L732" s="92">
        <v>-0.04064</v>
      </c>
      <c r="M732" s="92">
        <f t="shared" si="3"/>
        <v>0.005246691031</v>
      </c>
    </row>
    <row r="733" ht="15.75" customHeight="1">
      <c r="A733" s="87">
        <v>45595.0</v>
      </c>
      <c r="B733" s="88">
        <v>1802.1</v>
      </c>
      <c r="C733" s="88">
        <v>1633.35</v>
      </c>
      <c r="D733" s="88">
        <v>1734.6</v>
      </c>
      <c r="E733" s="88">
        <v>3408.35</v>
      </c>
      <c r="F733" s="89">
        <v>840.2</v>
      </c>
      <c r="G733" s="90">
        <v>24340.85</v>
      </c>
      <c r="H733" s="92">
        <f t="shared" ref="H733:J733" si="740">(B733-B732)/B732</f>
        <v>-0.02022508563</v>
      </c>
      <c r="I733" s="92">
        <f t="shared" si="740"/>
        <v>-0.002290635881</v>
      </c>
      <c r="J733" s="92">
        <f t="shared" si="740"/>
        <v>-0.009846733453</v>
      </c>
      <c r="K733" s="92">
        <v>0.00812</v>
      </c>
      <c r="L733" s="92">
        <v>-0.00303</v>
      </c>
      <c r="M733" s="92">
        <f t="shared" si="3"/>
        <v>-0.005149825172</v>
      </c>
    </row>
    <row r="734" ht="15.75" customHeight="1">
      <c r="A734" s="87">
        <v>45596.0</v>
      </c>
      <c r="B734" s="88">
        <v>1757.25</v>
      </c>
      <c r="C734" s="88">
        <v>1612.6</v>
      </c>
      <c r="D734" s="88">
        <v>1735.7</v>
      </c>
      <c r="E734" s="88">
        <v>3622.3</v>
      </c>
      <c r="F734" s="89">
        <v>834.05</v>
      </c>
      <c r="G734" s="90">
        <v>24205.35</v>
      </c>
      <c r="H734" s="92">
        <f t="shared" ref="H734:J734" si="741">(B734-B733)/B733</f>
        <v>-0.0248876311</v>
      </c>
      <c r="I734" s="92">
        <f t="shared" si="741"/>
        <v>-0.012703952</v>
      </c>
      <c r="J734" s="92">
        <f t="shared" si="741"/>
        <v>0.0006341519659</v>
      </c>
      <c r="K734" s="92">
        <v>0.06277</v>
      </c>
      <c r="L734" s="92">
        <v>-0.00732</v>
      </c>
      <c r="M734" s="92">
        <f t="shared" si="3"/>
        <v>-0.005566773551</v>
      </c>
    </row>
    <row r="735" ht="15.75" customHeight="1">
      <c r="A735" s="102">
        <v>45597.0</v>
      </c>
      <c r="B735" s="88">
        <v>1760.85</v>
      </c>
      <c r="C735" s="88">
        <v>1616.45</v>
      </c>
      <c r="D735" s="88">
        <v>1737.3</v>
      </c>
      <c r="E735" s="88">
        <v>3626.35</v>
      </c>
      <c r="F735" s="89">
        <v>843.45</v>
      </c>
      <c r="G735" s="90">
        <v>24304.35</v>
      </c>
      <c r="H735" s="92">
        <f t="shared" ref="H735:J735" si="742">(B735-B734)/B734</f>
        <v>0.00204865557</v>
      </c>
      <c r="I735" s="92">
        <f t="shared" si="742"/>
        <v>0.00238744884</v>
      </c>
      <c r="J735" s="92">
        <f t="shared" si="742"/>
        <v>0.0009218182866</v>
      </c>
      <c r="K735" s="92">
        <v>0.00112</v>
      </c>
      <c r="L735" s="92">
        <v>0.01127</v>
      </c>
      <c r="M735" s="92">
        <f t="shared" si="3"/>
        <v>0.004090004896</v>
      </c>
    </row>
    <row r="736" ht="15.75" customHeight="1">
      <c r="A736" s="102">
        <v>45600.0</v>
      </c>
      <c r="B736" s="88">
        <v>1763.65</v>
      </c>
      <c r="C736" s="88">
        <v>1591.25</v>
      </c>
      <c r="D736" s="88">
        <v>1714.1</v>
      </c>
      <c r="E736" s="88">
        <v>3574.45</v>
      </c>
      <c r="F736" s="89">
        <v>824.1</v>
      </c>
      <c r="G736" s="90">
        <v>23995.35</v>
      </c>
      <c r="H736" s="92">
        <f t="shared" ref="H736:J736" si="743">(B736-B735)/B735</f>
        <v>0.001590141125</v>
      </c>
      <c r="I736" s="92">
        <f t="shared" si="743"/>
        <v>-0.01558971821</v>
      </c>
      <c r="J736" s="92">
        <f t="shared" si="743"/>
        <v>-0.01335405514</v>
      </c>
      <c r="K736" s="92">
        <v>-0.01431</v>
      </c>
      <c r="L736" s="92">
        <v>-0.02294</v>
      </c>
      <c r="M736" s="92">
        <f t="shared" si="3"/>
        <v>-0.01271377346</v>
      </c>
    </row>
    <row r="737" ht="15.75" customHeight="1">
      <c r="A737" s="102">
        <v>45601.0</v>
      </c>
      <c r="B737" s="88">
        <v>1754.2</v>
      </c>
      <c r="C737" s="88">
        <v>1578.4</v>
      </c>
      <c r="D737" s="88">
        <v>1757.85</v>
      </c>
      <c r="E737" s="88">
        <v>3574.8</v>
      </c>
      <c r="F737" s="89">
        <v>835.65</v>
      </c>
      <c r="G737" s="90">
        <v>24213.3</v>
      </c>
      <c r="H737" s="92">
        <f t="shared" ref="H737:J737" si="744">(B737-B736)/B736</f>
        <v>-0.005358205993</v>
      </c>
      <c r="I737" s="92">
        <f t="shared" si="744"/>
        <v>-0.008075412412</v>
      </c>
      <c r="J737" s="92">
        <f t="shared" si="744"/>
        <v>0.02552359839</v>
      </c>
      <c r="K737" s="92">
        <v>1.0E-4</v>
      </c>
      <c r="L737" s="92">
        <v>0.01402</v>
      </c>
      <c r="M737" s="92">
        <f t="shared" si="3"/>
        <v>0.009083009833</v>
      </c>
    </row>
    <row r="738" ht="15.75" customHeight="1">
      <c r="A738" s="102">
        <v>45602.0</v>
      </c>
      <c r="B738" s="88">
        <v>1823.7</v>
      </c>
      <c r="C738" s="88">
        <v>1598.8</v>
      </c>
      <c r="D738" s="88">
        <v>1755.25</v>
      </c>
      <c r="E738" s="88">
        <v>3645.45</v>
      </c>
      <c r="F738" s="89">
        <v>839.7</v>
      </c>
      <c r="G738" s="90">
        <v>24484.05</v>
      </c>
      <c r="H738" s="92">
        <f t="shared" ref="H738:J738" si="745">(B738-B737)/B737</f>
        <v>0.03961919964</v>
      </c>
      <c r="I738" s="92">
        <f t="shared" si="745"/>
        <v>0.01292448049</v>
      </c>
      <c r="J738" s="92">
        <f t="shared" si="745"/>
        <v>-0.001479079557</v>
      </c>
      <c r="K738" s="92">
        <v>0.01976</v>
      </c>
      <c r="L738" s="92">
        <v>0.00485</v>
      </c>
      <c r="M738" s="92">
        <f t="shared" si="3"/>
        <v>0.01118187112</v>
      </c>
    </row>
    <row r="739" ht="15.75" customHeight="1">
      <c r="A739" s="102">
        <v>45603.0</v>
      </c>
      <c r="B739" s="88">
        <v>1803.05</v>
      </c>
      <c r="C739" s="88">
        <v>1575.8</v>
      </c>
      <c r="D739" s="88">
        <v>1746.55</v>
      </c>
      <c r="E739" s="88">
        <v>3646.55</v>
      </c>
      <c r="F739" s="89">
        <v>819.75</v>
      </c>
      <c r="G739" s="90">
        <v>24199.35</v>
      </c>
      <c r="H739" s="92">
        <f t="shared" ref="H739:J739" si="746">(B739-B738)/B738</f>
        <v>-0.01132313429</v>
      </c>
      <c r="I739" s="92">
        <f t="shared" si="746"/>
        <v>-0.01438578934</v>
      </c>
      <c r="J739" s="92">
        <f t="shared" si="746"/>
        <v>-0.004956558895</v>
      </c>
      <c r="K739" s="92">
        <v>3.0E-4</v>
      </c>
      <c r="L739" s="92">
        <v>-0.02376</v>
      </c>
      <c r="M739" s="92">
        <f t="shared" si="3"/>
        <v>-0.01162797821</v>
      </c>
    </row>
    <row r="740" ht="15.75" customHeight="1">
      <c r="A740" s="102">
        <v>45604.0</v>
      </c>
      <c r="B740" s="88">
        <v>1829.95</v>
      </c>
      <c r="C740" s="88">
        <v>1569.9</v>
      </c>
      <c r="D740" s="88">
        <v>1754.45</v>
      </c>
      <c r="E740" s="88">
        <v>3660.3</v>
      </c>
      <c r="F740" s="89">
        <v>805.45</v>
      </c>
      <c r="G740" s="90">
        <v>24148.2</v>
      </c>
      <c r="H740" s="92">
        <f t="shared" ref="H740:J740" si="747">(B740-B739)/B739</f>
        <v>0.01491916475</v>
      </c>
      <c r="I740" s="92">
        <f t="shared" si="747"/>
        <v>-0.003744129966</v>
      </c>
      <c r="J740" s="92">
        <f t="shared" si="747"/>
        <v>0.004523202886</v>
      </c>
      <c r="K740" s="92">
        <v>0.00377</v>
      </c>
      <c r="L740" s="92">
        <v>-0.01744</v>
      </c>
      <c r="M740" s="92">
        <f t="shared" si="3"/>
        <v>-0.002113693136</v>
      </c>
    </row>
    <row r="741" ht="15.75" customHeight="1">
      <c r="A741" s="87">
        <v>45607.0</v>
      </c>
      <c r="B741" s="88">
        <v>1860.1</v>
      </c>
      <c r="C741" s="88">
        <v>1560.55</v>
      </c>
      <c r="D741" s="88">
        <v>1766.3</v>
      </c>
      <c r="E741" s="88">
        <v>3628.85</v>
      </c>
      <c r="F741" s="89">
        <v>804.7</v>
      </c>
      <c r="G741" s="90">
        <v>24141.3</v>
      </c>
      <c r="H741" s="92">
        <f t="shared" ref="H741:J741" si="748">(B741-B740)/B740</f>
        <v>0.01647586</v>
      </c>
      <c r="I741" s="92">
        <f t="shared" si="748"/>
        <v>-0.005955793363</v>
      </c>
      <c r="J741" s="92">
        <f t="shared" si="748"/>
        <v>0.00675425347</v>
      </c>
      <c r="K741" s="92">
        <v>-0.00859</v>
      </c>
      <c r="L741" s="92">
        <v>-9.3E-4</v>
      </c>
      <c r="M741" s="92">
        <f t="shared" si="3"/>
        <v>-0.0002857355828</v>
      </c>
    </row>
    <row r="742" ht="15.75" customHeight="1">
      <c r="A742" s="87">
        <v>45608.0</v>
      </c>
      <c r="B742" s="88">
        <v>1868.8</v>
      </c>
      <c r="C742" s="88">
        <v>1555.65</v>
      </c>
      <c r="D742" s="88">
        <v>1718.2</v>
      </c>
      <c r="E742" s="88">
        <v>3591.35</v>
      </c>
      <c r="F742" s="89">
        <v>784.85</v>
      </c>
      <c r="G742" s="90">
        <v>23883.45</v>
      </c>
      <c r="H742" s="92">
        <f t="shared" ref="H742:J742" si="749">(B742-B741)/B741</f>
        <v>0.004677167894</v>
      </c>
      <c r="I742" s="92">
        <f t="shared" si="749"/>
        <v>-0.003139918618</v>
      </c>
      <c r="J742" s="92">
        <f t="shared" si="749"/>
        <v>-0.02723206703</v>
      </c>
      <c r="K742" s="92">
        <v>-0.01033</v>
      </c>
      <c r="L742" s="92">
        <v>-0.02467</v>
      </c>
      <c r="M742" s="92">
        <f t="shared" si="3"/>
        <v>-0.0106808664</v>
      </c>
    </row>
    <row r="743" ht="15.75" customHeight="1">
      <c r="A743" s="87">
        <v>45609.0</v>
      </c>
      <c r="B743" s="88">
        <v>1868.4</v>
      </c>
      <c r="C743" s="88">
        <v>1550.45</v>
      </c>
      <c r="D743" s="88">
        <v>1681.35</v>
      </c>
      <c r="E743" s="88">
        <v>3547.95</v>
      </c>
      <c r="F743" s="89">
        <v>786.25</v>
      </c>
      <c r="G743" s="90">
        <v>23559.05</v>
      </c>
      <c r="H743" s="92">
        <f t="shared" ref="H743:J743" si="750">(B743-B742)/B742</f>
        <v>-0.0002140410959</v>
      </c>
      <c r="I743" s="92">
        <f t="shared" si="750"/>
        <v>-0.003342654196</v>
      </c>
      <c r="J743" s="92">
        <f t="shared" si="750"/>
        <v>-0.021446863</v>
      </c>
      <c r="K743" s="92">
        <v>-0.01208</v>
      </c>
      <c r="L743" s="92">
        <v>0.00178</v>
      </c>
      <c r="M743" s="92">
        <f t="shared" si="3"/>
        <v>-0.0135826273</v>
      </c>
    </row>
    <row r="744" ht="15.75" customHeight="1">
      <c r="A744" s="87">
        <v>45610.0</v>
      </c>
      <c r="B744" s="88">
        <v>1864.55</v>
      </c>
      <c r="C744" s="88">
        <v>1550.5</v>
      </c>
      <c r="D744" s="88">
        <v>1692.75</v>
      </c>
      <c r="E744" s="88">
        <v>3526.25</v>
      </c>
      <c r="F744" s="89">
        <v>774.3</v>
      </c>
      <c r="G744" s="90">
        <v>23532.7</v>
      </c>
      <c r="H744" s="92">
        <f t="shared" ref="H744:J744" si="751">(B744-B743)/B743</f>
        <v>-0.002060586598</v>
      </c>
      <c r="I744" s="92">
        <f t="shared" si="751"/>
        <v>0.00003224870199</v>
      </c>
      <c r="J744" s="92">
        <f t="shared" si="751"/>
        <v>0.006780265858</v>
      </c>
      <c r="K744" s="92">
        <v>-0.00612</v>
      </c>
      <c r="L744" s="92">
        <v>-0.0152</v>
      </c>
      <c r="M744" s="92">
        <f t="shared" si="3"/>
        <v>-0.001118466152</v>
      </c>
    </row>
    <row r="745" ht="15.75" customHeight="1">
      <c r="A745" s="87">
        <v>45614.0</v>
      </c>
      <c r="B745" s="88">
        <v>1811.45</v>
      </c>
      <c r="C745" s="88">
        <v>1537.0</v>
      </c>
      <c r="D745" s="88">
        <v>1705.1</v>
      </c>
      <c r="E745" s="88">
        <v>3542.15</v>
      </c>
      <c r="F745" s="89">
        <v>771.9</v>
      </c>
      <c r="G745" s="90">
        <v>23453.8</v>
      </c>
      <c r="H745" s="92">
        <f t="shared" ref="H745:J745" si="752">(B745-B744)/B744</f>
        <v>-0.02847872141</v>
      </c>
      <c r="I745" s="92">
        <f t="shared" si="752"/>
        <v>-0.008706868752</v>
      </c>
      <c r="J745" s="92">
        <f t="shared" si="752"/>
        <v>0.007295820411</v>
      </c>
      <c r="K745" s="92">
        <v>0.00451</v>
      </c>
      <c r="L745" s="92">
        <v>-0.0031</v>
      </c>
      <c r="M745" s="92">
        <f t="shared" si="3"/>
        <v>-0.003352781449</v>
      </c>
    </row>
    <row r="746" ht="15.75" customHeight="1">
      <c r="A746" s="87">
        <v>45615.0</v>
      </c>
      <c r="B746" s="88">
        <v>1824.75</v>
      </c>
      <c r="C746" s="88">
        <v>1525.5</v>
      </c>
      <c r="D746" s="88">
        <v>1742.25</v>
      </c>
      <c r="E746" s="88">
        <v>3505.9</v>
      </c>
      <c r="F746" s="89">
        <v>783.2</v>
      </c>
      <c r="G746" s="90">
        <v>23518.5</v>
      </c>
      <c r="H746" s="92">
        <f t="shared" ref="H746:J746" si="753">(B746-B745)/B745</f>
        <v>0.007342184438</v>
      </c>
      <c r="I746" s="92">
        <f t="shared" si="753"/>
        <v>-0.007482108003</v>
      </c>
      <c r="J746" s="92">
        <f t="shared" si="753"/>
        <v>0.02178757844</v>
      </c>
      <c r="K746" s="92">
        <v>-0.01023</v>
      </c>
      <c r="L746" s="92">
        <v>0.01464</v>
      </c>
      <c r="M746" s="92">
        <f t="shared" si="3"/>
        <v>0.002758614809</v>
      </c>
    </row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  <tableParts count="10"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4.13"/>
    <col customWidth="1" min="2" max="2" width="26.25"/>
    <col customWidth="1" min="3" max="3" width="26.13"/>
    <col customWidth="1" min="4" max="4" width="31.63"/>
    <col customWidth="1" min="5" max="5" width="31.25"/>
    <col customWidth="1" min="6" max="6" width="32.63"/>
    <col customWidth="1" min="7" max="7" width="31.75"/>
    <col customWidth="1" min="8" max="8" width="25.75"/>
    <col customWidth="1" min="9" max="9" width="23.25"/>
    <col customWidth="1" min="10" max="10" width="17.38"/>
    <col customWidth="1" min="11" max="11" width="16.63"/>
    <col customWidth="1" min="12" max="12" width="16.25"/>
    <col customWidth="1" min="13" max="13" width="18.13"/>
  </cols>
  <sheetData>
    <row r="1" ht="15.0" customHeight="1">
      <c r="A1" s="126" t="s">
        <v>637</v>
      </c>
      <c r="B1" s="83"/>
      <c r="C1" s="83"/>
      <c r="D1" s="83"/>
      <c r="E1" s="83"/>
      <c r="F1" s="84"/>
    </row>
    <row r="2" ht="15.0" customHeight="1">
      <c r="A2" s="127" t="s">
        <v>638</v>
      </c>
      <c r="B2" s="127" t="s">
        <v>639</v>
      </c>
      <c r="C2" s="127" t="s">
        <v>640</v>
      </c>
      <c r="D2" s="127" t="s">
        <v>641</v>
      </c>
      <c r="E2" s="127" t="s">
        <v>642</v>
      </c>
      <c r="F2" s="127" t="s">
        <v>612</v>
      </c>
      <c r="H2" s="128" t="s">
        <v>643</v>
      </c>
      <c r="I2" s="116" t="s">
        <v>614</v>
      </c>
      <c r="J2" s="116" t="s">
        <v>615</v>
      </c>
      <c r="K2" s="116" t="s">
        <v>616</v>
      </c>
      <c r="L2" s="116" t="s">
        <v>617</v>
      </c>
      <c r="M2" s="116" t="s">
        <v>618</v>
      </c>
    </row>
    <row r="3" ht="15.0" customHeight="1">
      <c r="A3" s="129" t="s">
        <v>615</v>
      </c>
      <c r="B3" s="130">
        <v>1525.5</v>
      </c>
      <c r="C3" s="131">
        <f t="shared" ref="C3:C7" si="1">B3/$B$8</f>
        <v>0.1626055257</v>
      </c>
      <c r="D3" s="132">
        <v>0.30020872452963143</v>
      </c>
      <c r="E3" s="132">
        <f t="shared" ref="E3:E7" si="2">C3*D3</f>
        <v>0.04881559747</v>
      </c>
      <c r="F3" s="133">
        <v>0.21157381041635978</v>
      </c>
      <c r="H3" s="116" t="s">
        <v>614</v>
      </c>
      <c r="I3" s="134">
        <v>1.0</v>
      </c>
      <c r="J3" s="134">
        <v>0.40266693044385515</v>
      </c>
      <c r="K3" s="134">
        <v>0.06909464100964059</v>
      </c>
      <c r="L3" s="134">
        <v>0.18627970753147766</v>
      </c>
      <c r="M3" s="134">
        <v>0.3060327892174914</v>
      </c>
    </row>
    <row r="4" ht="15.0" customHeight="1">
      <c r="A4" s="135" t="s">
        <v>644</v>
      </c>
      <c r="B4" s="136">
        <v>3505.9</v>
      </c>
      <c r="C4" s="137">
        <f t="shared" si="1"/>
        <v>0.3736995822</v>
      </c>
      <c r="D4" s="138">
        <v>0.2711016251238416</v>
      </c>
      <c r="E4" s="138">
        <f t="shared" si="2"/>
        <v>0.101310564</v>
      </c>
      <c r="F4" s="139">
        <v>0.2418826198404678</v>
      </c>
      <c r="H4" s="116" t="s">
        <v>615</v>
      </c>
      <c r="I4" s="134">
        <v>0.40266693044385515</v>
      </c>
      <c r="J4" s="134">
        <v>1.0</v>
      </c>
      <c r="K4" s="134">
        <v>0.45064579434329566</v>
      </c>
      <c r="L4" s="134">
        <v>0.8904287548479245</v>
      </c>
      <c r="M4" s="134">
        <v>0.909723498986724</v>
      </c>
    </row>
    <row r="5" ht="15.0" customHeight="1">
      <c r="A5" s="129" t="s">
        <v>645</v>
      </c>
      <c r="B5" s="130">
        <v>783.2</v>
      </c>
      <c r="C5" s="131">
        <f t="shared" si="1"/>
        <v>0.08348256161</v>
      </c>
      <c r="D5" s="132">
        <v>0.2275601217898151</v>
      </c>
      <c r="E5" s="132">
        <f t="shared" si="2"/>
        <v>0.01899730189</v>
      </c>
      <c r="F5" s="133">
        <v>0.3033653356634363</v>
      </c>
      <c r="H5" s="116" t="s">
        <v>616</v>
      </c>
      <c r="I5" s="134">
        <v>0.06909464100964059</v>
      </c>
      <c r="J5" s="134">
        <v>0.45064579434329566</v>
      </c>
      <c r="K5" s="134">
        <v>1.0</v>
      </c>
      <c r="L5" s="134">
        <v>0.44227031492991703</v>
      </c>
      <c r="M5" s="134">
        <v>0.292528272516327</v>
      </c>
    </row>
    <row r="6" ht="15.0" customHeight="1">
      <c r="A6" s="135" t="s">
        <v>616</v>
      </c>
      <c r="B6" s="136">
        <v>1742.25</v>
      </c>
      <c r="C6" s="137">
        <f t="shared" si="1"/>
        <v>0.1857092607</v>
      </c>
      <c r="D6" s="138">
        <v>0.07295049502988182</v>
      </c>
      <c r="E6" s="138">
        <f t="shared" si="2"/>
        <v>0.0135475825</v>
      </c>
      <c r="F6" s="139">
        <v>0.2186127880827065</v>
      </c>
      <c r="H6" s="116" t="s">
        <v>617</v>
      </c>
      <c r="I6" s="134">
        <v>0.18627970753147766</v>
      </c>
      <c r="J6" s="134">
        <v>0.8904287548479245</v>
      </c>
      <c r="K6" s="134">
        <v>0.44227031492991703</v>
      </c>
      <c r="L6" s="134">
        <v>1.0</v>
      </c>
      <c r="M6" s="134">
        <v>0.9401787123467723</v>
      </c>
    </row>
    <row r="7" ht="15.0" customHeight="1">
      <c r="A7" s="129" t="s">
        <v>646</v>
      </c>
      <c r="B7" s="130">
        <v>1824.75</v>
      </c>
      <c r="C7" s="131">
        <f t="shared" si="1"/>
        <v>0.1945030698</v>
      </c>
      <c r="D7" s="132">
        <v>0.04336925289535731</v>
      </c>
      <c r="E7" s="132">
        <f t="shared" si="2"/>
        <v>0.008435452825</v>
      </c>
      <c r="F7" s="133">
        <v>0.24573468011958252</v>
      </c>
      <c r="H7" s="116" t="s">
        <v>618</v>
      </c>
      <c r="I7" s="134">
        <v>0.3060327892174914</v>
      </c>
      <c r="J7" s="134">
        <v>0.909723498986724</v>
      </c>
      <c r="K7" s="134">
        <v>0.292528272516327</v>
      </c>
      <c r="L7" s="134">
        <v>0.9401787123467723</v>
      </c>
      <c r="M7" s="134">
        <v>1.0</v>
      </c>
    </row>
    <row r="8" ht="15.0" customHeight="1">
      <c r="A8" s="140" t="s">
        <v>647</v>
      </c>
      <c r="B8" s="130">
        <f>SUM(B3:B7)</f>
        <v>9381.6</v>
      </c>
      <c r="C8" s="140"/>
      <c r="D8" s="141" t="s">
        <v>648</v>
      </c>
      <c r="E8" s="142">
        <f>SUM(E3:E7)</f>
        <v>0.1911064987</v>
      </c>
      <c r="F8" s="140"/>
      <c r="H8" s="143" t="s">
        <v>629</v>
      </c>
      <c r="I8" s="144" t="s">
        <v>614</v>
      </c>
      <c r="J8" s="144" t="s">
        <v>615</v>
      </c>
      <c r="K8" s="144" t="s">
        <v>616</v>
      </c>
      <c r="L8" s="144" t="s">
        <v>617</v>
      </c>
      <c r="M8" s="144" t="s">
        <v>618</v>
      </c>
    </row>
    <row r="9" ht="15.0" customHeight="1">
      <c r="A9" s="145" t="s">
        <v>649</v>
      </c>
      <c r="B9" s="84"/>
      <c r="C9" s="146">
        <f>C10*C10</f>
        <v>0.03440540387</v>
      </c>
      <c r="D9" s="147"/>
      <c r="E9" s="147"/>
      <c r="F9" s="148"/>
      <c r="H9" s="144" t="s">
        <v>614</v>
      </c>
      <c r="I9" s="144">
        <v>0.06038553301347355</v>
      </c>
      <c r="J9" s="144">
        <v>0.020935065490782175</v>
      </c>
      <c r="K9" s="144">
        <v>0.003711815490327397</v>
      </c>
      <c r="L9" s="144">
        <v>0.011072269889093295</v>
      </c>
      <c r="M9" s="144">
        <v>0.022813943768277202</v>
      </c>
    </row>
    <row r="10" ht="15.0" customHeight="1">
      <c r="A10" s="149" t="s">
        <v>650</v>
      </c>
      <c r="B10" s="84"/>
      <c r="C10" s="150">
        <f>SQRT(((C3*F3)^2+(C4*F4)^2+(C5*F5)^2+(C6*F6)^2+(C7*F7)^2)+2*((C3*C7*I10)+(C7*C6*I11)+(C7*C4*I12)+(C7*C5*I13)+(C3*C6*J11)+(C3*C4*J12)+(C3*C5*J13)+(C6*C4*K12)+(C6*C5*K13)+(C4*C5*L13)))</f>
        <v>0.1854869372</v>
      </c>
      <c r="D10" s="19"/>
      <c r="E10" s="19"/>
      <c r="F10" s="19"/>
      <c r="H10" s="144" t="s">
        <v>615</v>
      </c>
      <c r="I10" s="144">
        <v>0.020935065490782175</v>
      </c>
      <c r="J10" s="144">
        <v>0.04476347725409775</v>
      </c>
      <c r="K10" s="144">
        <v>0.02084360301940982</v>
      </c>
      <c r="L10" s="144">
        <v>0.045568606492205135</v>
      </c>
      <c r="M10" s="144">
        <v>0.05838983862796132</v>
      </c>
    </row>
    <row r="11" ht="15.0" customHeight="1">
      <c r="A11" s="151" t="s">
        <v>651</v>
      </c>
      <c r="C11" s="152">
        <f>SUMPRODUCT(E55:E59,C3:C7)</f>
        <v>1.054769727</v>
      </c>
      <c r="H11" s="144" t="s">
        <v>616</v>
      </c>
      <c r="I11" s="144">
        <v>0.003711815490327397</v>
      </c>
      <c r="J11" s="144">
        <v>0.02084360301940982</v>
      </c>
      <c r="K11" s="144">
        <v>0.04779155111329435</v>
      </c>
      <c r="L11" s="144">
        <v>0.02338665007335678</v>
      </c>
      <c r="M11" s="144">
        <v>0.01940034100766064</v>
      </c>
    </row>
    <row r="12" ht="15.0" customHeight="1">
      <c r="A12" s="106" t="s">
        <v>652</v>
      </c>
      <c r="B12" s="106"/>
      <c r="C12" s="106"/>
      <c r="D12" s="106"/>
      <c r="E12" s="106"/>
      <c r="F12" s="107"/>
      <c r="H12" s="144" t="s">
        <v>617</v>
      </c>
      <c r="I12" s="144">
        <v>0.011072269889093295</v>
      </c>
      <c r="J12" s="144">
        <v>0.045568606492205135</v>
      </c>
      <c r="K12" s="144">
        <v>0.02338665007335678</v>
      </c>
      <c r="L12" s="144">
        <v>0.058507201780888266</v>
      </c>
      <c r="M12" s="144">
        <v>0.06898918772744876</v>
      </c>
    </row>
    <row r="13" ht="15.0" customHeight="1">
      <c r="A13" s="106" t="s">
        <v>653</v>
      </c>
      <c r="B13" s="106"/>
      <c r="C13" s="106"/>
      <c r="D13" s="106"/>
      <c r="E13" s="106"/>
      <c r="F13" s="107"/>
      <c r="H13" s="144" t="s">
        <v>618</v>
      </c>
      <c r="I13" s="144">
        <v>0.022813943768277202</v>
      </c>
      <c r="J13" s="144">
        <v>0.05838983862796132</v>
      </c>
      <c r="K13" s="144">
        <v>0.01940034100766064</v>
      </c>
      <c r="L13" s="144">
        <v>0.06898918772744876</v>
      </c>
      <c r="M13" s="144">
        <v>0.09203052688218939</v>
      </c>
    </row>
    <row r="14">
      <c r="A14" s="106" t="s">
        <v>654</v>
      </c>
      <c r="B14" s="106"/>
      <c r="C14" s="106"/>
      <c r="D14" s="106"/>
      <c r="E14" s="106"/>
      <c r="F14" s="107"/>
    </row>
    <row r="15">
      <c r="A15" s="106" t="s">
        <v>655</v>
      </c>
      <c r="B15" s="106"/>
      <c r="C15" s="106"/>
      <c r="D15" s="106"/>
      <c r="E15" s="106"/>
      <c r="F15" s="107"/>
    </row>
    <row r="16">
      <c r="A16" s="106" t="s">
        <v>656</v>
      </c>
      <c r="B16" s="106"/>
      <c r="C16" s="106"/>
      <c r="D16" s="106"/>
      <c r="E16" s="106"/>
      <c r="F16" s="107"/>
      <c r="G16" s="14"/>
      <c r="H16" s="14"/>
      <c r="I16" s="14"/>
      <c r="J16" s="14"/>
      <c r="K16" s="14"/>
      <c r="L16" s="14"/>
      <c r="M16" s="14"/>
    </row>
    <row r="17" ht="15.0" customHeight="1">
      <c r="A17" s="153" t="s">
        <v>657</v>
      </c>
      <c r="B17" s="83"/>
      <c r="C17" s="83"/>
      <c r="D17" s="83"/>
      <c r="E17" s="83"/>
      <c r="F17" s="84"/>
    </row>
    <row r="18">
      <c r="A18" s="154" t="s">
        <v>638</v>
      </c>
      <c r="B18" s="154" t="s">
        <v>658</v>
      </c>
      <c r="C18" s="154" t="s">
        <v>640</v>
      </c>
      <c r="D18" s="154" t="s">
        <v>641</v>
      </c>
      <c r="E18" s="154" t="s">
        <v>642</v>
      </c>
      <c r="F18" s="154" t="s">
        <v>612</v>
      </c>
      <c r="H18" s="155" t="s">
        <v>659</v>
      </c>
      <c r="I18" s="156" t="s">
        <v>660</v>
      </c>
      <c r="J18" s="157">
        <v>0.065991</v>
      </c>
      <c r="K18" s="156" t="s">
        <v>661</v>
      </c>
      <c r="L18" s="1"/>
    </row>
    <row r="19" ht="15.75" customHeight="1">
      <c r="A19" s="129" t="s">
        <v>615</v>
      </c>
      <c r="B19" s="140">
        <v>9.4</v>
      </c>
      <c r="C19" s="131">
        <f>B19/$B$25</f>
        <v>0.2412731006</v>
      </c>
      <c r="D19" s="132">
        <v>0.30020872452963143</v>
      </c>
      <c r="E19" s="132">
        <f t="shared" ref="E19:E23" si="3">C19*D19</f>
        <v>0.0724322898</v>
      </c>
      <c r="F19" s="133">
        <v>0.21157381041635978</v>
      </c>
      <c r="H19" s="1"/>
      <c r="I19" s="1"/>
      <c r="J19" s="1"/>
      <c r="K19" s="1"/>
      <c r="L19" s="1"/>
    </row>
    <row r="20" ht="15.75" customHeight="1">
      <c r="A20" s="158" t="s">
        <v>644</v>
      </c>
      <c r="B20" s="159">
        <v>5.1</v>
      </c>
      <c r="C20" s="160">
        <f>B20/B25</f>
        <v>0.1309034908</v>
      </c>
      <c r="D20" s="161">
        <v>0.2711016251238416</v>
      </c>
      <c r="E20" s="161">
        <f t="shared" si="3"/>
        <v>0.03548814908</v>
      </c>
      <c r="F20" s="162">
        <v>0.2418826198404678</v>
      </c>
      <c r="H20" s="116" t="s">
        <v>662</v>
      </c>
      <c r="I20" s="116" t="s">
        <v>663</v>
      </c>
      <c r="J20" s="116" t="s">
        <v>664</v>
      </c>
      <c r="K20" s="116" t="s">
        <v>665</v>
      </c>
      <c r="L20" s="116" t="s">
        <v>666</v>
      </c>
    </row>
    <row r="21" ht="15.75" customHeight="1">
      <c r="A21" s="129" t="s">
        <v>645</v>
      </c>
      <c r="B21" s="140">
        <v>2.88</v>
      </c>
      <c r="C21" s="131">
        <f t="shared" ref="C21:C23" si="4">B21/$B$25</f>
        <v>0.07392197125</v>
      </c>
      <c r="D21" s="132">
        <v>0.2275601217898151</v>
      </c>
      <c r="E21" s="132">
        <f t="shared" si="3"/>
        <v>0.01682169278</v>
      </c>
      <c r="F21" s="133">
        <v>0.3033653356634363</v>
      </c>
      <c r="H21" s="116" t="s">
        <v>667</v>
      </c>
      <c r="I21" s="119">
        <f>E8</f>
        <v>0.1911064987</v>
      </c>
      <c r="J21" s="119">
        <f>C10</f>
        <v>0.1854869372</v>
      </c>
      <c r="K21" s="119">
        <f t="shared" ref="K21:K24" si="5">$J$18</f>
        <v>0.065991</v>
      </c>
      <c r="L21" s="120">
        <f t="shared" ref="L21:L24" si="6">(I21-K21)/J21</f>
        <v>0.6745245817</v>
      </c>
    </row>
    <row r="22" ht="15.75" customHeight="1">
      <c r="A22" s="158" t="s">
        <v>616</v>
      </c>
      <c r="B22" s="159">
        <v>13.6</v>
      </c>
      <c r="C22" s="160">
        <f t="shared" si="4"/>
        <v>0.3490759754</v>
      </c>
      <c r="D22" s="161">
        <v>0.07295049502988182</v>
      </c>
      <c r="E22" s="161">
        <f t="shared" si="3"/>
        <v>0.02546526521</v>
      </c>
      <c r="F22" s="162">
        <v>0.2186127880827065</v>
      </c>
      <c r="H22" s="163" t="s">
        <v>668</v>
      </c>
      <c r="I22" s="119">
        <f>E25</f>
        <v>0.1590905241</v>
      </c>
      <c r="J22" s="119">
        <f>C27</f>
        <v>0.1711688268</v>
      </c>
      <c r="K22" s="119">
        <f t="shared" si="5"/>
        <v>0.065991</v>
      </c>
      <c r="L22" s="120">
        <f t="shared" si="6"/>
        <v>0.5439046694</v>
      </c>
    </row>
    <row r="23" ht="15.75" customHeight="1">
      <c r="A23" s="129" t="s">
        <v>646</v>
      </c>
      <c r="B23" s="130">
        <v>7.98</v>
      </c>
      <c r="C23" s="131">
        <f t="shared" si="4"/>
        <v>0.204825462</v>
      </c>
      <c r="D23" s="132">
        <v>0.04336925289535731</v>
      </c>
      <c r="E23" s="132">
        <f t="shared" si="3"/>
        <v>0.008883127261</v>
      </c>
      <c r="F23" s="133">
        <v>0.24573468011958252</v>
      </c>
      <c r="H23" s="163" t="s">
        <v>669</v>
      </c>
      <c r="I23" s="164">
        <f>G42</f>
        <v>0.1546380903</v>
      </c>
      <c r="J23" s="119">
        <f>C44</f>
        <v>0.1724255847</v>
      </c>
      <c r="K23" s="119">
        <f t="shared" si="5"/>
        <v>0.065991</v>
      </c>
      <c r="L23" s="120">
        <f t="shared" si="6"/>
        <v>0.5141179628</v>
      </c>
    </row>
    <row r="24" ht="15.75" customHeight="1">
      <c r="A24" s="158"/>
      <c r="B24" s="158"/>
      <c r="C24" s="158"/>
      <c r="D24" s="158"/>
      <c r="E24" s="158"/>
      <c r="F24" s="158"/>
      <c r="H24" s="116" t="s">
        <v>670</v>
      </c>
      <c r="I24" s="119">
        <f>D61</f>
        <v>0.1830380439</v>
      </c>
      <c r="J24" s="119">
        <f>C63</f>
        <v>0.1890715138</v>
      </c>
      <c r="K24" s="119">
        <f t="shared" si="5"/>
        <v>0.065991</v>
      </c>
      <c r="L24" s="120">
        <f t="shared" si="6"/>
        <v>0.6190622877</v>
      </c>
    </row>
    <row r="25" ht="15.75" customHeight="1">
      <c r="A25" s="129" t="s">
        <v>671</v>
      </c>
      <c r="B25" s="129">
        <f>SUM(B19:B23)</f>
        <v>38.96</v>
      </c>
      <c r="C25" s="129"/>
      <c r="D25" s="165" t="s">
        <v>648</v>
      </c>
      <c r="E25" s="166">
        <f>SUM(E19:E23)</f>
        <v>0.1590905241</v>
      </c>
      <c r="F25" s="129"/>
    </row>
    <row r="26" ht="15.75" customHeight="1">
      <c r="A26" s="167" t="s">
        <v>649</v>
      </c>
      <c r="B26" s="84"/>
      <c r="C26" s="168">
        <f>C27*C27</f>
        <v>0.02929876725</v>
      </c>
      <c r="D26" s="169"/>
      <c r="E26" s="169"/>
      <c r="F26" s="170"/>
    </row>
    <row r="27" ht="15.75" customHeight="1">
      <c r="A27" s="171" t="s">
        <v>650</v>
      </c>
      <c r="B27" s="84"/>
      <c r="C27" s="172">
        <f>SQRT(((C19*F3)^2+(C20*F4)^2+(C21*F5)^2+(C22*F6)^2+(C23*F7)^2)+2*((C19*C23*I10)+(C23*C22*I11)+(C23*C20*I12)+(C23*C21*I13)+(C19*C22*J11)+(C19*C20*J12)+(C19*C21*J13)+(C22*C20*K12)+(C22*C21*K13)+(C20*C21*L13)))</f>
        <v>0.1711688268</v>
      </c>
    </row>
    <row r="28" ht="15.75" customHeight="1">
      <c r="A28" s="151" t="s">
        <v>651</v>
      </c>
      <c r="C28" s="152">
        <f>SUMPRODUCT(E55:E59,C19:C23)</f>
        <v>1.014950697</v>
      </c>
    </row>
    <row r="29" ht="15.75" customHeight="1">
      <c r="A29" s="106" t="s">
        <v>672</v>
      </c>
      <c r="B29" s="106"/>
      <c r="C29" s="106"/>
      <c r="D29" s="106"/>
      <c r="E29" s="106"/>
      <c r="F29" s="106"/>
      <c r="G29" s="173"/>
    </row>
    <row r="30" ht="15.75" customHeight="1">
      <c r="A30" s="106" t="s">
        <v>673</v>
      </c>
      <c r="B30" s="106"/>
      <c r="C30" s="106"/>
      <c r="D30" s="106"/>
      <c r="E30" s="106"/>
      <c r="F30" s="106"/>
      <c r="G30" s="173"/>
    </row>
    <row r="31" ht="15.75" customHeight="1">
      <c r="A31" s="106" t="s">
        <v>674</v>
      </c>
      <c r="B31" s="106"/>
      <c r="C31" s="106"/>
      <c r="D31" s="106"/>
      <c r="E31" s="106"/>
      <c r="F31" s="106"/>
      <c r="G31" s="173"/>
    </row>
    <row r="32" ht="15.75" customHeight="1">
      <c r="A32" s="106" t="s">
        <v>675</v>
      </c>
      <c r="B32" s="106"/>
      <c r="C32" s="106"/>
      <c r="D32" s="106"/>
      <c r="E32" s="106"/>
      <c r="F32" s="106"/>
      <c r="G32" s="173"/>
    </row>
    <row r="33" ht="15.75" customHeight="1">
      <c r="A33" s="106" t="s">
        <v>676</v>
      </c>
      <c r="B33" s="106"/>
      <c r="C33" s="106"/>
      <c r="D33" s="106"/>
      <c r="E33" s="106"/>
      <c r="F33" s="106"/>
      <c r="G33" s="173"/>
    </row>
    <row r="34" ht="15.75" customHeight="1">
      <c r="A34" s="174" t="s">
        <v>677</v>
      </c>
      <c r="B34" s="175"/>
      <c r="C34" s="175"/>
      <c r="D34" s="175"/>
      <c r="E34" s="175"/>
      <c r="F34" s="175"/>
      <c r="G34" s="176"/>
    </row>
    <row r="35" ht="15.75" customHeight="1">
      <c r="A35" s="177" t="s">
        <v>638</v>
      </c>
      <c r="B35" s="177" t="s">
        <v>658</v>
      </c>
      <c r="C35" s="177" t="s">
        <v>45</v>
      </c>
      <c r="D35" s="177" t="s">
        <v>678</v>
      </c>
      <c r="E35" s="177" t="s">
        <v>640</v>
      </c>
      <c r="F35" s="177" t="s">
        <v>641</v>
      </c>
      <c r="G35" s="177" t="s">
        <v>642</v>
      </c>
      <c r="H35" s="178" t="s">
        <v>679</v>
      </c>
      <c r="I35" s="178"/>
      <c r="J35" s="178"/>
      <c r="K35" s="178"/>
      <c r="L35" s="178"/>
      <c r="M35" s="178"/>
    </row>
    <row r="36" ht="15.75" customHeight="1">
      <c r="A36" s="140" t="s">
        <v>615</v>
      </c>
      <c r="B36" s="140">
        <v>9.4</v>
      </c>
      <c r="C36" s="179">
        <v>0.8062904569542941</v>
      </c>
      <c r="D36" s="131">
        <f t="shared" ref="D36:D40" si="7">B36*C36</f>
        <v>7.579130295</v>
      </c>
      <c r="E36" s="179">
        <f t="shared" ref="E36:E40" si="8">D36/$D$42</f>
        <v>0.1916705896</v>
      </c>
      <c r="F36" s="132">
        <v>0.30020872452963143</v>
      </c>
      <c r="G36" s="133">
        <f t="shared" ref="G36:G40" si="9">E36*F36</f>
        <v>0.05754118324</v>
      </c>
      <c r="H36" s="178" t="s">
        <v>680</v>
      </c>
      <c r="I36" s="178"/>
      <c r="J36" s="178"/>
      <c r="K36" s="178"/>
      <c r="L36" s="178"/>
      <c r="M36" s="178"/>
    </row>
    <row r="37" ht="15.75" customHeight="1">
      <c r="A37" s="180" t="s">
        <v>644</v>
      </c>
      <c r="B37" s="181">
        <v>5.1</v>
      </c>
      <c r="C37" s="182">
        <v>1.1350213353939418</v>
      </c>
      <c r="D37" s="183">
        <f t="shared" si="7"/>
        <v>5.788608811</v>
      </c>
      <c r="E37" s="182">
        <f t="shared" si="8"/>
        <v>0.1463896279</v>
      </c>
      <c r="F37" s="184">
        <v>0.2711016251238416</v>
      </c>
      <c r="G37" s="185">
        <f t="shared" si="9"/>
        <v>0.03968646603</v>
      </c>
      <c r="H37" s="178" t="s">
        <v>681</v>
      </c>
      <c r="I37" s="178"/>
      <c r="J37" s="178"/>
      <c r="K37" s="178"/>
      <c r="L37" s="178"/>
      <c r="M37" s="178"/>
    </row>
    <row r="38" ht="15.75" customHeight="1">
      <c r="A38" s="140" t="s">
        <v>645</v>
      </c>
      <c r="B38" s="140">
        <v>2.88</v>
      </c>
      <c r="C38" s="179">
        <v>1.327404034206013</v>
      </c>
      <c r="D38" s="131">
        <f t="shared" si="7"/>
        <v>3.822923619</v>
      </c>
      <c r="E38" s="179">
        <f t="shared" si="8"/>
        <v>0.09667890583</v>
      </c>
      <c r="F38" s="132">
        <v>0.2275601217898151</v>
      </c>
      <c r="G38" s="133">
        <f t="shared" si="9"/>
        <v>0.02200026358</v>
      </c>
      <c r="H38" s="178" t="s">
        <v>682</v>
      </c>
      <c r="I38" s="178"/>
      <c r="J38" s="178"/>
      <c r="K38" s="178"/>
      <c r="L38" s="178"/>
      <c r="M38" s="178"/>
    </row>
    <row r="39" ht="15.75" customHeight="1">
      <c r="A39" s="180" t="s">
        <v>616</v>
      </c>
      <c r="B39" s="181">
        <v>13.6</v>
      </c>
      <c r="C39" s="182">
        <v>1.0708908404006587</v>
      </c>
      <c r="D39" s="183">
        <f t="shared" si="7"/>
        <v>14.56411543</v>
      </c>
      <c r="E39" s="182">
        <f t="shared" si="8"/>
        <v>0.3683156884</v>
      </c>
      <c r="F39" s="184">
        <v>0.07295049502988182</v>
      </c>
      <c r="G39" s="185">
        <f t="shared" si="9"/>
        <v>0.02686881179</v>
      </c>
      <c r="H39" s="178" t="s">
        <v>683</v>
      </c>
      <c r="I39" s="178"/>
      <c r="J39" s="178"/>
      <c r="K39" s="178"/>
      <c r="L39" s="178"/>
      <c r="M39" s="178"/>
    </row>
    <row r="40" ht="15.75" customHeight="1">
      <c r="A40" s="140" t="s">
        <v>646</v>
      </c>
      <c r="B40" s="130">
        <v>7.98</v>
      </c>
      <c r="C40" s="179">
        <v>0.9759023811623627</v>
      </c>
      <c r="D40" s="131">
        <f t="shared" si="7"/>
        <v>7.787701002</v>
      </c>
      <c r="E40" s="179">
        <f t="shared" si="8"/>
        <v>0.1969451883</v>
      </c>
      <c r="F40" s="132">
        <v>0.04336925289535731</v>
      </c>
      <c r="G40" s="133">
        <f t="shared" si="9"/>
        <v>0.008541365676</v>
      </c>
      <c r="H40" s="178" t="s">
        <v>684</v>
      </c>
      <c r="I40" s="178"/>
      <c r="J40" s="178"/>
      <c r="K40" s="178"/>
      <c r="L40" s="178"/>
      <c r="M40" s="178"/>
    </row>
    <row r="41" ht="15.75" customHeight="1">
      <c r="A41" s="186"/>
      <c r="B41" s="186"/>
      <c r="C41" s="186"/>
      <c r="D41" s="186"/>
      <c r="E41" s="186"/>
      <c r="F41" s="186"/>
      <c r="G41" s="186"/>
      <c r="H41" s="178" t="s">
        <v>685</v>
      </c>
      <c r="I41" s="178"/>
      <c r="J41" s="178"/>
      <c r="K41" s="178"/>
      <c r="L41" s="107"/>
      <c r="M41" s="107"/>
    </row>
    <row r="42" ht="15.75" customHeight="1">
      <c r="A42" s="187"/>
      <c r="B42" s="187"/>
      <c r="C42" s="140" t="s">
        <v>686</v>
      </c>
      <c r="D42" s="131">
        <f>SUM(D36:D40)</f>
        <v>39.54247916</v>
      </c>
      <c r="E42" s="187"/>
      <c r="F42" s="141" t="s">
        <v>648</v>
      </c>
      <c r="G42" s="188">
        <f>SUM(G36:G40)</f>
        <v>0.1546380903</v>
      </c>
    </row>
    <row r="43" ht="15.75" customHeight="1">
      <c r="A43" s="189" t="s">
        <v>649</v>
      </c>
      <c r="B43" s="84"/>
      <c r="C43" s="190">
        <f>C44*C44</f>
        <v>0.02973058225</v>
      </c>
      <c r="D43" s="191"/>
      <c r="E43" s="191"/>
      <c r="F43" s="192"/>
      <c r="G43" s="192"/>
      <c r="H43" s="193" t="s">
        <v>687</v>
      </c>
      <c r="I43" s="83"/>
      <c r="J43" s="83"/>
      <c r="K43" s="84"/>
    </row>
    <row r="44" ht="15.75" customHeight="1">
      <c r="A44" s="149" t="s">
        <v>650</v>
      </c>
      <c r="B44" s="84"/>
      <c r="C44" s="150">
        <f>SQRT(((E36*F3)^2+(E37*F4)^2+(E38*F5)^2+(E39*F6)^2+(E40*F7)^2)+2*((E36*E40*I10)+(E40*E39*I11)+(E40*E37*I12)+(E40*E38*I13)+(E36*E39*J11)+(E36*E37*J12)+(E36*E38*J13)+(E39*E37*K12)+(E39*E38*K13)+(E37*E38*L13)))</f>
        <v>0.1724255847</v>
      </c>
      <c r="D44" s="19"/>
      <c r="E44" s="19"/>
      <c r="F44" s="19"/>
      <c r="G44" s="19"/>
    </row>
    <row r="45" ht="15.75" customHeight="1">
      <c r="A45" s="151" t="s">
        <v>651</v>
      </c>
      <c r="C45" s="152">
        <f>SUMPRODUCT(E55:E59,E36:E40)</f>
        <v>1.035654663</v>
      </c>
      <c r="H45" s="194" t="s">
        <v>688</v>
      </c>
      <c r="I45" s="83"/>
      <c r="J45" s="83"/>
      <c r="K45" s="84"/>
    </row>
    <row r="46" ht="15.75" customHeight="1">
      <c r="A46" s="106" t="s">
        <v>689</v>
      </c>
      <c r="B46" s="106"/>
      <c r="C46" s="106"/>
      <c r="D46" s="106"/>
      <c r="E46" s="106"/>
      <c r="F46" s="106"/>
      <c r="G46" s="14"/>
    </row>
    <row r="47" ht="15.75" customHeight="1">
      <c r="A47" s="106" t="s">
        <v>690</v>
      </c>
      <c r="B47" s="106"/>
      <c r="C47" s="106"/>
      <c r="D47" s="106"/>
      <c r="E47" s="106"/>
      <c r="F47" s="106"/>
      <c r="G47" s="14"/>
      <c r="H47" s="195" t="s">
        <v>604</v>
      </c>
      <c r="I47" s="196" t="s">
        <v>691</v>
      </c>
      <c r="J47" s="196" t="s">
        <v>692</v>
      </c>
      <c r="K47" s="196" t="s">
        <v>693</v>
      </c>
      <c r="L47" s="196" t="s">
        <v>678</v>
      </c>
      <c r="M47" s="197" t="s">
        <v>694</v>
      </c>
    </row>
    <row r="48" ht="15.75" customHeight="1">
      <c r="A48" s="106" t="s">
        <v>695</v>
      </c>
      <c r="B48" s="106"/>
      <c r="C48" s="106"/>
      <c r="D48" s="106"/>
      <c r="E48" s="106"/>
      <c r="F48" s="106"/>
      <c r="G48" s="14"/>
      <c r="H48" s="198" t="s">
        <v>666</v>
      </c>
      <c r="I48" s="199">
        <f>(I49-K21)/I50</f>
        <v>0.3575345424</v>
      </c>
      <c r="J48" s="199">
        <v>0.5439046693973646</v>
      </c>
      <c r="K48" s="199">
        <v>0.6745245816527607</v>
      </c>
      <c r="L48" s="199">
        <v>0.5141179628487212</v>
      </c>
      <c r="M48" s="200">
        <v>0.6190622877262227</v>
      </c>
    </row>
    <row r="49" ht="15.75" customHeight="1">
      <c r="A49" s="106" t="s">
        <v>696</v>
      </c>
      <c r="B49" s="106"/>
      <c r="C49" s="106"/>
      <c r="D49" s="106"/>
      <c r="E49" s="106"/>
      <c r="F49" s="106"/>
      <c r="G49" s="14"/>
      <c r="H49" s="198" t="s">
        <v>697</v>
      </c>
      <c r="I49" s="201">
        <v>0.11634043711048725</v>
      </c>
      <c r="J49" s="201">
        <v>0.15909052412669766</v>
      </c>
      <c r="K49" s="201">
        <v>0.19110649871706611</v>
      </c>
      <c r="L49" s="202">
        <v>0.1546380903279005</v>
      </c>
      <c r="M49" s="203">
        <v>0.18303804387370545</v>
      </c>
    </row>
    <row r="50" ht="15.75" customHeight="1">
      <c r="A50" s="106" t="s">
        <v>698</v>
      </c>
      <c r="B50" s="106"/>
      <c r="C50" s="106"/>
      <c r="D50" s="106"/>
      <c r="E50" s="106"/>
      <c r="F50" s="106"/>
      <c r="G50" s="14"/>
      <c r="H50" s="204" t="s">
        <v>699</v>
      </c>
      <c r="I50" s="205">
        <v>0.1408239796275726</v>
      </c>
      <c r="J50" s="206">
        <v>0.17116882675386857</v>
      </c>
      <c r="K50" s="206">
        <v>0.1854869372002731</v>
      </c>
      <c r="L50" s="206">
        <v>0.17242558465903055</v>
      </c>
      <c r="M50" s="207">
        <v>0.18907151379485895</v>
      </c>
    </row>
    <row r="51" ht="15.75" customHeight="1">
      <c r="H51" s="208" t="s">
        <v>700</v>
      </c>
      <c r="I51" s="178"/>
      <c r="J51" s="107"/>
      <c r="K51" s="107"/>
      <c r="L51" s="107"/>
      <c r="M51" s="107"/>
    </row>
    <row r="52" ht="15.75" customHeight="1">
      <c r="A52" s="209" t="s">
        <v>701</v>
      </c>
      <c r="B52" s="210"/>
      <c r="C52" s="210"/>
      <c r="D52" s="210"/>
      <c r="E52" s="210"/>
      <c r="F52" s="211"/>
      <c r="H52" s="107" t="s">
        <v>702</v>
      </c>
      <c r="I52" s="107"/>
      <c r="J52" s="107"/>
      <c r="K52" s="107"/>
      <c r="L52" s="107"/>
      <c r="M52" s="107"/>
    </row>
    <row r="53" ht="15.0" customHeight="1">
      <c r="A53" s="212"/>
      <c r="B53" s="213"/>
      <c r="C53" s="213"/>
      <c r="D53" s="213"/>
      <c r="E53" s="213"/>
      <c r="F53" s="214"/>
      <c r="H53" s="107" t="s">
        <v>703</v>
      </c>
      <c r="I53" s="107"/>
      <c r="J53" s="107"/>
      <c r="K53" s="107"/>
      <c r="L53" s="107"/>
      <c r="M53" s="107"/>
    </row>
    <row r="54" ht="15.75" customHeight="1">
      <c r="A54" s="215" t="s">
        <v>638</v>
      </c>
      <c r="B54" s="215" t="s">
        <v>704</v>
      </c>
      <c r="C54" s="215" t="s">
        <v>641</v>
      </c>
      <c r="D54" s="215" t="s">
        <v>642</v>
      </c>
      <c r="E54" s="215" t="s">
        <v>45</v>
      </c>
      <c r="F54" s="216"/>
      <c r="H54" s="107"/>
      <c r="I54" s="107"/>
      <c r="J54" s="107"/>
      <c r="K54" s="107"/>
      <c r="L54" s="107"/>
      <c r="M54" s="107"/>
    </row>
    <row r="55" ht="15.75" customHeight="1">
      <c r="A55" s="140" t="s">
        <v>615</v>
      </c>
      <c r="B55" s="217">
        <v>0.2</v>
      </c>
      <c r="C55" s="132">
        <v>0.30020872452963143</v>
      </c>
      <c r="D55" s="132">
        <f t="shared" ref="D55:D59" si="10">B55*C55</f>
        <v>0.06004174491</v>
      </c>
      <c r="E55" s="179">
        <v>0.8062904569542941</v>
      </c>
      <c r="F55" s="14"/>
      <c r="H55" s="178" t="s">
        <v>705</v>
      </c>
      <c r="I55" s="107"/>
      <c r="J55" s="107"/>
      <c r="K55" s="107"/>
      <c r="L55" s="107"/>
      <c r="M55" s="107"/>
    </row>
    <row r="56" ht="15.75" customHeight="1">
      <c r="A56" s="218" t="s">
        <v>644</v>
      </c>
      <c r="B56" s="219">
        <v>0.2</v>
      </c>
      <c r="C56" s="220">
        <v>0.2711016251238416</v>
      </c>
      <c r="D56" s="220">
        <f t="shared" si="10"/>
        <v>0.05422032502</v>
      </c>
      <c r="E56" s="221">
        <v>1.1350213353939418</v>
      </c>
      <c r="F56" s="222"/>
      <c r="H56" s="178" t="s">
        <v>706</v>
      </c>
      <c r="I56" s="107"/>
      <c r="J56" s="107"/>
      <c r="K56" s="107"/>
      <c r="L56" s="107"/>
      <c r="M56" s="107"/>
    </row>
    <row r="57" ht="15.75" customHeight="1">
      <c r="A57" s="140" t="s">
        <v>645</v>
      </c>
      <c r="B57" s="217">
        <v>0.2</v>
      </c>
      <c r="C57" s="132">
        <v>0.2275601217898151</v>
      </c>
      <c r="D57" s="132">
        <f t="shared" si="10"/>
        <v>0.04551202436</v>
      </c>
      <c r="E57" s="179">
        <v>1.327404034206013</v>
      </c>
      <c r="F57" s="222"/>
      <c r="H57" s="107" t="s">
        <v>707</v>
      </c>
      <c r="I57" s="107"/>
      <c r="J57" s="107"/>
      <c r="K57" s="107"/>
      <c r="L57" s="107"/>
      <c r="M57" s="107"/>
    </row>
    <row r="58" ht="15.75" customHeight="1">
      <c r="A58" s="218" t="s">
        <v>616</v>
      </c>
      <c r="B58" s="219">
        <v>0.2</v>
      </c>
      <c r="C58" s="220">
        <v>0.07295049502988182</v>
      </c>
      <c r="D58" s="220">
        <f t="shared" si="10"/>
        <v>0.01459009901</v>
      </c>
      <c r="E58" s="221">
        <v>1.0708908404006587</v>
      </c>
      <c r="F58" s="14"/>
      <c r="H58" s="107" t="s">
        <v>708</v>
      </c>
      <c r="I58" s="107"/>
      <c r="J58" s="107"/>
      <c r="K58" s="107"/>
      <c r="L58" s="107"/>
      <c r="M58" s="107"/>
    </row>
    <row r="59" ht="15.75" customHeight="1">
      <c r="A59" s="140" t="s">
        <v>646</v>
      </c>
      <c r="B59" s="217">
        <v>0.2</v>
      </c>
      <c r="C59" s="132">
        <v>0.04336925289535731</v>
      </c>
      <c r="D59" s="132">
        <f t="shared" si="10"/>
        <v>0.008673850579</v>
      </c>
      <c r="E59" s="179">
        <v>0.9759023811623627</v>
      </c>
      <c r="F59" s="14"/>
      <c r="H59" s="107"/>
      <c r="I59" s="107"/>
      <c r="J59" s="107"/>
      <c r="K59" s="107"/>
      <c r="L59" s="107"/>
      <c r="M59" s="107"/>
    </row>
    <row r="60" ht="15.75" customHeight="1">
      <c r="A60" s="223"/>
      <c r="B60" s="223"/>
      <c r="C60" s="223"/>
      <c r="D60" s="223"/>
      <c r="E60" s="223"/>
      <c r="F60" s="13"/>
      <c r="H60" s="178" t="s">
        <v>709</v>
      </c>
      <c r="I60" s="107"/>
      <c r="J60" s="107"/>
      <c r="K60" s="107"/>
      <c r="L60" s="107"/>
      <c r="M60" s="107"/>
    </row>
    <row r="61" ht="15.75" customHeight="1">
      <c r="A61" s="187"/>
      <c r="B61" s="187"/>
      <c r="C61" s="141" t="s">
        <v>648</v>
      </c>
      <c r="D61" s="142">
        <f>SUM(D55:D59)</f>
        <v>0.1830380439</v>
      </c>
      <c r="E61" s="141"/>
      <c r="F61" s="224"/>
      <c r="H61" s="107" t="s">
        <v>710</v>
      </c>
      <c r="I61" s="107"/>
      <c r="J61" s="107"/>
      <c r="K61" s="107"/>
      <c r="L61" s="107"/>
      <c r="M61" s="107"/>
    </row>
    <row r="62" ht="15.75" customHeight="1">
      <c r="A62" s="225" t="s">
        <v>649</v>
      </c>
      <c r="B62" s="84"/>
      <c r="C62" s="226">
        <f>C63*C63</f>
        <v>0.03574803733</v>
      </c>
      <c r="D62" s="227"/>
      <c r="E62" s="227"/>
      <c r="F62" s="228"/>
      <c r="H62" s="107" t="s">
        <v>711</v>
      </c>
      <c r="I62" s="107"/>
      <c r="J62" s="107"/>
      <c r="K62" s="107"/>
      <c r="L62" s="107"/>
      <c r="M62" s="107"/>
    </row>
    <row r="63" ht="15.75" customHeight="1">
      <c r="A63" s="171" t="s">
        <v>712</v>
      </c>
      <c r="B63" s="84"/>
      <c r="C63" s="229">
        <f>SQRT(((0.2*F3)^2+(0.2*F4)^2+(0.2*F5)^2+(0.2*F6)^2+(0.2*F7)^2)+2*((0.2*0.2*I10)+(0.2*0.2*I11)+(0.2*0.2*I12)+(0.2*0.2*I13)+(0.2*0.2*J11)+(0.2*0.2*J12)+(0.2*0.2*J13)+(0.2*0.2*K12)+(0.2*0.2*K13)+(0.2*0.2*L13)))</f>
        <v>0.1890715138</v>
      </c>
      <c r="H63" s="107"/>
      <c r="I63" s="107"/>
      <c r="J63" s="107"/>
      <c r="K63" s="107"/>
      <c r="L63" s="107"/>
      <c r="M63" s="107"/>
    </row>
    <row r="64" ht="15.75" customHeight="1">
      <c r="A64" s="151" t="s">
        <v>651</v>
      </c>
      <c r="C64" s="230">
        <f>SUMPRODUCT(E55:E59,C55:C59)</f>
        <v>0.972271956</v>
      </c>
      <c r="H64" s="178" t="s">
        <v>713</v>
      </c>
      <c r="I64" s="107"/>
      <c r="J64" s="107"/>
      <c r="K64" s="107"/>
      <c r="L64" s="107"/>
      <c r="M64" s="107"/>
    </row>
    <row r="65" ht="15.75" customHeight="1">
      <c r="A65" s="106" t="s">
        <v>714</v>
      </c>
      <c r="B65" s="106"/>
      <c r="C65" s="106"/>
      <c r="D65" s="106"/>
      <c r="E65" s="106"/>
      <c r="F65" s="107"/>
      <c r="H65" s="107" t="s">
        <v>715</v>
      </c>
      <c r="I65" s="107"/>
      <c r="J65" s="107"/>
      <c r="K65" s="107"/>
      <c r="L65" s="107"/>
      <c r="M65" s="107"/>
    </row>
    <row r="66" ht="15.75" customHeight="1">
      <c r="A66" s="106" t="s">
        <v>716</v>
      </c>
      <c r="B66" s="106"/>
      <c r="C66" s="106"/>
      <c r="D66" s="106"/>
      <c r="E66" s="106"/>
      <c r="F66" s="107"/>
      <c r="H66" s="107" t="s">
        <v>717</v>
      </c>
      <c r="I66" s="107"/>
      <c r="J66" s="107"/>
      <c r="K66" s="107"/>
      <c r="L66" s="107"/>
      <c r="M66" s="107"/>
    </row>
    <row r="67" ht="15.75" customHeight="1">
      <c r="A67" s="106" t="s">
        <v>718</v>
      </c>
      <c r="B67" s="106"/>
      <c r="C67" s="106"/>
      <c r="D67" s="106"/>
      <c r="E67" s="106"/>
      <c r="F67" s="107"/>
      <c r="H67" s="107"/>
      <c r="I67" s="107"/>
      <c r="J67" s="107"/>
      <c r="K67" s="107"/>
      <c r="L67" s="107"/>
      <c r="M67" s="107"/>
    </row>
    <row r="68" ht="15.75" customHeight="1">
      <c r="A68" s="106" t="s">
        <v>719</v>
      </c>
      <c r="B68" s="106"/>
      <c r="C68" s="106"/>
      <c r="D68" s="106"/>
      <c r="E68" s="106"/>
      <c r="F68" s="107"/>
      <c r="H68" s="178" t="s">
        <v>720</v>
      </c>
      <c r="I68" s="107"/>
      <c r="J68" s="107"/>
      <c r="K68" s="107"/>
      <c r="L68" s="107"/>
      <c r="M68" s="107"/>
    </row>
    <row r="69" ht="15.75" customHeight="1">
      <c r="A69" s="231" t="s">
        <v>721</v>
      </c>
      <c r="B69" s="106"/>
      <c r="C69" s="106"/>
      <c r="D69" s="106"/>
      <c r="E69" s="106"/>
      <c r="F69" s="107"/>
      <c r="H69" s="107" t="s">
        <v>722</v>
      </c>
      <c r="I69" s="107"/>
      <c r="J69" s="107"/>
      <c r="K69" s="107"/>
      <c r="L69" s="107"/>
      <c r="M69" s="107"/>
    </row>
    <row r="70" ht="15.75" customHeight="1">
      <c r="A70" s="106" t="s">
        <v>723</v>
      </c>
      <c r="B70" s="106"/>
      <c r="C70" s="106"/>
      <c r="D70" s="106"/>
      <c r="E70" s="106"/>
      <c r="F70" s="107"/>
      <c r="H70" s="107" t="s">
        <v>724</v>
      </c>
      <c r="I70" s="107"/>
      <c r="J70" s="107"/>
      <c r="K70" s="107"/>
      <c r="L70" s="107"/>
      <c r="M70" s="107"/>
    </row>
    <row r="71" ht="15.75" customHeight="1">
      <c r="H71" s="178" t="s">
        <v>725</v>
      </c>
      <c r="I71" s="107"/>
      <c r="J71" s="107"/>
      <c r="K71" s="107"/>
      <c r="L71" s="107"/>
      <c r="M71" s="107"/>
    </row>
    <row r="72" ht="15.75" customHeight="1">
      <c r="H72" s="107" t="s">
        <v>726</v>
      </c>
      <c r="I72" s="107"/>
      <c r="J72" s="107"/>
      <c r="K72" s="107"/>
      <c r="L72" s="107"/>
      <c r="M72" s="107"/>
    </row>
    <row r="73" ht="15.75" customHeight="1">
      <c r="H73" s="107" t="s">
        <v>727</v>
      </c>
      <c r="I73" s="107"/>
      <c r="J73" s="107"/>
      <c r="K73" s="107"/>
      <c r="L73" s="107"/>
      <c r="M73" s="107"/>
    </row>
    <row r="74" ht="15.75" customHeight="1">
      <c r="H74" s="107" t="s">
        <v>728</v>
      </c>
      <c r="I74" s="107"/>
      <c r="J74" s="107"/>
      <c r="K74" s="107"/>
      <c r="L74" s="107"/>
      <c r="M74" s="107"/>
    </row>
    <row r="75" ht="15.75" customHeight="1">
      <c r="H75" s="107" t="s">
        <v>729</v>
      </c>
      <c r="I75" s="107"/>
      <c r="J75" s="107"/>
      <c r="K75" s="107"/>
      <c r="L75" s="107"/>
      <c r="M75" s="107"/>
    </row>
    <row r="76" ht="15.75" customHeight="1">
      <c r="H76" s="232" t="s">
        <v>730</v>
      </c>
      <c r="I76" s="233"/>
      <c r="J76" s="233"/>
      <c r="K76" s="233"/>
      <c r="L76" s="233"/>
      <c r="M76" s="233"/>
    </row>
    <row r="77" ht="15.75" customHeight="1">
      <c r="H77" s="233" t="s">
        <v>731</v>
      </c>
      <c r="I77" s="233"/>
      <c r="J77" s="233"/>
      <c r="K77" s="233"/>
      <c r="L77" s="233"/>
      <c r="M77" s="233"/>
    </row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8">
    <mergeCell ref="A1:F1"/>
    <mergeCell ref="A9:B9"/>
    <mergeCell ref="A10:B10"/>
    <mergeCell ref="A11:B11"/>
    <mergeCell ref="A17:F17"/>
    <mergeCell ref="A26:B26"/>
    <mergeCell ref="A27:B27"/>
    <mergeCell ref="A45:B45"/>
    <mergeCell ref="A62:B62"/>
    <mergeCell ref="A63:B63"/>
    <mergeCell ref="A64:B64"/>
    <mergeCell ref="A28:B28"/>
    <mergeCell ref="A34:G34"/>
    <mergeCell ref="A43:B43"/>
    <mergeCell ref="H43:K43"/>
    <mergeCell ref="A44:B44"/>
    <mergeCell ref="H45:K45"/>
    <mergeCell ref="A52:F53"/>
  </mergeCells>
  <printOptions/>
  <pageMargins bottom="0.75" footer="0.0" header="0.0" left="0.7" right="0.7" top="0.75"/>
  <pageSetup orientation="landscape"/>
  <drawing r:id="rId1"/>
  <tableParts count="4">
    <tablePart r:id="rId6"/>
    <tablePart r:id="rId7"/>
    <tablePart r:id="rId8"/>
    <tablePart r:id="rId9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25"/>
    <col customWidth="1" min="2" max="2" width="16.38"/>
    <col customWidth="1" min="3" max="3" width="21.88"/>
    <col customWidth="1" min="4" max="4" width="11.0"/>
    <col customWidth="1" min="5" max="5" width="15.38"/>
    <col customWidth="1" min="6" max="6" width="8.63"/>
  </cols>
  <sheetData>
    <row r="1" ht="12.0" customHeight="1">
      <c r="A1" s="234" t="s">
        <v>620</v>
      </c>
      <c r="B1" s="234" t="s">
        <v>608</v>
      </c>
      <c r="C1" s="234" t="s">
        <v>612</v>
      </c>
      <c r="D1" s="234" t="s">
        <v>732</v>
      </c>
      <c r="E1" s="234" t="s">
        <v>733</v>
      </c>
      <c r="F1" s="1"/>
    </row>
    <row r="2" ht="12.0" customHeight="1">
      <c r="A2" s="234" t="s">
        <v>615</v>
      </c>
      <c r="B2" s="235">
        <v>0.2684502182788091</v>
      </c>
      <c r="C2" s="235">
        <v>0.21157396073300538</v>
      </c>
      <c r="D2" s="236">
        <f t="shared" ref="D2:D6" si="1">E2/$E$7</f>
        <v>0.09336530893</v>
      </c>
      <c r="E2" s="237">
        <f t="shared" ref="E2:E6" si="2">RAND()</f>
        <v>0.2429905591</v>
      </c>
      <c r="F2" s="1"/>
    </row>
    <row r="3" ht="12.0" customHeight="1">
      <c r="A3" s="234" t="s">
        <v>623</v>
      </c>
      <c r="B3" s="235">
        <v>0.2316810371381277</v>
      </c>
      <c r="C3" s="235">
        <v>0.24188261984046783</v>
      </c>
      <c r="D3" s="236">
        <f t="shared" si="1"/>
        <v>0.01828596578</v>
      </c>
      <c r="E3" s="237">
        <f t="shared" si="2"/>
        <v>0.04759066402</v>
      </c>
      <c r="F3" s="1"/>
    </row>
    <row r="4" ht="12.0" customHeight="1">
      <c r="A4" s="234" t="s">
        <v>618</v>
      </c>
      <c r="B4" s="235">
        <v>0.17046526243471605</v>
      </c>
      <c r="C4" s="235">
        <v>0.3033653356634362</v>
      </c>
      <c r="D4" s="236">
        <f t="shared" si="1"/>
        <v>0.3834572182</v>
      </c>
      <c r="E4" s="237">
        <f t="shared" si="2"/>
        <v>0.9979775668</v>
      </c>
      <c r="F4" s="1"/>
    </row>
    <row r="5" ht="12.0" customHeight="1">
      <c r="A5" s="234" t="s">
        <v>616</v>
      </c>
      <c r="B5" s="235">
        <v>0.047121752528182625</v>
      </c>
      <c r="C5" s="235">
        <v>0.2186127880827067</v>
      </c>
      <c r="D5" s="236">
        <f t="shared" si="1"/>
        <v>0.202417207</v>
      </c>
      <c r="E5" s="237">
        <f t="shared" si="2"/>
        <v>0.5268067001</v>
      </c>
      <c r="F5" s="1"/>
    </row>
    <row r="6" ht="12.0" customHeight="1">
      <c r="A6" s="234" t="s">
        <v>614</v>
      </c>
      <c r="B6" s="235">
        <v>0.012107863163603794</v>
      </c>
      <c r="C6" s="235">
        <v>0.24573468011958266</v>
      </c>
      <c r="D6" s="236">
        <f t="shared" si="1"/>
        <v>0.3024743001</v>
      </c>
      <c r="E6" s="237">
        <f t="shared" si="2"/>
        <v>0.7872131536</v>
      </c>
      <c r="F6" s="1"/>
    </row>
    <row r="7" ht="12.0" customHeight="1">
      <c r="A7" s="116"/>
      <c r="B7" s="116"/>
      <c r="C7" s="116"/>
      <c r="D7" s="116" t="s">
        <v>734</v>
      </c>
      <c r="E7" s="237">
        <f>SUM(E2:E6)</f>
        <v>2.602578644</v>
      </c>
      <c r="F7" s="1"/>
    </row>
    <row r="8" ht="12.0" customHeight="1">
      <c r="A8" s="234" t="s">
        <v>735</v>
      </c>
      <c r="B8" s="116">
        <f>SUMPRODUCT(B2:B6,D2:D6)</f>
        <v>0.1078671554</v>
      </c>
      <c r="C8" s="1"/>
      <c r="D8" s="1"/>
      <c r="E8" s="1"/>
      <c r="F8" s="1"/>
    </row>
    <row r="9" ht="12.0" customHeight="1">
      <c r="A9" s="234" t="s">
        <v>699</v>
      </c>
      <c r="B9" s="116">
        <f t="array" ref="B9">SQRT(MMULT(TRANSPOSE(D2:D6),MMULT(B14:F18,D2:D6)))</f>
        <v>0.1943012525</v>
      </c>
      <c r="C9" s="1"/>
      <c r="D9" s="1"/>
      <c r="E9" s="1"/>
      <c r="F9" s="1"/>
    </row>
    <row r="10" ht="12.0" customHeight="1">
      <c r="A10" s="234" t="s">
        <v>736</v>
      </c>
      <c r="B10" s="116">
        <v>0.065</v>
      </c>
      <c r="C10" s="1"/>
      <c r="D10" s="1"/>
      <c r="E10" s="1"/>
      <c r="F10" s="1"/>
    </row>
    <row r="11" ht="12.0" customHeight="1">
      <c r="A11" s="234" t="s">
        <v>737</v>
      </c>
      <c r="B11" s="236">
        <f>SUM(D2:D6)</f>
        <v>1</v>
      </c>
      <c r="C11" s="1"/>
      <c r="D11" s="1"/>
      <c r="E11" s="1"/>
      <c r="F11" s="1"/>
    </row>
    <row r="12" ht="12.0" customHeight="1">
      <c r="A12" s="234" t="s">
        <v>666</v>
      </c>
      <c r="B12" s="116">
        <f>(B8-B10)/B9</f>
        <v>0.2206221258</v>
      </c>
      <c r="C12" s="1"/>
      <c r="D12" s="1"/>
      <c r="E12" s="1"/>
      <c r="F12" s="1"/>
    </row>
    <row r="13" ht="12.0" customHeight="1">
      <c r="A13" s="143" t="s">
        <v>629</v>
      </c>
      <c r="B13" s="144" t="s">
        <v>615</v>
      </c>
      <c r="C13" s="144" t="s">
        <v>617</v>
      </c>
      <c r="D13" s="144" t="s">
        <v>618</v>
      </c>
      <c r="E13" s="144" t="s">
        <v>616</v>
      </c>
      <c r="F13" s="144" t="s">
        <v>614</v>
      </c>
    </row>
    <row r="14" ht="12.0" customHeight="1">
      <c r="A14" s="144" t="s">
        <v>615</v>
      </c>
      <c r="B14" s="144">
        <v>0.04476347725409775</v>
      </c>
      <c r="C14" s="144">
        <v>0.045568606492205135</v>
      </c>
      <c r="D14" s="144">
        <v>0.05838983862796132</v>
      </c>
      <c r="E14" s="144">
        <v>0.02084360301940982</v>
      </c>
      <c r="F14" s="144">
        <v>0.020935065490782175</v>
      </c>
    </row>
    <row r="15" ht="12.0" customHeight="1">
      <c r="A15" s="144" t="s">
        <v>617</v>
      </c>
      <c r="B15" s="144">
        <v>0.045568606492205135</v>
      </c>
      <c r="C15" s="144">
        <v>0.058507201780888266</v>
      </c>
      <c r="D15" s="144">
        <v>0.06898918772744876</v>
      </c>
      <c r="E15" s="144">
        <v>0.02338665007335678</v>
      </c>
      <c r="F15" s="144">
        <v>0.011072269889093295</v>
      </c>
    </row>
    <row r="16" ht="12.0" customHeight="1">
      <c r="A16" s="144" t="s">
        <v>618</v>
      </c>
      <c r="B16" s="144">
        <v>0.05838983862796132</v>
      </c>
      <c r="C16" s="144">
        <v>0.06898918772744876</v>
      </c>
      <c r="D16" s="144">
        <v>0.09203052688218939</v>
      </c>
      <c r="E16" s="144">
        <v>0.01940034100766064</v>
      </c>
      <c r="F16" s="144">
        <v>0.022813943768277202</v>
      </c>
    </row>
    <row r="17" ht="12.0" customHeight="1">
      <c r="A17" s="144" t="s">
        <v>616</v>
      </c>
      <c r="B17" s="144">
        <v>0.02084360301940982</v>
      </c>
      <c r="C17" s="144">
        <v>0.02338665007335678</v>
      </c>
      <c r="D17" s="144">
        <v>0.01940034100766064</v>
      </c>
      <c r="E17" s="144">
        <v>0.04779155111329435</v>
      </c>
      <c r="F17" s="144">
        <v>0.003711815490327397</v>
      </c>
    </row>
    <row r="18" ht="12.0" customHeight="1">
      <c r="A18" s="144" t="s">
        <v>614</v>
      </c>
      <c r="B18" s="144">
        <v>0.020935065490782175</v>
      </c>
      <c r="C18" s="144">
        <v>0.011072269889093295</v>
      </c>
      <c r="D18" s="144">
        <v>0.022813943768277202</v>
      </c>
      <c r="E18" s="144">
        <v>0.003711815490327397</v>
      </c>
      <c r="F18" s="144">
        <v>0.06038553301347355</v>
      </c>
    </row>
    <row r="19" ht="12.0" customHeight="1">
      <c r="A19" s="238"/>
      <c r="B19" s="238" t="s">
        <v>738</v>
      </c>
      <c r="C19" s="238" t="s">
        <v>739</v>
      </c>
    </row>
    <row r="20" ht="12.0" customHeight="1">
      <c r="A20" s="239" t="s">
        <v>740</v>
      </c>
      <c r="B20" s="239">
        <f>B9</f>
        <v>0.1943012525</v>
      </c>
      <c r="C20" s="239">
        <f>B8</f>
        <v>0.1078671554</v>
      </c>
    </row>
    <row r="21" ht="12.0" customHeight="1">
      <c r="A21" s="239">
        <v>1.0</v>
      </c>
      <c r="B21" s="239">
        <v>0.16672396214859486</v>
      </c>
      <c r="C21" s="239">
        <v>0.09950119894140319</v>
      </c>
    </row>
    <row r="22" ht="12.0" customHeight="1">
      <c r="A22" s="239">
        <v>2.0</v>
      </c>
      <c r="B22" s="239">
        <v>0.16794781506793763</v>
      </c>
      <c r="C22" s="239">
        <v>0.11564219692976871</v>
      </c>
    </row>
    <row r="23" ht="12.0" customHeight="1">
      <c r="A23" s="239">
        <v>3.0</v>
      </c>
      <c r="B23" s="239">
        <v>0.20918910701109056</v>
      </c>
      <c r="C23" s="239">
        <v>0.16047903257825508</v>
      </c>
    </row>
    <row r="24" ht="12.0" customHeight="1">
      <c r="A24" s="239">
        <v>4.0</v>
      </c>
      <c r="B24" s="239">
        <v>0.21856420551923267</v>
      </c>
      <c r="C24" s="239">
        <v>0.13330108267106303</v>
      </c>
    </row>
    <row r="25" ht="12.0" customHeight="1">
      <c r="A25" s="239">
        <v>5.0</v>
      </c>
      <c r="B25" s="239">
        <v>0.19671350325080864</v>
      </c>
      <c r="C25" s="239">
        <v>0.14584897592323517</v>
      </c>
    </row>
    <row r="26" ht="12.0" customHeight="1">
      <c r="A26" s="239">
        <v>6.0</v>
      </c>
      <c r="B26" s="239">
        <v>0.18977719748137617</v>
      </c>
      <c r="C26" s="239">
        <v>0.13787530711981758</v>
      </c>
    </row>
    <row r="27" ht="12.0" customHeight="1">
      <c r="A27" s="239">
        <v>7.0</v>
      </c>
      <c r="B27" s="239">
        <v>0.21700473563835534</v>
      </c>
      <c r="C27" s="239">
        <v>0.1518864296848526</v>
      </c>
    </row>
    <row r="28" ht="12.0" customHeight="1">
      <c r="A28" s="239">
        <v>8.0</v>
      </c>
      <c r="B28" s="239">
        <v>0.1806540629334932</v>
      </c>
      <c r="C28" s="239">
        <v>0.08384589801729615</v>
      </c>
    </row>
    <row r="29" ht="12.0" customHeight="1">
      <c r="A29" s="239">
        <v>9.0</v>
      </c>
      <c r="B29" s="239">
        <v>0.20003391422453765</v>
      </c>
      <c r="C29" s="239">
        <v>0.15313096620238248</v>
      </c>
    </row>
    <row r="30" ht="12.0" customHeight="1">
      <c r="A30" s="239">
        <v>10.0</v>
      </c>
      <c r="B30" s="239">
        <v>0.18351167508097158</v>
      </c>
      <c r="C30" s="239">
        <v>0.13001360459227598</v>
      </c>
    </row>
    <row r="31" ht="12.0" customHeight="1">
      <c r="A31" s="239">
        <v>11.0</v>
      </c>
      <c r="B31" s="239">
        <v>0.17313096094732616</v>
      </c>
      <c r="C31" s="239">
        <v>0.14127596956486183</v>
      </c>
    </row>
    <row r="32" ht="12.0" customHeight="1">
      <c r="A32" s="239">
        <v>12.0</v>
      </c>
      <c r="B32" s="239">
        <v>0.21265459209734267</v>
      </c>
      <c r="C32" s="239">
        <v>0.17571889795046217</v>
      </c>
    </row>
    <row r="33" ht="12.0" customHeight="1">
      <c r="A33" s="239">
        <v>13.0</v>
      </c>
      <c r="B33" s="239">
        <v>0.1934885189184776</v>
      </c>
      <c r="C33" s="239">
        <v>0.1329944936653704</v>
      </c>
    </row>
    <row r="34" ht="12.0" customHeight="1">
      <c r="A34" s="239">
        <v>14.0</v>
      </c>
      <c r="B34" s="239">
        <v>0.20108425150400192</v>
      </c>
      <c r="C34" s="239">
        <v>0.1720619196536638</v>
      </c>
    </row>
    <row r="35" ht="12.0" customHeight="1">
      <c r="A35" s="239">
        <v>15.0</v>
      </c>
      <c r="B35" s="239">
        <v>0.18359311315943372</v>
      </c>
      <c r="C35" s="239">
        <v>0.11505853412905849</v>
      </c>
    </row>
    <row r="36" ht="12.0" customHeight="1">
      <c r="A36" s="239">
        <v>16.0</v>
      </c>
      <c r="B36" s="239">
        <v>0.18223316717360946</v>
      </c>
      <c r="C36" s="239">
        <v>0.16464558328978368</v>
      </c>
    </row>
    <row r="37" ht="12.0" customHeight="1">
      <c r="A37" s="239">
        <v>17.0</v>
      </c>
      <c r="B37" s="239">
        <v>0.19290928322434425</v>
      </c>
      <c r="C37" s="239">
        <v>0.13247921830508014</v>
      </c>
    </row>
    <row r="38" ht="12.0" customHeight="1">
      <c r="A38" s="239">
        <v>18.0</v>
      </c>
      <c r="B38" s="239">
        <v>0.1882439839571234</v>
      </c>
      <c r="C38" s="239">
        <v>0.1380235138504435</v>
      </c>
    </row>
    <row r="39" ht="12.0" customHeight="1">
      <c r="A39" s="239">
        <v>19.0</v>
      </c>
      <c r="B39" s="239">
        <v>0.18927935751628716</v>
      </c>
      <c r="C39" s="239">
        <v>0.12375470410929719</v>
      </c>
    </row>
    <row r="40" ht="12.0" customHeight="1">
      <c r="A40" s="239">
        <v>20.0</v>
      </c>
      <c r="B40" s="239">
        <v>0.20000825529230787</v>
      </c>
      <c r="C40" s="239">
        <v>0.15099459146911967</v>
      </c>
    </row>
    <row r="41" ht="12.0" customHeight="1">
      <c r="A41" s="239">
        <v>21.0</v>
      </c>
      <c r="B41" s="239">
        <v>0.1941445607827755</v>
      </c>
      <c r="C41" s="239">
        <v>0.15060503352356702</v>
      </c>
    </row>
    <row r="42" ht="12.0" customHeight="1">
      <c r="A42" s="239">
        <v>22.0</v>
      </c>
      <c r="B42" s="239">
        <v>0.16916219316400863</v>
      </c>
      <c r="C42" s="239">
        <v>0.08708562258314834</v>
      </c>
    </row>
    <row r="43" ht="12.0" customHeight="1">
      <c r="A43" s="239">
        <v>23.0</v>
      </c>
      <c r="B43" s="239">
        <v>0.17960956890785224</v>
      </c>
      <c r="C43" s="239">
        <v>0.1337953494278827</v>
      </c>
    </row>
    <row r="44" ht="12.0" customHeight="1">
      <c r="A44" s="239">
        <v>24.0</v>
      </c>
      <c r="B44" s="239">
        <v>0.20834771763991236</v>
      </c>
      <c r="C44" s="239">
        <v>0.1403126884524669</v>
      </c>
    </row>
    <row r="45" ht="12.0" customHeight="1">
      <c r="A45" s="239">
        <v>25.0</v>
      </c>
      <c r="B45" s="239">
        <v>0.20966615529716368</v>
      </c>
      <c r="C45" s="239">
        <v>0.14962799707895055</v>
      </c>
    </row>
    <row r="46" ht="12.0" customHeight="1">
      <c r="A46" s="239">
        <v>26.0</v>
      </c>
      <c r="B46" s="239">
        <v>0.21028348101212424</v>
      </c>
      <c r="C46" s="239">
        <v>0.15535629742856205</v>
      </c>
    </row>
    <row r="47" ht="12.0" customHeight="1">
      <c r="A47" s="239">
        <v>27.0</v>
      </c>
      <c r="B47" s="239">
        <v>0.19843508022035442</v>
      </c>
      <c r="C47" s="239">
        <v>0.15371219232371874</v>
      </c>
    </row>
    <row r="48" ht="12.0" customHeight="1">
      <c r="A48" s="239">
        <v>28.0</v>
      </c>
      <c r="B48" s="239">
        <v>0.20568862820190295</v>
      </c>
      <c r="C48" s="239">
        <v>0.16425751508199457</v>
      </c>
    </row>
    <row r="49" ht="12.0" customHeight="1">
      <c r="A49" s="239">
        <v>29.0</v>
      </c>
      <c r="B49" s="239">
        <v>0.21656355711629155</v>
      </c>
      <c r="C49" s="239">
        <v>0.17523851379132052</v>
      </c>
    </row>
    <row r="50" ht="12.0" customHeight="1">
      <c r="A50" s="239">
        <v>30.0</v>
      </c>
      <c r="B50" s="239">
        <v>0.19393941841933388</v>
      </c>
      <c r="C50" s="239">
        <v>0.14551638382463644</v>
      </c>
    </row>
    <row r="51" ht="12.0" customHeight="1">
      <c r="A51" s="239">
        <v>31.0</v>
      </c>
      <c r="B51" s="239">
        <v>0.1877483015576798</v>
      </c>
      <c r="C51" s="239">
        <v>0.1547792001487066</v>
      </c>
    </row>
    <row r="52" ht="12.0" customHeight="1">
      <c r="A52" s="239">
        <v>32.0</v>
      </c>
      <c r="B52" s="239">
        <v>0.19950051387663417</v>
      </c>
      <c r="C52" s="239">
        <v>0.15009095763241645</v>
      </c>
    </row>
    <row r="53" ht="12.0" customHeight="1">
      <c r="A53" s="239">
        <v>33.0</v>
      </c>
      <c r="B53" s="239">
        <v>0.19050734241139067</v>
      </c>
      <c r="C53" s="239">
        <v>0.1435348879321827</v>
      </c>
    </row>
    <row r="54" ht="12.0" customHeight="1">
      <c r="A54" s="239">
        <v>34.0</v>
      </c>
      <c r="B54" s="239">
        <v>0.1876223367591365</v>
      </c>
      <c r="C54" s="239">
        <v>0.13401411153998413</v>
      </c>
    </row>
    <row r="55" ht="12.0" customHeight="1">
      <c r="A55" s="239">
        <v>35.0</v>
      </c>
      <c r="B55" s="239">
        <v>0.17649477717374076</v>
      </c>
      <c r="C55" s="239">
        <v>0.10748390161602439</v>
      </c>
    </row>
    <row r="56" ht="12.0" customHeight="1">
      <c r="A56" s="239">
        <v>36.0</v>
      </c>
      <c r="B56" s="239">
        <v>0.17911852661793334</v>
      </c>
      <c r="C56" s="239">
        <v>0.15006505915112772</v>
      </c>
    </row>
    <row r="57" ht="12.0" customHeight="1">
      <c r="A57" s="239">
        <v>37.0</v>
      </c>
      <c r="B57" s="239">
        <v>0.18541544633048332</v>
      </c>
      <c r="C57" s="239">
        <v>0.13029178961462684</v>
      </c>
    </row>
    <row r="58" ht="12.0" customHeight="1">
      <c r="A58" s="239">
        <v>38.0</v>
      </c>
      <c r="B58" s="239">
        <v>0.17297148759894465</v>
      </c>
      <c r="C58" s="239">
        <v>0.11785788293472697</v>
      </c>
    </row>
    <row r="59" ht="12.0" customHeight="1">
      <c r="A59" s="239">
        <v>39.0</v>
      </c>
      <c r="B59" s="239">
        <v>0.19894662154526724</v>
      </c>
      <c r="C59" s="239">
        <v>0.15281374168950734</v>
      </c>
    </row>
    <row r="60" ht="12.0" customHeight="1">
      <c r="A60" s="239">
        <v>40.0</v>
      </c>
      <c r="B60" s="239">
        <v>0.190709969688532</v>
      </c>
      <c r="C60" s="239">
        <v>0.17829442205240129</v>
      </c>
    </row>
    <row r="61" ht="12.0" customHeight="1">
      <c r="A61" s="239">
        <v>41.0</v>
      </c>
      <c r="B61" s="239">
        <v>0.1779779519016464</v>
      </c>
      <c r="C61" s="239">
        <v>0.10212259415896825</v>
      </c>
    </row>
    <row r="62" ht="12.0" customHeight="1">
      <c r="A62" s="239">
        <v>42.0</v>
      </c>
      <c r="B62" s="239">
        <v>0.17619627565503035</v>
      </c>
      <c r="C62" s="239">
        <v>0.08509714157661215</v>
      </c>
    </row>
    <row r="63" ht="12.0" customHeight="1">
      <c r="A63" s="239">
        <v>43.0</v>
      </c>
      <c r="B63" s="239">
        <v>0.18460860637304516</v>
      </c>
      <c r="C63" s="239">
        <v>0.14182381871351424</v>
      </c>
    </row>
    <row r="64" ht="12.0" customHeight="1">
      <c r="A64" s="239">
        <v>44.0</v>
      </c>
      <c r="B64" s="239">
        <v>0.20128169685644065</v>
      </c>
      <c r="C64" s="239">
        <v>0.15006803727794546</v>
      </c>
    </row>
    <row r="65" ht="12.0" customHeight="1">
      <c r="A65" s="239">
        <v>45.0</v>
      </c>
      <c r="B65" s="239">
        <v>0.19381220186478978</v>
      </c>
      <c r="C65" s="239">
        <v>0.13443675461016638</v>
      </c>
    </row>
    <row r="66" ht="12.0" customHeight="1">
      <c r="A66" s="239">
        <v>46.0</v>
      </c>
      <c r="B66" s="239">
        <v>0.18525597787805503</v>
      </c>
      <c r="C66" s="239">
        <v>0.14513226896586856</v>
      </c>
    </row>
    <row r="67" ht="12.0" customHeight="1">
      <c r="A67" s="239">
        <v>47.0</v>
      </c>
      <c r="B67" s="239">
        <v>0.19725807167085976</v>
      </c>
      <c r="C67" s="239">
        <v>0.15920803524997199</v>
      </c>
    </row>
    <row r="68" ht="12.0" customHeight="1">
      <c r="A68" s="239">
        <v>48.0</v>
      </c>
      <c r="B68" s="239">
        <v>0.1843580632379767</v>
      </c>
      <c r="C68" s="239">
        <v>0.1354231207564043</v>
      </c>
    </row>
    <row r="69" ht="12.0" customHeight="1">
      <c r="A69" s="239">
        <v>49.0</v>
      </c>
      <c r="B69" s="239">
        <v>0.203083711012205</v>
      </c>
      <c r="C69" s="239">
        <v>0.16992260856830282</v>
      </c>
    </row>
    <row r="70" ht="12.0" customHeight="1">
      <c r="A70" s="239">
        <v>50.0</v>
      </c>
      <c r="B70" s="239">
        <v>0.214724979334337</v>
      </c>
      <c r="C70" s="239">
        <v>0.14285136069871926</v>
      </c>
    </row>
    <row r="71" ht="12.0" customHeight="1">
      <c r="A71" s="239">
        <v>51.0</v>
      </c>
      <c r="B71" s="239">
        <v>0.1942967184971939</v>
      </c>
      <c r="C71" s="239">
        <v>0.12974485249560788</v>
      </c>
    </row>
    <row r="72" ht="12.0" customHeight="1">
      <c r="A72" s="239">
        <v>52.0</v>
      </c>
      <c r="B72" s="239">
        <v>0.19522714967723967</v>
      </c>
      <c r="C72" s="239">
        <v>0.1825640082258588</v>
      </c>
    </row>
    <row r="73" ht="12.0" customHeight="1">
      <c r="A73" s="239">
        <v>53.0</v>
      </c>
      <c r="B73" s="239">
        <v>0.16815696528499072</v>
      </c>
      <c r="C73" s="239">
        <v>0.10285160953442903</v>
      </c>
    </row>
    <row r="74" ht="12.0" customHeight="1">
      <c r="A74" s="239">
        <v>54.0</v>
      </c>
      <c r="B74" s="239">
        <v>0.16981034795169195</v>
      </c>
      <c r="C74" s="239">
        <v>0.1209772252083767</v>
      </c>
    </row>
    <row r="75" ht="12.0" customHeight="1">
      <c r="A75" s="239">
        <v>55.0</v>
      </c>
      <c r="B75" s="239">
        <v>0.16940475711211347</v>
      </c>
      <c r="C75" s="239">
        <v>0.10852483048693014</v>
      </c>
    </row>
    <row r="76" ht="12.0" customHeight="1">
      <c r="A76" s="239">
        <v>56.0</v>
      </c>
      <c r="B76" s="239">
        <v>0.23867811403596417</v>
      </c>
      <c r="C76" s="239">
        <v>0.1785426357367943</v>
      </c>
    </row>
    <row r="77" ht="12.0" customHeight="1">
      <c r="A77" s="239">
        <v>57.0</v>
      </c>
      <c r="B77" s="239">
        <v>0.16987136005192466</v>
      </c>
      <c r="C77" s="239">
        <v>0.11023045210889573</v>
      </c>
    </row>
    <row r="78" ht="12.0" customHeight="1">
      <c r="A78" s="239">
        <v>58.0</v>
      </c>
      <c r="B78" s="239">
        <v>0.20484833753340745</v>
      </c>
      <c r="C78" s="239">
        <v>0.14912123275327382</v>
      </c>
    </row>
    <row r="79" ht="12.0" customHeight="1">
      <c r="A79" s="239">
        <v>59.0</v>
      </c>
      <c r="B79" s="239">
        <v>0.17010312393981628</v>
      </c>
      <c r="C79" s="239">
        <v>0.11327090611215393</v>
      </c>
    </row>
    <row r="80" ht="12.0" customHeight="1">
      <c r="A80" s="239">
        <v>60.0</v>
      </c>
      <c r="B80" s="239">
        <v>0.1912732913964425</v>
      </c>
      <c r="C80" s="239">
        <v>0.15467956263962626</v>
      </c>
    </row>
    <row r="81" ht="12.0" customHeight="1">
      <c r="A81" s="239">
        <v>61.0</v>
      </c>
      <c r="B81" s="239">
        <v>0.17489392020235228</v>
      </c>
      <c r="C81" s="239">
        <v>0.10601763808391364</v>
      </c>
    </row>
    <row r="82" ht="12.0" customHeight="1">
      <c r="A82" s="239">
        <v>62.0</v>
      </c>
      <c r="B82" s="239">
        <v>0.18870917473071228</v>
      </c>
      <c r="C82" s="239">
        <v>0.13817510522293097</v>
      </c>
    </row>
    <row r="83" ht="12.0" customHeight="1">
      <c r="A83" s="239">
        <v>63.0</v>
      </c>
      <c r="B83" s="239">
        <v>0.17877816496922655</v>
      </c>
      <c r="C83" s="239">
        <v>0.13393418804432602</v>
      </c>
    </row>
    <row r="84" ht="12.0" customHeight="1">
      <c r="A84" s="239">
        <v>64.0</v>
      </c>
      <c r="B84" s="239">
        <v>0.22923215316328896</v>
      </c>
      <c r="C84" s="239">
        <v>0.2289339056518292</v>
      </c>
    </row>
    <row r="85" ht="12.0" customHeight="1">
      <c r="A85" s="239">
        <v>65.0</v>
      </c>
      <c r="B85" s="239">
        <v>0.18848842031901347</v>
      </c>
      <c r="C85" s="239">
        <v>0.12142698811480929</v>
      </c>
    </row>
    <row r="86" ht="12.0" customHeight="1">
      <c r="A86" s="239">
        <v>66.0</v>
      </c>
      <c r="B86" s="239">
        <v>0.2408270805176019</v>
      </c>
      <c r="C86" s="239">
        <v>0.199197857654003</v>
      </c>
    </row>
    <row r="87" ht="12.0" customHeight="1">
      <c r="A87" s="239">
        <v>67.0</v>
      </c>
      <c r="B87" s="239">
        <v>0.18778519732428758</v>
      </c>
      <c r="C87" s="239">
        <v>0.150885793007006</v>
      </c>
    </row>
    <row r="88" ht="12.0" customHeight="1">
      <c r="A88" s="239">
        <v>68.0</v>
      </c>
      <c r="B88" s="239">
        <v>0.17794279272569427</v>
      </c>
      <c r="C88" s="239">
        <v>0.12028149662198158</v>
      </c>
    </row>
    <row r="89" ht="12.0" customHeight="1">
      <c r="A89" s="239">
        <v>69.0</v>
      </c>
      <c r="B89" s="239">
        <v>0.18172486685590816</v>
      </c>
      <c r="C89" s="239">
        <v>0.14642506146401968</v>
      </c>
    </row>
    <row r="90" ht="12.0" customHeight="1">
      <c r="A90" s="239">
        <v>70.0</v>
      </c>
      <c r="B90" s="239">
        <v>0.1699399763469192</v>
      </c>
      <c r="C90" s="239">
        <v>0.1272141597211783</v>
      </c>
    </row>
    <row r="91" ht="12.0" customHeight="1">
      <c r="A91" s="239">
        <v>71.0</v>
      </c>
      <c r="B91" s="239">
        <v>0.20021578273750426</v>
      </c>
      <c r="C91" s="239">
        <v>0.15557090912654495</v>
      </c>
    </row>
    <row r="92" ht="12.0" customHeight="1">
      <c r="A92" s="239">
        <v>72.0</v>
      </c>
      <c r="B92" s="239">
        <v>0.19478354882712867</v>
      </c>
      <c r="C92" s="239">
        <v>0.15990359233383605</v>
      </c>
    </row>
    <row r="93" ht="12.0" customHeight="1">
      <c r="A93" s="239">
        <v>73.0</v>
      </c>
      <c r="B93" s="239">
        <v>0.18557403184510474</v>
      </c>
      <c r="C93" s="239">
        <v>0.13620044394546035</v>
      </c>
    </row>
    <row r="94" ht="12.0" customHeight="1">
      <c r="A94" s="239">
        <v>74.0</v>
      </c>
      <c r="B94" s="239">
        <v>0.21955867598800674</v>
      </c>
      <c r="C94" s="239">
        <v>0.2080875553597378</v>
      </c>
    </row>
    <row r="95" ht="12.0" customHeight="1">
      <c r="A95" s="239">
        <v>75.0</v>
      </c>
      <c r="B95" s="239">
        <v>0.18837053721869415</v>
      </c>
      <c r="C95" s="239">
        <v>0.13542921925606888</v>
      </c>
    </row>
    <row r="96" ht="12.0" customHeight="1">
      <c r="A96" s="239">
        <v>76.0</v>
      </c>
      <c r="B96" s="239">
        <v>0.1970391771233348</v>
      </c>
      <c r="C96" s="239">
        <v>0.15942303452890447</v>
      </c>
    </row>
    <row r="97" ht="12.0" customHeight="1">
      <c r="A97" s="239">
        <v>77.0</v>
      </c>
      <c r="B97" s="239">
        <v>0.2010534175525203</v>
      </c>
      <c r="C97" s="239">
        <v>0.14517578134789488</v>
      </c>
    </row>
    <row r="98" ht="12.0" customHeight="1">
      <c r="A98" s="239">
        <v>78.0</v>
      </c>
      <c r="B98" s="239">
        <v>0.17603783836186174</v>
      </c>
      <c r="C98" s="239">
        <v>0.16384420740952912</v>
      </c>
    </row>
    <row r="99" ht="12.0" customHeight="1">
      <c r="A99" s="239">
        <v>79.0</v>
      </c>
      <c r="B99" s="239">
        <v>0.16579760109559158</v>
      </c>
      <c r="C99" s="239">
        <v>0.07888269439490417</v>
      </c>
    </row>
    <row r="100" ht="12.0" customHeight="1">
      <c r="A100" s="239">
        <v>80.0</v>
      </c>
      <c r="B100" s="239">
        <v>0.21425742727253047</v>
      </c>
      <c r="C100" s="239">
        <v>0.21112192658875922</v>
      </c>
    </row>
    <row r="101" ht="12.0" customHeight="1">
      <c r="A101" s="239">
        <v>81.0</v>
      </c>
      <c r="B101" s="239">
        <v>0.17895156146797944</v>
      </c>
      <c r="C101" s="239">
        <v>0.118664799477664</v>
      </c>
    </row>
    <row r="102" ht="12.0" customHeight="1">
      <c r="A102" s="239">
        <v>82.0</v>
      </c>
      <c r="B102" s="239">
        <v>0.20696854328755881</v>
      </c>
      <c r="C102" s="239">
        <v>0.13778552179188935</v>
      </c>
    </row>
    <row r="103" ht="12.0" customHeight="1">
      <c r="A103" s="239">
        <v>83.0</v>
      </c>
      <c r="B103" s="239">
        <v>0.2034663201799001</v>
      </c>
      <c r="C103" s="239">
        <v>0.14200974902142988</v>
      </c>
    </row>
    <row r="104" ht="12.0" customHeight="1">
      <c r="A104" s="239">
        <v>84.0</v>
      </c>
      <c r="B104" s="239">
        <v>0.2089400084682489</v>
      </c>
      <c r="C104" s="239">
        <v>0.19717963002057154</v>
      </c>
    </row>
    <row r="105" ht="12.0" customHeight="1">
      <c r="A105" s="239">
        <v>85.0</v>
      </c>
      <c r="B105" s="239">
        <v>0.24115109550378722</v>
      </c>
      <c r="C105" s="239">
        <v>0.20676910919781907</v>
      </c>
    </row>
    <row r="106" ht="12.0" customHeight="1">
      <c r="A106" s="239">
        <v>86.0</v>
      </c>
      <c r="B106" s="239">
        <v>0.18888942458761354</v>
      </c>
      <c r="C106" s="239">
        <v>0.11873179209956544</v>
      </c>
    </row>
    <row r="107" ht="12.0" customHeight="1">
      <c r="A107" s="239">
        <v>87.0</v>
      </c>
      <c r="B107" s="239">
        <v>0.17428777857962582</v>
      </c>
      <c r="C107" s="239">
        <v>0.08179098282478116</v>
      </c>
    </row>
    <row r="108" ht="12.0" customHeight="1">
      <c r="A108" s="239">
        <v>88.0</v>
      </c>
      <c r="B108" s="239">
        <v>0.1874696206062171</v>
      </c>
      <c r="C108" s="239">
        <v>0.1812096822238762</v>
      </c>
    </row>
    <row r="109" ht="12.0" customHeight="1">
      <c r="A109" s="239">
        <v>89.0</v>
      </c>
      <c r="B109" s="239">
        <v>0.20299671620884902</v>
      </c>
      <c r="C109" s="239">
        <v>0.13602542229587802</v>
      </c>
    </row>
    <row r="110" ht="12.0" customHeight="1">
      <c r="A110" s="239">
        <v>90.0</v>
      </c>
      <c r="B110" s="239">
        <v>0.20148921684970614</v>
      </c>
      <c r="C110" s="239">
        <v>0.19961340448427092</v>
      </c>
    </row>
    <row r="111" ht="12.0" customHeight="1">
      <c r="A111" s="239">
        <v>91.0</v>
      </c>
      <c r="B111" s="239">
        <v>0.18500639928347418</v>
      </c>
      <c r="C111" s="239">
        <v>0.11873421832889652</v>
      </c>
    </row>
    <row r="112" ht="12.0" customHeight="1">
      <c r="A112" s="239">
        <v>92.0</v>
      </c>
      <c r="B112" s="239">
        <v>0.2047967681216217</v>
      </c>
      <c r="C112" s="239">
        <v>0.15179296859441357</v>
      </c>
    </row>
    <row r="113" ht="12.0" customHeight="1">
      <c r="A113" s="239">
        <v>93.0</v>
      </c>
      <c r="B113" s="239">
        <v>0.19890069336098062</v>
      </c>
      <c r="C113" s="239">
        <v>0.1175998438444214</v>
      </c>
    </row>
    <row r="114" ht="12.0" customHeight="1">
      <c r="A114" s="239">
        <v>94.0</v>
      </c>
      <c r="B114" s="239">
        <v>0.1911540952050014</v>
      </c>
      <c r="C114" s="239">
        <v>0.16084566066484243</v>
      </c>
    </row>
    <row r="115" ht="12.0" customHeight="1">
      <c r="A115" s="239">
        <v>95.0</v>
      </c>
      <c r="B115" s="239">
        <v>0.19248288144006165</v>
      </c>
      <c r="C115" s="239">
        <v>0.16655373997229658</v>
      </c>
    </row>
    <row r="116" ht="12.0" customHeight="1">
      <c r="A116" s="239">
        <v>96.0</v>
      </c>
      <c r="B116" s="239">
        <v>0.1813171710996271</v>
      </c>
      <c r="C116" s="239">
        <v>0.14719376461726075</v>
      </c>
    </row>
    <row r="117" ht="12.0" customHeight="1">
      <c r="A117" s="239">
        <v>97.0</v>
      </c>
      <c r="B117" s="239">
        <v>0.19509536501053157</v>
      </c>
      <c r="C117" s="239">
        <v>0.1495974059579812</v>
      </c>
    </row>
    <row r="118" ht="12.0" customHeight="1">
      <c r="A118" s="239">
        <v>98.0</v>
      </c>
      <c r="B118" s="239">
        <v>0.18645579563234232</v>
      </c>
      <c r="C118" s="239">
        <v>0.16783850374692597</v>
      </c>
    </row>
    <row r="119" ht="12.0" customHeight="1">
      <c r="A119" s="239">
        <v>99.0</v>
      </c>
      <c r="B119" s="239">
        <v>0.17005677953084553</v>
      </c>
      <c r="C119" s="239">
        <v>0.09369078460961458</v>
      </c>
    </row>
    <row r="120" ht="12.0" customHeight="1">
      <c r="A120" s="239">
        <v>100.0</v>
      </c>
      <c r="B120" s="239">
        <v>0.23896924805421366</v>
      </c>
      <c r="C120" s="239">
        <v>0.21218760733102643</v>
      </c>
    </row>
    <row r="121" ht="12.0" customHeight="1">
      <c r="A121" s="239">
        <v>101.0</v>
      </c>
      <c r="B121" s="239">
        <v>0.19834261316577084</v>
      </c>
      <c r="C121" s="239">
        <v>0.15539223503892474</v>
      </c>
    </row>
    <row r="122" ht="12.0" customHeight="1">
      <c r="A122" s="239">
        <v>102.0</v>
      </c>
      <c r="B122" s="239">
        <v>0.1867972163624092</v>
      </c>
      <c r="C122" s="239">
        <v>0.15103304985283664</v>
      </c>
    </row>
    <row r="123" ht="12.0" customHeight="1">
      <c r="A123" s="239">
        <v>103.0</v>
      </c>
      <c r="B123" s="239">
        <v>0.2026765278020838</v>
      </c>
      <c r="C123" s="239">
        <v>0.15764683188025314</v>
      </c>
    </row>
    <row r="124" ht="12.0" customHeight="1">
      <c r="A124" s="239">
        <v>104.0</v>
      </c>
      <c r="B124" s="239">
        <v>0.18909184895757225</v>
      </c>
      <c r="C124" s="239">
        <v>0.106331688127952</v>
      </c>
    </row>
    <row r="125" ht="12.0" customHeight="1">
      <c r="A125" s="239">
        <v>105.0</v>
      </c>
      <c r="B125" s="239">
        <v>0.2105875523792577</v>
      </c>
      <c r="C125" s="239">
        <v>0.16389691817587373</v>
      </c>
    </row>
    <row r="126" ht="12.0" customHeight="1">
      <c r="A126" s="239">
        <v>106.0</v>
      </c>
      <c r="B126" s="239">
        <v>0.20367865221109244</v>
      </c>
      <c r="C126" s="239">
        <v>0.14477569285957476</v>
      </c>
    </row>
    <row r="127" ht="12.0" customHeight="1">
      <c r="A127" s="239">
        <v>107.0</v>
      </c>
      <c r="B127" s="239">
        <v>0.19115505633137989</v>
      </c>
      <c r="C127" s="239">
        <v>0.12054230528508998</v>
      </c>
    </row>
    <row r="128" ht="12.0" customHeight="1">
      <c r="A128" s="239">
        <v>108.0</v>
      </c>
      <c r="B128" s="239">
        <v>0.20686208799648645</v>
      </c>
      <c r="C128" s="239">
        <v>0.15571400010143238</v>
      </c>
    </row>
    <row r="129" ht="12.0" customHeight="1">
      <c r="A129" s="239">
        <v>109.0</v>
      </c>
      <c r="B129" s="239">
        <v>0.20077774464550094</v>
      </c>
      <c r="C129" s="239">
        <v>0.12239600301313529</v>
      </c>
    </row>
    <row r="130" ht="12.0" customHeight="1">
      <c r="A130" s="239">
        <v>110.0</v>
      </c>
      <c r="B130" s="239">
        <v>0.22425462994163511</v>
      </c>
      <c r="C130" s="239">
        <v>0.13985037685455118</v>
      </c>
    </row>
    <row r="131" ht="12.0" customHeight="1">
      <c r="A131" s="239">
        <v>111.0</v>
      </c>
      <c r="B131" s="239">
        <v>0.18833054476820008</v>
      </c>
      <c r="C131" s="239">
        <v>0.12655832710645787</v>
      </c>
    </row>
    <row r="132" ht="12.0" customHeight="1">
      <c r="A132" s="239">
        <v>112.0</v>
      </c>
      <c r="B132" s="239">
        <v>0.20644217670870588</v>
      </c>
      <c r="C132" s="239">
        <v>0.1777696475232036</v>
      </c>
    </row>
    <row r="133" ht="12.0" customHeight="1">
      <c r="A133" s="239">
        <v>113.0</v>
      </c>
      <c r="B133" s="239">
        <v>0.20046591827698626</v>
      </c>
      <c r="C133" s="239">
        <v>0.15284140473385302</v>
      </c>
    </row>
    <row r="134" ht="12.0" customHeight="1">
      <c r="A134" s="239">
        <v>114.0</v>
      </c>
      <c r="B134" s="239">
        <v>0.20097585672841742</v>
      </c>
      <c r="C134" s="239">
        <v>0.14696142893016345</v>
      </c>
    </row>
    <row r="135" ht="12.0" customHeight="1">
      <c r="A135" s="239">
        <v>115.0</v>
      </c>
      <c r="B135" s="239">
        <v>0.19822168582284166</v>
      </c>
      <c r="C135" s="239">
        <v>0.1157353766718864</v>
      </c>
    </row>
    <row r="136" ht="12.0" customHeight="1">
      <c r="A136" s="239">
        <v>116.0</v>
      </c>
      <c r="B136" s="239">
        <v>0.2203331760283297</v>
      </c>
      <c r="C136" s="239">
        <v>0.13432136921652843</v>
      </c>
    </row>
    <row r="137" ht="12.0" customHeight="1">
      <c r="A137" s="239">
        <v>117.0</v>
      </c>
      <c r="B137" s="239">
        <v>0.23636466641477183</v>
      </c>
      <c r="C137" s="239">
        <v>0.22534479081071507</v>
      </c>
    </row>
    <row r="138" ht="12.0" customHeight="1">
      <c r="A138" s="239">
        <v>118.0</v>
      </c>
      <c r="B138" s="239">
        <v>0.20918911264840814</v>
      </c>
      <c r="C138" s="239">
        <v>0.14399477693953336</v>
      </c>
    </row>
    <row r="139" ht="12.0" customHeight="1">
      <c r="A139" s="239">
        <v>119.0</v>
      </c>
      <c r="B139" s="239">
        <v>0.17335658009819954</v>
      </c>
      <c r="C139" s="239">
        <v>0.12190515590799816</v>
      </c>
    </row>
    <row r="140" ht="12.0" customHeight="1">
      <c r="A140" s="239">
        <v>120.0</v>
      </c>
      <c r="B140" s="239">
        <v>0.18712077286446024</v>
      </c>
      <c r="C140" s="239">
        <v>0.1401649807011169</v>
      </c>
    </row>
    <row r="141" ht="12.0" customHeight="1">
      <c r="A141" s="239">
        <v>121.0</v>
      </c>
      <c r="B141" s="239">
        <v>0.1773645084498824</v>
      </c>
      <c r="C141" s="239">
        <v>0.1423557776865779</v>
      </c>
    </row>
    <row r="142" ht="12.0" customHeight="1">
      <c r="A142" s="239">
        <v>122.0</v>
      </c>
      <c r="B142" s="239">
        <v>0.17108932128465615</v>
      </c>
      <c r="C142" s="239">
        <v>0.1350374587225566</v>
      </c>
    </row>
    <row r="143" ht="12.0" customHeight="1">
      <c r="A143" s="239">
        <v>123.0</v>
      </c>
      <c r="B143" s="239">
        <v>0.21327646671856176</v>
      </c>
      <c r="C143" s="239">
        <v>0.17336988016277277</v>
      </c>
    </row>
    <row r="144" ht="12.0" customHeight="1">
      <c r="A144" s="239">
        <v>124.0</v>
      </c>
      <c r="B144" s="239">
        <v>0.17812753622385424</v>
      </c>
      <c r="C144" s="239">
        <v>0.17051295041902018</v>
      </c>
    </row>
    <row r="145" ht="12.0" customHeight="1">
      <c r="A145" s="239">
        <v>125.0</v>
      </c>
      <c r="B145" s="239">
        <v>0.18475079027630614</v>
      </c>
      <c r="C145" s="239">
        <v>0.1680194578333953</v>
      </c>
    </row>
    <row r="146" ht="12.0" customHeight="1">
      <c r="A146" s="239">
        <v>126.0</v>
      </c>
      <c r="B146" s="239">
        <v>0.1740278935984922</v>
      </c>
      <c r="C146" s="239">
        <v>0.12205565542720123</v>
      </c>
    </row>
    <row r="147" ht="12.0" customHeight="1">
      <c r="A147" s="239">
        <v>127.0</v>
      </c>
      <c r="B147" s="239">
        <v>0.20639691912577143</v>
      </c>
      <c r="C147" s="239">
        <v>0.13572781703352652</v>
      </c>
    </row>
    <row r="148" ht="12.0" customHeight="1">
      <c r="A148" s="239">
        <v>128.0</v>
      </c>
      <c r="B148" s="239">
        <v>0.1841204789906706</v>
      </c>
      <c r="C148" s="239">
        <v>0.16908203679172032</v>
      </c>
    </row>
    <row r="149" ht="12.0" customHeight="1">
      <c r="A149" s="239">
        <v>129.0</v>
      </c>
      <c r="B149" s="239">
        <v>0.19523037230191653</v>
      </c>
      <c r="C149" s="239">
        <v>0.1529924438959975</v>
      </c>
    </row>
    <row r="150" ht="12.0" customHeight="1">
      <c r="A150" s="239">
        <v>130.0</v>
      </c>
      <c r="B150" s="239">
        <v>0.19572474599951906</v>
      </c>
      <c r="C150" s="239">
        <v>0.12833342510346013</v>
      </c>
    </row>
    <row r="151" ht="12.0" customHeight="1">
      <c r="A151" s="239">
        <v>131.0</v>
      </c>
      <c r="B151" s="239">
        <v>0.2002643670599065</v>
      </c>
      <c r="C151" s="239">
        <v>0.1364916713946426</v>
      </c>
    </row>
    <row r="152" ht="12.0" customHeight="1">
      <c r="A152" s="239">
        <v>132.0</v>
      </c>
      <c r="B152" s="239">
        <v>0.23357352743684845</v>
      </c>
      <c r="C152" s="239">
        <v>0.21907749706074098</v>
      </c>
    </row>
    <row r="153" ht="12.0" customHeight="1">
      <c r="A153" s="239">
        <v>133.0</v>
      </c>
      <c r="B153" s="239">
        <v>0.2001231909065173</v>
      </c>
      <c r="C153" s="239">
        <v>0.1594602982348398</v>
      </c>
    </row>
    <row r="154" ht="12.0" customHeight="1">
      <c r="A154" s="239">
        <v>134.0</v>
      </c>
      <c r="B154" s="239">
        <v>0.1725237768353839</v>
      </c>
      <c r="C154" s="239">
        <v>0.12171699727377568</v>
      </c>
    </row>
    <row r="155" ht="12.0" customHeight="1">
      <c r="A155" s="239">
        <v>135.0</v>
      </c>
      <c r="B155" s="239">
        <v>0.20667203562599196</v>
      </c>
      <c r="C155" s="239">
        <v>0.1892512090247644</v>
      </c>
    </row>
    <row r="156" ht="12.0" customHeight="1">
      <c r="A156" s="239">
        <v>136.0</v>
      </c>
      <c r="B156" s="239">
        <v>0.17574018526930582</v>
      </c>
      <c r="C156" s="239">
        <v>0.13846729315568282</v>
      </c>
    </row>
    <row r="157" ht="12.0" customHeight="1">
      <c r="A157" s="239">
        <v>137.0</v>
      </c>
      <c r="B157" s="239">
        <v>0.17140501648208012</v>
      </c>
      <c r="C157" s="239">
        <v>0.10756558622115676</v>
      </c>
    </row>
    <row r="158" ht="12.0" customHeight="1">
      <c r="A158" s="239">
        <v>138.0</v>
      </c>
      <c r="B158" s="239">
        <v>0.21637271316340978</v>
      </c>
      <c r="C158" s="239">
        <v>0.15933584664069164</v>
      </c>
    </row>
    <row r="159" ht="12.0" customHeight="1">
      <c r="A159" s="239">
        <v>139.0</v>
      </c>
      <c r="B159" s="239">
        <v>0.20033288640899946</v>
      </c>
      <c r="C159" s="239">
        <v>0.16840384152221122</v>
      </c>
    </row>
    <row r="160" ht="12.0" customHeight="1">
      <c r="A160" s="239">
        <v>140.0</v>
      </c>
      <c r="B160" s="239">
        <v>0.19942720989426108</v>
      </c>
      <c r="C160" s="239">
        <v>0.14810523243173263</v>
      </c>
    </row>
    <row r="161" ht="12.0" customHeight="1">
      <c r="A161" s="239">
        <v>141.0</v>
      </c>
      <c r="B161" s="239">
        <v>0.1791842534494648</v>
      </c>
      <c r="C161" s="239">
        <v>0.09078288512244591</v>
      </c>
    </row>
    <row r="162" ht="12.0" customHeight="1">
      <c r="A162" s="239">
        <v>142.0</v>
      </c>
      <c r="B162" s="239">
        <v>0.18267114609057397</v>
      </c>
      <c r="C162" s="239">
        <v>0.17254941411766267</v>
      </c>
    </row>
    <row r="163" ht="12.0" customHeight="1">
      <c r="A163" s="239">
        <v>143.0</v>
      </c>
      <c r="B163" s="239">
        <v>0.19888237483411345</v>
      </c>
      <c r="C163" s="239">
        <v>0.15345884132229073</v>
      </c>
    </row>
    <row r="164" ht="12.0" customHeight="1">
      <c r="A164" s="239">
        <v>144.0</v>
      </c>
      <c r="B164" s="239">
        <v>0.18539253110704662</v>
      </c>
      <c r="C164" s="239">
        <v>0.1731341724581513</v>
      </c>
    </row>
    <row r="165" ht="12.0" customHeight="1">
      <c r="A165" s="239">
        <v>145.0</v>
      </c>
      <c r="B165" s="239">
        <v>0.20423744096815274</v>
      </c>
      <c r="C165" s="239">
        <v>0.1619405013930058</v>
      </c>
    </row>
    <row r="166" ht="12.0" customHeight="1">
      <c r="A166" s="239">
        <v>146.0</v>
      </c>
      <c r="B166" s="239">
        <v>0.17132805536356582</v>
      </c>
      <c r="C166" s="239">
        <v>0.12821673879753603</v>
      </c>
    </row>
    <row r="167" ht="12.0" customHeight="1">
      <c r="A167" s="239">
        <v>147.0</v>
      </c>
      <c r="B167" s="239">
        <v>0.19943748939984457</v>
      </c>
      <c r="C167" s="239">
        <v>0.16022524814291442</v>
      </c>
    </row>
    <row r="168" ht="12.0" customHeight="1">
      <c r="A168" s="239">
        <v>148.0</v>
      </c>
      <c r="B168" s="239">
        <v>0.20328870289070453</v>
      </c>
      <c r="C168" s="239">
        <v>0.16540384295509208</v>
      </c>
    </row>
    <row r="169" ht="12.0" customHeight="1">
      <c r="A169" s="239">
        <v>149.0</v>
      </c>
      <c r="B169" s="239">
        <v>0.20332416458342684</v>
      </c>
      <c r="C169" s="239">
        <v>0.14389674716724798</v>
      </c>
    </row>
    <row r="170" ht="12.0" customHeight="1">
      <c r="A170" s="239">
        <v>150.0</v>
      </c>
      <c r="B170" s="239">
        <v>0.2008830125651775</v>
      </c>
      <c r="C170" s="239">
        <v>0.13431842188117116</v>
      </c>
    </row>
    <row r="171" ht="12.0" customHeight="1">
      <c r="A171" s="239">
        <v>151.0</v>
      </c>
      <c r="B171" s="239">
        <v>0.19148477848411113</v>
      </c>
      <c r="C171" s="239">
        <v>0.16566255111634254</v>
      </c>
    </row>
    <row r="172" ht="12.0" customHeight="1">
      <c r="A172" s="239">
        <v>152.0</v>
      </c>
      <c r="B172" s="239">
        <v>0.1897946979523286</v>
      </c>
      <c r="C172" s="239">
        <v>0.14308239163534572</v>
      </c>
    </row>
    <row r="173" ht="12.0" customHeight="1">
      <c r="A173" s="239">
        <v>153.0</v>
      </c>
      <c r="B173" s="239">
        <v>0.18335852143816742</v>
      </c>
      <c r="C173" s="239">
        <v>0.1291384335080109</v>
      </c>
    </row>
    <row r="174" ht="12.0" customHeight="1">
      <c r="A174" s="239">
        <v>154.0</v>
      </c>
      <c r="B174" s="239">
        <v>0.16538681284953777</v>
      </c>
      <c r="C174" s="239">
        <v>0.10190598274543078</v>
      </c>
    </row>
    <row r="175" ht="12.0" customHeight="1">
      <c r="A175" s="239">
        <v>155.0</v>
      </c>
      <c r="B175" s="239">
        <v>0.16688805090205122</v>
      </c>
      <c r="C175" s="239">
        <v>0.10788116625401768</v>
      </c>
    </row>
    <row r="176" ht="12.0" customHeight="1">
      <c r="A176" s="239">
        <v>156.0</v>
      </c>
      <c r="B176" s="239">
        <v>0.18329279463182968</v>
      </c>
      <c r="C176" s="239">
        <v>0.0978290800431794</v>
      </c>
    </row>
    <row r="177" ht="12.0" customHeight="1">
      <c r="A177" s="239">
        <v>157.0</v>
      </c>
      <c r="B177" s="239">
        <v>0.22143054823932568</v>
      </c>
      <c r="C177" s="239">
        <v>0.17335930858309012</v>
      </c>
    </row>
    <row r="178" ht="12.0" customHeight="1">
      <c r="A178" s="239">
        <v>158.0</v>
      </c>
      <c r="B178" s="239">
        <v>0.21086925624834268</v>
      </c>
      <c r="C178" s="239">
        <v>0.18137832905064832</v>
      </c>
    </row>
    <row r="179" ht="12.0" customHeight="1">
      <c r="A179" s="239">
        <v>159.0</v>
      </c>
      <c r="B179" s="239">
        <v>0.1802759395262103</v>
      </c>
      <c r="C179" s="239">
        <v>0.13034729926113128</v>
      </c>
    </row>
    <row r="180" ht="12.0" customHeight="1">
      <c r="A180" s="239">
        <v>160.0</v>
      </c>
      <c r="B180" s="239">
        <v>0.20008220127464516</v>
      </c>
      <c r="C180" s="239">
        <v>0.18663942838254488</v>
      </c>
    </row>
    <row r="181" ht="12.0" customHeight="1">
      <c r="A181" s="239">
        <v>161.0</v>
      </c>
      <c r="B181" s="239">
        <v>0.18443557911519784</v>
      </c>
      <c r="C181" s="239">
        <v>0.18076528649080761</v>
      </c>
    </row>
    <row r="182" ht="12.0" customHeight="1">
      <c r="A182" s="239">
        <v>162.0</v>
      </c>
      <c r="B182" s="239">
        <v>0.1936443176196266</v>
      </c>
      <c r="C182" s="239">
        <v>0.12872313635167543</v>
      </c>
    </row>
    <row r="183" ht="12.0" customHeight="1">
      <c r="A183" s="239">
        <v>163.0</v>
      </c>
      <c r="B183" s="239">
        <v>0.21890830983225776</v>
      </c>
      <c r="C183" s="239">
        <v>0.19706940383107432</v>
      </c>
    </row>
    <row r="184" ht="12.0" customHeight="1">
      <c r="A184" s="239">
        <v>164.0</v>
      </c>
      <c r="B184" s="239">
        <v>0.18667008777034258</v>
      </c>
      <c r="C184" s="239">
        <v>0.1480109769672465</v>
      </c>
    </row>
    <row r="185" ht="12.0" customHeight="1">
      <c r="A185" s="239">
        <v>165.0</v>
      </c>
      <c r="B185" s="239">
        <v>0.2076691545709733</v>
      </c>
      <c r="C185" s="239">
        <v>0.16354256236211637</v>
      </c>
    </row>
    <row r="186" ht="12.0" customHeight="1">
      <c r="A186" s="239">
        <v>166.0</v>
      </c>
      <c r="B186" s="239">
        <v>0.1976843238352585</v>
      </c>
      <c r="C186" s="239">
        <v>0.1784036682101165</v>
      </c>
    </row>
    <row r="187" ht="12.0" customHeight="1">
      <c r="A187" s="239">
        <v>167.0</v>
      </c>
      <c r="B187" s="239">
        <v>0.20949201489663855</v>
      </c>
      <c r="C187" s="239">
        <v>0.18930943295134092</v>
      </c>
    </row>
    <row r="188" ht="12.0" customHeight="1">
      <c r="A188" s="239">
        <v>168.0</v>
      </c>
      <c r="B188" s="239">
        <v>0.16958477436110525</v>
      </c>
      <c r="C188" s="239">
        <v>0.11029797910936844</v>
      </c>
    </row>
    <row r="189" ht="12.0" customHeight="1">
      <c r="A189" s="239">
        <v>169.0</v>
      </c>
      <c r="B189" s="239">
        <v>0.2181234152858725</v>
      </c>
      <c r="C189" s="239">
        <v>0.21122364105726837</v>
      </c>
    </row>
    <row r="190" ht="12.0" customHeight="1">
      <c r="A190" s="239">
        <v>170.0</v>
      </c>
      <c r="B190" s="239">
        <v>0.18192168839364714</v>
      </c>
      <c r="C190" s="239">
        <v>0.12470733715210391</v>
      </c>
    </row>
    <row r="191" ht="12.0" customHeight="1">
      <c r="A191" s="239">
        <v>171.0</v>
      </c>
      <c r="B191" s="239">
        <v>0.17223396756367906</v>
      </c>
      <c r="C191" s="239">
        <v>0.12899662543691012</v>
      </c>
    </row>
    <row r="192" ht="12.0" customHeight="1">
      <c r="A192" s="239">
        <v>172.0</v>
      </c>
      <c r="B192" s="239">
        <v>0.18970085275207504</v>
      </c>
      <c r="C192" s="239">
        <v>0.19433871918350004</v>
      </c>
    </row>
    <row r="193" ht="12.0" customHeight="1">
      <c r="A193" s="239">
        <v>173.0</v>
      </c>
      <c r="B193" s="239">
        <v>0.19582350993618344</v>
      </c>
      <c r="C193" s="239">
        <v>0.17116628727866579</v>
      </c>
    </row>
    <row r="194" ht="12.0" customHeight="1">
      <c r="A194" s="239">
        <v>174.0</v>
      </c>
      <c r="B194" s="239">
        <v>0.19357936322422595</v>
      </c>
      <c r="C194" s="239">
        <v>0.18435731334884284</v>
      </c>
    </row>
    <row r="195" ht="12.0" customHeight="1">
      <c r="A195" s="239">
        <v>175.0</v>
      </c>
      <c r="B195" s="239">
        <v>0.19292771106201584</v>
      </c>
      <c r="C195" s="239">
        <v>0.14564701826098975</v>
      </c>
    </row>
    <row r="196" ht="12.0" customHeight="1">
      <c r="A196" s="239">
        <v>176.0</v>
      </c>
      <c r="B196" s="239">
        <v>0.18932655194391032</v>
      </c>
      <c r="C196" s="239">
        <v>0.14797002603596562</v>
      </c>
    </row>
    <row r="197" ht="12.0" customHeight="1">
      <c r="A197" s="239">
        <v>177.0</v>
      </c>
      <c r="B197" s="239">
        <v>0.17397915693978575</v>
      </c>
      <c r="C197" s="239">
        <v>0.1302592839062234</v>
      </c>
    </row>
    <row r="198" ht="12.0" customHeight="1">
      <c r="A198" s="239">
        <v>178.0</v>
      </c>
      <c r="B198" s="239">
        <v>0.20711019444119141</v>
      </c>
      <c r="C198" s="239">
        <v>0.15902252785469367</v>
      </c>
    </row>
    <row r="199" ht="12.0" customHeight="1">
      <c r="A199" s="239">
        <v>179.0</v>
      </c>
      <c r="B199" s="239">
        <v>0.20425976482801964</v>
      </c>
      <c r="C199" s="239">
        <v>0.16409450941117923</v>
      </c>
    </row>
    <row r="200" ht="12.0" customHeight="1">
      <c r="A200" s="239">
        <v>180.0</v>
      </c>
      <c r="B200" s="239">
        <v>0.2420361944224182</v>
      </c>
      <c r="C200" s="239">
        <v>0.17692177969842643</v>
      </c>
    </row>
    <row r="201" ht="12.0" customHeight="1">
      <c r="A201" s="239">
        <v>181.0</v>
      </c>
      <c r="B201" s="239">
        <v>0.1807775311127021</v>
      </c>
      <c r="C201" s="239">
        <v>0.15137030165769055</v>
      </c>
    </row>
    <row r="202" ht="12.0" customHeight="1">
      <c r="A202" s="239">
        <v>182.0</v>
      </c>
      <c r="B202" s="239">
        <v>0.16470955632453274</v>
      </c>
      <c r="C202" s="239">
        <v>0.09121664840777373</v>
      </c>
    </row>
    <row r="203" ht="12.0" customHeight="1">
      <c r="A203" s="239">
        <v>183.0</v>
      </c>
      <c r="B203" s="239">
        <v>0.1765333723022273</v>
      </c>
      <c r="C203" s="239">
        <v>0.11690061137784753</v>
      </c>
    </row>
    <row r="204" ht="12.0" customHeight="1">
      <c r="A204" s="239">
        <v>184.0</v>
      </c>
      <c r="B204" s="239">
        <v>0.20392423496022483</v>
      </c>
      <c r="C204" s="239">
        <v>0.15115322997920727</v>
      </c>
    </row>
    <row r="205" ht="12.0" customHeight="1">
      <c r="A205" s="239">
        <v>185.0</v>
      </c>
      <c r="B205" s="239">
        <v>0.22154280185027853</v>
      </c>
      <c r="C205" s="239">
        <v>0.17848838283036902</v>
      </c>
    </row>
    <row r="206" ht="12.0" customHeight="1">
      <c r="A206" s="239">
        <v>186.0</v>
      </c>
      <c r="B206" s="239">
        <v>0.1701031364933669</v>
      </c>
      <c r="C206" s="239">
        <v>0.10580624878734675</v>
      </c>
    </row>
    <row r="207" ht="12.0" customHeight="1">
      <c r="A207" s="239">
        <v>187.0</v>
      </c>
      <c r="B207" s="239">
        <v>0.23106577458188426</v>
      </c>
      <c r="C207" s="239">
        <v>0.1888884879601845</v>
      </c>
    </row>
    <row r="208" ht="12.0" customHeight="1">
      <c r="A208" s="239">
        <v>188.0</v>
      </c>
      <c r="B208" s="239">
        <v>0.1717502469383469</v>
      </c>
      <c r="C208" s="239">
        <v>0.10330170502388966</v>
      </c>
    </row>
    <row r="209" ht="12.0" customHeight="1">
      <c r="A209" s="239">
        <v>189.0</v>
      </c>
      <c r="B209" s="239">
        <v>0.17179676366084218</v>
      </c>
      <c r="C209" s="239">
        <v>0.11613416264782832</v>
      </c>
    </row>
    <row r="210" ht="12.0" customHeight="1">
      <c r="A210" s="239">
        <v>190.0</v>
      </c>
      <c r="B210" s="239">
        <v>0.20122583564848207</v>
      </c>
      <c r="C210" s="239">
        <v>0.17065143921739975</v>
      </c>
    </row>
    <row r="211" ht="12.0" customHeight="1">
      <c r="A211" s="239">
        <v>191.0</v>
      </c>
      <c r="B211" s="239">
        <v>0.1971241391209001</v>
      </c>
      <c r="C211" s="239">
        <v>0.14882359320912952</v>
      </c>
    </row>
    <row r="212" ht="12.0" customHeight="1">
      <c r="A212" s="239">
        <v>192.0</v>
      </c>
      <c r="B212" s="239">
        <v>0.18494639551971528</v>
      </c>
      <c r="C212" s="239">
        <v>0.13058872503508195</v>
      </c>
    </row>
    <row r="213" ht="12.0" customHeight="1">
      <c r="A213" s="239">
        <v>193.0</v>
      </c>
      <c r="B213" s="239">
        <v>0.1829485384346494</v>
      </c>
      <c r="C213" s="239">
        <v>0.10101524553257367</v>
      </c>
    </row>
    <row r="214" ht="12.0" customHeight="1">
      <c r="A214" s="239">
        <v>194.0</v>
      </c>
      <c r="B214" s="239">
        <v>0.17520533164926652</v>
      </c>
      <c r="C214" s="239">
        <v>0.12849142796842647</v>
      </c>
    </row>
    <row r="215" ht="12.0" customHeight="1">
      <c r="A215" s="239">
        <v>195.0</v>
      </c>
      <c r="B215" s="239">
        <v>0.21144893224542474</v>
      </c>
      <c r="C215" s="239">
        <v>0.19133396185430387</v>
      </c>
    </row>
    <row r="216" ht="12.0" customHeight="1">
      <c r="A216" s="239">
        <v>196.0</v>
      </c>
      <c r="B216" s="239">
        <v>0.16993171993205028</v>
      </c>
      <c r="C216" s="239">
        <v>0.0772438065552617</v>
      </c>
    </row>
    <row r="217" ht="12.0" customHeight="1">
      <c r="A217" s="239">
        <v>197.0</v>
      </c>
      <c r="B217" s="239">
        <v>0.1904709945435753</v>
      </c>
      <c r="C217" s="239">
        <v>0.15077416349847161</v>
      </c>
    </row>
    <row r="218" ht="12.0" customHeight="1">
      <c r="A218" s="239">
        <v>198.0</v>
      </c>
      <c r="B218" s="239">
        <v>0.19314101183843055</v>
      </c>
      <c r="C218" s="239">
        <v>0.12431367590085267</v>
      </c>
    </row>
    <row r="219" ht="12.0" customHeight="1">
      <c r="A219" s="239">
        <v>199.0</v>
      </c>
      <c r="B219" s="239">
        <v>0.1856747666002979</v>
      </c>
      <c r="C219" s="239">
        <v>0.1227335067094337</v>
      </c>
    </row>
    <row r="220" ht="12.0" customHeight="1">
      <c r="A220" s="239">
        <v>200.0</v>
      </c>
      <c r="B220" s="239">
        <v>0.22060592772587065</v>
      </c>
      <c r="C220" s="239">
        <v>0.17709317704795455</v>
      </c>
    </row>
    <row r="221" ht="12.0" customHeight="1">
      <c r="A221" s="239">
        <v>201.0</v>
      </c>
      <c r="B221" s="239">
        <v>0.18495470148084617</v>
      </c>
      <c r="C221" s="239">
        <v>0.1561477854150997</v>
      </c>
    </row>
    <row r="222" ht="12.0" customHeight="1">
      <c r="A222" s="239">
        <v>202.0</v>
      </c>
      <c r="B222" s="239">
        <v>0.20216632949778027</v>
      </c>
      <c r="C222" s="239">
        <v>0.15150242999249536</v>
      </c>
    </row>
    <row r="223" ht="12.0" customHeight="1">
      <c r="A223" s="239">
        <v>203.0</v>
      </c>
      <c r="B223" s="239">
        <v>0.17645588321356365</v>
      </c>
      <c r="C223" s="239">
        <v>0.10920638599763477</v>
      </c>
    </row>
    <row r="224" ht="12.0" customHeight="1">
      <c r="A224" s="239">
        <v>204.0</v>
      </c>
      <c r="B224" s="239">
        <v>0.22792938985184716</v>
      </c>
      <c r="C224" s="239">
        <v>0.1779162202575015</v>
      </c>
    </row>
    <row r="225" ht="12.0" customHeight="1">
      <c r="A225" s="239">
        <v>205.0</v>
      </c>
      <c r="B225" s="239">
        <v>0.18318619183202528</v>
      </c>
      <c r="C225" s="239">
        <v>0.14179937814683977</v>
      </c>
    </row>
    <row r="226" ht="12.0" customHeight="1">
      <c r="A226" s="239">
        <v>206.0</v>
      </c>
      <c r="B226" s="239">
        <v>0.18473582655155327</v>
      </c>
      <c r="C226" s="239">
        <v>0.14548569132430897</v>
      </c>
    </row>
    <row r="227" ht="12.0" customHeight="1">
      <c r="A227" s="239">
        <v>207.0</v>
      </c>
      <c r="B227" s="239">
        <v>0.23225434950932264</v>
      </c>
      <c r="C227" s="239">
        <v>0.13868088869835088</v>
      </c>
    </row>
    <row r="228" ht="12.0" customHeight="1">
      <c r="A228" s="239">
        <v>208.0</v>
      </c>
      <c r="B228" s="239">
        <v>0.17975544170728228</v>
      </c>
      <c r="C228" s="239">
        <v>0.13329577419670835</v>
      </c>
    </row>
    <row r="229" ht="12.0" customHeight="1">
      <c r="A229" s="239">
        <v>209.0</v>
      </c>
      <c r="B229" s="239">
        <v>0.1951646096948499</v>
      </c>
      <c r="C229" s="239">
        <v>0.16197541368463278</v>
      </c>
    </row>
    <row r="230" ht="12.0" customHeight="1">
      <c r="A230" s="239">
        <v>210.0</v>
      </c>
      <c r="B230" s="239">
        <v>0.184570674727414</v>
      </c>
      <c r="C230" s="239">
        <v>0.129295371220363</v>
      </c>
    </row>
    <row r="231" ht="12.0" customHeight="1">
      <c r="A231" s="239">
        <v>211.0</v>
      </c>
      <c r="B231" s="239">
        <v>0.2092037611587649</v>
      </c>
      <c r="C231" s="239">
        <v>0.13034668973054087</v>
      </c>
    </row>
    <row r="232" ht="12.0" customHeight="1">
      <c r="A232" s="239">
        <v>212.0</v>
      </c>
      <c r="B232" s="239">
        <v>0.17390704163799597</v>
      </c>
      <c r="C232" s="239">
        <v>0.12155424938181067</v>
      </c>
    </row>
    <row r="233" ht="12.0" customHeight="1">
      <c r="A233" s="239">
        <v>213.0</v>
      </c>
      <c r="B233" s="239">
        <v>0.19202484648104107</v>
      </c>
      <c r="C233" s="239">
        <v>0.14700307211727215</v>
      </c>
    </row>
    <row r="234" ht="12.0" customHeight="1">
      <c r="A234" s="239">
        <v>214.0</v>
      </c>
      <c r="B234" s="239">
        <v>0.20209738115924436</v>
      </c>
      <c r="C234" s="239">
        <v>0.12375302959246487</v>
      </c>
    </row>
    <row r="235" ht="12.0" customHeight="1">
      <c r="A235" s="239">
        <v>215.0</v>
      </c>
      <c r="B235" s="239">
        <v>0.19584348910994487</v>
      </c>
      <c r="C235" s="239">
        <v>0.1534860445558124</v>
      </c>
    </row>
    <row r="236" ht="12.0" customHeight="1">
      <c r="A236" s="239">
        <v>216.0</v>
      </c>
      <c r="B236" s="239">
        <v>0.18148196592398294</v>
      </c>
      <c r="C236" s="239">
        <v>0.15507392623945093</v>
      </c>
    </row>
    <row r="237" ht="12.0" customHeight="1">
      <c r="A237" s="239">
        <v>217.0</v>
      </c>
      <c r="B237" s="239">
        <v>0.18501156475185626</v>
      </c>
      <c r="C237" s="239">
        <v>0.13500506285721708</v>
      </c>
    </row>
    <row r="238" ht="12.0" customHeight="1">
      <c r="A238" s="239">
        <v>218.0</v>
      </c>
      <c r="B238" s="239">
        <v>0.17488709926504012</v>
      </c>
      <c r="C238" s="239">
        <v>0.11457064707012356</v>
      </c>
    </row>
    <row r="239" ht="12.0" customHeight="1">
      <c r="A239" s="239">
        <v>219.0</v>
      </c>
      <c r="B239" s="239">
        <v>0.22229111048067351</v>
      </c>
      <c r="C239" s="239">
        <v>0.17012414749415714</v>
      </c>
    </row>
    <row r="240" ht="12.0" customHeight="1">
      <c r="A240" s="239">
        <v>220.0</v>
      </c>
      <c r="B240" s="239">
        <v>0.21243698129268193</v>
      </c>
      <c r="C240" s="239">
        <v>0.14475690331875138</v>
      </c>
    </row>
    <row r="241" ht="12.0" customHeight="1">
      <c r="A241" s="239">
        <v>221.0</v>
      </c>
      <c r="B241" s="239">
        <v>0.1831152849098474</v>
      </c>
      <c r="C241" s="239">
        <v>0.15095274162907343</v>
      </c>
    </row>
    <row r="242" ht="12.0" customHeight="1">
      <c r="A242" s="239">
        <v>222.0</v>
      </c>
      <c r="B242" s="239">
        <v>0.19579971610111546</v>
      </c>
      <c r="C242" s="239">
        <v>0.13654284538231534</v>
      </c>
    </row>
    <row r="243" ht="12.0" customHeight="1">
      <c r="A243" s="239">
        <v>223.0</v>
      </c>
      <c r="B243" s="239">
        <v>0.16815244682139313</v>
      </c>
      <c r="C243" s="239">
        <v>0.10620191641917118</v>
      </c>
    </row>
    <row r="244" ht="12.0" customHeight="1">
      <c r="A244" s="239">
        <v>224.0</v>
      </c>
      <c r="B244" s="239">
        <v>0.19621064998503507</v>
      </c>
      <c r="C244" s="239">
        <v>0.14242060611044413</v>
      </c>
    </row>
    <row r="245" ht="12.0" customHeight="1">
      <c r="A245" s="239">
        <v>225.0</v>
      </c>
      <c r="B245" s="239">
        <v>0.19743847939690892</v>
      </c>
      <c r="C245" s="239">
        <v>0.12411703246380829</v>
      </c>
    </row>
    <row r="246" ht="12.0" customHeight="1">
      <c r="A246" s="239">
        <v>226.0</v>
      </c>
      <c r="B246" s="239">
        <v>0.1944606249581546</v>
      </c>
      <c r="C246" s="239">
        <v>0.15464964450429605</v>
      </c>
    </row>
    <row r="247" ht="12.0" customHeight="1">
      <c r="A247" s="239">
        <v>227.0</v>
      </c>
      <c r="B247" s="239">
        <v>0.20549721916462785</v>
      </c>
      <c r="C247" s="239">
        <v>0.1744083023920753</v>
      </c>
    </row>
    <row r="248" ht="12.0" customHeight="1">
      <c r="A248" s="239">
        <v>228.0</v>
      </c>
      <c r="B248" s="239">
        <v>0.1745045009559338</v>
      </c>
      <c r="C248" s="239">
        <v>0.13358676526269805</v>
      </c>
    </row>
    <row r="249" ht="12.0" customHeight="1">
      <c r="A249" s="239">
        <v>229.0</v>
      </c>
      <c r="B249" s="239">
        <v>0.18814869403925313</v>
      </c>
      <c r="C249" s="239">
        <v>0.11590047148805582</v>
      </c>
    </row>
    <row r="250" ht="12.0" customHeight="1">
      <c r="A250" s="239">
        <v>230.0</v>
      </c>
      <c r="B250" s="239">
        <v>0.18591980464241703</v>
      </c>
      <c r="C250" s="239">
        <v>0.1877960437101697</v>
      </c>
    </row>
    <row r="251" ht="12.0" customHeight="1">
      <c r="A251" s="239">
        <v>231.0</v>
      </c>
      <c r="B251" s="239">
        <v>0.2133213058029024</v>
      </c>
      <c r="C251" s="239">
        <v>0.17745584400830072</v>
      </c>
    </row>
    <row r="252" ht="12.0" customHeight="1">
      <c r="A252" s="239">
        <v>232.0</v>
      </c>
      <c r="B252" s="239">
        <v>0.1718553865344159</v>
      </c>
      <c r="C252" s="239">
        <v>0.13983319543477846</v>
      </c>
    </row>
    <row r="253" ht="12.0" customHeight="1">
      <c r="A253" s="239">
        <v>233.0</v>
      </c>
      <c r="B253" s="239">
        <v>0.21659105839450649</v>
      </c>
      <c r="C253" s="239">
        <v>0.16893971660230417</v>
      </c>
    </row>
    <row r="254" ht="12.0" customHeight="1">
      <c r="A254" s="239">
        <v>234.0</v>
      </c>
      <c r="B254" s="239">
        <v>0.20088595725046657</v>
      </c>
      <c r="C254" s="239">
        <v>0.14381259851438855</v>
      </c>
    </row>
    <row r="255" ht="12.0" customHeight="1">
      <c r="A255" s="239">
        <v>235.0</v>
      </c>
      <c r="B255" s="239">
        <v>0.18508572373018645</v>
      </c>
      <c r="C255" s="239">
        <v>0.13654523114383244</v>
      </c>
    </row>
    <row r="256" ht="12.0" customHeight="1">
      <c r="A256" s="239">
        <v>236.0</v>
      </c>
      <c r="B256" s="239">
        <v>0.21118914685010332</v>
      </c>
      <c r="C256" s="239">
        <v>0.20698121630283492</v>
      </c>
    </row>
    <row r="257" ht="12.0" customHeight="1">
      <c r="A257" s="239">
        <v>237.0</v>
      </c>
      <c r="B257" s="239">
        <v>0.2053488580133537</v>
      </c>
      <c r="C257" s="239">
        <v>0.15329724965894548</v>
      </c>
    </row>
    <row r="258" ht="12.0" customHeight="1">
      <c r="A258" s="239">
        <v>238.0</v>
      </c>
      <c r="B258" s="239">
        <v>0.19546655442084057</v>
      </c>
      <c r="C258" s="239">
        <v>0.12159815996332346</v>
      </c>
    </row>
    <row r="259" ht="12.0" customHeight="1">
      <c r="A259" s="239">
        <v>239.0</v>
      </c>
      <c r="B259" s="239">
        <v>0.21068679598287637</v>
      </c>
      <c r="C259" s="239">
        <v>0.19044920263681364</v>
      </c>
    </row>
    <row r="260" ht="12.0" customHeight="1">
      <c r="A260" s="239">
        <v>240.0</v>
      </c>
      <c r="B260" s="239">
        <v>0.213503869811188</v>
      </c>
      <c r="C260" s="239">
        <v>0.1527856058970871</v>
      </c>
    </row>
    <row r="261" ht="12.0" customHeight="1">
      <c r="A261" s="239">
        <v>241.0</v>
      </c>
      <c r="B261" s="239">
        <v>0.19389594574598398</v>
      </c>
      <c r="C261" s="239">
        <v>0.1566730283743897</v>
      </c>
    </row>
    <row r="262" ht="12.0" customHeight="1">
      <c r="A262" s="239">
        <v>242.0</v>
      </c>
      <c r="B262" s="239">
        <v>0.1969785541011656</v>
      </c>
      <c r="C262" s="239">
        <v>0.17369320496794546</v>
      </c>
    </row>
    <row r="263" ht="12.0" customHeight="1">
      <c r="A263" s="239">
        <v>243.0</v>
      </c>
      <c r="B263" s="239">
        <v>0.20564418609156504</v>
      </c>
      <c r="C263" s="239">
        <v>0.17357230564662568</v>
      </c>
    </row>
    <row r="264" ht="12.0" customHeight="1">
      <c r="A264" s="239">
        <v>244.0</v>
      </c>
      <c r="B264" s="239">
        <v>0.21427693371132828</v>
      </c>
      <c r="C264" s="239">
        <v>0.16796879454679034</v>
      </c>
    </row>
    <row r="265" ht="12.0" customHeight="1">
      <c r="A265" s="239">
        <v>245.0</v>
      </c>
      <c r="B265" s="239">
        <v>0.20733880931964505</v>
      </c>
      <c r="C265" s="239">
        <v>0.17031946770779693</v>
      </c>
    </row>
    <row r="266" ht="12.0" customHeight="1">
      <c r="A266" s="239">
        <v>246.0</v>
      </c>
      <c r="B266" s="239">
        <v>0.17902517417448555</v>
      </c>
      <c r="C266" s="239">
        <v>0.13484611353282805</v>
      </c>
    </row>
    <row r="267" ht="12.0" customHeight="1">
      <c r="A267" s="239">
        <v>247.0</v>
      </c>
      <c r="B267" s="239">
        <v>0.20136419738757072</v>
      </c>
      <c r="C267" s="239">
        <v>0.1738732701533165</v>
      </c>
    </row>
    <row r="268" ht="12.0" customHeight="1">
      <c r="A268" s="239">
        <v>248.0</v>
      </c>
      <c r="B268" s="239">
        <v>0.1975011684952018</v>
      </c>
      <c r="C268" s="239">
        <v>0.15024124735619807</v>
      </c>
    </row>
    <row r="269" ht="12.0" customHeight="1">
      <c r="A269" s="239">
        <v>249.0</v>
      </c>
      <c r="B269" s="239">
        <v>0.18072273090514945</v>
      </c>
      <c r="C269" s="239">
        <v>0.14551788811635671</v>
      </c>
    </row>
    <row r="270" ht="12.0" customHeight="1">
      <c r="A270" s="239">
        <v>250.0</v>
      </c>
      <c r="B270" s="239">
        <v>0.19211859775531606</v>
      </c>
      <c r="C270" s="239">
        <v>0.1817055304595817</v>
      </c>
    </row>
    <row r="271" ht="12.0" customHeight="1">
      <c r="A271" s="239">
        <v>251.0</v>
      </c>
      <c r="B271" s="239">
        <v>0.20719918916389593</v>
      </c>
      <c r="C271" s="239">
        <v>0.18119401591822343</v>
      </c>
    </row>
    <row r="272" ht="12.0" customHeight="1">
      <c r="A272" s="239">
        <v>252.0</v>
      </c>
      <c r="B272" s="239">
        <v>0.18953421452085972</v>
      </c>
      <c r="C272" s="239">
        <v>0.14028330622068153</v>
      </c>
    </row>
    <row r="273" ht="12.0" customHeight="1">
      <c r="A273" s="239">
        <v>253.0</v>
      </c>
      <c r="B273" s="239">
        <v>0.16784544891888165</v>
      </c>
      <c r="C273" s="239">
        <v>0.1024908602788919</v>
      </c>
    </row>
    <row r="274" ht="12.0" customHeight="1">
      <c r="A274" s="239">
        <v>254.0</v>
      </c>
      <c r="B274" s="239">
        <v>0.21646813347975805</v>
      </c>
      <c r="C274" s="239">
        <v>0.14806393725349026</v>
      </c>
    </row>
    <row r="275" ht="12.0" customHeight="1">
      <c r="A275" s="239">
        <v>255.0</v>
      </c>
      <c r="B275" s="239">
        <v>0.20173313696631467</v>
      </c>
      <c r="C275" s="239">
        <v>0.12803783848622172</v>
      </c>
    </row>
    <row r="276" ht="12.0" customHeight="1">
      <c r="A276" s="239">
        <v>256.0</v>
      </c>
      <c r="B276" s="239">
        <v>0.1734286517021316</v>
      </c>
      <c r="C276" s="239">
        <v>0.1354798967791848</v>
      </c>
    </row>
    <row r="277" ht="12.0" customHeight="1">
      <c r="A277" s="239">
        <v>257.0</v>
      </c>
      <c r="B277" s="239">
        <v>0.20001559351332024</v>
      </c>
      <c r="C277" s="239">
        <v>0.12260760484521539</v>
      </c>
    </row>
    <row r="278" ht="12.0" customHeight="1">
      <c r="A278" s="239">
        <v>258.0</v>
      </c>
      <c r="B278" s="239">
        <v>0.18206796776504852</v>
      </c>
      <c r="C278" s="239">
        <v>0.13546104685585897</v>
      </c>
    </row>
    <row r="279" ht="12.0" customHeight="1">
      <c r="A279" s="239">
        <v>259.0</v>
      </c>
      <c r="B279" s="239">
        <v>0.17760163859645592</v>
      </c>
      <c r="C279" s="239">
        <v>0.14810704233990102</v>
      </c>
    </row>
    <row r="280" ht="12.0" customHeight="1">
      <c r="A280" s="239">
        <v>260.0</v>
      </c>
      <c r="B280" s="239">
        <v>0.1992731068499096</v>
      </c>
      <c r="C280" s="239">
        <v>0.13683251898966908</v>
      </c>
    </row>
    <row r="281" ht="12.0" customHeight="1">
      <c r="A281" s="239">
        <v>261.0</v>
      </c>
      <c r="B281" s="239">
        <v>0.22671609165138085</v>
      </c>
      <c r="C281" s="239">
        <v>0.19840057806236186</v>
      </c>
    </row>
    <row r="282" ht="12.0" customHeight="1">
      <c r="A282" s="239">
        <v>262.0</v>
      </c>
      <c r="B282" s="239">
        <v>0.1829815552118469</v>
      </c>
      <c r="C282" s="239">
        <v>0.13576334125596853</v>
      </c>
    </row>
    <row r="283" ht="12.0" customHeight="1">
      <c r="A283" s="239">
        <v>263.0</v>
      </c>
      <c r="B283" s="239">
        <v>0.21343371105879058</v>
      </c>
      <c r="C283" s="239">
        <v>0.13846015589138966</v>
      </c>
    </row>
    <row r="284" ht="12.0" customHeight="1">
      <c r="A284" s="239">
        <v>264.0</v>
      </c>
      <c r="B284" s="239">
        <v>0.17700077069697837</v>
      </c>
      <c r="C284" s="239">
        <v>0.13359744759912373</v>
      </c>
    </row>
    <row r="285" ht="12.0" customHeight="1">
      <c r="A285" s="239">
        <v>265.0</v>
      </c>
      <c r="B285" s="239">
        <v>0.2000589723750209</v>
      </c>
      <c r="C285" s="239">
        <v>0.15996180704045584</v>
      </c>
    </row>
    <row r="286" ht="12.0" customHeight="1">
      <c r="A286" s="239">
        <v>266.0</v>
      </c>
      <c r="B286" s="239">
        <v>0.17787296391018026</v>
      </c>
      <c r="C286" s="239">
        <v>0.10832779301286924</v>
      </c>
    </row>
    <row r="287" ht="12.0" customHeight="1">
      <c r="A287" s="239">
        <v>267.0</v>
      </c>
      <c r="B287" s="239">
        <v>0.21027870446142857</v>
      </c>
      <c r="C287" s="239">
        <v>0.16250726708237376</v>
      </c>
    </row>
    <row r="288" ht="12.0" customHeight="1">
      <c r="A288" s="239">
        <v>268.0</v>
      </c>
      <c r="B288" s="239">
        <v>0.21274756401727468</v>
      </c>
      <c r="C288" s="239">
        <v>0.16908465539849016</v>
      </c>
    </row>
    <row r="289" ht="12.0" customHeight="1">
      <c r="A289" s="239">
        <v>269.0</v>
      </c>
      <c r="B289" s="239">
        <v>0.22444449390483476</v>
      </c>
      <c r="C289" s="239">
        <v>0.14856066855263889</v>
      </c>
    </row>
    <row r="290" ht="12.0" customHeight="1">
      <c r="A290" s="239">
        <v>270.0</v>
      </c>
      <c r="B290" s="239">
        <v>0.19297143502355343</v>
      </c>
      <c r="C290" s="239">
        <v>0.19186368668753007</v>
      </c>
    </row>
    <row r="291" ht="12.0" customHeight="1">
      <c r="A291" s="239">
        <v>271.0</v>
      </c>
      <c r="B291" s="239">
        <v>0.18967856468034952</v>
      </c>
      <c r="C291" s="239">
        <v>0.14312865920701648</v>
      </c>
    </row>
    <row r="292" ht="12.0" customHeight="1">
      <c r="A292" s="239">
        <v>272.0</v>
      </c>
      <c r="B292" s="239">
        <v>0.1796412510537156</v>
      </c>
      <c r="C292" s="239">
        <v>0.1377494289140242</v>
      </c>
    </row>
    <row r="293" ht="12.0" customHeight="1">
      <c r="A293" s="239">
        <v>273.0</v>
      </c>
      <c r="B293" s="239">
        <v>0.2163726542614591</v>
      </c>
      <c r="C293" s="239">
        <v>0.17765429679391712</v>
      </c>
    </row>
    <row r="294" ht="12.0" customHeight="1">
      <c r="A294" s="239">
        <v>274.0</v>
      </c>
      <c r="B294" s="239">
        <v>0.18626398516746998</v>
      </c>
      <c r="C294" s="239">
        <v>0.13438239674494895</v>
      </c>
    </row>
    <row r="295" ht="12.0" customHeight="1">
      <c r="A295" s="239">
        <v>275.0</v>
      </c>
      <c r="B295" s="239">
        <v>0.1858843088457545</v>
      </c>
      <c r="C295" s="239">
        <v>0.11587769484687614</v>
      </c>
    </row>
    <row r="296" ht="12.0" customHeight="1">
      <c r="A296" s="239">
        <v>276.0</v>
      </c>
      <c r="B296" s="239">
        <v>0.2100821929584894</v>
      </c>
      <c r="C296" s="239">
        <v>0.13532978412363683</v>
      </c>
    </row>
    <row r="297" ht="12.0" customHeight="1">
      <c r="A297" s="239">
        <v>277.0</v>
      </c>
      <c r="B297" s="239">
        <v>0.17820196599714247</v>
      </c>
      <c r="C297" s="239">
        <v>0.10918710147510055</v>
      </c>
    </row>
    <row r="298" ht="12.0" customHeight="1">
      <c r="A298" s="239">
        <v>278.0</v>
      </c>
      <c r="B298" s="239">
        <v>0.1773404613561847</v>
      </c>
      <c r="C298" s="239">
        <v>0.1291116749058162</v>
      </c>
    </row>
    <row r="299" ht="12.0" customHeight="1">
      <c r="A299" s="239">
        <v>279.0</v>
      </c>
      <c r="B299" s="239">
        <v>0.2065882847254994</v>
      </c>
      <c r="C299" s="239">
        <v>0.1503961245402448</v>
      </c>
    </row>
    <row r="300" ht="12.0" customHeight="1">
      <c r="A300" s="239">
        <v>280.0</v>
      </c>
      <c r="B300" s="239">
        <v>0.18037238531883432</v>
      </c>
      <c r="C300" s="239">
        <v>0.10959315505624379</v>
      </c>
    </row>
    <row r="301" ht="12.0" customHeight="1">
      <c r="A301" s="239">
        <v>281.0</v>
      </c>
      <c r="B301" s="239">
        <v>0.1790821799020548</v>
      </c>
      <c r="C301" s="239">
        <v>0.1305090071463634</v>
      </c>
    </row>
    <row r="302" ht="12.0" customHeight="1">
      <c r="A302" s="239">
        <v>282.0</v>
      </c>
      <c r="B302" s="239">
        <v>0.1690394713845946</v>
      </c>
      <c r="C302" s="239">
        <v>0.09926787648808011</v>
      </c>
    </row>
    <row r="303" ht="12.0" customHeight="1">
      <c r="A303" s="239">
        <v>283.0</v>
      </c>
      <c r="B303" s="239">
        <v>0.18237334040651207</v>
      </c>
      <c r="C303" s="239">
        <v>0.10489916311009413</v>
      </c>
    </row>
    <row r="304" ht="12.0" customHeight="1">
      <c r="A304" s="239">
        <v>284.0</v>
      </c>
      <c r="B304" s="239">
        <v>0.24315805058288886</v>
      </c>
      <c r="C304" s="239">
        <v>0.2108042954322916</v>
      </c>
    </row>
    <row r="305" ht="12.0" customHeight="1">
      <c r="A305" s="239">
        <v>285.0</v>
      </c>
      <c r="B305" s="239">
        <v>0.1828464953359372</v>
      </c>
      <c r="C305" s="239">
        <v>0.1541353902864265</v>
      </c>
    </row>
    <row r="306" ht="12.0" customHeight="1">
      <c r="A306" s="239">
        <v>286.0</v>
      </c>
      <c r="B306" s="239">
        <v>0.20005213453597648</v>
      </c>
      <c r="C306" s="239">
        <v>0.15959417485134564</v>
      </c>
    </row>
    <row r="307" ht="12.0" customHeight="1">
      <c r="A307" s="239">
        <v>287.0</v>
      </c>
      <c r="B307" s="239">
        <v>0.1882752416842342</v>
      </c>
      <c r="C307" s="239">
        <v>0.15546446196996788</v>
      </c>
    </row>
    <row r="308" ht="12.0" customHeight="1">
      <c r="A308" s="239">
        <v>288.0</v>
      </c>
      <c r="B308" s="239">
        <v>0.182594188719625</v>
      </c>
      <c r="C308" s="239">
        <v>0.14765759944922502</v>
      </c>
    </row>
    <row r="309" ht="12.0" customHeight="1">
      <c r="A309" s="239">
        <v>289.0</v>
      </c>
      <c r="B309" s="239">
        <v>0.18752046317338655</v>
      </c>
      <c r="C309" s="239">
        <v>0.16119606361738154</v>
      </c>
    </row>
    <row r="310" ht="12.0" customHeight="1">
      <c r="A310" s="239">
        <v>290.0</v>
      </c>
      <c r="B310" s="239">
        <v>0.20397871918647478</v>
      </c>
      <c r="C310" s="239">
        <v>0.15497374675406958</v>
      </c>
    </row>
    <row r="311" ht="12.0" customHeight="1">
      <c r="A311" s="239">
        <v>291.0</v>
      </c>
      <c r="B311" s="239">
        <v>0.17976357996021333</v>
      </c>
      <c r="C311" s="239">
        <v>0.11497341358829008</v>
      </c>
    </row>
    <row r="312" ht="12.0" customHeight="1">
      <c r="A312" s="239">
        <v>292.0</v>
      </c>
      <c r="B312" s="239">
        <v>0.17089575462099005</v>
      </c>
      <c r="C312" s="239">
        <v>0.13260195443059078</v>
      </c>
    </row>
    <row r="313" ht="12.0" customHeight="1">
      <c r="A313" s="239">
        <v>293.0</v>
      </c>
      <c r="B313" s="239">
        <v>0.18392178816633117</v>
      </c>
      <c r="C313" s="239">
        <v>0.12182207020823836</v>
      </c>
    </row>
    <row r="314" ht="12.0" customHeight="1">
      <c r="A314" s="239">
        <v>294.0</v>
      </c>
      <c r="B314" s="239">
        <v>0.18480093941057155</v>
      </c>
      <c r="C314" s="239">
        <v>0.1355556820781126</v>
      </c>
    </row>
    <row r="315" ht="12.0" customHeight="1">
      <c r="A315" s="239">
        <v>295.0</v>
      </c>
      <c r="B315" s="239">
        <v>0.20031437479684472</v>
      </c>
      <c r="C315" s="239">
        <v>0.14392003724930838</v>
      </c>
    </row>
    <row r="316" ht="12.0" customHeight="1">
      <c r="A316" s="239">
        <v>296.0</v>
      </c>
      <c r="B316" s="239">
        <v>0.20773472076715435</v>
      </c>
      <c r="C316" s="239">
        <v>0.17460322604648973</v>
      </c>
    </row>
    <row r="317" ht="12.0" customHeight="1">
      <c r="A317" s="239">
        <v>297.0</v>
      </c>
      <c r="B317" s="239">
        <v>0.20149337662513733</v>
      </c>
      <c r="C317" s="239">
        <v>0.16070747636047206</v>
      </c>
    </row>
    <row r="318" ht="12.0" customHeight="1">
      <c r="A318" s="239">
        <v>298.0</v>
      </c>
      <c r="B318" s="239">
        <v>0.18160817388096875</v>
      </c>
      <c r="C318" s="239">
        <v>0.133638867827991</v>
      </c>
    </row>
    <row r="319" ht="12.0" customHeight="1">
      <c r="A319" s="239">
        <v>299.0</v>
      </c>
      <c r="B319" s="239">
        <v>0.1963070621623955</v>
      </c>
      <c r="C319" s="239">
        <v>0.146033391789991</v>
      </c>
    </row>
    <row r="320" ht="12.0" customHeight="1">
      <c r="A320" s="239">
        <v>300.0</v>
      </c>
      <c r="B320" s="239">
        <v>0.16425433573274983</v>
      </c>
      <c r="C320" s="239">
        <v>0.06457900269491902</v>
      </c>
    </row>
    <row r="321" ht="12.0" customHeight="1">
      <c r="A321" s="239">
        <v>301.0</v>
      </c>
      <c r="B321" s="239">
        <v>0.1789769741357679</v>
      </c>
      <c r="C321" s="239">
        <v>0.11286819060116177</v>
      </c>
    </row>
    <row r="322" ht="12.0" customHeight="1">
      <c r="A322" s="239">
        <v>302.0</v>
      </c>
      <c r="B322" s="239">
        <v>0.20270523281713076</v>
      </c>
      <c r="C322" s="239">
        <v>0.15566438750589842</v>
      </c>
    </row>
    <row r="323" ht="12.0" customHeight="1">
      <c r="A323" s="239">
        <v>303.0</v>
      </c>
      <c r="B323" s="239">
        <v>0.18066300123080817</v>
      </c>
      <c r="C323" s="239">
        <v>0.12175488775984485</v>
      </c>
    </row>
    <row r="324" ht="12.0" customHeight="1">
      <c r="A324" s="239">
        <v>304.0</v>
      </c>
      <c r="B324" s="239">
        <v>0.19072274252976867</v>
      </c>
      <c r="C324" s="239">
        <v>0.1281438613830965</v>
      </c>
    </row>
    <row r="325" ht="12.0" customHeight="1">
      <c r="A325" s="239">
        <v>305.0</v>
      </c>
      <c r="B325" s="239">
        <v>0.17680853270136446</v>
      </c>
      <c r="C325" s="239">
        <v>0.14558261229680058</v>
      </c>
    </row>
    <row r="326" ht="12.0" customHeight="1">
      <c r="A326" s="239">
        <v>306.0</v>
      </c>
      <c r="B326" s="239">
        <v>0.17752871912213866</v>
      </c>
      <c r="C326" s="239">
        <v>0.12490551713237376</v>
      </c>
    </row>
    <row r="327" ht="12.0" customHeight="1">
      <c r="A327" s="239">
        <v>307.0</v>
      </c>
      <c r="B327" s="239">
        <v>0.1898696077208498</v>
      </c>
      <c r="C327" s="239">
        <v>0.14484062233650977</v>
      </c>
    </row>
    <row r="328" ht="12.0" customHeight="1">
      <c r="A328" s="239">
        <v>308.0</v>
      </c>
      <c r="B328" s="239">
        <v>0.207902552991628</v>
      </c>
      <c r="C328" s="239">
        <v>0.09349164467344612</v>
      </c>
    </row>
    <row r="329" ht="12.0" customHeight="1">
      <c r="A329" s="239">
        <v>309.0</v>
      </c>
      <c r="B329" s="239">
        <v>0.20179391600681237</v>
      </c>
      <c r="C329" s="239">
        <v>0.1455239218529837</v>
      </c>
    </row>
    <row r="330" ht="12.0" customHeight="1">
      <c r="A330" s="239">
        <v>310.0</v>
      </c>
      <c r="B330" s="239">
        <v>0.17846218764589147</v>
      </c>
      <c r="C330" s="239">
        <v>0.13071874588447105</v>
      </c>
    </row>
    <row r="331" ht="12.0" customHeight="1">
      <c r="A331" s="239">
        <v>311.0</v>
      </c>
      <c r="B331" s="239">
        <v>0.1651874120656342</v>
      </c>
      <c r="C331" s="239">
        <v>0.09867688987194029</v>
      </c>
    </row>
    <row r="332" ht="12.0" customHeight="1">
      <c r="A332" s="239">
        <v>312.0</v>
      </c>
      <c r="B332" s="239">
        <v>0.1835835661740401</v>
      </c>
      <c r="C332" s="239">
        <v>0.16471113089144637</v>
      </c>
    </row>
    <row r="333" ht="12.0" customHeight="1">
      <c r="A333" s="239">
        <v>313.0</v>
      </c>
      <c r="B333" s="239">
        <v>0.18568344658007382</v>
      </c>
      <c r="C333" s="239">
        <v>0.14138525726497875</v>
      </c>
    </row>
    <row r="334" ht="12.0" customHeight="1">
      <c r="A334" s="239">
        <v>314.0</v>
      </c>
      <c r="B334" s="239">
        <v>0.23376999164896636</v>
      </c>
      <c r="C334" s="239">
        <v>0.16898620468733516</v>
      </c>
    </row>
    <row r="335" ht="12.0" customHeight="1">
      <c r="A335" s="239">
        <v>315.0</v>
      </c>
      <c r="B335" s="239">
        <v>0.17764344146855343</v>
      </c>
      <c r="C335" s="239">
        <v>0.12460299409621287</v>
      </c>
    </row>
    <row r="336" ht="12.0" customHeight="1">
      <c r="A336" s="239">
        <v>316.0</v>
      </c>
      <c r="B336" s="239">
        <v>0.18790928867738793</v>
      </c>
      <c r="C336" s="239">
        <v>0.15955248760836235</v>
      </c>
    </row>
    <row r="337" ht="12.0" customHeight="1">
      <c r="A337" s="239">
        <v>317.0</v>
      </c>
      <c r="B337" s="239">
        <v>0.2036171571086827</v>
      </c>
      <c r="C337" s="239">
        <v>0.18183317034183094</v>
      </c>
    </row>
    <row r="338" ht="12.0" customHeight="1">
      <c r="A338" s="239">
        <v>318.0</v>
      </c>
      <c r="B338" s="239">
        <v>0.20316695160935178</v>
      </c>
      <c r="C338" s="239">
        <v>0.1775283725234168</v>
      </c>
    </row>
    <row r="339" ht="12.0" customHeight="1">
      <c r="A339" s="239">
        <v>319.0</v>
      </c>
      <c r="B339" s="239">
        <v>0.20482438848632178</v>
      </c>
      <c r="C339" s="239">
        <v>0.14546817399107545</v>
      </c>
    </row>
    <row r="340" ht="12.0" customHeight="1">
      <c r="A340" s="239">
        <v>320.0</v>
      </c>
      <c r="B340" s="239">
        <v>0.19255327057067684</v>
      </c>
      <c r="C340" s="239">
        <v>0.16605213583732983</v>
      </c>
    </row>
    <row r="341" ht="12.0" customHeight="1">
      <c r="A341" s="239">
        <v>321.0</v>
      </c>
      <c r="B341" s="239">
        <v>0.20807131313325947</v>
      </c>
      <c r="C341" s="239">
        <v>0.16869869067916007</v>
      </c>
    </row>
    <row r="342" ht="12.0" customHeight="1">
      <c r="A342" s="239">
        <v>322.0</v>
      </c>
      <c r="B342" s="239">
        <v>0.21019492575484747</v>
      </c>
      <c r="C342" s="239">
        <v>0.16342141552823541</v>
      </c>
    </row>
    <row r="343" ht="12.0" customHeight="1">
      <c r="A343" s="239">
        <v>323.0</v>
      </c>
      <c r="B343" s="239">
        <v>0.2321026345414238</v>
      </c>
      <c r="C343" s="239">
        <v>0.1357619791041542</v>
      </c>
    </row>
    <row r="344" ht="12.0" customHeight="1">
      <c r="A344" s="239">
        <v>324.0</v>
      </c>
      <c r="B344" s="239">
        <v>0.216550879825843</v>
      </c>
      <c r="C344" s="239">
        <v>0.16481822445875705</v>
      </c>
    </row>
    <row r="345" ht="12.0" customHeight="1">
      <c r="A345" s="239">
        <v>325.0</v>
      </c>
      <c r="B345" s="239">
        <v>0.16958062473803334</v>
      </c>
      <c r="C345" s="239">
        <v>0.1228405386873453</v>
      </c>
    </row>
    <row r="346" ht="12.0" customHeight="1">
      <c r="A346" s="239">
        <v>326.0</v>
      </c>
      <c r="B346" s="239">
        <v>0.1692429866893679</v>
      </c>
      <c r="C346" s="239">
        <v>0.10865782161525034</v>
      </c>
    </row>
    <row r="347" ht="12.0" customHeight="1">
      <c r="A347" s="239">
        <v>327.0</v>
      </c>
      <c r="B347" s="239">
        <v>0.1851287419178121</v>
      </c>
      <c r="C347" s="239">
        <v>0.15568427609353094</v>
      </c>
    </row>
    <row r="348" ht="12.0" customHeight="1">
      <c r="A348" s="239">
        <v>328.0</v>
      </c>
      <c r="B348" s="239">
        <v>0.187098943448921</v>
      </c>
      <c r="C348" s="239">
        <v>0.11273074461714089</v>
      </c>
    </row>
    <row r="349" ht="12.0" customHeight="1">
      <c r="A349" s="239">
        <v>329.0</v>
      </c>
      <c r="B349" s="239">
        <v>0.19385622280476386</v>
      </c>
      <c r="C349" s="239">
        <v>0.1688234064708045</v>
      </c>
    </row>
    <row r="350" ht="12.0" customHeight="1">
      <c r="A350" s="239">
        <v>330.0</v>
      </c>
      <c r="B350" s="239">
        <v>0.18727695161909344</v>
      </c>
      <c r="C350" s="239">
        <v>0.14859281638217892</v>
      </c>
    </row>
    <row r="351" ht="12.0" customHeight="1">
      <c r="A351" s="239">
        <v>331.0</v>
      </c>
      <c r="B351" s="239">
        <v>0.1917683035723528</v>
      </c>
      <c r="C351" s="239">
        <v>0.17450687230953674</v>
      </c>
    </row>
    <row r="352" ht="12.0" customHeight="1">
      <c r="A352" s="239">
        <v>332.0</v>
      </c>
      <c r="B352" s="239">
        <v>0.19763571771444988</v>
      </c>
      <c r="C352" s="239">
        <v>0.15347057427725483</v>
      </c>
    </row>
    <row r="353" ht="12.0" customHeight="1">
      <c r="A353" s="239">
        <v>333.0</v>
      </c>
      <c r="B353" s="239">
        <v>0.17058016449294686</v>
      </c>
      <c r="C353" s="239">
        <v>0.13090686325106587</v>
      </c>
    </row>
    <row r="354" ht="12.0" customHeight="1">
      <c r="A354" s="239">
        <v>334.0</v>
      </c>
      <c r="B354" s="239">
        <v>0.19309339663314987</v>
      </c>
      <c r="C354" s="239">
        <v>0.13721858547304194</v>
      </c>
    </row>
    <row r="355" ht="12.0" customHeight="1">
      <c r="A355" s="239">
        <v>335.0</v>
      </c>
      <c r="B355" s="239">
        <v>0.17560855897779695</v>
      </c>
      <c r="C355" s="239">
        <v>0.12672004462586559</v>
      </c>
    </row>
    <row r="356" ht="12.0" customHeight="1">
      <c r="A356" s="239">
        <v>336.0</v>
      </c>
      <c r="B356" s="239">
        <v>0.21663644923248931</v>
      </c>
      <c r="C356" s="239">
        <v>0.16811421101648272</v>
      </c>
    </row>
    <row r="357" ht="12.0" customHeight="1">
      <c r="A357" s="239">
        <v>337.0</v>
      </c>
      <c r="B357" s="239">
        <v>0.21040150607445812</v>
      </c>
      <c r="C357" s="239">
        <v>0.11532561518981302</v>
      </c>
    </row>
    <row r="358" ht="12.0" customHeight="1">
      <c r="A358" s="239">
        <v>338.0</v>
      </c>
      <c r="B358" s="239">
        <v>0.18083159747495647</v>
      </c>
      <c r="C358" s="239">
        <v>0.13794970712898366</v>
      </c>
    </row>
    <row r="359" ht="12.0" customHeight="1">
      <c r="A359" s="239">
        <v>339.0</v>
      </c>
      <c r="B359" s="239">
        <v>0.17967332839429734</v>
      </c>
      <c r="C359" s="239">
        <v>0.1195304001990318</v>
      </c>
    </row>
    <row r="360" ht="12.0" customHeight="1">
      <c r="A360" s="239">
        <v>340.0</v>
      </c>
      <c r="B360" s="239">
        <v>0.1950641448605042</v>
      </c>
      <c r="C360" s="239">
        <v>0.1477511231664872</v>
      </c>
    </row>
    <row r="361" ht="12.0" customHeight="1">
      <c r="A361" s="239">
        <v>341.0</v>
      </c>
      <c r="B361" s="239">
        <v>0.1888928264218998</v>
      </c>
      <c r="C361" s="239">
        <v>0.0919144562671733</v>
      </c>
    </row>
    <row r="362" ht="12.0" customHeight="1">
      <c r="A362" s="239">
        <v>342.0</v>
      </c>
      <c r="B362" s="239">
        <v>0.17480819927186636</v>
      </c>
      <c r="C362" s="239">
        <v>0.15252140775977946</v>
      </c>
    </row>
    <row r="363" ht="12.0" customHeight="1">
      <c r="A363" s="239">
        <v>343.0</v>
      </c>
      <c r="B363" s="239">
        <v>0.18120795627743605</v>
      </c>
      <c r="C363" s="239">
        <v>0.16377853732032105</v>
      </c>
    </row>
    <row r="364" ht="12.0" customHeight="1">
      <c r="A364" s="239">
        <v>344.0</v>
      </c>
      <c r="B364" s="239">
        <v>0.16791469120283825</v>
      </c>
      <c r="C364" s="239">
        <v>0.08877563200542489</v>
      </c>
    </row>
    <row r="365" ht="12.0" customHeight="1">
      <c r="A365" s="239">
        <v>345.0</v>
      </c>
      <c r="B365" s="239">
        <v>0.19472551879558683</v>
      </c>
      <c r="C365" s="239">
        <v>0.16091477622632677</v>
      </c>
    </row>
    <row r="366" ht="12.0" customHeight="1">
      <c r="A366" s="239">
        <v>346.0</v>
      </c>
      <c r="B366" s="239">
        <v>0.169555823565817</v>
      </c>
      <c r="C366" s="239">
        <v>0.12338264357783843</v>
      </c>
    </row>
    <row r="367" ht="12.0" customHeight="1">
      <c r="A367" s="239">
        <v>347.0</v>
      </c>
      <c r="B367" s="239">
        <v>0.20508520038001238</v>
      </c>
      <c r="C367" s="239">
        <v>0.17414214370602596</v>
      </c>
    </row>
    <row r="368" ht="12.0" customHeight="1">
      <c r="A368" s="239">
        <v>348.0</v>
      </c>
      <c r="B368" s="239">
        <v>0.19574395935367692</v>
      </c>
      <c r="C368" s="239">
        <v>0.12160157431046784</v>
      </c>
    </row>
    <row r="369" ht="12.0" customHeight="1">
      <c r="A369" s="239">
        <v>349.0</v>
      </c>
      <c r="B369" s="239">
        <v>0.19000600050597677</v>
      </c>
      <c r="C369" s="239">
        <v>0.14324956817546608</v>
      </c>
    </row>
    <row r="370" ht="12.0" customHeight="1">
      <c r="A370" s="239">
        <v>350.0</v>
      </c>
      <c r="B370" s="239">
        <v>0.17359212957543593</v>
      </c>
      <c r="C370" s="239">
        <v>0.1257208641610096</v>
      </c>
    </row>
    <row r="371" ht="12.0" customHeight="1">
      <c r="A371" s="239">
        <v>351.0</v>
      </c>
      <c r="B371" s="239">
        <v>0.19385084886066026</v>
      </c>
      <c r="C371" s="239">
        <v>0.14884374615593005</v>
      </c>
    </row>
    <row r="372" ht="12.0" customHeight="1">
      <c r="A372" s="239">
        <v>352.0</v>
      </c>
      <c r="B372" s="239">
        <v>0.19771759989876167</v>
      </c>
      <c r="C372" s="239">
        <v>0.15076143972593126</v>
      </c>
    </row>
    <row r="373" ht="12.0" customHeight="1">
      <c r="A373" s="239">
        <v>353.0</v>
      </c>
      <c r="B373" s="239">
        <v>0.1922109395197209</v>
      </c>
      <c r="C373" s="239">
        <v>0.1560512012202042</v>
      </c>
    </row>
    <row r="374" ht="12.0" customHeight="1">
      <c r="A374" s="239">
        <v>354.0</v>
      </c>
      <c r="B374" s="239">
        <v>0.21852564589290716</v>
      </c>
      <c r="C374" s="239">
        <v>0.22515324887254212</v>
      </c>
    </row>
    <row r="375" ht="12.0" customHeight="1">
      <c r="A375" s="239">
        <v>355.0</v>
      </c>
      <c r="B375" s="239">
        <v>0.22533387212383407</v>
      </c>
      <c r="C375" s="239">
        <v>0.19123269003502782</v>
      </c>
    </row>
    <row r="376" ht="12.0" customHeight="1">
      <c r="A376" s="239">
        <v>356.0</v>
      </c>
      <c r="B376" s="239">
        <v>0.16577195226020242</v>
      </c>
      <c r="C376" s="239">
        <v>0.08955330186972266</v>
      </c>
    </row>
    <row r="377" ht="12.0" customHeight="1">
      <c r="A377" s="239">
        <v>357.0</v>
      </c>
      <c r="B377" s="239">
        <v>0.18981326263921405</v>
      </c>
      <c r="C377" s="239">
        <v>0.13596730152617445</v>
      </c>
    </row>
    <row r="378" ht="12.0" customHeight="1">
      <c r="A378" s="239">
        <v>358.0</v>
      </c>
      <c r="B378" s="239">
        <v>0.18449741543314588</v>
      </c>
      <c r="C378" s="239">
        <v>0.12488144834765952</v>
      </c>
    </row>
    <row r="379" ht="12.0" customHeight="1">
      <c r="A379" s="239">
        <v>359.0</v>
      </c>
      <c r="B379" s="239">
        <v>0.18215087671538094</v>
      </c>
      <c r="C379" s="239">
        <v>0.11713870002833841</v>
      </c>
    </row>
    <row r="380" ht="12.0" customHeight="1">
      <c r="A380" s="239">
        <v>360.0</v>
      </c>
      <c r="B380" s="239">
        <v>0.19103402203609274</v>
      </c>
      <c r="C380" s="239">
        <v>0.14403685116466663</v>
      </c>
    </row>
    <row r="381" ht="12.0" customHeight="1">
      <c r="A381" s="239">
        <v>361.0</v>
      </c>
      <c r="B381" s="239">
        <v>0.2043152851748863</v>
      </c>
      <c r="C381" s="239">
        <v>0.19968152754816268</v>
      </c>
    </row>
    <row r="382" ht="12.0" customHeight="1">
      <c r="A382" s="239">
        <v>362.0</v>
      </c>
      <c r="B382" s="239">
        <v>0.18693559380456679</v>
      </c>
      <c r="C382" s="239">
        <v>0.13271120118599877</v>
      </c>
    </row>
    <row r="383" ht="12.0" customHeight="1">
      <c r="A383" s="239">
        <v>363.0</v>
      </c>
      <c r="B383" s="239">
        <v>0.18301394247918154</v>
      </c>
      <c r="C383" s="239">
        <v>0.12359827399830269</v>
      </c>
    </row>
    <row r="384" ht="12.0" customHeight="1">
      <c r="A384" s="239">
        <v>364.0</v>
      </c>
      <c r="B384" s="239">
        <v>0.20058545986993567</v>
      </c>
      <c r="C384" s="239">
        <v>0.15461335265489332</v>
      </c>
    </row>
    <row r="385" ht="12.0" customHeight="1">
      <c r="A385" s="239">
        <v>365.0</v>
      </c>
      <c r="B385" s="239">
        <v>0.18996546890626578</v>
      </c>
      <c r="C385" s="239">
        <v>0.13922799448291504</v>
      </c>
    </row>
    <row r="386" ht="12.0" customHeight="1">
      <c r="A386" s="239">
        <v>366.0</v>
      </c>
      <c r="B386" s="239">
        <v>0.19449967195557988</v>
      </c>
      <c r="C386" s="239">
        <v>0.1294276048004282</v>
      </c>
    </row>
    <row r="387" ht="12.0" customHeight="1">
      <c r="A387" s="239">
        <v>367.0</v>
      </c>
      <c r="B387" s="239">
        <v>0.2405987797231967</v>
      </c>
      <c r="C387" s="239">
        <v>0.17276752809590074</v>
      </c>
    </row>
    <row r="388" ht="12.0" customHeight="1">
      <c r="A388" s="239">
        <v>368.0</v>
      </c>
      <c r="B388" s="239">
        <v>0.17522797405308393</v>
      </c>
      <c r="C388" s="239">
        <v>0.14371357796881712</v>
      </c>
    </row>
    <row r="389" ht="12.0" customHeight="1">
      <c r="A389" s="239">
        <v>369.0</v>
      </c>
      <c r="B389" s="239">
        <v>0.21135426510615693</v>
      </c>
      <c r="C389" s="239">
        <v>0.14217790126053226</v>
      </c>
    </row>
    <row r="390" ht="12.0" customHeight="1">
      <c r="A390" s="239">
        <v>370.0</v>
      </c>
      <c r="B390" s="239">
        <v>0.19690164595205253</v>
      </c>
      <c r="C390" s="239">
        <v>0.15126422487551913</v>
      </c>
    </row>
    <row r="391" ht="12.0" customHeight="1">
      <c r="A391" s="239">
        <v>371.0</v>
      </c>
      <c r="B391" s="239">
        <v>0.20703635432972212</v>
      </c>
      <c r="C391" s="239">
        <v>0.14769418871840917</v>
      </c>
    </row>
    <row r="392" ht="12.0" customHeight="1">
      <c r="A392" s="239">
        <v>372.0</v>
      </c>
      <c r="B392" s="239">
        <v>0.1731029849373974</v>
      </c>
      <c r="C392" s="239">
        <v>0.13670599481729476</v>
      </c>
    </row>
    <row r="393" ht="12.0" customHeight="1">
      <c r="A393" s="239">
        <v>373.0</v>
      </c>
      <c r="B393" s="239">
        <v>0.18855102948754687</v>
      </c>
      <c r="C393" s="239">
        <v>0.12437070448604293</v>
      </c>
    </row>
    <row r="394" ht="12.0" customHeight="1">
      <c r="A394" s="239">
        <v>374.0</v>
      </c>
      <c r="B394" s="239">
        <v>0.20719433632112938</v>
      </c>
      <c r="C394" s="239">
        <v>0.1674067153655262</v>
      </c>
    </row>
    <row r="395" ht="12.0" customHeight="1">
      <c r="A395" s="239">
        <v>375.0</v>
      </c>
      <c r="B395" s="239">
        <v>0.22835841444587784</v>
      </c>
      <c r="C395" s="239">
        <v>0.15327205769137858</v>
      </c>
    </row>
    <row r="396" ht="12.0" customHeight="1">
      <c r="A396" s="239">
        <v>376.0</v>
      </c>
      <c r="B396" s="239">
        <v>0.17716345295540128</v>
      </c>
      <c r="C396" s="239">
        <v>0.15324705239910352</v>
      </c>
    </row>
    <row r="397" ht="12.0" customHeight="1">
      <c r="A397" s="239">
        <v>377.0</v>
      </c>
      <c r="B397" s="239">
        <v>0.20761927774672587</v>
      </c>
      <c r="C397" s="239">
        <v>0.16430619545843297</v>
      </c>
    </row>
    <row r="398" ht="12.0" customHeight="1">
      <c r="A398" s="239">
        <v>378.0</v>
      </c>
      <c r="B398" s="239">
        <v>0.19508812737070785</v>
      </c>
      <c r="C398" s="239">
        <v>0.168593156889061</v>
      </c>
    </row>
    <row r="399" ht="12.0" customHeight="1">
      <c r="A399" s="239">
        <v>379.0</v>
      </c>
      <c r="B399" s="239">
        <v>0.1763844542225207</v>
      </c>
      <c r="C399" s="239">
        <v>0.1426489982667474</v>
      </c>
    </row>
    <row r="400" ht="12.0" customHeight="1">
      <c r="A400" s="239">
        <v>380.0</v>
      </c>
      <c r="B400" s="239">
        <v>0.19389977871855582</v>
      </c>
      <c r="C400" s="239">
        <v>0.13870715286499596</v>
      </c>
    </row>
    <row r="401" ht="12.0" customHeight="1">
      <c r="A401" s="239">
        <v>381.0</v>
      </c>
      <c r="B401" s="239">
        <v>0.18925353287245011</v>
      </c>
      <c r="C401" s="239">
        <v>0.12370839075088302</v>
      </c>
    </row>
    <row r="402" ht="12.0" customHeight="1">
      <c r="A402" s="239">
        <v>382.0</v>
      </c>
      <c r="B402" s="239">
        <v>0.21096478800044266</v>
      </c>
      <c r="C402" s="239">
        <v>0.1801099260862081</v>
      </c>
    </row>
    <row r="403" ht="12.0" customHeight="1">
      <c r="A403" s="239">
        <v>383.0</v>
      </c>
      <c r="B403" s="239">
        <v>0.193160738070732</v>
      </c>
      <c r="C403" s="239">
        <v>0.14045884290124822</v>
      </c>
    </row>
    <row r="404" ht="12.0" customHeight="1">
      <c r="A404" s="239">
        <v>384.0</v>
      </c>
      <c r="B404" s="239">
        <v>0.2052440699906408</v>
      </c>
      <c r="C404" s="239">
        <v>0.14626572371634142</v>
      </c>
    </row>
    <row r="405" ht="12.0" customHeight="1">
      <c r="A405" s="239">
        <v>385.0</v>
      </c>
      <c r="B405" s="239">
        <v>0.19031659188916591</v>
      </c>
      <c r="C405" s="239">
        <v>0.10541956702114794</v>
      </c>
    </row>
    <row r="406" ht="12.0" customHeight="1">
      <c r="A406" s="239">
        <v>386.0</v>
      </c>
      <c r="B406" s="239">
        <v>0.17904023949554385</v>
      </c>
      <c r="C406" s="239">
        <v>0.14889762141746973</v>
      </c>
    </row>
    <row r="407" ht="12.0" customHeight="1">
      <c r="A407" s="239">
        <v>387.0</v>
      </c>
      <c r="B407" s="239">
        <v>0.21065892456467986</v>
      </c>
      <c r="C407" s="239">
        <v>0.15119063076836312</v>
      </c>
    </row>
    <row r="408" ht="12.0" customHeight="1">
      <c r="A408" s="239">
        <v>388.0</v>
      </c>
      <c r="B408" s="239">
        <v>0.17113390131271383</v>
      </c>
      <c r="C408" s="239">
        <v>0.105143020436744</v>
      </c>
    </row>
    <row r="409" ht="12.0" customHeight="1">
      <c r="A409" s="239">
        <v>389.0</v>
      </c>
      <c r="B409" s="239">
        <v>0.18081741527779543</v>
      </c>
      <c r="C409" s="239">
        <v>0.09882528325347384</v>
      </c>
    </row>
    <row r="410" ht="12.0" customHeight="1">
      <c r="A410" s="239">
        <v>390.0</v>
      </c>
      <c r="B410" s="239">
        <v>0.18960013639117795</v>
      </c>
      <c r="C410" s="239">
        <v>0.15044011430369042</v>
      </c>
    </row>
    <row r="411" ht="12.0" customHeight="1">
      <c r="A411" s="239">
        <v>391.0</v>
      </c>
      <c r="B411" s="239">
        <v>0.18582173513591352</v>
      </c>
      <c r="C411" s="239">
        <v>0.1448890152051968</v>
      </c>
    </row>
    <row r="412" ht="12.0" customHeight="1">
      <c r="A412" s="239">
        <v>392.0</v>
      </c>
      <c r="B412" s="239">
        <v>0.19230193024797956</v>
      </c>
      <c r="C412" s="239">
        <v>0.1655807490630359</v>
      </c>
    </row>
    <row r="413" ht="12.0" customHeight="1">
      <c r="A413" s="239">
        <v>393.0</v>
      </c>
      <c r="B413" s="239">
        <v>0.1813532720044296</v>
      </c>
      <c r="C413" s="239">
        <v>0.10195540124383409</v>
      </c>
    </row>
    <row r="414" ht="12.0" customHeight="1">
      <c r="A414" s="239">
        <v>394.0</v>
      </c>
      <c r="B414" s="239">
        <v>0.18439260789684142</v>
      </c>
      <c r="C414" s="239">
        <v>0.14920601364860092</v>
      </c>
    </row>
    <row r="415" ht="12.0" customHeight="1">
      <c r="A415" s="239">
        <v>395.0</v>
      </c>
      <c r="B415" s="239">
        <v>0.19196053464458804</v>
      </c>
      <c r="C415" s="239">
        <v>0.1820453417943635</v>
      </c>
    </row>
    <row r="416" ht="12.0" customHeight="1">
      <c r="A416" s="239">
        <v>396.0</v>
      </c>
      <c r="B416" s="239">
        <v>0.17709538636494254</v>
      </c>
      <c r="C416" s="239">
        <v>0.12927743464790784</v>
      </c>
    </row>
    <row r="417" ht="12.0" customHeight="1">
      <c r="A417" s="239">
        <v>397.0</v>
      </c>
      <c r="B417" s="239">
        <v>0.18314121075833265</v>
      </c>
      <c r="C417" s="239">
        <v>0.14656834363947635</v>
      </c>
    </row>
    <row r="418" ht="12.0" customHeight="1">
      <c r="A418" s="239">
        <v>398.0</v>
      </c>
      <c r="B418" s="239">
        <v>0.16945762455367477</v>
      </c>
      <c r="C418" s="239">
        <v>0.12102723030676878</v>
      </c>
    </row>
    <row r="419" ht="12.0" customHeight="1">
      <c r="A419" s="239">
        <v>399.0</v>
      </c>
      <c r="B419" s="239">
        <v>0.18747194707434303</v>
      </c>
      <c r="C419" s="239">
        <v>0.145915948482057</v>
      </c>
    </row>
    <row r="420" ht="12.0" customHeight="1">
      <c r="A420" s="239">
        <v>400.0</v>
      </c>
      <c r="B420" s="239">
        <v>0.17020100236712823</v>
      </c>
      <c r="C420" s="239">
        <v>0.09766680307903311</v>
      </c>
    </row>
    <row r="421" ht="12.0" customHeight="1">
      <c r="A421" s="239">
        <v>401.0</v>
      </c>
      <c r="B421" s="239">
        <v>0.19035005631894059</v>
      </c>
      <c r="C421" s="239">
        <v>0.14668801327066056</v>
      </c>
    </row>
    <row r="422" ht="12.0" customHeight="1">
      <c r="A422" s="239">
        <v>402.0</v>
      </c>
      <c r="B422" s="239">
        <v>0.18946226347134973</v>
      </c>
      <c r="C422" s="239">
        <v>0.1441520734710581</v>
      </c>
    </row>
    <row r="423" ht="12.0" customHeight="1">
      <c r="A423" s="239">
        <v>403.0</v>
      </c>
      <c r="B423" s="239">
        <v>0.2166850662164678</v>
      </c>
      <c r="C423" s="239">
        <v>0.2027200346735393</v>
      </c>
    </row>
    <row r="424" ht="12.0" customHeight="1">
      <c r="A424" s="239">
        <v>404.0</v>
      </c>
      <c r="B424" s="239">
        <v>0.1747472587364976</v>
      </c>
      <c r="C424" s="239">
        <v>0.08155634038254128</v>
      </c>
    </row>
    <row r="425" ht="12.0" customHeight="1">
      <c r="A425" s="239">
        <v>405.0</v>
      </c>
      <c r="B425" s="239">
        <v>0.19467275928986486</v>
      </c>
      <c r="C425" s="239">
        <v>0.17420435156666833</v>
      </c>
    </row>
    <row r="426" ht="12.0" customHeight="1">
      <c r="A426" s="239">
        <v>406.0</v>
      </c>
      <c r="B426" s="239">
        <v>0.21857413942996748</v>
      </c>
      <c r="C426" s="239">
        <v>0.2004424927764843</v>
      </c>
    </row>
    <row r="427" ht="12.0" customHeight="1">
      <c r="A427" s="239">
        <v>407.0</v>
      </c>
      <c r="B427" s="239">
        <v>0.21205101997704673</v>
      </c>
      <c r="C427" s="239">
        <v>0.17091136867018855</v>
      </c>
    </row>
    <row r="428" ht="12.0" customHeight="1">
      <c r="A428" s="239">
        <v>408.0</v>
      </c>
      <c r="B428" s="239">
        <v>0.23615897455353593</v>
      </c>
      <c r="C428" s="239">
        <v>0.20763193709998617</v>
      </c>
    </row>
    <row r="429" ht="12.0" customHeight="1">
      <c r="A429" s="239">
        <v>409.0</v>
      </c>
      <c r="B429" s="239">
        <v>0.17848305361864542</v>
      </c>
      <c r="C429" s="239">
        <v>0.14314994035332998</v>
      </c>
    </row>
    <row r="430" ht="12.0" customHeight="1">
      <c r="A430" s="239">
        <v>410.0</v>
      </c>
      <c r="B430" s="239">
        <v>0.20241475135701945</v>
      </c>
      <c r="C430" s="239">
        <v>0.1998084665114507</v>
      </c>
    </row>
    <row r="431" ht="12.0" customHeight="1">
      <c r="A431" s="239">
        <v>411.0</v>
      </c>
      <c r="B431" s="239">
        <v>0.20123394952220583</v>
      </c>
      <c r="C431" s="239">
        <v>0.15921939517813857</v>
      </c>
    </row>
    <row r="432" ht="12.0" customHeight="1">
      <c r="A432" s="239">
        <v>412.0</v>
      </c>
      <c r="B432" s="239">
        <v>0.2079110628677525</v>
      </c>
      <c r="C432" s="239">
        <v>0.16098161824565543</v>
      </c>
    </row>
    <row r="433" ht="12.0" customHeight="1">
      <c r="A433" s="239">
        <v>413.0</v>
      </c>
      <c r="B433" s="239">
        <v>0.20120458146146342</v>
      </c>
      <c r="C433" s="239">
        <v>0.14568605447444882</v>
      </c>
    </row>
    <row r="434" ht="12.0" customHeight="1">
      <c r="A434" s="239">
        <v>414.0</v>
      </c>
      <c r="B434" s="239">
        <v>0.20197355664924066</v>
      </c>
      <c r="C434" s="239">
        <v>0.17096713102547326</v>
      </c>
    </row>
    <row r="435" ht="12.0" customHeight="1">
      <c r="A435" s="239">
        <v>415.0</v>
      </c>
      <c r="B435" s="239">
        <v>0.19172205671938053</v>
      </c>
      <c r="C435" s="239">
        <v>0.1525137380342035</v>
      </c>
    </row>
    <row r="436" ht="12.0" customHeight="1">
      <c r="A436" s="239">
        <v>416.0</v>
      </c>
      <c r="B436" s="239">
        <v>0.2198958957662377</v>
      </c>
      <c r="C436" s="239">
        <v>0.19581025561316334</v>
      </c>
    </row>
    <row r="437" ht="12.0" customHeight="1">
      <c r="A437" s="239">
        <v>417.0</v>
      </c>
      <c r="B437" s="239">
        <v>0.18073950877633665</v>
      </c>
      <c r="C437" s="239">
        <v>0.1184339045600739</v>
      </c>
    </row>
    <row r="438" ht="12.0" customHeight="1">
      <c r="A438" s="239">
        <v>418.0</v>
      </c>
      <c r="B438" s="239">
        <v>0.18694674152580504</v>
      </c>
      <c r="C438" s="239">
        <v>0.1111981336621618</v>
      </c>
    </row>
    <row r="439" ht="12.0" customHeight="1">
      <c r="A439" s="239">
        <v>419.0</v>
      </c>
      <c r="B439" s="239">
        <v>0.19418182189373312</v>
      </c>
      <c r="C439" s="239">
        <v>0.20349970622194663</v>
      </c>
    </row>
    <row r="440" ht="12.0" customHeight="1">
      <c r="A440" s="239">
        <v>420.0</v>
      </c>
      <c r="B440" s="239">
        <v>0.21357251752003448</v>
      </c>
      <c r="C440" s="239">
        <v>0.20223805892171792</v>
      </c>
    </row>
    <row r="441" ht="12.0" customHeight="1">
      <c r="A441" s="239">
        <v>421.0</v>
      </c>
      <c r="B441" s="239">
        <v>0.2020637837262899</v>
      </c>
      <c r="C441" s="239">
        <v>0.1472452460369802</v>
      </c>
    </row>
    <row r="442" ht="12.0" customHeight="1">
      <c r="A442" s="239">
        <v>422.0</v>
      </c>
      <c r="B442" s="239">
        <v>0.18358030443771542</v>
      </c>
      <c r="C442" s="239">
        <v>0.14653257040961712</v>
      </c>
    </row>
    <row r="443" ht="12.0" customHeight="1">
      <c r="A443" s="239">
        <v>423.0</v>
      </c>
      <c r="B443" s="239">
        <v>0.18414186091760076</v>
      </c>
      <c r="C443" s="239">
        <v>0.13607941289429576</v>
      </c>
    </row>
    <row r="444" ht="12.0" customHeight="1">
      <c r="A444" s="239">
        <v>424.0</v>
      </c>
      <c r="B444" s="239">
        <v>0.19978112038574278</v>
      </c>
      <c r="C444" s="239">
        <v>0.14359987220060624</v>
      </c>
    </row>
    <row r="445" ht="12.0" customHeight="1">
      <c r="A445" s="239">
        <v>425.0</v>
      </c>
      <c r="B445" s="239">
        <v>0.19500086717239104</v>
      </c>
      <c r="C445" s="239">
        <v>0.1430565018799908</v>
      </c>
    </row>
    <row r="446" ht="12.0" customHeight="1">
      <c r="A446" s="239">
        <v>426.0</v>
      </c>
      <c r="B446" s="239">
        <v>0.1696747266200013</v>
      </c>
      <c r="C446" s="239">
        <v>0.11157761364754315</v>
      </c>
    </row>
    <row r="447" ht="12.0" customHeight="1">
      <c r="A447" s="239">
        <v>427.0</v>
      </c>
      <c r="B447" s="239">
        <v>0.17889672294499195</v>
      </c>
      <c r="C447" s="239">
        <v>0.17665134055659648</v>
      </c>
    </row>
    <row r="448" ht="12.0" customHeight="1">
      <c r="A448" s="239">
        <v>428.0</v>
      </c>
      <c r="B448" s="239">
        <v>0.22095888659907445</v>
      </c>
      <c r="C448" s="239">
        <v>0.19014086347902248</v>
      </c>
    </row>
    <row r="449" ht="12.0" customHeight="1">
      <c r="A449" s="239">
        <v>429.0</v>
      </c>
      <c r="B449" s="239">
        <v>0.18605349317065856</v>
      </c>
      <c r="C449" s="239">
        <v>0.1719242590138786</v>
      </c>
    </row>
    <row r="450" ht="12.0" customHeight="1">
      <c r="A450" s="239">
        <v>430.0</v>
      </c>
      <c r="B450" s="239">
        <v>0.21032843712303595</v>
      </c>
      <c r="C450" s="239">
        <v>0.14374769603525883</v>
      </c>
    </row>
    <row r="451" ht="12.0" customHeight="1">
      <c r="A451" s="239">
        <v>431.0</v>
      </c>
      <c r="B451" s="239">
        <v>0.2011671021486727</v>
      </c>
      <c r="C451" s="239">
        <v>0.1327471571801481</v>
      </c>
    </row>
    <row r="452" ht="12.0" customHeight="1">
      <c r="A452" s="239">
        <v>432.0</v>
      </c>
      <c r="B452" s="239">
        <v>0.2199767312062213</v>
      </c>
      <c r="C452" s="239">
        <v>0.18599603592123845</v>
      </c>
    </row>
    <row r="453" ht="12.0" customHeight="1">
      <c r="A453" s="239">
        <v>433.0</v>
      </c>
      <c r="B453" s="239">
        <v>0.18855138274217567</v>
      </c>
      <c r="C453" s="239">
        <v>0.13105093357654238</v>
      </c>
    </row>
    <row r="454" ht="12.0" customHeight="1">
      <c r="A454" s="239">
        <v>434.0</v>
      </c>
      <c r="B454" s="239">
        <v>0.1926881767246125</v>
      </c>
      <c r="C454" s="239">
        <v>0.15992836546397532</v>
      </c>
    </row>
    <row r="455" ht="12.0" customHeight="1">
      <c r="A455" s="239">
        <v>435.0</v>
      </c>
      <c r="B455" s="239">
        <v>0.1930146785144628</v>
      </c>
      <c r="C455" s="239">
        <v>0.10754353617030046</v>
      </c>
    </row>
    <row r="456" ht="12.0" customHeight="1">
      <c r="A456" s="239">
        <v>436.0</v>
      </c>
      <c r="B456" s="239">
        <v>0.18566873306524773</v>
      </c>
      <c r="C456" s="239">
        <v>0.15668579334998092</v>
      </c>
    </row>
    <row r="457" ht="12.0" customHeight="1">
      <c r="A457" s="239">
        <v>437.0</v>
      </c>
      <c r="B457" s="239">
        <v>0.18638415333982009</v>
      </c>
      <c r="C457" s="239">
        <v>0.14119623196448364</v>
      </c>
    </row>
    <row r="458" ht="12.0" customHeight="1">
      <c r="A458" s="239">
        <v>438.0</v>
      </c>
      <c r="B458" s="239">
        <v>0.18868846483054907</v>
      </c>
      <c r="C458" s="239">
        <v>0.15024969498250107</v>
      </c>
    </row>
    <row r="459" ht="12.0" customHeight="1">
      <c r="A459" s="239">
        <v>439.0</v>
      </c>
      <c r="B459" s="239">
        <v>0.1842392812783332</v>
      </c>
      <c r="C459" s="239">
        <v>0.14418830011858608</v>
      </c>
    </row>
    <row r="460" ht="12.0" customHeight="1">
      <c r="A460" s="239">
        <v>440.0</v>
      </c>
      <c r="B460" s="239">
        <v>0.17266234355593016</v>
      </c>
      <c r="C460" s="239">
        <v>0.12671720499672934</v>
      </c>
    </row>
    <row r="461" ht="12.0" customHeight="1">
      <c r="A461" s="239">
        <v>441.0</v>
      </c>
      <c r="B461" s="239">
        <v>0.20065748684658158</v>
      </c>
      <c r="C461" s="239">
        <v>0.16393859551518128</v>
      </c>
    </row>
    <row r="462" ht="12.0" customHeight="1">
      <c r="A462" s="239">
        <v>442.0</v>
      </c>
      <c r="B462" s="239">
        <v>0.19955981847701654</v>
      </c>
      <c r="C462" s="239">
        <v>0.15177476691027622</v>
      </c>
    </row>
    <row r="463" ht="12.0" customHeight="1">
      <c r="A463" s="239">
        <v>443.0</v>
      </c>
      <c r="B463" s="239">
        <v>0.20124722304315118</v>
      </c>
      <c r="C463" s="239">
        <v>0.1574810140509226</v>
      </c>
    </row>
    <row r="464" ht="12.0" customHeight="1">
      <c r="A464" s="239">
        <v>444.0</v>
      </c>
      <c r="B464" s="239">
        <v>0.19134320564412563</v>
      </c>
      <c r="C464" s="239">
        <v>0.1609779183947097</v>
      </c>
    </row>
    <row r="465" ht="12.0" customHeight="1">
      <c r="A465" s="239">
        <v>445.0</v>
      </c>
      <c r="B465" s="239">
        <v>0.1656484231066012</v>
      </c>
      <c r="C465" s="239">
        <v>0.08530734166498417</v>
      </c>
    </row>
    <row r="466" ht="12.0" customHeight="1">
      <c r="A466" s="239">
        <v>446.0</v>
      </c>
      <c r="B466" s="239">
        <v>0.18759087894625315</v>
      </c>
      <c r="C466" s="239">
        <v>0.18442953550415123</v>
      </c>
    </row>
    <row r="467" ht="12.0" customHeight="1">
      <c r="A467" s="239">
        <v>447.0</v>
      </c>
      <c r="B467" s="239">
        <v>0.18731373265759835</v>
      </c>
      <c r="C467" s="239">
        <v>0.14515358627100064</v>
      </c>
    </row>
    <row r="468" ht="12.0" customHeight="1">
      <c r="A468" s="239">
        <v>448.0</v>
      </c>
      <c r="B468" s="239">
        <v>0.1771174606038358</v>
      </c>
      <c r="C468" s="239">
        <v>0.15436585291662258</v>
      </c>
    </row>
    <row r="469" ht="12.0" customHeight="1">
      <c r="A469" s="239">
        <v>449.0</v>
      </c>
      <c r="B469" s="239">
        <v>0.20908595290495377</v>
      </c>
      <c r="C469" s="239">
        <v>0.16896488482501898</v>
      </c>
    </row>
    <row r="470" ht="12.0" customHeight="1">
      <c r="A470" s="239">
        <v>450.0</v>
      </c>
      <c r="B470" s="239">
        <v>0.17854877783196452</v>
      </c>
      <c r="C470" s="239">
        <v>0.14485365588828533</v>
      </c>
    </row>
    <row r="471" ht="12.0" customHeight="1">
      <c r="A471" s="239">
        <v>451.0</v>
      </c>
      <c r="B471" s="239">
        <v>0.19709791168380045</v>
      </c>
      <c r="C471" s="239">
        <v>0.11952367948435598</v>
      </c>
    </row>
    <row r="472" ht="12.0" customHeight="1">
      <c r="A472" s="239">
        <v>452.0</v>
      </c>
      <c r="B472" s="239">
        <v>0.17136980900985893</v>
      </c>
      <c r="C472" s="239">
        <v>0.10774320991835852</v>
      </c>
    </row>
    <row r="473" ht="12.0" customHeight="1">
      <c r="A473" s="239">
        <v>453.0</v>
      </c>
      <c r="B473" s="239">
        <v>0.1781781691006397</v>
      </c>
      <c r="C473" s="239">
        <v>0.14391771748678095</v>
      </c>
    </row>
    <row r="474" ht="12.0" customHeight="1">
      <c r="A474" s="239">
        <v>454.0</v>
      </c>
      <c r="B474" s="239">
        <v>0.21651725599729413</v>
      </c>
      <c r="C474" s="239">
        <v>0.17544709332897915</v>
      </c>
    </row>
    <row r="475" ht="12.0" customHeight="1">
      <c r="A475" s="239">
        <v>455.0</v>
      </c>
      <c r="B475" s="239">
        <v>0.18838638459399693</v>
      </c>
      <c r="C475" s="239">
        <v>0.1584980345887589</v>
      </c>
    </row>
    <row r="476" ht="12.0" customHeight="1">
      <c r="A476" s="239">
        <v>456.0</v>
      </c>
      <c r="B476" s="239">
        <v>0.20025493632516403</v>
      </c>
      <c r="C476" s="239">
        <v>0.1490061824154391</v>
      </c>
    </row>
    <row r="477" ht="12.0" customHeight="1">
      <c r="A477" s="239">
        <v>457.0</v>
      </c>
      <c r="B477" s="239">
        <v>0.1691376477623882</v>
      </c>
      <c r="C477" s="239">
        <v>0.11618440169245846</v>
      </c>
    </row>
    <row r="478" ht="12.0" customHeight="1">
      <c r="A478" s="239">
        <v>458.0</v>
      </c>
      <c r="B478" s="239">
        <v>0.16742532541248084</v>
      </c>
      <c r="C478" s="239">
        <v>0.08081868521458116</v>
      </c>
    </row>
    <row r="479" ht="12.0" customHeight="1">
      <c r="A479" s="239">
        <v>459.0</v>
      </c>
      <c r="B479" s="239">
        <v>0.19207042558375773</v>
      </c>
      <c r="C479" s="239">
        <v>0.1322397822115005</v>
      </c>
    </row>
    <row r="480" ht="12.0" customHeight="1">
      <c r="A480" s="239">
        <v>460.0</v>
      </c>
      <c r="B480" s="239">
        <v>0.16692870581793245</v>
      </c>
      <c r="C480" s="239">
        <v>0.06837925965890611</v>
      </c>
    </row>
    <row r="481" ht="12.0" customHeight="1">
      <c r="A481" s="239">
        <v>461.0</v>
      </c>
      <c r="B481" s="239">
        <v>0.18927177383019017</v>
      </c>
      <c r="C481" s="239">
        <v>0.11825783860369293</v>
      </c>
    </row>
    <row r="482" ht="12.0" customHeight="1">
      <c r="A482" s="239">
        <v>462.0</v>
      </c>
      <c r="B482" s="239">
        <v>0.22715334914607804</v>
      </c>
      <c r="C482" s="239">
        <v>0.1846891728160485</v>
      </c>
    </row>
    <row r="483" ht="12.0" customHeight="1">
      <c r="A483" s="239">
        <v>463.0</v>
      </c>
      <c r="B483" s="239">
        <v>0.19057661543039542</v>
      </c>
      <c r="C483" s="239">
        <v>0.17228994494092473</v>
      </c>
    </row>
    <row r="484" ht="12.0" customHeight="1">
      <c r="A484" s="239">
        <v>464.0</v>
      </c>
      <c r="B484" s="239">
        <v>0.20825816905000563</v>
      </c>
      <c r="C484" s="239">
        <v>0.19501956282537308</v>
      </c>
    </row>
    <row r="485" ht="12.0" customHeight="1">
      <c r="A485" s="239">
        <v>465.0</v>
      </c>
      <c r="B485" s="239">
        <v>0.19139552886225158</v>
      </c>
      <c r="C485" s="239">
        <v>0.16474661804047164</v>
      </c>
    </row>
    <row r="486" ht="12.0" customHeight="1">
      <c r="A486" s="239">
        <v>466.0</v>
      </c>
      <c r="B486" s="239">
        <v>0.17733721994968463</v>
      </c>
      <c r="C486" s="239">
        <v>0.11449939786761064</v>
      </c>
    </row>
    <row r="487" ht="12.0" customHeight="1">
      <c r="A487" s="239">
        <v>467.0</v>
      </c>
      <c r="B487" s="239">
        <v>0.18583805421130356</v>
      </c>
      <c r="C487" s="239">
        <v>0.09725430778113878</v>
      </c>
    </row>
    <row r="488" ht="12.0" customHeight="1">
      <c r="A488" s="239">
        <v>468.0</v>
      </c>
      <c r="B488" s="239">
        <v>0.20332736618942696</v>
      </c>
      <c r="C488" s="239">
        <v>0.1542326631847841</v>
      </c>
    </row>
    <row r="489" ht="12.0" customHeight="1">
      <c r="A489" s="239">
        <v>469.0</v>
      </c>
      <c r="B489" s="239">
        <v>0.1987084591117021</v>
      </c>
      <c r="C489" s="239">
        <v>0.14945291085041967</v>
      </c>
    </row>
    <row r="490" ht="12.0" customHeight="1">
      <c r="A490" s="239">
        <v>470.0</v>
      </c>
      <c r="B490" s="239">
        <v>0.1828137432964619</v>
      </c>
      <c r="C490" s="239">
        <v>0.14317618066081678</v>
      </c>
    </row>
    <row r="491" ht="12.0" customHeight="1">
      <c r="A491" s="239">
        <v>471.0</v>
      </c>
      <c r="B491" s="239">
        <v>0.19794530152468245</v>
      </c>
      <c r="C491" s="239">
        <v>0.12251396092434212</v>
      </c>
    </row>
    <row r="492" ht="12.0" customHeight="1">
      <c r="A492" s="239">
        <v>472.0</v>
      </c>
      <c r="B492" s="239">
        <v>0.18349215627929671</v>
      </c>
      <c r="C492" s="239">
        <v>0.11701482141599943</v>
      </c>
    </row>
    <row r="493" ht="12.0" customHeight="1">
      <c r="A493" s="239">
        <v>473.0</v>
      </c>
      <c r="B493" s="239">
        <v>0.1845509187743998</v>
      </c>
      <c r="C493" s="239">
        <v>0.1036679657245006</v>
      </c>
    </row>
    <row r="494" ht="12.0" customHeight="1">
      <c r="A494" s="239">
        <v>474.0</v>
      </c>
      <c r="B494" s="239">
        <v>0.21307108785193146</v>
      </c>
      <c r="C494" s="239">
        <v>0.13382334655436265</v>
      </c>
    </row>
    <row r="495" ht="12.0" customHeight="1">
      <c r="A495" s="239">
        <v>475.0</v>
      </c>
      <c r="B495" s="239">
        <v>0.1826035394074519</v>
      </c>
      <c r="C495" s="239">
        <v>0.11739045826411494</v>
      </c>
    </row>
    <row r="496" ht="12.0" customHeight="1">
      <c r="A496" s="239">
        <v>476.0</v>
      </c>
      <c r="B496" s="239">
        <v>0.18743858288911389</v>
      </c>
      <c r="C496" s="239">
        <v>0.16041023706512245</v>
      </c>
    </row>
    <row r="497" ht="12.0" customHeight="1">
      <c r="A497" s="239">
        <v>477.0</v>
      </c>
      <c r="B497" s="239">
        <v>0.23134923443770922</v>
      </c>
      <c r="C497" s="239">
        <v>0.19900996660686726</v>
      </c>
    </row>
    <row r="498" ht="12.0" customHeight="1">
      <c r="A498" s="239">
        <v>478.0</v>
      </c>
      <c r="B498" s="239">
        <v>0.18557400420106104</v>
      </c>
      <c r="C498" s="239">
        <v>0.14475205689244147</v>
      </c>
    </row>
    <row r="499" ht="12.0" customHeight="1">
      <c r="A499" s="239">
        <v>479.0</v>
      </c>
      <c r="B499" s="239">
        <v>0.1824301086225608</v>
      </c>
      <c r="C499" s="239">
        <v>0.14457630741329858</v>
      </c>
    </row>
    <row r="500" ht="12.0" customHeight="1">
      <c r="A500" s="239">
        <v>480.0</v>
      </c>
      <c r="B500" s="239">
        <v>0.20270397833028458</v>
      </c>
      <c r="C500" s="239">
        <v>0.13110871411511793</v>
      </c>
    </row>
    <row r="501" ht="12.0" customHeight="1">
      <c r="A501" s="239">
        <v>481.0</v>
      </c>
      <c r="B501" s="239">
        <v>0.20160550749146772</v>
      </c>
      <c r="C501" s="239">
        <v>0.16304990990445453</v>
      </c>
    </row>
    <row r="502" ht="12.0" customHeight="1">
      <c r="A502" s="239">
        <v>482.0</v>
      </c>
      <c r="B502" s="239">
        <v>0.19416083100393036</v>
      </c>
      <c r="C502" s="239">
        <v>0.12582534380606158</v>
      </c>
    </row>
    <row r="503" ht="12.0" customHeight="1">
      <c r="A503" s="239">
        <v>483.0</v>
      </c>
      <c r="B503" s="239">
        <v>0.20312778778221713</v>
      </c>
      <c r="C503" s="239">
        <v>0.2041117315001164</v>
      </c>
    </row>
    <row r="504" ht="12.0" customHeight="1">
      <c r="A504" s="239">
        <v>484.0</v>
      </c>
      <c r="B504" s="239">
        <v>0.2023164117063844</v>
      </c>
      <c r="C504" s="239">
        <v>0.15814342084706762</v>
      </c>
    </row>
    <row r="505" ht="12.0" customHeight="1">
      <c r="A505" s="239">
        <v>485.0</v>
      </c>
      <c r="B505" s="239">
        <v>0.22929711938805</v>
      </c>
      <c r="C505" s="239">
        <v>0.17410479314255753</v>
      </c>
    </row>
    <row r="506" ht="12.0" customHeight="1">
      <c r="A506" s="239">
        <v>486.0</v>
      </c>
      <c r="B506" s="239">
        <v>0.20774444935281597</v>
      </c>
      <c r="C506" s="239">
        <v>0.16897164585621527</v>
      </c>
    </row>
    <row r="507" ht="12.0" customHeight="1">
      <c r="A507" s="239">
        <v>487.0</v>
      </c>
      <c r="B507" s="239">
        <v>0.18539175327500357</v>
      </c>
      <c r="C507" s="239">
        <v>0.12431292488357255</v>
      </c>
    </row>
    <row r="508" ht="12.0" customHeight="1">
      <c r="A508" s="239">
        <v>488.0</v>
      </c>
      <c r="B508" s="239">
        <v>0.18536859501139688</v>
      </c>
      <c r="C508" s="239">
        <v>0.1245452520784678</v>
      </c>
    </row>
    <row r="509" ht="12.0" customHeight="1">
      <c r="A509" s="239">
        <v>489.0</v>
      </c>
      <c r="B509" s="239">
        <v>0.19462273278695363</v>
      </c>
      <c r="C509" s="239">
        <v>0.19368693907807627</v>
      </c>
    </row>
    <row r="510" ht="12.0" customHeight="1">
      <c r="A510" s="239">
        <v>490.0</v>
      </c>
      <c r="B510" s="239">
        <v>0.1972724252005386</v>
      </c>
      <c r="C510" s="239">
        <v>0.14069654253826483</v>
      </c>
    </row>
    <row r="511" ht="12.0" customHeight="1">
      <c r="A511" s="239">
        <v>491.0</v>
      </c>
      <c r="B511" s="239">
        <v>0.2006701880740936</v>
      </c>
      <c r="C511" s="239">
        <v>0.1721100943157147</v>
      </c>
    </row>
    <row r="512" ht="12.0" customHeight="1">
      <c r="A512" s="239">
        <v>492.0</v>
      </c>
      <c r="B512" s="239">
        <v>0.19474494977694912</v>
      </c>
      <c r="C512" s="239">
        <v>0.16061574592309663</v>
      </c>
    </row>
    <row r="513" ht="12.0" customHeight="1">
      <c r="A513" s="239">
        <v>493.0</v>
      </c>
      <c r="B513" s="239">
        <v>0.19710293585164199</v>
      </c>
      <c r="C513" s="239">
        <v>0.16734265838899356</v>
      </c>
    </row>
    <row r="514" ht="12.0" customHeight="1">
      <c r="A514" s="239">
        <v>494.0</v>
      </c>
      <c r="B514" s="239">
        <v>0.20294397968897024</v>
      </c>
      <c r="C514" s="239">
        <v>0.1437320956939939</v>
      </c>
    </row>
    <row r="515" ht="12.0" customHeight="1">
      <c r="A515" s="239">
        <v>495.0</v>
      </c>
      <c r="B515" s="239">
        <v>0.19009036978002597</v>
      </c>
      <c r="C515" s="239">
        <v>0.12597736518107044</v>
      </c>
    </row>
    <row r="516" ht="12.0" customHeight="1">
      <c r="A516" s="239">
        <v>496.0</v>
      </c>
      <c r="B516" s="239">
        <v>0.17393385065589673</v>
      </c>
      <c r="C516" s="239">
        <v>0.10275694708158988</v>
      </c>
    </row>
    <row r="517" ht="12.0" customHeight="1">
      <c r="A517" s="239">
        <v>497.0</v>
      </c>
      <c r="B517" s="239">
        <v>0.20752767262299607</v>
      </c>
      <c r="C517" s="239">
        <v>0.17706505539768555</v>
      </c>
    </row>
    <row r="518" ht="12.0" customHeight="1">
      <c r="A518" s="239">
        <v>498.0</v>
      </c>
      <c r="B518" s="239">
        <v>0.21021915475020445</v>
      </c>
      <c r="C518" s="239">
        <v>0.16881409336717915</v>
      </c>
    </row>
    <row r="519" ht="12.0" customHeight="1">
      <c r="A519" s="239">
        <v>499.0</v>
      </c>
      <c r="B519" s="239">
        <v>0.18171092340997352</v>
      </c>
      <c r="C519" s="239">
        <v>0.1346273566594673</v>
      </c>
    </row>
    <row r="520" ht="12.0" customHeight="1">
      <c r="A520" s="239">
        <v>500.0</v>
      </c>
      <c r="B520" s="239">
        <v>0.19962289591191243</v>
      </c>
      <c r="C520" s="239">
        <v>0.14065788521043962</v>
      </c>
    </row>
    <row r="521" ht="12.0" customHeight="1">
      <c r="A521" s="239">
        <v>501.0</v>
      </c>
      <c r="B521" s="239">
        <v>0.2071381506947743</v>
      </c>
      <c r="C521" s="239">
        <v>0.1787515485577725</v>
      </c>
    </row>
    <row r="522" ht="12.0" customHeight="1">
      <c r="A522" s="239">
        <v>502.0</v>
      </c>
      <c r="B522" s="239">
        <v>0.18721614554213042</v>
      </c>
      <c r="C522" s="239">
        <v>0.1447463913969867</v>
      </c>
    </row>
    <row r="523" ht="12.0" customHeight="1">
      <c r="A523" s="239">
        <v>503.0</v>
      </c>
      <c r="B523" s="239">
        <v>0.1814650360464941</v>
      </c>
      <c r="C523" s="239">
        <v>0.135273796657406</v>
      </c>
    </row>
    <row r="524" ht="12.0" customHeight="1">
      <c r="A524" s="239">
        <v>504.0</v>
      </c>
      <c r="B524" s="239">
        <v>0.18904888971314482</v>
      </c>
      <c r="C524" s="239">
        <v>0.11615697084140758</v>
      </c>
    </row>
    <row r="525" ht="12.0" customHeight="1">
      <c r="A525" s="239">
        <v>505.0</v>
      </c>
      <c r="B525" s="239">
        <v>0.2116244623797808</v>
      </c>
      <c r="C525" s="239">
        <v>0.1618279682431323</v>
      </c>
    </row>
    <row r="526" ht="12.0" customHeight="1">
      <c r="A526" s="239">
        <v>506.0</v>
      </c>
      <c r="B526" s="239">
        <v>0.19530668943113003</v>
      </c>
      <c r="C526" s="239">
        <v>0.13996262209632665</v>
      </c>
    </row>
    <row r="527" ht="12.0" customHeight="1">
      <c r="A527" s="239">
        <v>507.0</v>
      </c>
      <c r="B527" s="239">
        <v>0.18013866047572136</v>
      </c>
      <c r="C527" s="239">
        <v>0.13566614500133198</v>
      </c>
    </row>
    <row r="528" ht="12.0" customHeight="1">
      <c r="A528" s="239">
        <v>508.0</v>
      </c>
      <c r="B528" s="239">
        <v>0.20671823653785096</v>
      </c>
      <c r="C528" s="239">
        <v>0.17433596761945508</v>
      </c>
    </row>
    <row r="529" ht="12.0" customHeight="1">
      <c r="A529" s="239">
        <v>509.0</v>
      </c>
      <c r="B529" s="239">
        <v>0.18855345822227967</v>
      </c>
      <c r="C529" s="239">
        <v>0.17180605296720083</v>
      </c>
    </row>
    <row r="530" ht="12.0" customHeight="1">
      <c r="A530" s="239">
        <v>510.0</v>
      </c>
      <c r="B530" s="239">
        <v>0.1863403477129511</v>
      </c>
      <c r="C530" s="239">
        <v>0.13538362569075568</v>
      </c>
    </row>
    <row r="531" ht="12.0" customHeight="1">
      <c r="A531" s="239">
        <v>511.0</v>
      </c>
      <c r="B531" s="239">
        <v>0.20076180247237543</v>
      </c>
      <c r="C531" s="239">
        <v>0.15836029379255337</v>
      </c>
    </row>
    <row r="532" ht="12.0" customHeight="1">
      <c r="A532" s="239">
        <v>512.0</v>
      </c>
      <c r="B532" s="239">
        <v>0.2124553207395435</v>
      </c>
      <c r="C532" s="239">
        <v>0.15196136758007686</v>
      </c>
    </row>
    <row r="533" ht="12.0" customHeight="1">
      <c r="A533" s="239">
        <v>513.0</v>
      </c>
      <c r="B533" s="239">
        <v>0.1734826404169691</v>
      </c>
      <c r="C533" s="239">
        <v>0.11038584250590636</v>
      </c>
    </row>
    <row r="534" ht="12.0" customHeight="1">
      <c r="A534" s="239">
        <v>514.0</v>
      </c>
      <c r="B534" s="239">
        <v>0.2212939956019509</v>
      </c>
      <c r="C534" s="239">
        <v>0.19704546229604855</v>
      </c>
    </row>
    <row r="535" ht="12.0" customHeight="1">
      <c r="A535" s="239">
        <v>515.0</v>
      </c>
      <c r="B535" s="239">
        <v>0.191107066016767</v>
      </c>
      <c r="C535" s="239">
        <v>0.1519288648359461</v>
      </c>
    </row>
    <row r="536" ht="12.0" customHeight="1">
      <c r="A536" s="239">
        <v>516.0</v>
      </c>
      <c r="B536" s="239">
        <v>0.19292953754414782</v>
      </c>
      <c r="C536" s="239">
        <v>0.13575709874706904</v>
      </c>
    </row>
    <row r="537" ht="12.0" customHeight="1">
      <c r="A537" s="239">
        <v>517.0</v>
      </c>
      <c r="B537" s="239">
        <v>0.2152709981245026</v>
      </c>
      <c r="C537" s="239">
        <v>0.17305997118821168</v>
      </c>
    </row>
    <row r="538" ht="12.0" customHeight="1">
      <c r="A538" s="239">
        <v>518.0</v>
      </c>
      <c r="B538" s="239">
        <v>0.18643943410473707</v>
      </c>
      <c r="C538" s="239">
        <v>0.1400939423568499</v>
      </c>
    </row>
    <row r="539" ht="12.0" customHeight="1">
      <c r="A539" s="239">
        <v>519.0</v>
      </c>
      <c r="B539" s="239">
        <v>0.18816580778322245</v>
      </c>
      <c r="C539" s="239">
        <v>0.12136972023951301</v>
      </c>
    </row>
    <row r="540" ht="12.0" customHeight="1">
      <c r="A540" s="239">
        <v>520.0</v>
      </c>
      <c r="B540" s="239">
        <v>0.19123615747130693</v>
      </c>
      <c r="C540" s="239">
        <v>0.1571212677500399</v>
      </c>
    </row>
    <row r="541" ht="12.0" customHeight="1">
      <c r="A541" s="239">
        <v>521.0</v>
      </c>
      <c r="B541" s="239">
        <v>0.1871132005327516</v>
      </c>
      <c r="C541" s="239">
        <v>0.1596505010176186</v>
      </c>
    </row>
    <row r="542" ht="12.0" customHeight="1">
      <c r="A542" s="239">
        <v>522.0</v>
      </c>
      <c r="B542" s="239">
        <v>0.21858265224266843</v>
      </c>
      <c r="C542" s="239">
        <v>0.17627393804716734</v>
      </c>
    </row>
    <row r="543" ht="12.0" customHeight="1">
      <c r="A543" s="239">
        <v>523.0</v>
      </c>
      <c r="B543" s="239">
        <v>0.1834887936795313</v>
      </c>
      <c r="C543" s="239">
        <v>0.14091251774579722</v>
      </c>
    </row>
    <row r="544" ht="12.0" customHeight="1">
      <c r="A544" s="239">
        <v>524.0</v>
      </c>
      <c r="B544" s="239">
        <v>0.18800542764968695</v>
      </c>
      <c r="C544" s="239">
        <v>0.15690992199815823</v>
      </c>
    </row>
    <row r="545" ht="12.0" customHeight="1">
      <c r="A545" s="239">
        <v>525.0</v>
      </c>
      <c r="B545" s="239">
        <v>0.19272202542740044</v>
      </c>
      <c r="C545" s="239">
        <v>0.15245120510082114</v>
      </c>
    </row>
    <row r="546" ht="12.0" customHeight="1">
      <c r="A546" s="239">
        <v>526.0</v>
      </c>
      <c r="B546" s="239">
        <v>0.19933855952011983</v>
      </c>
      <c r="C546" s="239">
        <v>0.1629001162978114</v>
      </c>
    </row>
    <row r="547" ht="12.0" customHeight="1">
      <c r="A547" s="239">
        <v>527.0</v>
      </c>
      <c r="B547" s="239">
        <v>0.17760001210565185</v>
      </c>
      <c r="C547" s="239">
        <v>0.12780384082787205</v>
      </c>
    </row>
    <row r="548" ht="12.0" customHeight="1">
      <c r="A548" s="239">
        <v>528.0</v>
      </c>
      <c r="B548" s="239">
        <v>0.2036862147445098</v>
      </c>
      <c r="C548" s="239">
        <v>0.1577089308976197</v>
      </c>
    </row>
    <row r="549" ht="12.0" customHeight="1">
      <c r="A549" s="239">
        <v>529.0</v>
      </c>
      <c r="B549" s="239">
        <v>0.18599366017568514</v>
      </c>
      <c r="C549" s="239">
        <v>0.1302364702606309</v>
      </c>
    </row>
    <row r="550" ht="12.0" customHeight="1">
      <c r="A550" s="239">
        <v>530.0</v>
      </c>
      <c r="B550" s="239">
        <v>0.17590717296346894</v>
      </c>
      <c r="C550" s="239">
        <v>0.1380484203421721</v>
      </c>
    </row>
    <row r="551" ht="12.0" customHeight="1">
      <c r="A551" s="239">
        <v>531.0</v>
      </c>
      <c r="B551" s="239">
        <v>0.19596349228345541</v>
      </c>
      <c r="C551" s="239">
        <v>0.14838138025445072</v>
      </c>
    </row>
    <row r="552" ht="12.0" customHeight="1">
      <c r="A552" s="239">
        <v>532.0</v>
      </c>
      <c r="B552" s="239">
        <v>0.18659675799320868</v>
      </c>
      <c r="C552" s="239">
        <v>0.1772586225668198</v>
      </c>
    </row>
    <row r="553" ht="12.0" customHeight="1">
      <c r="A553" s="239">
        <v>533.0</v>
      </c>
      <c r="B553" s="239">
        <v>0.18534600614210275</v>
      </c>
      <c r="C553" s="239">
        <v>0.15802821567106595</v>
      </c>
    </row>
    <row r="554" ht="12.0" customHeight="1">
      <c r="A554" s="239">
        <v>534.0</v>
      </c>
      <c r="B554" s="239">
        <v>0.19654159705463758</v>
      </c>
      <c r="C554" s="239">
        <v>0.16713053322869997</v>
      </c>
    </row>
    <row r="555" ht="12.0" customHeight="1">
      <c r="A555" s="239">
        <v>535.0</v>
      </c>
      <c r="B555" s="239">
        <v>0.19714513642210765</v>
      </c>
      <c r="C555" s="239">
        <v>0.14530795249054412</v>
      </c>
    </row>
    <row r="556" ht="12.0" customHeight="1">
      <c r="A556" s="239">
        <v>536.0</v>
      </c>
      <c r="B556" s="239">
        <v>0.19307720307958204</v>
      </c>
      <c r="C556" s="239">
        <v>0.18176960809714313</v>
      </c>
    </row>
    <row r="557" ht="12.0" customHeight="1">
      <c r="A557" s="239">
        <v>537.0</v>
      </c>
      <c r="B557" s="239">
        <v>0.22360512432566026</v>
      </c>
      <c r="C557" s="239">
        <v>0.21779071656624843</v>
      </c>
    </row>
    <row r="558" ht="12.0" customHeight="1">
      <c r="A558" s="239">
        <v>538.0</v>
      </c>
      <c r="B558" s="239">
        <v>0.19841257529251127</v>
      </c>
      <c r="C558" s="239">
        <v>0.09334718934472329</v>
      </c>
    </row>
    <row r="559" ht="12.0" customHeight="1">
      <c r="A559" s="239">
        <v>539.0</v>
      </c>
      <c r="B559" s="239">
        <v>0.2603932614138145</v>
      </c>
      <c r="C559" s="239">
        <v>0.1489409575169379</v>
      </c>
    </row>
    <row r="560" ht="12.0" customHeight="1">
      <c r="A560" s="239">
        <v>540.0</v>
      </c>
      <c r="B560" s="239">
        <v>0.1810821579361463</v>
      </c>
      <c r="C560" s="239">
        <v>0.1645850401074953</v>
      </c>
    </row>
    <row r="561" ht="12.0" customHeight="1">
      <c r="A561" s="239">
        <v>541.0</v>
      </c>
      <c r="B561" s="239">
        <v>0.21441395221753937</v>
      </c>
      <c r="C561" s="239">
        <v>0.1821509512357016</v>
      </c>
    </row>
    <row r="562" ht="12.0" customHeight="1">
      <c r="A562" s="239">
        <v>542.0</v>
      </c>
      <c r="B562" s="239">
        <v>0.20726737650097993</v>
      </c>
      <c r="C562" s="239">
        <v>0.16428606586765754</v>
      </c>
    </row>
    <row r="563" ht="12.0" customHeight="1">
      <c r="A563" s="239">
        <v>543.0</v>
      </c>
      <c r="B563" s="239">
        <v>0.18874197617654612</v>
      </c>
      <c r="C563" s="239">
        <v>0.13487423305175902</v>
      </c>
    </row>
    <row r="564" ht="12.0" customHeight="1">
      <c r="A564" s="239">
        <v>544.0</v>
      </c>
      <c r="B564" s="239">
        <v>0.18973213797348837</v>
      </c>
      <c r="C564" s="239">
        <v>0.11593522237156526</v>
      </c>
    </row>
    <row r="565" ht="12.0" customHeight="1">
      <c r="A565" s="239">
        <v>545.0</v>
      </c>
      <c r="B565" s="239">
        <v>0.20138858429615145</v>
      </c>
      <c r="C565" s="239">
        <v>0.1727547993316628</v>
      </c>
    </row>
    <row r="566" ht="12.0" customHeight="1">
      <c r="A566" s="239">
        <v>546.0</v>
      </c>
      <c r="B566" s="239">
        <v>0.17873006465363528</v>
      </c>
      <c r="C566" s="239">
        <v>0.14792276751341396</v>
      </c>
    </row>
    <row r="567" ht="12.0" customHeight="1">
      <c r="A567" s="239">
        <v>547.0</v>
      </c>
      <c r="B567" s="239">
        <v>0.20126437175994752</v>
      </c>
      <c r="C567" s="239">
        <v>0.15724498442863794</v>
      </c>
    </row>
    <row r="568" ht="12.0" customHeight="1">
      <c r="A568" s="239">
        <v>548.0</v>
      </c>
      <c r="B568" s="239">
        <v>0.1864947475296091</v>
      </c>
      <c r="C568" s="239">
        <v>0.12490351562699067</v>
      </c>
    </row>
    <row r="569" ht="12.0" customHeight="1">
      <c r="A569" s="239">
        <v>549.0</v>
      </c>
      <c r="B569" s="239">
        <v>0.2106985766725223</v>
      </c>
      <c r="C569" s="239">
        <v>0.15777484298393687</v>
      </c>
    </row>
    <row r="570" ht="12.0" customHeight="1">
      <c r="A570" s="239">
        <v>550.0</v>
      </c>
      <c r="B570" s="239">
        <v>0.17192484836684757</v>
      </c>
      <c r="C570" s="239">
        <v>0.11375388466464714</v>
      </c>
    </row>
    <row r="571" ht="12.0" customHeight="1">
      <c r="A571" s="239">
        <v>551.0</v>
      </c>
      <c r="B571" s="239">
        <v>0.1988141933981897</v>
      </c>
      <c r="C571" s="239">
        <v>0.14811380424578993</v>
      </c>
    </row>
    <row r="572" ht="12.0" customHeight="1">
      <c r="A572" s="239">
        <v>552.0</v>
      </c>
      <c r="B572" s="239">
        <v>0.19609624644689783</v>
      </c>
      <c r="C572" s="239">
        <v>0.13075451174737043</v>
      </c>
    </row>
    <row r="573" ht="12.0" customHeight="1">
      <c r="A573" s="239">
        <v>553.0</v>
      </c>
      <c r="B573" s="239">
        <v>0.21145151926824493</v>
      </c>
      <c r="C573" s="239">
        <v>0.17409087283086783</v>
      </c>
    </row>
    <row r="574" ht="12.0" customHeight="1">
      <c r="A574" s="239">
        <v>554.0</v>
      </c>
      <c r="B574" s="239">
        <v>0.21088131522628428</v>
      </c>
      <c r="C574" s="239">
        <v>0.18513870835885962</v>
      </c>
    </row>
    <row r="575" ht="12.0" customHeight="1">
      <c r="A575" s="239">
        <v>555.0</v>
      </c>
      <c r="B575" s="239">
        <v>0.1876417008110469</v>
      </c>
      <c r="C575" s="239">
        <v>0.15319285741174443</v>
      </c>
    </row>
    <row r="576" ht="12.0" customHeight="1">
      <c r="A576" s="239">
        <v>556.0</v>
      </c>
      <c r="B576" s="239">
        <v>0.18513666850510907</v>
      </c>
      <c r="C576" s="239">
        <v>0.10989535601951923</v>
      </c>
    </row>
    <row r="577" ht="12.0" customHeight="1">
      <c r="A577" s="239">
        <v>557.0</v>
      </c>
      <c r="B577" s="239">
        <v>0.17291608723114688</v>
      </c>
      <c r="C577" s="239">
        <v>0.11300702422811955</v>
      </c>
    </row>
    <row r="578" ht="12.0" customHeight="1">
      <c r="A578" s="239">
        <v>558.0</v>
      </c>
      <c r="B578" s="239">
        <v>0.18388638984191955</v>
      </c>
      <c r="C578" s="239">
        <v>0.15905526200777714</v>
      </c>
    </row>
    <row r="579" ht="12.0" customHeight="1">
      <c r="A579" s="239">
        <v>559.0</v>
      </c>
      <c r="B579" s="239">
        <v>0.16586852831707374</v>
      </c>
      <c r="C579" s="239">
        <v>0.06230926745838499</v>
      </c>
    </row>
    <row r="580" ht="12.0" customHeight="1">
      <c r="A580" s="239">
        <v>560.0</v>
      </c>
      <c r="B580" s="239">
        <v>0.20785500561934417</v>
      </c>
      <c r="C580" s="239">
        <v>0.17741769688177753</v>
      </c>
    </row>
    <row r="581" ht="12.0" customHeight="1">
      <c r="A581" s="239">
        <v>561.0</v>
      </c>
      <c r="B581" s="239">
        <v>0.197577388205138</v>
      </c>
      <c r="C581" s="239">
        <v>0.14223498622223696</v>
      </c>
    </row>
    <row r="582" ht="12.0" customHeight="1">
      <c r="A582" s="239">
        <v>562.0</v>
      </c>
      <c r="B582" s="239">
        <v>0.20540565382236914</v>
      </c>
      <c r="C582" s="239">
        <v>0.170605242997793</v>
      </c>
    </row>
    <row r="583" ht="12.0" customHeight="1">
      <c r="A583" s="239">
        <v>563.0</v>
      </c>
      <c r="B583" s="239">
        <v>0.20086367860719337</v>
      </c>
      <c r="C583" s="239">
        <v>0.15619348395189803</v>
      </c>
    </row>
    <row r="584" ht="12.0" customHeight="1">
      <c r="A584" s="239">
        <v>564.0</v>
      </c>
      <c r="B584" s="239">
        <v>0.2118479799458518</v>
      </c>
      <c r="C584" s="239">
        <v>0.17657651397985244</v>
      </c>
    </row>
    <row r="585" ht="12.0" customHeight="1">
      <c r="A585" s="239">
        <v>565.0</v>
      </c>
      <c r="B585" s="239">
        <v>0.2794559162900823</v>
      </c>
      <c r="C585" s="239">
        <v>0.16975432931606516</v>
      </c>
    </row>
    <row r="586" ht="12.0" customHeight="1">
      <c r="A586" s="239">
        <v>566.0</v>
      </c>
      <c r="B586" s="239">
        <v>0.19398329645682083</v>
      </c>
      <c r="C586" s="239">
        <v>0.12068801562559439</v>
      </c>
    </row>
    <row r="587" ht="12.0" customHeight="1">
      <c r="A587" s="239">
        <v>567.0</v>
      </c>
      <c r="B587" s="239">
        <v>0.18911826725394065</v>
      </c>
      <c r="C587" s="239">
        <v>0.05636452466703964</v>
      </c>
    </row>
    <row r="588" ht="12.0" customHeight="1">
      <c r="A588" s="239">
        <v>568.0</v>
      </c>
      <c r="B588" s="239">
        <v>0.17445831558930694</v>
      </c>
      <c r="C588" s="239">
        <v>0.14078311610865657</v>
      </c>
    </row>
    <row r="589" ht="12.0" customHeight="1">
      <c r="A589" s="239">
        <v>569.0</v>
      </c>
      <c r="B589" s="239">
        <v>0.2010524811746287</v>
      </c>
      <c r="C589" s="239">
        <v>0.1628811920619957</v>
      </c>
    </row>
    <row r="590" ht="12.0" customHeight="1">
      <c r="A590" s="239">
        <v>570.0</v>
      </c>
      <c r="B590" s="239">
        <v>0.17934535775924856</v>
      </c>
      <c r="C590" s="239">
        <v>0.13961483476588704</v>
      </c>
    </row>
    <row r="591" ht="12.0" customHeight="1">
      <c r="A591" s="239">
        <v>571.0</v>
      </c>
      <c r="B591" s="239">
        <v>0.1926579897749555</v>
      </c>
      <c r="C591" s="239">
        <v>0.1457607366863526</v>
      </c>
    </row>
    <row r="592" ht="12.0" customHeight="1">
      <c r="A592" s="239">
        <v>572.0</v>
      </c>
      <c r="B592" s="239">
        <v>0.1650584908926933</v>
      </c>
      <c r="C592" s="239">
        <v>0.11685910084188976</v>
      </c>
    </row>
    <row r="593" ht="12.0" customHeight="1">
      <c r="A593" s="239">
        <v>573.0</v>
      </c>
      <c r="B593" s="239">
        <v>0.23222749867483766</v>
      </c>
      <c r="C593" s="239">
        <v>0.20700538004139948</v>
      </c>
    </row>
    <row r="594" ht="12.0" customHeight="1">
      <c r="A594" s="239">
        <v>574.0</v>
      </c>
      <c r="B594" s="239">
        <v>0.16798617650441666</v>
      </c>
      <c r="C594" s="239">
        <v>0.11686202855749778</v>
      </c>
    </row>
    <row r="595" ht="12.0" customHeight="1">
      <c r="A595" s="239">
        <v>575.0</v>
      </c>
      <c r="B595" s="239">
        <v>0.2328229781469089</v>
      </c>
      <c r="C595" s="239">
        <v>0.1843342562796753</v>
      </c>
    </row>
    <row r="596" ht="12.0" customHeight="1">
      <c r="A596" s="239">
        <v>576.0</v>
      </c>
      <c r="B596" s="239">
        <v>0.1963147683872983</v>
      </c>
      <c r="C596" s="239">
        <v>0.1900121146817884</v>
      </c>
    </row>
    <row r="597" ht="12.0" customHeight="1">
      <c r="A597" s="239">
        <v>577.0</v>
      </c>
      <c r="B597" s="239">
        <v>0.1761944524142115</v>
      </c>
      <c r="C597" s="239">
        <v>0.1322897591072402</v>
      </c>
    </row>
    <row r="598" ht="12.0" customHeight="1">
      <c r="A598" s="239">
        <v>578.0</v>
      </c>
      <c r="B598" s="239">
        <v>0.1894209352625506</v>
      </c>
      <c r="C598" s="239">
        <v>0.1432891946613315</v>
      </c>
    </row>
    <row r="599" ht="12.0" customHeight="1">
      <c r="A599" s="239">
        <v>579.0</v>
      </c>
      <c r="B599" s="239">
        <v>0.1864580035118968</v>
      </c>
      <c r="C599" s="239">
        <v>0.14119385557811454</v>
      </c>
    </row>
    <row r="600" ht="12.0" customHeight="1">
      <c r="A600" s="239">
        <v>580.0</v>
      </c>
      <c r="B600" s="239">
        <v>0.1860618017962906</v>
      </c>
      <c r="C600" s="239">
        <v>0.12364467136453733</v>
      </c>
    </row>
    <row r="601" ht="12.0" customHeight="1">
      <c r="A601" s="239">
        <v>581.0</v>
      </c>
      <c r="B601" s="239">
        <v>0.20829124729273593</v>
      </c>
      <c r="C601" s="239">
        <v>0.17218772084308714</v>
      </c>
    </row>
    <row r="602" ht="12.0" customHeight="1">
      <c r="A602" s="239">
        <v>582.0</v>
      </c>
      <c r="B602" s="239">
        <v>0.2443343006846858</v>
      </c>
      <c r="C602" s="239">
        <v>0.17109987146011116</v>
      </c>
    </row>
    <row r="603" ht="12.0" customHeight="1">
      <c r="A603" s="239">
        <v>583.0</v>
      </c>
      <c r="B603" s="239">
        <v>0.18652658370437736</v>
      </c>
      <c r="C603" s="239">
        <v>0.15966376471863683</v>
      </c>
    </row>
    <row r="604" ht="12.0" customHeight="1">
      <c r="A604" s="239">
        <v>584.0</v>
      </c>
      <c r="B604" s="239">
        <v>0.1903390100907311</v>
      </c>
      <c r="C604" s="239">
        <v>0.15540130165547283</v>
      </c>
    </row>
    <row r="605" ht="12.0" customHeight="1">
      <c r="A605" s="239">
        <v>585.0</v>
      </c>
      <c r="B605" s="239">
        <v>0.179618050840391</v>
      </c>
      <c r="C605" s="239">
        <v>0.119392058031087</v>
      </c>
    </row>
    <row r="606" ht="12.0" customHeight="1">
      <c r="A606" s="239">
        <v>586.0</v>
      </c>
      <c r="B606" s="239">
        <v>0.21750327863329044</v>
      </c>
      <c r="C606" s="239">
        <v>0.14135621345174745</v>
      </c>
    </row>
    <row r="607" ht="12.0" customHeight="1">
      <c r="A607" s="239">
        <v>587.0</v>
      </c>
      <c r="B607" s="239">
        <v>0.19623098510513748</v>
      </c>
      <c r="C607" s="239">
        <v>0.17452262705119376</v>
      </c>
    </row>
    <row r="608" ht="12.0" customHeight="1">
      <c r="A608" s="239">
        <v>588.0</v>
      </c>
      <c r="B608" s="239">
        <v>0.17853039310817329</v>
      </c>
      <c r="C608" s="239">
        <v>0.16660181877874744</v>
      </c>
    </row>
    <row r="609" ht="12.0" customHeight="1">
      <c r="A609" s="239">
        <v>589.0</v>
      </c>
      <c r="B609" s="239">
        <v>0.20281247715090825</v>
      </c>
      <c r="C609" s="239">
        <v>0.1727714266104224</v>
      </c>
    </row>
    <row r="610" ht="12.0" customHeight="1">
      <c r="A610" s="239">
        <v>590.0</v>
      </c>
      <c r="B610" s="239">
        <v>0.19748891098781948</v>
      </c>
      <c r="C610" s="239">
        <v>0.14839441811689594</v>
      </c>
    </row>
    <row r="611" ht="12.0" customHeight="1">
      <c r="A611" s="239">
        <v>591.0</v>
      </c>
      <c r="B611" s="239">
        <v>0.2374912683492795</v>
      </c>
      <c r="C611" s="239">
        <v>0.17054914252643824</v>
      </c>
    </row>
    <row r="612" ht="12.0" customHeight="1">
      <c r="A612" s="239">
        <v>592.0</v>
      </c>
      <c r="B612" s="239">
        <v>0.2184866732223781</v>
      </c>
      <c r="C612" s="239">
        <v>0.14289392154651442</v>
      </c>
    </row>
    <row r="613" ht="12.0" customHeight="1">
      <c r="A613" s="239">
        <v>593.0</v>
      </c>
      <c r="B613" s="239">
        <v>0.19291295737127093</v>
      </c>
      <c r="C613" s="239">
        <v>0.1620393410735611</v>
      </c>
    </row>
    <row r="614" ht="12.0" customHeight="1">
      <c r="A614" s="239">
        <v>594.0</v>
      </c>
      <c r="B614" s="239">
        <v>0.17886994490868138</v>
      </c>
      <c r="C614" s="239">
        <v>0.15416144401762846</v>
      </c>
    </row>
    <row r="615" ht="12.0" customHeight="1">
      <c r="A615" s="239">
        <v>595.0</v>
      </c>
      <c r="B615" s="239">
        <v>0.1912935125888848</v>
      </c>
      <c r="C615" s="239">
        <v>0.12271768125864671</v>
      </c>
    </row>
    <row r="616" ht="12.0" customHeight="1">
      <c r="A616" s="239">
        <v>596.0</v>
      </c>
      <c r="B616" s="239">
        <v>0.19590849982245245</v>
      </c>
      <c r="C616" s="239">
        <v>0.19374722228837948</v>
      </c>
    </row>
    <row r="617" ht="12.0" customHeight="1">
      <c r="A617" s="239">
        <v>597.0</v>
      </c>
      <c r="B617" s="239">
        <v>0.19804219816356852</v>
      </c>
      <c r="C617" s="239">
        <v>0.1503310990350077</v>
      </c>
    </row>
    <row r="618" ht="12.0" customHeight="1">
      <c r="A618" s="239">
        <v>598.0</v>
      </c>
      <c r="B618" s="239">
        <v>0.18259192127978643</v>
      </c>
      <c r="C618" s="239">
        <v>0.15301665805510253</v>
      </c>
    </row>
    <row r="619" ht="12.0" customHeight="1">
      <c r="A619" s="239">
        <v>599.0</v>
      </c>
      <c r="B619" s="239">
        <v>0.19386832937205384</v>
      </c>
      <c r="C619" s="239">
        <v>0.12467631307462677</v>
      </c>
    </row>
    <row r="620" ht="12.0" customHeight="1">
      <c r="A620" s="239">
        <v>600.0</v>
      </c>
      <c r="B620" s="239">
        <v>0.20181147196836186</v>
      </c>
      <c r="C620" s="239">
        <v>0.12477772238169799</v>
      </c>
    </row>
    <row r="621" ht="12.0" customHeight="1">
      <c r="A621" s="239">
        <v>601.0</v>
      </c>
      <c r="B621" s="239">
        <v>0.2042522757860952</v>
      </c>
      <c r="C621" s="239">
        <v>0.1844638085315888</v>
      </c>
    </row>
    <row r="622" ht="12.0" customHeight="1">
      <c r="A622" s="239">
        <v>602.0</v>
      </c>
      <c r="B622" s="239">
        <v>0.1800990290526369</v>
      </c>
      <c r="C622" s="239">
        <v>0.1322743911517313</v>
      </c>
    </row>
    <row r="623" ht="12.0" customHeight="1">
      <c r="A623" s="239">
        <v>603.0</v>
      </c>
      <c r="B623" s="239">
        <v>0.17793123791312873</v>
      </c>
      <c r="C623" s="239">
        <v>0.12501579543665486</v>
      </c>
    </row>
    <row r="624" ht="12.0" customHeight="1">
      <c r="A624" s="239">
        <v>604.0</v>
      </c>
      <c r="B624" s="239">
        <v>0.20415056365875334</v>
      </c>
      <c r="C624" s="239">
        <v>0.19013487714750713</v>
      </c>
    </row>
    <row r="625" ht="12.0" customHeight="1">
      <c r="A625" s="239">
        <v>605.0</v>
      </c>
      <c r="B625" s="239">
        <v>0.2005779896604103</v>
      </c>
      <c r="C625" s="239">
        <v>0.16043178186003945</v>
      </c>
    </row>
    <row r="626" ht="12.0" customHeight="1">
      <c r="A626" s="239">
        <v>606.0</v>
      </c>
      <c r="B626" s="239">
        <v>0.20015333980621988</v>
      </c>
      <c r="C626" s="239">
        <v>0.13561436431827578</v>
      </c>
    </row>
    <row r="627" ht="12.0" customHeight="1">
      <c r="A627" s="239">
        <v>607.0</v>
      </c>
      <c r="B627" s="239">
        <v>0.16769104970301163</v>
      </c>
      <c r="C627" s="239">
        <v>0.10949883721341601</v>
      </c>
    </row>
    <row r="628" ht="12.0" customHeight="1">
      <c r="A628" s="239">
        <v>608.0</v>
      </c>
      <c r="B628" s="239">
        <v>0.18488121005399658</v>
      </c>
      <c r="C628" s="239">
        <v>0.11959409616778967</v>
      </c>
    </row>
    <row r="629" ht="12.0" customHeight="1">
      <c r="A629" s="239">
        <v>609.0</v>
      </c>
      <c r="B629" s="239">
        <v>0.2036129947893835</v>
      </c>
      <c r="C629" s="239">
        <v>0.1658076812957774</v>
      </c>
    </row>
    <row r="630" ht="12.0" customHeight="1">
      <c r="A630" s="239">
        <v>610.0</v>
      </c>
      <c r="B630" s="239">
        <v>0.1929309708555038</v>
      </c>
      <c r="C630" s="239">
        <v>0.1466844781446832</v>
      </c>
    </row>
    <row r="631" ht="12.0" customHeight="1">
      <c r="A631" s="239">
        <v>611.0</v>
      </c>
      <c r="B631" s="239">
        <v>0.20842530842371174</v>
      </c>
      <c r="C631" s="239">
        <v>0.17683355934191264</v>
      </c>
    </row>
    <row r="632" ht="12.0" customHeight="1">
      <c r="A632" s="239">
        <v>612.0</v>
      </c>
      <c r="B632" s="239">
        <v>0.17278969641033656</v>
      </c>
      <c r="C632" s="239">
        <v>0.14849470899872577</v>
      </c>
    </row>
    <row r="633" ht="12.0" customHeight="1">
      <c r="A633" s="239">
        <v>613.0</v>
      </c>
      <c r="B633" s="239">
        <v>0.17840888494719015</v>
      </c>
      <c r="C633" s="239">
        <v>0.14849370281695737</v>
      </c>
    </row>
    <row r="634" ht="12.0" customHeight="1">
      <c r="A634" s="239">
        <v>614.0</v>
      </c>
      <c r="B634" s="239">
        <v>0.19419659949328627</v>
      </c>
      <c r="C634" s="239">
        <v>0.17071004552255298</v>
      </c>
    </row>
    <row r="635" ht="12.0" customHeight="1">
      <c r="A635" s="239">
        <v>615.0</v>
      </c>
      <c r="B635" s="239">
        <v>0.19936232027241854</v>
      </c>
      <c r="C635" s="239">
        <v>0.1366859281917284</v>
      </c>
    </row>
    <row r="636" ht="12.0" customHeight="1">
      <c r="A636" s="239">
        <v>616.0</v>
      </c>
      <c r="B636" s="239">
        <v>0.22296265891972178</v>
      </c>
      <c r="C636" s="239">
        <v>0.18064758633917397</v>
      </c>
    </row>
    <row r="637" ht="12.0" customHeight="1">
      <c r="A637" s="239">
        <v>617.0</v>
      </c>
      <c r="B637" s="239">
        <v>0.17837843060193248</v>
      </c>
      <c r="C637" s="239">
        <v>0.14588809315465934</v>
      </c>
    </row>
    <row r="638" ht="12.0" customHeight="1">
      <c r="A638" s="239">
        <v>618.0</v>
      </c>
      <c r="B638" s="239">
        <v>0.18458537570848021</v>
      </c>
      <c r="C638" s="239">
        <v>0.1337401119342764</v>
      </c>
    </row>
    <row r="639" ht="12.0" customHeight="1">
      <c r="A639" s="239">
        <v>619.0</v>
      </c>
      <c r="B639" s="239">
        <v>0.16352740725236112</v>
      </c>
      <c r="C639" s="239">
        <v>0.07550252514034853</v>
      </c>
    </row>
    <row r="640" ht="12.0" customHeight="1">
      <c r="A640" s="239">
        <v>620.0</v>
      </c>
      <c r="B640" s="239">
        <v>0.19550470669189163</v>
      </c>
      <c r="C640" s="239">
        <v>0.16395579841725758</v>
      </c>
    </row>
    <row r="641" ht="12.0" customHeight="1">
      <c r="A641" s="239">
        <v>621.0</v>
      </c>
      <c r="B641" s="239">
        <v>0.21553840897731558</v>
      </c>
      <c r="C641" s="239">
        <v>0.19213151236870007</v>
      </c>
    </row>
    <row r="642" ht="12.0" customHeight="1">
      <c r="A642" s="239">
        <v>622.0</v>
      </c>
      <c r="B642" s="239">
        <v>0.195488759907873</v>
      </c>
      <c r="C642" s="239">
        <v>0.1613089251025692</v>
      </c>
    </row>
    <row r="643" ht="12.0" customHeight="1">
      <c r="A643" s="239">
        <v>623.0</v>
      </c>
      <c r="B643" s="239">
        <v>0.18369709402431175</v>
      </c>
      <c r="C643" s="239">
        <v>0.11688658286844733</v>
      </c>
    </row>
    <row r="644" ht="12.0" customHeight="1">
      <c r="A644" s="239">
        <v>624.0</v>
      </c>
      <c r="B644" s="239">
        <v>0.18186813976100843</v>
      </c>
      <c r="C644" s="239">
        <v>0.13278313181206056</v>
      </c>
    </row>
    <row r="645" ht="12.0" customHeight="1">
      <c r="A645" s="239">
        <v>625.0</v>
      </c>
      <c r="B645" s="239">
        <v>0.18844487018916065</v>
      </c>
      <c r="C645" s="239">
        <v>0.16707565548849013</v>
      </c>
    </row>
    <row r="646" ht="12.0" customHeight="1">
      <c r="A646" s="239">
        <v>626.0</v>
      </c>
      <c r="B646" s="239">
        <v>0.17606927158389643</v>
      </c>
      <c r="C646" s="239">
        <v>0.12894349700409272</v>
      </c>
    </row>
    <row r="647" ht="12.0" customHeight="1">
      <c r="A647" s="239">
        <v>627.0</v>
      </c>
      <c r="B647" s="239">
        <v>0.19492412829405867</v>
      </c>
      <c r="C647" s="239">
        <v>0.16875208586663357</v>
      </c>
    </row>
    <row r="648" ht="12.0" customHeight="1">
      <c r="A648" s="239">
        <v>628.0</v>
      </c>
      <c r="B648" s="239">
        <v>0.17602337676084415</v>
      </c>
      <c r="C648" s="239">
        <v>0.15503666043534273</v>
      </c>
    </row>
    <row r="649" ht="12.0" customHeight="1">
      <c r="A649" s="239">
        <v>629.0</v>
      </c>
      <c r="B649" s="239">
        <v>0.2236143903309954</v>
      </c>
      <c r="C649" s="239">
        <v>0.13825562812950226</v>
      </c>
    </row>
    <row r="650" ht="12.0" customHeight="1">
      <c r="A650" s="239">
        <v>630.0</v>
      </c>
      <c r="B650" s="239">
        <v>0.20293317879630896</v>
      </c>
      <c r="C650" s="239">
        <v>0.1671775607391135</v>
      </c>
    </row>
    <row r="651" ht="12.0" customHeight="1">
      <c r="A651" s="239">
        <v>631.0</v>
      </c>
      <c r="B651" s="239">
        <v>0.19159268899150614</v>
      </c>
      <c r="C651" s="239">
        <v>0.16128284640930116</v>
      </c>
    </row>
    <row r="652" ht="12.0" customHeight="1">
      <c r="A652" s="239">
        <v>632.0</v>
      </c>
      <c r="B652" s="239">
        <v>0.19042536567174995</v>
      </c>
      <c r="C652" s="239">
        <v>0.18260911763268553</v>
      </c>
    </row>
    <row r="653" ht="12.0" customHeight="1">
      <c r="A653" s="239">
        <v>633.0</v>
      </c>
      <c r="B653" s="239">
        <v>0.19024757662204397</v>
      </c>
      <c r="C653" s="239">
        <v>0.18752237273916758</v>
      </c>
    </row>
    <row r="654" ht="12.0" customHeight="1">
      <c r="A654" s="239">
        <v>634.0</v>
      </c>
      <c r="B654" s="239">
        <v>0.1892916512248826</v>
      </c>
      <c r="C654" s="239">
        <v>0.11700132821784032</v>
      </c>
    </row>
    <row r="655" ht="12.0" customHeight="1">
      <c r="A655" s="239">
        <v>635.0</v>
      </c>
      <c r="B655" s="239">
        <v>0.19683832667037368</v>
      </c>
      <c r="C655" s="239">
        <v>0.1396004296848166</v>
      </c>
    </row>
    <row r="656" ht="12.0" customHeight="1">
      <c r="A656" s="239">
        <v>636.0</v>
      </c>
      <c r="B656" s="239">
        <v>0.1988056074734128</v>
      </c>
      <c r="C656" s="239">
        <v>0.10149655304500904</v>
      </c>
    </row>
    <row r="657" ht="12.0" customHeight="1">
      <c r="A657" s="239">
        <v>637.0</v>
      </c>
      <c r="B657" s="239">
        <v>0.19031689625561293</v>
      </c>
      <c r="C657" s="239">
        <v>0.16379967142728746</v>
      </c>
    </row>
    <row r="658" ht="12.0" customHeight="1">
      <c r="A658" s="239">
        <v>638.0</v>
      </c>
      <c r="B658" s="239">
        <v>0.18057844708549403</v>
      </c>
      <c r="C658" s="239">
        <v>0.11754166383770571</v>
      </c>
    </row>
    <row r="659" ht="12.0" customHeight="1">
      <c r="A659" s="239">
        <v>639.0</v>
      </c>
      <c r="B659" s="239">
        <v>0.1949223781767271</v>
      </c>
      <c r="C659" s="239">
        <v>0.19036284669494025</v>
      </c>
    </row>
    <row r="660" ht="12.0" customHeight="1">
      <c r="A660" s="239">
        <v>640.0</v>
      </c>
      <c r="B660" s="239">
        <v>0.18504479376571795</v>
      </c>
      <c r="C660" s="239">
        <v>0.13479854153237733</v>
      </c>
    </row>
    <row r="661" ht="12.0" customHeight="1">
      <c r="A661" s="239">
        <v>641.0</v>
      </c>
      <c r="B661" s="239">
        <v>0.21044823066262966</v>
      </c>
      <c r="C661" s="239">
        <v>0.17589280222763798</v>
      </c>
    </row>
    <row r="662" ht="12.0" customHeight="1">
      <c r="A662" s="239">
        <v>642.0</v>
      </c>
      <c r="B662" s="239">
        <v>0.20927308428798702</v>
      </c>
      <c r="C662" s="239">
        <v>0.1428075254650283</v>
      </c>
    </row>
    <row r="663" ht="12.0" customHeight="1">
      <c r="A663" s="239">
        <v>643.0</v>
      </c>
      <c r="B663" s="239">
        <v>0.18543015481761146</v>
      </c>
      <c r="C663" s="239">
        <v>0.1256436638666985</v>
      </c>
    </row>
    <row r="664" ht="12.0" customHeight="1">
      <c r="A664" s="239">
        <v>644.0</v>
      </c>
      <c r="B664" s="239">
        <v>0.22329812860991763</v>
      </c>
      <c r="C664" s="239">
        <v>0.19249360337932092</v>
      </c>
    </row>
    <row r="665" ht="12.0" customHeight="1">
      <c r="A665" s="239">
        <v>645.0</v>
      </c>
      <c r="B665" s="239">
        <v>0.20751559849507983</v>
      </c>
      <c r="C665" s="239">
        <v>0.15062943626167263</v>
      </c>
    </row>
    <row r="666" ht="12.0" customHeight="1">
      <c r="A666" s="239">
        <v>646.0</v>
      </c>
      <c r="B666" s="239">
        <v>0.1872848169431043</v>
      </c>
      <c r="C666" s="239">
        <v>0.13836550655627378</v>
      </c>
    </row>
    <row r="667" ht="12.0" customHeight="1">
      <c r="A667" s="239">
        <v>647.0</v>
      </c>
      <c r="B667" s="239">
        <v>0.19278496109802568</v>
      </c>
      <c r="C667" s="239">
        <v>0.1540600629327774</v>
      </c>
    </row>
    <row r="668" ht="12.0" customHeight="1">
      <c r="A668" s="239">
        <v>648.0</v>
      </c>
      <c r="B668" s="239">
        <v>0.1842823708348259</v>
      </c>
      <c r="C668" s="239">
        <v>0.12688255067018034</v>
      </c>
    </row>
    <row r="669" ht="12.0" customHeight="1">
      <c r="A669" s="239">
        <v>649.0</v>
      </c>
      <c r="B669" s="239">
        <v>0.19501370002905236</v>
      </c>
      <c r="C669" s="239">
        <v>0.12199968217883997</v>
      </c>
    </row>
    <row r="670" ht="12.0" customHeight="1">
      <c r="A670" s="239">
        <v>650.0</v>
      </c>
      <c r="B670" s="239">
        <v>0.17763178771207677</v>
      </c>
      <c r="C670" s="239">
        <v>0.13650566321998614</v>
      </c>
    </row>
    <row r="671" ht="12.0" customHeight="1">
      <c r="A671" s="239">
        <v>651.0</v>
      </c>
      <c r="B671" s="239">
        <v>0.1799727166824289</v>
      </c>
      <c r="C671" s="239">
        <v>0.09290594380042874</v>
      </c>
    </row>
    <row r="672" ht="12.0" customHeight="1">
      <c r="A672" s="239">
        <v>652.0</v>
      </c>
      <c r="B672" s="239">
        <v>0.16904645624740314</v>
      </c>
      <c r="C672" s="239">
        <v>0.0809247911359611</v>
      </c>
    </row>
    <row r="673" ht="12.0" customHeight="1">
      <c r="A673" s="239">
        <v>653.0</v>
      </c>
      <c r="B673" s="239">
        <v>0.19261731333339244</v>
      </c>
      <c r="C673" s="239">
        <v>0.1387943892218101</v>
      </c>
    </row>
    <row r="674" ht="12.0" customHeight="1">
      <c r="A674" s="239">
        <v>654.0</v>
      </c>
      <c r="B674" s="239">
        <v>0.207765591260584</v>
      </c>
      <c r="C674" s="239">
        <v>0.16848510414455398</v>
      </c>
    </row>
    <row r="675" ht="12.0" customHeight="1">
      <c r="A675" s="239">
        <v>655.0</v>
      </c>
      <c r="B675" s="239">
        <v>0.1942274746063864</v>
      </c>
      <c r="C675" s="239">
        <v>0.15213220529972044</v>
      </c>
    </row>
    <row r="676" ht="12.0" customHeight="1">
      <c r="A676" s="239">
        <v>656.0</v>
      </c>
      <c r="B676" s="239">
        <v>0.19350170586302534</v>
      </c>
      <c r="C676" s="239">
        <v>0.1793238201529336</v>
      </c>
    </row>
    <row r="677" ht="12.0" customHeight="1">
      <c r="A677" s="239">
        <v>657.0</v>
      </c>
      <c r="B677" s="239">
        <v>0.1849571194015903</v>
      </c>
      <c r="C677" s="239">
        <v>0.15468070459187674</v>
      </c>
    </row>
    <row r="678" ht="12.0" customHeight="1">
      <c r="A678" s="239">
        <v>658.0</v>
      </c>
      <c r="B678" s="239">
        <v>0.1982910249090386</v>
      </c>
      <c r="C678" s="239">
        <v>0.11015912835286938</v>
      </c>
    </row>
    <row r="679" ht="12.0" customHeight="1">
      <c r="A679" s="239">
        <v>659.0</v>
      </c>
      <c r="B679" s="239">
        <v>0.2061986894488823</v>
      </c>
      <c r="C679" s="239">
        <v>0.1770682610154693</v>
      </c>
    </row>
    <row r="680" ht="12.0" customHeight="1">
      <c r="A680" s="239">
        <v>660.0</v>
      </c>
      <c r="B680" s="239">
        <v>0.22011530766543314</v>
      </c>
      <c r="C680" s="239">
        <v>0.16992164069203797</v>
      </c>
    </row>
    <row r="681" ht="12.0" customHeight="1">
      <c r="A681" s="239">
        <v>661.0</v>
      </c>
      <c r="B681" s="239">
        <v>0.17643784232500048</v>
      </c>
      <c r="C681" s="239">
        <v>0.07587365081404028</v>
      </c>
    </row>
    <row r="682" ht="12.0" customHeight="1">
      <c r="A682" s="239">
        <v>662.0</v>
      </c>
      <c r="B682" s="239">
        <v>0.16626379065848654</v>
      </c>
      <c r="C682" s="239">
        <v>0.09303593190358872</v>
      </c>
    </row>
    <row r="683" ht="12.0" customHeight="1">
      <c r="A683" s="239">
        <v>663.0</v>
      </c>
      <c r="B683" s="239">
        <v>0.1811227992716309</v>
      </c>
      <c r="C683" s="239">
        <v>0.13698565869305426</v>
      </c>
    </row>
    <row r="684" ht="12.0" customHeight="1">
      <c r="A684" s="239">
        <v>664.0</v>
      </c>
      <c r="B684" s="239">
        <v>0.19384472641599587</v>
      </c>
      <c r="C684" s="239">
        <v>0.14596751677845965</v>
      </c>
    </row>
    <row r="685" ht="12.0" customHeight="1">
      <c r="A685" s="239">
        <v>665.0</v>
      </c>
      <c r="B685" s="239">
        <v>0.22935742506167384</v>
      </c>
      <c r="C685" s="239">
        <v>0.14146046837476262</v>
      </c>
    </row>
    <row r="686" ht="12.0" customHeight="1">
      <c r="A686" s="239">
        <v>666.0</v>
      </c>
      <c r="B686" s="239">
        <v>0.17253670872418153</v>
      </c>
      <c r="C686" s="239">
        <v>0.11509652989862923</v>
      </c>
    </row>
    <row r="687" ht="12.0" customHeight="1">
      <c r="A687" s="239">
        <v>667.0</v>
      </c>
      <c r="B687" s="239">
        <v>0.18615719411381176</v>
      </c>
      <c r="C687" s="239">
        <v>0.19170827416318095</v>
      </c>
    </row>
    <row r="688" ht="12.0" customHeight="1">
      <c r="A688" s="239">
        <v>668.0</v>
      </c>
      <c r="B688" s="239">
        <v>0.20362546433012138</v>
      </c>
      <c r="C688" s="239">
        <v>0.12797402533489655</v>
      </c>
    </row>
    <row r="689" ht="12.0" customHeight="1">
      <c r="A689" s="239">
        <v>669.0</v>
      </c>
      <c r="B689" s="239">
        <v>0.17745501688420057</v>
      </c>
      <c r="C689" s="239">
        <v>0.1550975974750921</v>
      </c>
    </row>
    <row r="690" ht="12.0" customHeight="1">
      <c r="A690" s="239">
        <v>670.0</v>
      </c>
      <c r="B690" s="239">
        <v>0.20387268892798696</v>
      </c>
      <c r="C690" s="239">
        <v>0.16388277308810134</v>
      </c>
    </row>
    <row r="691" ht="12.0" customHeight="1">
      <c r="A691" s="239">
        <v>671.0</v>
      </c>
      <c r="B691" s="239">
        <v>0.17309390126492474</v>
      </c>
      <c r="C691" s="239">
        <v>0.12664444907820407</v>
      </c>
    </row>
    <row r="692" ht="12.0" customHeight="1">
      <c r="A692" s="239">
        <v>672.0</v>
      </c>
      <c r="B692" s="239">
        <v>0.19629385096716073</v>
      </c>
      <c r="C692" s="239">
        <v>0.22022812601078393</v>
      </c>
    </row>
    <row r="693" ht="12.0" customHeight="1">
      <c r="A693" s="239">
        <v>673.0</v>
      </c>
      <c r="B693" s="239">
        <v>0.17967320894485897</v>
      </c>
      <c r="C693" s="239">
        <v>0.11563775964906231</v>
      </c>
    </row>
    <row r="694" ht="12.0" customHeight="1">
      <c r="A694" s="239">
        <v>674.0</v>
      </c>
      <c r="B694" s="239">
        <v>0.1875181172971819</v>
      </c>
      <c r="C694" s="239">
        <v>0.11767882544281157</v>
      </c>
    </row>
    <row r="695" ht="12.0" customHeight="1">
      <c r="A695" s="239">
        <v>675.0</v>
      </c>
      <c r="B695" s="239">
        <v>0.18715215146619774</v>
      </c>
      <c r="C695" s="239">
        <v>0.16088761340333446</v>
      </c>
    </row>
    <row r="696" ht="12.0" customHeight="1">
      <c r="A696" s="239">
        <v>676.0</v>
      </c>
      <c r="B696" s="239">
        <v>0.19866033267823688</v>
      </c>
      <c r="C696" s="239">
        <v>0.14637071966487442</v>
      </c>
    </row>
    <row r="697" ht="12.0" customHeight="1">
      <c r="A697" s="239">
        <v>677.0</v>
      </c>
      <c r="B697" s="239">
        <v>0.20855856845735812</v>
      </c>
      <c r="C697" s="239">
        <v>0.16923000546763414</v>
      </c>
    </row>
    <row r="698" ht="12.0" customHeight="1">
      <c r="A698" s="239">
        <v>678.0</v>
      </c>
      <c r="B698" s="239">
        <v>0.2230657264927674</v>
      </c>
      <c r="C698" s="239">
        <v>0.15016490547237196</v>
      </c>
    </row>
    <row r="699" ht="12.0" customHeight="1">
      <c r="A699" s="239">
        <v>679.0</v>
      </c>
      <c r="B699" s="239">
        <v>0.18934870719954935</v>
      </c>
      <c r="C699" s="239">
        <v>0.12045502674293808</v>
      </c>
    </row>
    <row r="700" ht="12.0" customHeight="1">
      <c r="A700" s="239">
        <v>680.0</v>
      </c>
      <c r="B700" s="239">
        <v>0.18626991606905183</v>
      </c>
      <c r="C700" s="239">
        <v>0.1335017862211106</v>
      </c>
    </row>
    <row r="701" ht="12.0" customHeight="1">
      <c r="A701" s="239">
        <v>681.0</v>
      </c>
      <c r="B701" s="239">
        <v>0.19979008643572785</v>
      </c>
      <c r="C701" s="239">
        <v>0.15431596191755367</v>
      </c>
    </row>
    <row r="702" ht="12.0" customHeight="1">
      <c r="A702" s="239">
        <v>682.0</v>
      </c>
      <c r="B702" s="239">
        <v>0.20590919610129357</v>
      </c>
      <c r="C702" s="239">
        <v>0.13786210795980997</v>
      </c>
    </row>
    <row r="703" ht="12.0" customHeight="1">
      <c r="A703" s="239">
        <v>683.0</v>
      </c>
      <c r="B703" s="239">
        <v>0.1799801507622477</v>
      </c>
      <c r="C703" s="239">
        <v>0.13754977018466855</v>
      </c>
    </row>
    <row r="704" ht="12.0" customHeight="1">
      <c r="A704" s="239">
        <v>684.0</v>
      </c>
      <c r="B704" s="239">
        <v>0.1794944090771507</v>
      </c>
      <c r="C704" s="239">
        <v>0.12977342683288884</v>
      </c>
    </row>
    <row r="705" ht="12.0" customHeight="1">
      <c r="A705" s="239">
        <v>685.0</v>
      </c>
      <c r="B705" s="239">
        <v>0.21721440194066924</v>
      </c>
      <c r="C705" s="239">
        <v>0.15110006759960926</v>
      </c>
    </row>
    <row r="706" ht="12.0" customHeight="1">
      <c r="A706" s="239">
        <v>686.0</v>
      </c>
      <c r="B706" s="239">
        <v>0.17914102872921606</v>
      </c>
      <c r="C706" s="239">
        <v>0.11512342940027373</v>
      </c>
    </row>
    <row r="707" ht="12.0" customHeight="1">
      <c r="A707" s="239">
        <v>687.0</v>
      </c>
      <c r="B707" s="239">
        <v>0.18106715627741368</v>
      </c>
      <c r="C707" s="239">
        <v>0.1294802158336139</v>
      </c>
    </row>
    <row r="708" ht="12.0" customHeight="1">
      <c r="A708" s="239">
        <v>688.0</v>
      </c>
      <c r="B708" s="239">
        <v>0.19798264451350445</v>
      </c>
      <c r="C708" s="239">
        <v>0.16167997130699308</v>
      </c>
    </row>
    <row r="709" ht="12.0" customHeight="1">
      <c r="A709" s="239">
        <v>689.0</v>
      </c>
      <c r="B709" s="239">
        <v>0.20706392417448935</v>
      </c>
      <c r="C709" s="239">
        <v>0.15630237852612486</v>
      </c>
    </row>
    <row r="710" ht="12.0" customHeight="1">
      <c r="A710" s="239">
        <v>690.0</v>
      </c>
      <c r="B710" s="239">
        <v>0.1735978979448204</v>
      </c>
      <c r="C710" s="239">
        <v>0.13210086611263488</v>
      </c>
    </row>
    <row r="711" ht="12.0" customHeight="1">
      <c r="A711" s="239">
        <v>691.0</v>
      </c>
      <c r="B711" s="239">
        <v>0.22237869136367427</v>
      </c>
      <c r="C711" s="239">
        <v>0.17639093053792143</v>
      </c>
    </row>
    <row r="712" ht="12.0" customHeight="1">
      <c r="A712" s="239">
        <v>692.0</v>
      </c>
      <c r="B712" s="239">
        <v>0.17034702515954828</v>
      </c>
      <c r="C712" s="239">
        <v>0.12452501562673408</v>
      </c>
    </row>
    <row r="713" ht="12.0" customHeight="1">
      <c r="A713" s="239">
        <v>693.0</v>
      </c>
      <c r="B713" s="239">
        <v>0.18517487787659206</v>
      </c>
      <c r="C713" s="239">
        <v>0.130225460107055</v>
      </c>
    </row>
    <row r="714" ht="12.0" customHeight="1">
      <c r="A714" s="239">
        <v>694.0</v>
      </c>
      <c r="B714" s="239">
        <v>0.1976817990936219</v>
      </c>
      <c r="C714" s="239">
        <v>0.12358853753514962</v>
      </c>
    </row>
    <row r="715" ht="12.0" customHeight="1">
      <c r="A715" s="239">
        <v>695.0</v>
      </c>
      <c r="B715" s="239">
        <v>0.17034666317615316</v>
      </c>
      <c r="C715" s="239">
        <v>0.11400643665982649</v>
      </c>
    </row>
    <row r="716" ht="12.0" customHeight="1">
      <c r="A716" s="239">
        <v>696.0</v>
      </c>
      <c r="B716" s="239">
        <v>0.17504452045523328</v>
      </c>
      <c r="C716" s="239">
        <v>0.11293061264883486</v>
      </c>
    </row>
    <row r="717" ht="12.0" customHeight="1">
      <c r="A717" s="239">
        <v>697.0</v>
      </c>
      <c r="B717" s="239">
        <v>0.19778406631860582</v>
      </c>
      <c r="C717" s="239">
        <v>0.17909839937408445</v>
      </c>
    </row>
    <row r="718" ht="12.0" customHeight="1">
      <c r="A718" s="239">
        <v>698.0</v>
      </c>
      <c r="B718" s="239">
        <v>0.1655537281336343</v>
      </c>
      <c r="C718" s="239">
        <v>0.10318427547781929</v>
      </c>
    </row>
    <row r="719" ht="12.0" customHeight="1">
      <c r="A719" s="239">
        <v>699.0</v>
      </c>
      <c r="B719" s="239">
        <v>0.20685113824204593</v>
      </c>
      <c r="C719" s="239">
        <v>0.21001835821075737</v>
      </c>
    </row>
    <row r="720" ht="12.0" customHeight="1">
      <c r="A720" s="239">
        <v>700.0</v>
      </c>
      <c r="B720" s="239">
        <v>0.1728832495042388</v>
      </c>
      <c r="C720" s="239">
        <v>0.11623454537280821</v>
      </c>
    </row>
    <row r="721" ht="12.0" customHeight="1">
      <c r="A721" s="239">
        <v>701.0</v>
      </c>
      <c r="B721" s="239">
        <v>0.16976193926988078</v>
      </c>
      <c r="C721" s="239">
        <v>0.0997365318257951</v>
      </c>
    </row>
    <row r="722" ht="12.0" customHeight="1">
      <c r="A722" s="239">
        <v>702.0</v>
      </c>
      <c r="B722" s="239">
        <v>0.18224950450393634</v>
      </c>
      <c r="C722" s="239">
        <v>0.16905338207483703</v>
      </c>
    </row>
    <row r="723" ht="12.0" customHeight="1">
      <c r="A723" s="239">
        <v>703.0</v>
      </c>
      <c r="B723" s="239">
        <v>0.19993021014091975</v>
      </c>
      <c r="C723" s="239">
        <v>0.16512381251365482</v>
      </c>
    </row>
    <row r="724" ht="12.0" customHeight="1">
      <c r="A724" s="239">
        <v>704.0</v>
      </c>
      <c r="B724" s="239">
        <v>0.18176905089910098</v>
      </c>
      <c r="C724" s="239">
        <v>0.08309971263534924</v>
      </c>
    </row>
    <row r="725" ht="12.0" customHeight="1">
      <c r="A725" s="239">
        <v>705.0</v>
      </c>
      <c r="B725" s="239">
        <v>0.1888897635728634</v>
      </c>
      <c r="C725" s="239">
        <v>0.13807352647418805</v>
      </c>
    </row>
    <row r="726" ht="12.0" customHeight="1">
      <c r="A726" s="239">
        <v>706.0</v>
      </c>
      <c r="B726" s="239">
        <v>0.17281550157158693</v>
      </c>
      <c r="C726" s="239">
        <v>0.141981538878684</v>
      </c>
    </row>
    <row r="727" ht="12.0" customHeight="1">
      <c r="A727" s="239">
        <v>707.0</v>
      </c>
      <c r="B727" s="239">
        <v>0.18783669547158882</v>
      </c>
      <c r="C727" s="239">
        <v>0.14336628130826773</v>
      </c>
    </row>
    <row r="728" ht="12.0" customHeight="1">
      <c r="A728" s="239">
        <v>708.0</v>
      </c>
      <c r="B728" s="239">
        <v>0.19586627407123156</v>
      </c>
      <c r="C728" s="239">
        <v>0.15025761271617266</v>
      </c>
    </row>
    <row r="729" ht="12.0" customHeight="1">
      <c r="A729" s="239">
        <v>709.0</v>
      </c>
      <c r="B729" s="239">
        <v>0.18603601711299092</v>
      </c>
      <c r="C729" s="239">
        <v>0.14170119531753272</v>
      </c>
    </row>
    <row r="730" ht="12.0" customHeight="1">
      <c r="A730" s="239">
        <v>710.0</v>
      </c>
      <c r="B730" s="239">
        <v>0.1767066450760891</v>
      </c>
      <c r="C730" s="239">
        <v>0.1045325132199455</v>
      </c>
    </row>
    <row r="731" ht="12.0" customHeight="1">
      <c r="A731" s="239">
        <v>711.0</v>
      </c>
      <c r="B731" s="239">
        <v>0.21739767651104638</v>
      </c>
      <c r="C731" s="239">
        <v>0.19436441248452127</v>
      </c>
    </row>
    <row r="732" ht="12.0" customHeight="1">
      <c r="A732" s="239">
        <v>712.0</v>
      </c>
      <c r="B732" s="239">
        <v>0.1764966738533515</v>
      </c>
      <c r="C732" s="239">
        <v>0.16185176495290043</v>
      </c>
    </row>
    <row r="733" ht="12.0" customHeight="1">
      <c r="A733" s="239">
        <v>713.0</v>
      </c>
      <c r="B733" s="239">
        <v>0.21091880980416355</v>
      </c>
      <c r="C733" s="239">
        <v>0.18785249456092773</v>
      </c>
    </row>
    <row r="734" ht="12.0" customHeight="1">
      <c r="A734" s="239">
        <v>714.0</v>
      </c>
      <c r="B734" s="239">
        <v>0.21095535784017344</v>
      </c>
      <c r="C734" s="239">
        <v>0.15059030838144302</v>
      </c>
    </row>
    <row r="735" ht="12.0" customHeight="1">
      <c r="A735" s="239">
        <v>715.0</v>
      </c>
      <c r="B735" s="239">
        <v>0.18316049424076136</v>
      </c>
      <c r="C735" s="239">
        <v>0.15543186199851045</v>
      </c>
    </row>
    <row r="736" ht="12.0" customHeight="1">
      <c r="A736" s="239">
        <v>716.0</v>
      </c>
      <c r="B736" s="239">
        <v>0.18520969948804916</v>
      </c>
      <c r="C736" s="239">
        <v>0.15157478403183797</v>
      </c>
    </row>
    <row r="737" ht="12.0" customHeight="1">
      <c r="A737" s="239">
        <v>717.0</v>
      </c>
      <c r="B737" s="239">
        <v>0.19225190728435995</v>
      </c>
      <c r="C737" s="239">
        <v>0.18927178480649015</v>
      </c>
    </row>
    <row r="738" ht="12.0" customHeight="1">
      <c r="A738" s="239">
        <v>718.0</v>
      </c>
      <c r="B738" s="239">
        <v>0.19806818217486005</v>
      </c>
      <c r="C738" s="239">
        <v>0.13198045420978685</v>
      </c>
    </row>
    <row r="739" ht="12.0" customHeight="1">
      <c r="A739" s="239">
        <v>719.0</v>
      </c>
      <c r="B739" s="239">
        <v>0.21359662168375845</v>
      </c>
      <c r="C739" s="239">
        <v>0.16397796434449818</v>
      </c>
    </row>
    <row r="740" ht="12.0" customHeight="1">
      <c r="A740" s="239">
        <v>720.0</v>
      </c>
      <c r="B740" s="239">
        <v>0.22047210386173482</v>
      </c>
      <c r="C740" s="239">
        <v>0.17799009148691086</v>
      </c>
    </row>
    <row r="741" ht="12.0" customHeight="1">
      <c r="A741" s="239">
        <v>721.0</v>
      </c>
      <c r="B741" s="239">
        <v>0.1866378320284429</v>
      </c>
      <c r="C741" s="239">
        <v>0.12687583741982808</v>
      </c>
    </row>
    <row r="742" ht="12.0" customHeight="1">
      <c r="A742" s="239">
        <v>722.0</v>
      </c>
      <c r="B742" s="239">
        <v>0.1973359099377166</v>
      </c>
      <c r="C742" s="239">
        <v>0.13000416530949496</v>
      </c>
    </row>
    <row r="743" ht="12.0" customHeight="1">
      <c r="A743" s="239">
        <v>723.0</v>
      </c>
      <c r="B743" s="239">
        <v>0.1778099840016843</v>
      </c>
      <c r="C743" s="239">
        <v>0.11068052710681593</v>
      </c>
    </row>
    <row r="744" ht="12.0" customHeight="1">
      <c r="A744" s="239">
        <v>724.0</v>
      </c>
      <c r="B744" s="239">
        <v>0.191174707598536</v>
      </c>
      <c r="C744" s="239">
        <v>0.13528800915974132</v>
      </c>
    </row>
    <row r="745" ht="12.0" customHeight="1">
      <c r="A745" s="239">
        <v>725.0</v>
      </c>
      <c r="B745" s="239">
        <v>0.17438106020629787</v>
      </c>
      <c r="C745" s="239">
        <v>0.1148542963520584</v>
      </c>
    </row>
    <row r="746" ht="12.0" customHeight="1">
      <c r="A746" s="239">
        <v>726.0</v>
      </c>
      <c r="B746" s="239">
        <v>0.17658744417374944</v>
      </c>
      <c r="C746" s="239">
        <v>0.12817685073889512</v>
      </c>
    </row>
    <row r="747" ht="12.0" customHeight="1">
      <c r="A747" s="239">
        <v>727.0</v>
      </c>
      <c r="B747" s="239">
        <v>0.1825577766827857</v>
      </c>
      <c r="C747" s="239">
        <v>0.14900362231776446</v>
      </c>
    </row>
    <row r="748" ht="12.0" customHeight="1">
      <c r="A748" s="239">
        <v>728.0</v>
      </c>
      <c r="B748" s="239">
        <v>0.20429110220707336</v>
      </c>
      <c r="C748" s="239">
        <v>0.1813326040822034</v>
      </c>
    </row>
    <row r="749" ht="12.0" customHeight="1">
      <c r="A749" s="239">
        <v>729.0</v>
      </c>
      <c r="B749" s="239">
        <v>0.2512320149743402</v>
      </c>
      <c r="C749" s="239">
        <v>0.19713928487927423</v>
      </c>
    </row>
    <row r="750" ht="12.0" customHeight="1">
      <c r="A750" s="239">
        <v>730.0</v>
      </c>
      <c r="B750" s="239">
        <v>0.19008021492596924</v>
      </c>
      <c r="C750" s="239">
        <v>0.15651978419084267</v>
      </c>
    </row>
    <row r="751" ht="12.0" customHeight="1">
      <c r="A751" s="239">
        <v>731.0</v>
      </c>
      <c r="B751" s="239">
        <v>0.20244222308574072</v>
      </c>
      <c r="C751" s="239">
        <v>0.15290458704273033</v>
      </c>
    </row>
    <row r="752" ht="12.0" customHeight="1">
      <c r="A752" s="239">
        <v>732.0</v>
      </c>
      <c r="B752" s="239">
        <v>0.18690744282755045</v>
      </c>
      <c r="C752" s="239">
        <v>0.11899096344062281</v>
      </c>
    </row>
    <row r="753" ht="12.0" customHeight="1">
      <c r="A753" s="239">
        <v>733.0</v>
      </c>
      <c r="B753" s="239">
        <v>0.16974396836425615</v>
      </c>
      <c r="C753" s="239">
        <v>0.1104642133360138</v>
      </c>
    </row>
    <row r="754" ht="12.0" customHeight="1">
      <c r="A754" s="239">
        <v>734.0</v>
      </c>
      <c r="B754" s="239">
        <v>0.1875206243869627</v>
      </c>
      <c r="C754" s="239">
        <v>0.13943329662715395</v>
      </c>
    </row>
    <row r="755" ht="12.0" customHeight="1">
      <c r="A755" s="239">
        <v>735.0</v>
      </c>
      <c r="B755" s="239">
        <v>0.204426934914797</v>
      </c>
      <c r="C755" s="239">
        <v>0.17485371161408492</v>
      </c>
    </row>
    <row r="756" ht="12.0" customHeight="1">
      <c r="A756" s="239">
        <v>736.0</v>
      </c>
      <c r="B756" s="239">
        <v>0.2056825627212943</v>
      </c>
      <c r="C756" s="239">
        <v>0.17452644127846326</v>
      </c>
    </row>
    <row r="757" ht="12.0" customHeight="1">
      <c r="A757" s="239">
        <v>737.0</v>
      </c>
      <c r="B757" s="239">
        <v>0.1748445681035729</v>
      </c>
      <c r="C757" s="239">
        <v>0.11734245646295413</v>
      </c>
    </row>
    <row r="758" ht="12.0" customHeight="1">
      <c r="A758" s="239">
        <v>738.0</v>
      </c>
      <c r="B758" s="239">
        <v>0.2104762627001577</v>
      </c>
      <c r="C758" s="239">
        <v>0.15206984500776602</v>
      </c>
    </row>
    <row r="759" ht="12.0" customHeight="1">
      <c r="A759" s="239">
        <v>739.0</v>
      </c>
      <c r="B759" s="239">
        <v>0.2033321164006299</v>
      </c>
      <c r="C759" s="239">
        <v>0.14884018404252988</v>
      </c>
    </row>
    <row r="760" ht="12.0" customHeight="1">
      <c r="A760" s="239">
        <v>740.0</v>
      </c>
      <c r="B760" s="239">
        <v>0.19124400492884439</v>
      </c>
      <c r="C760" s="239">
        <v>0.16737614359576808</v>
      </c>
    </row>
    <row r="761" ht="12.0" customHeight="1">
      <c r="A761" s="239">
        <v>741.0</v>
      </c>
      <c r="B761" s="239">
        <v>0.18716598837697526</v>
      </c>
      <c r="C761" s="239">
        <v>0.11664153003363241</v>
      </c>
    </row>
    <row r="762" ht="12.0" customHeight="1">
      <c r="A762" s="239">
        <v>742.0</v>
      </c>
      <c r="B762" s="239">
        <v>0.19341001485076795</v>
      </c>
      <c r="C762" s="239">
        <v>0.18812204314005965</v>
      </c>
    </row>
    <row r="763" ht="12.0" customHeight="1">
      <c r="A763" s="239">
        <v>743.0</v>
      </c>
      <c r="B763" s="239">
        <v>0.1831852295874758</v>
      </c>
      <c r="C763" s="239">
        <v>0.1180837624388215</v>
      </c>
    </row>
    <row r="764" ht="12.0" customHeight="1">
      <c r="A764" s="239">
        <v>744.0</v>
      </c>
      <c r="B764" s="239">
        <v>0.22198147145436284</v>
      </c>
      <c r="C764" s="239">
        <v>0.18716610904994932</v>
      </c>
    </row>
    <row r="765" ht="12.0" customHeight="1">
      <c r="A765" s="239">
        <v>745.0</v>
      </c>
      <c r="B765" s="239">
        <v>0.19113842688918303</v>
      </c>
      <c r="C765" s="239">
        <v>0.173093565153378</v>
      </c>
    </row>
    <row r="766" ht="12.0" customHeight="1">
      <c r="A766" s="239">
        <v>746.0</v>
      </c>
      <c r="B766" s="239">
        <v>0.1762557120168248</v>
      </c>
      <c r="C766" s="239">
        <v>0.1503521944273369</v>
      </c>
    </row>
    <row r="767" ht="12.0" customHeight="1">
      <c r="A767" s="239">
        <v>747.0</v>
      </c>
      <c r="B767" s="239">
        <v>0.1855115084396158</v>
      </c>
      <c r="C767" s="239">
        <v>0.1339646198929324</v>
      </c>
    </row>
    <row r="768" ht="12.0" customHeight="1">
      <c r="A768" s="239">
        <v>748.0</v>
      </c>
      <c r="B768" s="239">
        <v>0.21026445987955386</v>
      </c>
      <c r="C768" s="239">
        <v>0.15701615061412819</v>
      </c>
    </row>
    <row r="769" ht="12.0" customHeight="1">
      <c r="A769" s="239">
        <v>749.0</v>
      </c>
      <c r="B769" s="239">
        <v>0.2044612874047601</v>
      </c>
      <c r="C769" s="239">
        <v>0.11619627213421097</v>
      </c>
    </row>
    <row r="770" ht="12.0" customHeight="1">
      <c r="A770" s="239">
        <v>750.0</v>
      </c>
      <c r="B770" s="239">
        <v>0.18766574505191222</v>
      </c>
      <c r="C770" s="239">
        <v>0.12315164903956723</v>
      </c>
    </row>
    <row r="771" ht="12.0" customHeight="1">
      <c r="A771" s="239">
        <v>751.0</v>
      </c>
      <c r="B771" s="239">
        <v>0.22204314668308195</v>
      </c>
      <c r="C771" s="239">
        <v>0.17953899841172868</v>
      </c>
    </row>
    <row r="772" ht="12.0" customHeight="1">
      <c r="A772" s="239">
        <v>752.0</v>
      </c>
      <c r="B772" s="239">
        <v>0.19118388103074452</v>
      </c>
      <c r="C772" s="239">
        <v>0.14835570989458022</v>
      </c>
    </row>
    <row r="773" ht="12.0" customHeight="1">
      <c r="A773" s="239">
        <v>753.0</v>
      </c>
      <c r="B773" s="239">
        <v>0.17514259795842244</v>
      </c>
      <c r="C773" s="239">
        <v>0.12859405879595562</v>
      </c>
    </row>
    <row r="774" ht="12.0" customHeight="1">
      <c r="A774" s="239">
        <v>754.0</v>
      </c>
      <c r="B774" s="239">
        <v>0.179654171950887</v>
      </c>
      <c r="C774" s="239">
        <v>0.15772718289473162</v>
      </c>
    </row>
    <row r="775" ht="12.0" customHeight="1">
      <c r="A775" s="239">
        <v>755.0</v>
      </c>
      <c r="B775" s="239">
        <v>0.2067944215615718</v>
      </c>
      <c r="C775" s="239">
        <v>0.1983964367159286</v>
      </c>
    </row>
    <row r="776" ht="12.0" customHeight="1">
      <c r="A776" s="239">
        <v>756.0</v>
      </c>
      <c r="B776" s="239">
        <v>0.2020903578863596</v>
      </c>
      <c r="C776" s="239">
        <v>0.11974108034201855</v>
      </c>
    </row>
    <row r="777" ht="12.0" customHeight="1">
      <c r="A777" s="239">
        <v>757.0</v>
      </c>
      <c r="B777" s="239">
        <v>0.24632386764172534</v>
      </c>
      <c r="C777" s="239">
        <v>0.16926180042880104</v>
      </c>
    </row>
    <row r="778" ht="12.0" customHeight="1">
      <c r="A778" s="239">
        <v>758.0</v>
      </c>
      <c r="B778" s="239">
        <v>0.18665036728265794</v>
      </c>
      <c r="C778" s="239">
        <v>0.15021019077220366</v>
      </c>
    </row>
    <row r="779" ht="12.0" customHeight="1">
      <c r="A779" s="239">
        <v>759.0</v>
      </c>
      <c r="B779" s="239">
        <v>0.1862411837789874</v>
      </c>
      <c r="C779" s="239">
        <v>0.1387969381986412</v>
      </c>
    </row>
    <row r="780" ht="12.0" customHeight="1">
      <c r="A780" s="239">
        <v>760.0</v>
      </c>
      <c r="B780" s="239">
        <v>0.1815388944599369</v>
      </c>
      <c r="C780" s="239">
        <v>0.13438820768787962</v>
      </c>
    </row>
    <row r="781" ht="12.0" customHeight="1">
      <c r="A781" s="239">
        <v>761.0</v>
      </c>
      <c r="B781" s="239">
        <v>0.22091900330147135</v>
      </c>
      <c r="C781" s="239">
        <v>0.20130552910528407</v>
      </c>
    </row>
    <row r="782" ht="12.0" customHeight="1">
      <c r="A782" s="239">
        <v>762.0</v>
      </c>
      <c r="B782" s="239">
        <v>0.19766571220621532</v>
      </c>
      <c r="C782" s="239">
        <v>0.16557907819646242</v>
      </c>
    </row>
    <row r="783" ht="12.0" customHeight="1">
      <c r="A783" s="239">
        <v>763.0</v>
      </c>
      <c r="B783" s="239">
        <v>0.20367576031391987</v>
      </c>
      <c r="C783" s="239">
        <v>0.16200881054071115</v>
      </c>
    </row>
    <row r="784" ht="12.0" customHeight="1">
      <c r="A784" s="239">
        <v>764.0</v>
      </c>
      <c r="B784" s="239">
        <v>0.20964896890107862</v>
      </c>
      <c r="C784" s="239">
        <v>0.17717826596919214</v>
      </c>
    </row>
    <row r="785" ht="12.0" customHeight="1">
      <c r="A785" s="239">
        <v>765.0</v>
      </c>
      <c r="B785" s="239">
        <v>0.2234625893696682</v>
      </c>
      <c r="C785" s="239">
        <v>0.14781141939758263</v>
      </c>
    </row>
    <row r="786" ht="12.0" customHeight="1">
      <c r="A786" s="239">
        <v>766.0</v>
      </c>
      <c r="B786" s="239">
        <v>0.19916689824478123</v>
      </c>
      <c r="C786" s="239">
        <v>0.13209446215538517</v>
      </c>
    </row>
    <row r="787" ht="12.0" customHeight="1">
      <c r="A787" s="239">
        <v>767.0</v>
      </c>
      <c r="B787" s="239">
        <v>0.1830964727695246</v>
      </c>
      <c r="C787" s="239">
        <v>0.16107994947181511</v>
      </c>
    </row>
    <row r="788" ht="12.0" customHeight="1">
      <c r="A788" s="239">
        <v>768.0</v>
      </c>
      <c r="B788" s="239">
        <v>0.18921181415154384</v>
      </c>
      <c r="C788" s="239">
        <v>0.17886742382423945</v>
      </c>
    </row>
    <row r="789" ht="12.0" customHeight="1">
      <c r="A789" s="239">
        <v>769.0</v>
      </c>
      <c r="B789" s="239">
        <v>0.19538231667407488</v>
      </c>
      <c r="C789" s="239">
        <v>0.12955902122811705</v>
      </c>
    </row>
    <row r="790" ht="12.0" customHeight="1">
      <c r="A790" s="239">
        <v>770.0</v>
      </c>
      <c r="B790" s="239">
        <v>0.18133073985190296</v>
      </c>
      <c r="C790" s="239">
        <v>0.128148112714593</v>
      </c>
    </row>
    <row r="791" ht="12.0" customHeight="1">
      <c r="A791" s="239">
        <v>771.0</v>
      </c>
      <c r="B791" s="239">
        <v>0.18962766780857312</v>
      </c>
      <c r="C791" s="239">
        <v>0.11692816079274886</v>
      </c>
    </row>
    <row r="792" ht="12.0" customHeight="1">
      <c r="A792" s="239">
        <v>772.0</v>
      </c>
      <c r="B792" s="239">
        <v>0.19592503901901656</v>
      </c>
      <c r="C792" s="239">
        <v>0.13320927278894643</v>
      </c>
    </row>
    <row r="793" ht="12.0" customHeight="1">
      <c r="A793" s="239">
        <v>773.0</v>
      </c>
      <c r="B793" s="239">
        <v>0.17767710497906494</v>
      </c>
      <c r="C793" s="239">
        <v>0.1290727088154893</v>
      </c>
    </row>
    <row r="794" ht="12.0" customHeight="1">
      <c r="A794" s="239">
        <v>774.0</v>
      </c>
      <c r="B794" s="239">
        <v>0.19815089123279386</v>
      </c>
      <c r="C794" s="239">
        <v>0.1482793449310761</v>
      </c>
    </row>
    <row r="795" ht="12.0" customHeight="1">
      <c r="A795" s="239">
        <v>775.0</v>
      </c>
      <c r="B795" s="239">
        <v>0.22992886942729723</v>
      </c>
      <c r="C795" s="239">
        <v>0.14341253390102504</v>
      </c>
    </row>
    <row r="796" ht="12.0" customHeight="1">
      <c r="A796" s="239">
        <v>776.0</v>
      </c>
      <c r="B796" s="239">
        <v>0.19149878578128848</v>
      </c>
      <c r="C796" s="239">
        <v>0.1510277876015376</v>
      </c>
    </row>
    <row r="797" ht="12.0" customHeight="1">
      <c r="A797" s="239">
        <v>777.0</v>
      </c>
      <c r="B797" s="239">
        <v>0.18970004834989837</v>
      </c>
      <c r="C797" s="239">
        <v>0.1847101609892689</v>
      </c>
    </row>
    <row r="798" ht="12.0" customHeight="1">
      <c r="A798" s="239">
        <v>778.0</v>
      </c>
      <c r="B798" s="239">
        <v>0.19316116928930152</v>
      </c>
      <c r="C798" s="239">
        <v>0.1591927267192767</v>
      </c>
    </row>
    <row r="799" ht="12.0" customHeight="1">
      <c r="A799" s="239">
        <v>779.0</v>
      </c>
      <c r="B799" s="239">
        <v>0.21483602991943784</v>
      </c>
      <c r="C799" s="239">
        <v>0.17016882483585682</v>
      </c>
    </row>
    <row r="800" ht="12.0" customHeight="1">
      <c r="A800" s="239">
        <v>780.0</v>
      </c>
      <c r="B800" s="239">
        <v>0.2066494222431162</v>
      </c>
      <c r="C800" s="239">
        <v>0.1751065857541753</v>
      </c>
    </row>
    <row r="801" ht="12.0" customHeight="1">
      <c r="A801" s="239">
        <v>781.0</v>
      </c>
      <c r="B801" s="239">
        <v>0.17583743212763095</v>
      </c>
      <c r="C801" s="239">
        <v>0.1426544888792493</v>
      </c>
    </row>
    <row r="802" ht="12.0" customHeight="1">
      <c r="A802" s="239">
        <v>782.0</v>
      </c>
      <c r="B802" s="239">
        <v>0.20772919372333765</v>
      </c>
      <c r="C802" s="239">
        <v>0.16827144420448714</v>
      </c>
    </row>
    <row r="803" ht="12.0" customHeight="1">
      <c r="A803" s="239">
        <v>783.0</v>
      </c>
      <c r="B803" s="239">
        <v>0.18577043691892245</v>
      </c>
      <c r="C803" s="239">
        <v>0.14113888910784453</v>
      </c>
    </row>
    <row r="804" ht="12.0" customHeight="1">
      <c r="A804" s="239">
        <v>784.0</v>
      </c>
      <c r="B804" s="239">
        <v>0.1745591030308078</v>
      </c>
      <c r="C804" s="239">
        <v>0.11565345420314567</v>
      </c>
    </row>
    <row r="805" ht="12.0" customHeight="1">
      <c r="A805" s="239">
        <v>785.0</v>
      </c>
      <c r="B805" s="239">
        <v>0.18929792906682805</v>
      </c>
      <c r="C805" s="239">
        <v>0.1600437187991784</v>
      </c>
    </row>
    <row r="806" ht="12.0" customHeight="1">
      <c r="A806" s="239">
        <v>786.0</v>
      </c>
      <c r="B806" s="239">
        <v>0.19301443895035592</v>
      </c>
      <c r="C806" s="239">
        <v>0.1543234297409833</v>
      </c>
    </row>
    <row r="807" ht="12.0" customHeight="1">
      <c r="A807" s="239">
        <v>787.0</v>
      </c>
      <c r="B807" s="239">
        <v>0.2060813376094848</v>
      </c>
      <c r="C807" s="239">
        <v>0.14589877492669392</v>
      </c>
    </row>
    <row r="808" ht="12.0" customHeight="1">
      <c r="A808" s="239">
        <v>788.0</v>
      </c>
      <c r="B808" s="239">
        <v>0.18116010791936168</v>
      </c>
      <c r="C808" s="239">
        <v>0.17550353292237975</v>
      </c>
    </row>
    <row r="809" ht="12.0" customHeight="1">
      <c r="A809" s="239">
        <v>789.0</v>
      </c>
      <c r="B809" s="239">
        <v>0.1834168095326046</v>
      </c>
      <c r="C809" s="239">
        <v>0.1604300699275327</v>
      </c>
    </row>
    <row r="810" ht="12.0" customHeight="1">
      <c r="A810" s="239">
        <v>790.0</v>
      </c>
      <c r="B810" s="239">
        <v>0.1969842822488571</v>
      </c>
      <c r="C810" s="239">
        <v>0.13035426171171177</v>
      </c>
    </row>
    <row r="811" ht="12.0" customHeight="1">
      <c r="A811" s="239">
        <v>791.0</v>
      </c>
      <c r="B811" s="239">
        <v>0.18206487203223043</v>
      </c>
      <c r="C811" s="239">
        <v>0.1231081839339675</v>
      </c>
    </row>
    <row r="812" ht="12.0" customHeight="1">
      <c r="A812" s="239">
        <v>792.0</v>
      </c>
      <c r="B812" s="239">
        <v>0.1852028335964658</v>
      </c>
      <c r="C812" s="239">
        <v>0.14977802155990308</v>
      </c>
    </row>
    <row r="813" ht="12.0" customHeight="1">
      <c r="A813" s="239">
        <v>793.0</v>
      </c>
      <c r="B813" s="239">
        <v>0.18528902939812789</v>
      </c>
      <c r="C813" s="239">
        <v>0.14187276615102962</v>
      </c>
    </row>
    <row r="814" ht="12.0" customHeight="1">
      <c r="A814" s="239">
        <v>794.0</v>
      </c>
      <c r="B814" s="239">
        <v>0.20655023517732368</v>
      </c>
      <c r="C814" s="239">
        <v>0.12352889695840989</v>
      </c>
    </row>
    <row r="815" ht="12.0" customHeight="1">
      <c r="A815" s="239">
        <v>795.0</v>
      </c>
      <c r="B815" s="239">
        <v>0.19629377082504718</v>
      </c>
      <c r="C815" s="239">
        <v>0.14629201529207694</v>
      </c>
    </row>
    <row r="816" ht="12.0" customHeight="1">
      <c r="A816" s="239">
        <v>796.0</v>
      </c>
      <c r="B816" s="239">
        <v>0.16834903343323931</v>
      </c>
      <c r="C816" s="239">
        <v>0.0841338731770486</v>
      </c>
    </row>
    <row r="817" ht="12.0" customHeight="1">
      <c r="A817" s="239">
        <v>797.0</v>
      </c>
      <c r="B817" s="239">
        <v>0.19223942813425893</v>
      </c>
      <c r="C817" s="239">
        <v>0.15294416132230718</v>
      </c>
    </row>
    <row r="818" ht="12.0" customHeight="1">
      <c r="A818" s="239">
        <v>798.0</v>
      </c>
      <c r="B818" s="239">
        <v>0.16431071985342122</v>
      </c>
      <c r="C818" s="239">
        <v>0.09421970001578464</v>
      </c>
    </row>
    <row r="819" ht="12.0" customHeight="1">
      <c r="A819" s="239">
        <v>799.0</v>
      </c>
      <c r="B819" s="239">
        <v>0.17813606809826232</v>
      </c>
      <c r="C819" s="239">
        <v>0.12393201570913598</v>
      </c>
    </row>
    <row r="820" ht="12.0" customHeight="1">
      <c r="A820" s="239">
        <v>800.0</v>
      </c>
      <c r="B820" s="239">
        <v>0.1820298135823305</v>
      </c>
      <c r="C820" s="239">
        <v>0.11619140254705063</v>
      </c>
    </row>
    <row r="821" ht="12.0" customHeight="1">
      <c r="A821" s="239">
        <v>801.0</v>
      </c>
      <c r="B821" s="239">
        <v>0.19015853699777846</v>
      </c>
      <c r="C821" s="239">
        <v>0.10978644563231016</v>
      </c>
    </row>
    <row r="822" ht="12.0" customHeight="1">
      <c r="A822" s="239">
        <v>802.0</v>
      </c>
      <c r="B822" s="239">
        <v>0.18160004098471044</v>
      </c>
      <c r="C822" s="239">
        <v>0.15031968933391843</v>
      </c>
    </row>
    <row r="823" ht="12.0" customHeight="1">
      <c r="A823" s="239">
        <v>803.0</v>
      </c>
      <c r="B823" s="239">
        <v>0.19968567977857876</v>
      </c>
      <c r="C823" s="239">
        <v>0.14577163050699432</v>
      </c>
    </row>
    <row r="824" ht="12.0" customHeight="1">
      <c r="A824" s="239">
        <v>804.0</v>
      </c>
      <c r="B824" s="239">
        <v>0.1832975419276328</v>
      </c>
      <c r="C824" s="239">
        <v>0.12326091162505128</v>
      </c>
    </row>
    <row r="825" ht="12.0" customHeight="1">
      <c r="A825" s="239">
        <v>805.0</v>
      </c>
      <c r="B825" s="239">
        <v>0.16727597482540396</v>
      </c>
      <c r="C825" s="239">
        <v>0.12709736895748483</v>
      </c>
    </row>
    <row r="826" ht="12.0" customHeight="1">
      <c r="A826" s="239">
        <v>806.0</v>
      </c>
      <c r="B826" s="239">
        <v>0.19985390881512524</v>
      </c>
      <c r="C826" s="239">
        <v>0.1737551929731182</v>
      </c>
    </row>
    <row r="827" ht="12.0" customHeight="1">
      <c r="A827" s="239">
        <v>807.0</v>
      </c>
      <c r="B827" s="239">
        <v>0.20717567257566985</v>
      </c>
      <c r="C827" s="239">
        <v>0.14158285478931615</v>
      </c>
    </row>
    <row r="828" ht="12.0" customHeight="1">
      <c r="A828" s="239">
        <v>808.0</v>
      </c>
      <c r="B828" s="239">
        <v>0.19148848548952765</v>
      </c>
      <c r="C828" s="239">
        <v>0.12810757274163875</v>
      </c>
    </row>
    <row r="829" ht="12.0" customHeight="1">
      <c r="A829" s="239">
        <v>809.0</v>
      </c>
      <c r="B829" s="239">
        <v>0.19130540709442045</v>
      </c>
      <c r="C829" s="239">
        <v>0.11708084008162975</v>
      </c>
    </row>
    <row r="830" ht="12.0" customHeight="1">
      <c r="A830" s="239">
        <v>810.0</v>
      </c>
      <c r="B830" s="239">
        <v>0.19151815931459854</v>
      </c>
      <c r="C830" s="239">
        <v>0.16392268763105736</v>
      </c>
    </row>
    <row r="831" ht="12.0" customHeight="1">
      <c r="A831" s="239">
        <v>811.0</v>
      </c>
      <c r="B831" s="239">
        <v>0.1828697593039049</v>
      </c>
      <c r="C831" s="239">
        <v>0.1252386347390828</v>
      </c>
    </row>
    <row r="832" ht="12.0" customHeight="1">
      <c r="A832" s="239">
        <v>812.0</v>
      </c>
      <c r="B832" s="239">
        <v>0.20970077928743935</v>
      </c>
      <c r="C832" s="239">
        <v>0.15285237014693887</v>
      </c>
    </row>
    <row r="833" ht="12.0" customHeight="1">
      <c r="A833" s="239">
        <v>813.0</v>
      </c>
      <c r="B833" s="239">
        <v>0.2081246856334966</v>
      </c>
      <c r="C833" s="239">
        <v>0.16647451866217136</v>
      </c>
    </row>
    <row r="834" ht="12.0" customHeight="1">
      <c r="A834" s="239">
        <v>814.0</v>
      </c>
      <c r="B834" s="239">
        <v>0.1758782067939828</v>
      </c>
      <c r="C834" s="239">
        <v>0.17147359002232754</v>
      </c>
    </row>
    <row r="835" ht="12.0" customHeight="1">
      <c r="A835" s="239">
        <v>815.0</v>
      </c>
      <c r="B835" s="239">
        <v>0.20206131982379116</v>
      </c>
      <c r="C835" s="239">
        <v>0.1698210701663331</v>
      </c>
    </row>
    <row r="836" ht="12.0" customHeight="1">
      <c r="A836" s="239">
        <v>816.0</v>
      </c>
      <c r="B836" s="239">
        <v>0.189068797152087</v>
      </c>
      <c r="C836" s="239">
        <v>0.14831639601941568</v>
      </c>
    </row>
    <row r="837" ht="12.0" customHeight="1">
      <c r="A837" s="239">
        <v>817.0</v>
      </c>
      <c r="B837" s="239">
        <v>0.16861386441741408</v>
      </c>
      <c r="C837" s="239">
        <v>0.1395391815326391</v>
      </c>
    </row>
    <row r="838" ht="12.0" customHeight="1">
      <c r="A838" s="239">
        <v>818.0</v>
      </c>
      <c r="B838" s="239">
        <v>0.19717079874751237</v>
      </c>
      <c r="C838" s="239">
        <v>0.1513303080593834</v>
      </c>
    </row>
    <row r="839" ht="12.0" customHeight="1">
      <c r="A839" s="239">
        <v>819.0</v>
      </c>
      <c r="B839" s="239">
        <v>0.1697914615298199</v>
      </c>
      <c r="C839" s="239">
        <v>0.12907631700253508</v>
      </c>
    </row>
    <row r="840" ht="12.0" customHeight="1">
      <c r="A840" s="239">
        <v>820.0</v>
      </c>
      <c r="B840" s="239">
        <v>0.1791724783283519</v>
      </c>
      <c r="C840" s="239">
        <v>0.13570235001564832</v>
      </c>
    </row>
    <row r="841" ht="12.0" customHeight="1">
      <c r="A841" s="239">
        <v>821.0</v>
      </c>
      <c r="B841" s="239">
        <v>0.1988793865381572</v>
      </c>
      <c r="C841" s="239">
        <v>0.14990248745147378</v>
      </c>
    </row>
    <row r="842" ht="12.0" customHeight="1">
      <c r="A842" s="239">
        <v>822.0</v>
      </c>
      <c r="B842" s="239">
        <v>0.18647479362096955</v>
      </c>
      <c r="C842" s="239">
        <v>0.1377235094502599</v>
      </c>
    </row>
    <row r="843" ht="12.0" customHeight="1">
      <c r="A843" s="239">
        <v>823.0</v>
      </c>
      <c r="B843" s="239">
        <v>0.21091473221383325</v>
      </c>
      <c r="C843" s="239">
        <v>0.16052295410734962</v>
      </c>
    </row>
    <row r="844" ht="12.0" customHeight="1">
      <c r="A844" s="239">
        <v>824.0</v>
      </c>
      <c r="B844" s="239">
        <v>0.19132806507631903</v>
      </c>
      <c r="C844" s="239">
        <v>0.15260362153314694</v>
      </c>
    </row>
    <row r="845" ht="12.0" customHeight="1">
      <c r="A845" s="239">
        <v>825.0</v>
      </c>
      <c r="B845" s="239">
        <v>0.17837382559183726</v>
      </c>
      <c r="C845" s="239">
        <v>0.08938542666600408</v>
      </c>
    </row>
    <row r="846" ht="12.0" customHeight="1">
      <c r="A846" s="239">
        <v>826.0</v>
      </c>
      <c r="B846" s="239">
        <v>0.19085184154392798</v>
      </c>
      <c r="C846" s="239">
        <v>0.15131850245634867</v>
      </c>
    </row>
    <row r="847" ht="12.0" customHeight="1">
      <c r="A847" s="239">
        <v>827.0</v>
      </c>
      <c r="B847" s="239">
        <v>0.1855368896181472</v>
      </c>
      <c r="C847" s="239">
        <v>0.13849360415791573</v>
      </c>
    </row>
    <row r="848" ht="12.0" customHeight="1">
      <c r="A848" s="239">
        <v>828.0</v>
      </c>
      <c r="B848" s="239">
        <v>0.1984301009045308</v>
      </c>
      <c r="C848" s="239">
        <v>0.16286523188920102</v>
      </c>
    </row>
    <row r="849" ht="12.0" customHeight="1">
      <c r="A849" s="239">
        <v>829.0</v>
      </c>
      <c r="B849" s="239">
        <v>0.21844319270265036</v>
      </c>
      <c r="C849" s="239">
        <v>0.1565380379529262</v>
      </c>
    </row>
    <row r="850" ht="12.0" customHeight="1">
      <c r="A850" s="239">
        <v>830.0</v>
      </c>
      <c r="B850" s="239">
        <v>0.2215930138268787</v>
      </c>
      <c r="C850" s="239">
        <v>0.19292088823890652</v>
      </c>
    </row>
    <row r="851" ht="12.0" customHeight="1">
      <c r="A851" s="239">
        <v>831.0</v>
      </c>
      <c r="B851" s="239">
        <v>0.19061066994773507</v>
      </c>
      <c r="C851" s="239">
        <v>0.14944807564531812</v>
      </c>
    </row>
    <row r="852" ht="12.0" customHeight="1">
      <c r="A852" s="239">
        <v>832.0</v>
      </c>
      <c r="B852" s="239">
        <v>0.2151970697341008</v>
      </c>
      <c r="C852" s="239">
        <v>0.17775021105243144</v>
      </c>
    </row>
    <row r="853" ht="12.0" customHeight="1">
      <c r="A853" s="239">
        <v>833.0</v>
      </c>
      <c r="B853" s="239">
        <v>0.16976920410772697</v>
      </c>
      <c r="C853" s="239">
        <v>0.09081317913231361</v>
      </c>
    </row>
    <row r="854" ht="12.0" customHeight="1">
      <c r="A854" s="239">
        <v>834.0</v>
      </c>
      <c r="B854" s="239">
        <v>0.20176728614256395</v>
      </c>
      <c r="C854" s="239">
        <v>0.18061823037249897</v>
      </c>
    </row>
    <row r="855" ht="12.0" customHeight="1">
      <c r="A855" s="239">
        <v>835.0</v>
      </c>
      <c r="B855" s="239">
        <v>0.2128129039892305</v>
      </c>
      <c r="C855" s="239">
        <v>0.18568593190428997</v>
      </c>
    </row>
    <row r="856" ht="12.0" customHeight="1">
      <c r="A856" s="239">
        <v>836.0</v>
      </c>
      <c r="B856" s="239">
        <v>0.20716133552049595</v>
      </c>
      <c r="C856" s="239">
        <v>0.1492692161182931</v>
      </c>
    </row>
    <row r="857" ht="12.0" customHeight="1">
      <c r="A857" s="239">
        <v>837.0</v>
      </c>
      <c r="B857" s="239">
        <v>0.17260090965477978</v>
      </c>
      <c r="C857" s="239">
        <v>0.0955003943858612</v>
      </c>
    </row>
    <row r="858" ht="12.0" customHeight="1">
      <c r="A858" s="239">
        <v>838.0</v>
      </c>
      <c r="B858" s="239">
        <v>0.19520663547228234</v>
      </c>
      <c r="C858" s="239">
        <v>0.14383779273447325</v>
      </c>
    </row>
    <row r="859" ht="12.0" customHeight="1">
      <c r="A859" s="239">
        <v>839.0</v>
      </c>
      <c r="B859" s="239">
        <v>0.2010047476613554</v>
      </c>
      <c r="C859" s="239">
        <v>0.15026526670981133</v>
      </c>
    </row>
    <row r="860" ht="12.0" customHeight="1">
      <c r="A860" s="239">
        <v>840.0</v>
      </c>
      <c r="B860" s="239">
        <v>0.17124554245354034</v>
      </c>
      <c r="C860" s="239">
        <v>0.11348172166224625</v>
      </c>
    </row>
    <row r="861" ht="12.0" customHeight="1">
      <c r="A861" s="239">
        <v>841.0</v>
      </c>
      <c r="B861" s="239">
        <v>0.17633463409941688</v>
      </c>
      <c r="C861" s="239">
        <v>0.13176268118322138</v>
      </c>
    </row>
    <row r="862" ht="12.0" customHeight="1">
      <c r="A862" s="239">
        <v>842.0</v>
      </c>
      <c r="B862" s="239">
        <v>0.19649849850449072</v>
      </c>
      <c r="C862" s="239">
        <v>0.15184123703498867</v>
      </c>
    </row>
    <row r="863" ht="12.0" customHeight="1">
      <c r="A863" s="239">
        <v>843.0</v>
      </c>
      <c r="B863" s="239">
        <v>0.2004356349911283</v>
      </c>
      <c r="C863" s="239">
        <v>0.16405404545525015</v>
      </c>
    </row>
    <row r="864" ht="12.0" customHeight="1">
      <c r="A864" s="239">
        <v>844.0</v>
      </c>
      <c r="B864" s="239">
        <v>0.19140990461387924</v>
      </c>
      <c r="C864" s="239">
        <v>0.1550139994132897</v>
      </c>
    </row>
    <row r="865" ht="12.0" customHeight="1">
      <c r="A865" s="239">
        <v>845.0</v>
      </c>
      <c r="B865" s="239">
        <v>0.21184157153965139</v>
      </c>
      <c r="C865" s="239">
        <v>0.16501820720326887</v>
      </c>
    </row>
    <row r="866" ht="12.0" customHeight="1">
      <c r="A866" s="239">
        <v>846.0</v>
      </c>
      <c r="B866" s="239">
        <v>0.19281683468882418</v>
      </c>
      <c r="C866" s="239">
        <v>0.13444675366231681</v>
      </c>
    </row>
    <row r="867" ht="12.0" customHeight="1">
      <c r="A867" s="239">
        <v>847.0</v>
      </c>
      <c r="B867" s="239">
        <v>0.18233220772685046</v>
      </c>
      <c r="C867" s="239">
        <v>0.13409154294682307</v>
      </c>
    </row>
    <row r="868" ht="12.0" customHeight="1">
      <c r="A868" s="239">
        <v>848.0</v>
      </c>
      <c r="B868" s="239">
        <v>0.18429827984325078</v>
      </c>
      <c r="C868" s="239">
        <v>0.16543929478602568</v>
      </c>
    </row>
    <row r="869" ht="12.0" customHeight="1">
      <c r="A869" s="239">
        <v>849.0</v>
      </c>
      <c r="B869" s="239">
        <v>0.18062258279000007</v>
      </c>
      <c r="C869" s="239">
        <v>0.14658509232411499</v>
      </c>
    </row>
    <row r="870" ht="12.0" customHeight="1">
      <c r="A870" s="239">
        <v>850.0</v>
      </c>
      <c r="B870" s="239">
        <v>0.17841132534401863</v>
      </c>
      <c r="C870" s="239">
        <v>0.11918156228483189</v>
      </c>
    </row>
    <row r="871" ht="12.0" customHeight="1">
      <c r="A871" s="239">
        <v>851.0</v>
      </c>
      <c r="B871" s="239">
        <v>0.23122891804079354</v>
      </c>
      <c r="C871" s="239">
        <v>0.1782010094364231</v>
      </c>
    </row>
    <row r="872" ht="12.0" customHeight="1">
      <c r="A872" s="239">
        <v>852.0</v>
      </c>
      <c r="B872" s="239">
        <v>0.17442193576890977</v>
      </c>
      <c r="C872" s="239">
        <v>0.10385814524610706</v>
      </c>
    </row>
    <row r="873" ht="12.0" customHeight="1">
      <c r="A873" s="239">
        <v>853.0</v>
      </c>
      <c r="B873" s="239">
        <v>0.19329993509114024</v>
      </c>
      <c r="C873" s="239">
        <v>0.12433277770881633</v>
      </c>
    </row>
    <row r="874" ht="12.0" customHeight="1">
      <c r="A874" s="239">
        <v>854.0</v>
      </c>
      <c r="B874" s="239">
        <v>0.18213325861480645</v>
      </c>
      <c r="C874" s="239">
        <v>0.09959525991734287</v>
      </c>
    </row>
    <row r="875" ht="12.0" customHeight="1">
      <c r="A875" s="239">
        <v>855.0</v>
      </c>
      <c r="B875" s="239">
        <v>0.18926554880357244</v>
      </c>
      <c r="C875" s="239">
        <v>0.11806936487844849</v>
      </c>
    </row>
    <row r="876" ht="12.0" customHeight="1">
      <c r="A876" s="239">
        <v>856.0</v>
      </c>
      <c r="B876" s="239">
        <v>0.19244289944397433</v>
      </c>
      <c r="C876" s="239">
        <v>0.16706397663594116</v>
      </c>
    </row>
    <row r="877" ht="12.0" customHeight="1">
      <c r="A877" s="239">
        <v>857.0</v>
      </c>
      <c r="B877" s="239">
        <v>0.203585331890727</v>
      </c>
      <c r="C877" s="239">
        <v>0.17965666480242806</v>
      </c>
    </row>
    <row r="878" ht="12.0" customHeight="1">
      <c r="A878" s="239">
        <v>858.0</v>
      </c>
      <c r="B878" s="239">
        <v>0.19125212273267064</v>
      </c>
      <c r="C878" s="239">
        <v>0.12348946427466342</v>
      </c>
    </row>
    <row r="879" ht="12.0" customHeight="1">
      <c r="A879" s="239">
        <v>859.0</v>
      </c>
      <c r="B879" s="239">
        <v>0.22713412864892643</v>
      </c>
      <c r="C879" s="239">
        <v>0.1683752488893782</v>
      </c>
    </row>
    <row r="880" ht="12.0" customHeight="1">
      <c r="A880" s="239">
        <v>860.0</v>
      </c>
      <c r="B880" s="239">
        <v>0.19916756055283466</v>
      </c>
      <c r="C880" s="239">
        <v>0.17416189805818494</v>
      </c>
    </row>
    <row r="881" ht="12.0" customHeight="1">
      <c r="A881" s="239">
        <v>861.0</v>
      </c>
      <c r="B881" s="239">
        <v>0.1696843248055787</v>
      </c>
      <c r="C881" s="239">
        <v>0.14184324843871302</v>
      </c>
    </row>
    <row r="882" ht="12.0" customHeight="1">
      <c r="A882" s="239">
        <v>862.0</v>
      </c>
      <c r="B882" s="239">
        <v>0.18372717151091336</v>
      </c>
      <c r="C882" s="239">
        <v>0.13458441293857662</v>
      </c>
    </row>
    <row r="883" ht="12.0" customHeight="1">
      <c r="A883" s="239">
        <v>863.0</v>
      </c>
      <c r="B883" s="239">
        <v>0.16365170993013822</v>
      </c>
      <c r="C883" s="239">
        <v>0.07944544091945446</v>
      </c>
    </row>
    <row r="884" ht="12.0" customHeight="1">
      <c r="A884" s="239">
        <v>864.0</v>
      </c>
      <c r="B884" s="239">
        <v>0.19537180907076485</v>
      </c>
      <c r="C884" s="239">
        <v>0.1394270480029925</v>
      </c>
    </row>
    <row r="885" ht="12.0" customHeight="1">
      <c r="A885" s="239">
        <v>865.0</v>
      </c>
      <c r="B885" s="239">
        <v>0.2145383316834867</v>
      </c>
      <c r="C885" s="239">
        <v>0.14790106171286949</v>
      </c>
    </row>
    <row r="886" ht="12.0" customHeight="1">
      <c r="A886" s="239">
        <v>866.0</v>
      </c>
      <c r="B886" s="239">
        <v>0.17032035079110716</v>
      </c>
      <c r="C886" s="239">
        <v>0.09529121983753755</v>
      </c>
    </row>
    <row r="887" ht="12.0" customHeight="1">
      <c r="A887" s="239">
        <v>867.0</v>
      </c>
      <c r="B887" s="239">
        <v>0.18046835477944795</v>
      </c>
      <c r="C887" s="239">
        <v>0.13656541875999592</v>
      </c>
    </row>
    <row r="888" ht="12.0" customHeight="1">
      <c r="A888" s="239">
        <v>868.0</v>
      </c>
      <c r="B888" s="239">
        <v>0.20805358757509146</v>
      </c>
      <c r="C888" s="239">
        <v>0.14176982686742345</v>
      </c>
    </row>
    <row r="889" ht="12.0" customHeight="1">
      <c r="A889" s="239">
        <v>869.0</v>
      </c>
      <c r="B889" s="239">
        <v>0.18777839155943035</v>
      </c>
      <c r="C889" s="239">
        <v>0.14239581388227943</v>
      </c>
    </row>
    <row r="890" ht="12.0" customHeight="1">
      <c r="A890" s="239">
        <v>870.0</v>
      </c>
      <c r="B890" s="239">
        <v>0.20649683295570748</v>
      </c>
      <c r="C890" s="239">
        <v>0.1859586300934023</v>
      </c>
    </row>
    <row r="891" ht="12.0" customHeight="1">
      <c r="A891" s="239">
        <v>871.0</v>
      </c>
      <c r="B891" s="239">
        <v>0.1788386243488057</v>
      </c>
      <c r="C891" s="239">
        <v>0.16452849764125516</v>
      </c>
    </row>
    <row r="892" ht="12.0" customHeight="1">
      <c r="A892" s="239">
        <v>872.0</v>
      </c>
      <c r="B892" s="239">
        <v>0.1988769043992693</v>
      </c>
      <c r="C892" s="239">
        <v>0.1521943907535031</v>
      </c>
    </row>
    <row r="893" ht="12.0" customHeight="1">
      <c r="A893" s="239">
        <v>873.0</v>
      </c>
      <c r="B893" s="239">
        <v>0.20020505278949857</v>
      </c>
      <c r="C893" s="239">
        <v>0.16034871046214946</v>
      </c>
    </row>
    <row r="894" ht="12.0" customHeight="1">
      <c r="A894" s="239">
        <v>874.0</v>
      </c>
      <c r="B894" s="239">
        <v>0.20236804838427713</v>
      </c>
      <c r="C894" s="239">
        <v>0.16497674387599576</v>
      </c>
    </row>
    <row r="895" ht="12.0" customHeight="1">
      <c r="A895" s="239">
        <v>875.0</v>
      </c>
      <c r="B895" s="239">
        <v>0.1902321756864462</v>
      </c>
      <c r="C895" s="239">
        <v>0.1483652464698893</v>
      </c>
    </row>
    <row r="896" ht="12.0" customHeight="1">
      <c r="A896" s="239">
        <v>876.0</v>
      </c>
      <c r="B896" s="239">
        <v>0.2035060221068514</v>
      </c>
      <c r="C896" s="239">
        <v>0.14940510367046853</v>
      </c>
    </row>
    <row r="897" ht="12.0" customHeight="1">
      <c r="A897" s="239">
        <v>877.0</v>
      </c>
      <c r="B897" s="239">
        <v>0.19256827100748491</v>
      </c>
      <c r="C897" s="239">
        <v>0.18774035158981223</v>
      </c>
    </row>
    <row r="898" ht="12.0" customHeight="1">
      <c r="A898" s="239">
        <v>878.0</v>
      </c>
      <c r="B898" s="239">
        <v>0.1835131555980766</v>
      </c>
      <c r="C898" s="239">
        <v>0.15836545535836144</v>
      </c>
    </row>
    <row r="899" ht="12.0" customHeight="1">
      <c r="A899" s="239">
        <v>879.0</v>
      </c>
      <c r="B899" s="239">
        <v>0.18000940733788523</v>
      </c>
      <c r="C899" s="239">
        <v>0.10883488589185879</v>
      </c>
    </row>
    <row r="900" ht="12.0" customHeight="1">
      <c r="A900" s="239">
        <v>880.0</v>
      </c>
      <c r="B900" s="239">
        <v>0.20730390485247813</v>
      </c>
      <c r="C900" s="239">
        <v>0.18719807108862774</v>
      </c>
    </row>
    <row r="901" ht="12.0" customHeight="1">
      <c r="A901" s="239">
        <v>881.0</v>
      </c>
      <c r="B901" s="239">
        <v>0.20537716093797978</v>
      </c>
      <c r="C901" s="239">
        <v>0.15938199761275224</v>
      </c>
    </row>
    <row r="902" ht="12.0" customHeight="1">
      <c r="A902" s="239">
        <v>882.0</v>
      </c>
      <c r="B902" s="239">
        <v>0.20510669197048625</v>
      </c>
      <c r="C902" s="239">
        <v>0.21112349622515372</v>
      </c>
    </row>
    <row r="903" ht="12.0" customHeight="1">
      <c r="A903" s="239">
        <v>883.0</v>
      </c>
      <c r="B903" s="239">
        <v>0.23034245093064548</v>
      </c>
      <c r="C903" s="239">
        <v>0.17571255951151674</v>
      </c>
    </row>
    <row r="904" ht="12.0" customHeight="1">
      <c r="A904" s="239">
        <v>884.0</v>
      </c>
      <c r="B904" s="239">
        <v>0.1962439885498391</v>
      </c>
      <c r="C904" s="239">
        <v>0.0936507594375219</v>
      </c>
    </row>
    <row r="905" ht="12.0" customHeight="1">
      <c r="A905" s="239">
        <v>885.0</v>
      </c>
      <c r="B905" s="239">
        <v>0.18767099189733105</v>
      </c>
      <c r="C905" s="239">
        <v>0.12827815162281522</v>
      </c>
    </row>
    <row r="906" ht="12.0" customHeight="1">
      <c r="A906" s="239">
        <v>886.0</v>
      </c>
      <c r="B906" s="239">
        <v>0.2063112658185587</v>
      </c>
      <c r="C906" s="239">
        <v>0.19383705630431725</v>
      </c>
    </row>
    <row r="907" ht="12.0" customHeight="1">
      <c r="A907" s="239">
        <v>887.0</v>
      </c>
      <c r="B907" s="239">
        <v>0.17173776811818892</v>
      </c>
      <c r="C907" s="239">
        <v>0.15600371423585313</v>
      </c>
    </row>
    <row r="908" ht="12.0" customHeight="1">
      <c r="A908" s="239">
        <v>888.0</v>
      </c>
      <c r="B908" s="239">
        <v>0.21074128309960144</v>
      </c>
      <c r="C908" s="239">
        <v>0.1537024866228586</v>
      </c>
    </row>
    <row r="909" ht="12.0" customHeight="1">
      <c r="A909" s="239">
        <v>889.0</v>
      </c>
      <c r="B909" s="239">
        <v>0.17217309535911582</v>
      </c>
      <c r="C909" s="239">
        <v>0.11088168293257998</v>
      </c>
    </row>
    <row r="910" ht="12.0" customHeight="1">
      <c r="A910" s="239">
        <v>890.0</v>
      </c>
      <c r="B910" s="239">
        <v>0.16700202445953402</v>
      </c>
      <c r="C910" s="239">
        <v>0.0981309830848611</v>
      </c>
    </row>
    <row r="911" ht="12.0" customHeight="1">
      <c r="A911" s="239">
        <v>891.0</v>
      </c>
      <c r="B911" s="239">
        <v>0.19934016507251598</v>
      </c>
      <c r="C911" s="239">
        <v>0.16664733978949262</v>
      </c>
    </row>
    <row r="912" ht="12.0" customHeight="1">
      <c r="A912" s="239">
        <v>892.0</v>
      </c>
      <c r="B912" s="239">
        <v>0.200100991139273</v>
      </c>
      <c r="C912" s="239">
        <v>0.13070125066798033</v>
      </c>
    </row>
    <row r="913" ht="12.0" customHeight="1">
      <c r="A913" s="239">
        <v>893.0</v>
      </c>
      <c r="B913" s="239">
        <v>0.19900739265167136</v>
      </c>
      <c r="C913" s="239">
        <v>0.16240390452932166</v>
      </c>
    </row>
    <row r="914" ht="12.0" customHeight="1">
      <c r="A914" s="239">
        <v>894.0</v>
      </c>
      <c r="B914" s="239">
        <v>0.19601239910839507</v>
      </c>
      <c r="C914" s="239">
        <v>0.14891110200979735</v>
      </c>
    </row>
    <row r="915" ht="12.0" customHeight="1">
      <c r="A915" s="239">
        <v>895.0</v>
      </c>
      <c r="B915" s="239">
        <v>0.17147697048794533</v>
      </c>
      <c r="C915" s="239">
        <v>0.0935738769131086</v>
      </c>
    </row>
    <row r="916" ht="12.0" customHeight="1">
      <c r="A916" s="239">
        <v>896.0</v>
      </c>
      <c r="B916" s="239">
        <v>0.18998197289685542</v>
      </c>
      <c r="C916" s="239">
        <v>0.11549170484057625</v>
      </c>
    </row>
    <row r="917" ht="12.0" customHeight="1">
      <c r="A917" s="239">
        <v>897.0</v>
      </c>
      <c r="B917" s="239">
        <v>0.1965416939514177</v>
      </c>
      <c r="C917" s="239">
        <v>0.1625915884647484</v>
      </c>
    </row>
    <row r="918" ht="12.0" customHeight="1">
      <c r="A918" s="239">
        <v>898.0</v>
      </c>
      <c r="B918" s="239">
        <v>0.18644713136323096</v>
      </c>
      <c r="C918" s="239">
        <v>0.171584758753168</v>
      </c>
    </row>
    <row r="919" ht="12.0" customHeight="1">
      <c r="A919" s="239">
        <v>899.0</v>
      </c>
      <c r="B919" s="239">
        <v>0.18753933464754424</v>
      </c>
      <c r="C919" s="239">
        <v>0.15322428861780102</v>
      </c>
    </row>
    <row r="920" ht="12.0" customHeight="1">
      <c r="A920" s="239">
        <v>900.0</v>
      </c>
      <c r="B920" s="239">
        <v>0.18864194500276987</v>
      </c>
      <c r="C920" s="239">
        <v>0.13690627530735786</v>
      </c>
    </row>
    <row r="921" ht="12.0" customHeight="1">
      <c r="A921" s="239">
        <v>901.0</v>
      </c>
      <c r="B921" s="239">
        <v>0.17739654368532118</v>
      </c>
      <c r="C921" s="239">
        <v>0.13900980913360284</v>
      </c>
    </row>
    <row r="922" ht="12.0" customHeight="1">
      <c r="A922" s="239">
        <v>902.0</v>
      </c>
      <c r="B922" s="239">
        <v>0.19745042490045733</v>
      </c>
      <c r="C922" s="239">
        <v>0.14679572095198368</v>
      </c>
    </row>
    <row r="923" ht="12.0" customHeight="1">
      <c r="A923" s="239">
        <v>903.0</v>
      </c>
      <c r="B923" s="239">
        <v>0.18820998666011882</v>
      </c>
      <c r="C923" s="239">
        <v>0.14145519729239614</v>
      </c>
    </row>
    <row r="924" ht="12.0" customHeight="1">
      <c r="A924" s="239">
        <v>904.0</v>
      </c>
      <c r="B924" s="239">
        <v>0.21070296343130965</v>
      </c>
      <c r="C924" s="239">
        <v>0.1664290478815899</v>
      </c>
    </row>
    <row r="925" ht="12.0" customHeight="1">
      <c r="A925" s="239">
        <v>905.0</v>
      </c>
      <c r="B925" s="239">
        <v>0.20974826325201856</v>
      </c>
      <c r="C925" s="239">
        <v>0.16282999226224312</v>
      </c>
    </row>
    <row r="926" ht="12.0" customHeight="1">
      <c r="A926" s="239">
        <v>906.0</v>
      </c>
      <c r="B926" s="239">
        <v>0.19020221248784605</v>
      </c>
      <c r="C926" s="239">
        <v>0.1493564019164013</v>
      </c>
    </row>
    <row r="927" ht="12.0" customHeight="1">
      <c r="A927" s="239">
        <v>907.0</v>
      </c>
      <c r="B927" s="239">
        <v>0.22236973072229482</v>
      </c>
      <c r="C927" s="239">
        <v>0.1997565110601258</v>
      </c>
    </row>
    <row r="928" ht="12.0" customHeight="1">
      <c r="A928" s="239">
        <v>908.0</v>
      </c>
      <c r="B928" s="239">
        <v>0.18774305309363865</v>
      </c>
      <c r="C928" s="239">
        <v>0.1444890421140871</v>
      </c>
    </row>
    <row r="929" ht="12.0" customHeight="1">
      <c r="A929" s="239">
        <v>909.0</v>
      </c>
      <c r="B929" s="239">
        <v>0.18994426235706813</v>
      </c>
      <c r="C929" s="239">
        <v>0.10655480690682617</v>
      </c>
    </row>
    <row r="930" ht="12.0" customHeight="1">
      <c r="A930" s="239">
        <v>910.0</v>
      </c>
      <c r="B930" s="239">
        <v>0.20043617302003006</v>
      </c>
      <c r="C930" s="239">
        <v>0.14257475658462662</v>
      </c>
    </row>
    <row r="931" ht="12.0" customHeight="1">
      <c r="A931" s="239">
        <v>911.0</v>
      </c>
      <c r="B931" s="239">
        <v>0.19825342283143732</v>
      </c>
      <c r="C931" s="239">
        <v>0.14540311966828162</v>
      </c>
    </row>
    <row r="932" ht="12.0" customHeight="1">
      <c r="A932" s="239">
        <v>912.0</v>
      </c>
      <c r="B932" s="239">
        <v>0.206667190834399</v>
      </c>
      <c r="C932" s="239">
        <v>0.16820407745353813</v>
      </c>
    </row>
    <row r="933" ht="12.0" customHeight="1">
      <c r="A933" s="239">
        <v>913.0</v>
      </c>
      <c r="B933" s="239">
        <v>0.1701157101184896</v>
      </c>
      <c r="C933" s="239">
        <v>0.08704954903561038</v>
      </c>
    </row>
    <row r="934" ht="12.0" customHeight="1">
      <c r="A934" s="239">
        <v>914.0</v>
      </c>
      <c r="B934" s="239">
        <v>0.17949817500960935</v>
      </c>
      <c r="C934" s="239">
        <v>0.10924664524289894</v>
      </c>
    </row>
    <row r="935" ht="12.0" customHeight="1">
      <c r="A935" s="239">
        <v>915.0</v>
      </c>
      <c r="B935" s="239">
        <v>0.19837058421481588</v>
      </c>
      <c r="C935" s="239">
        <v>0.15963424613204644</v>
      </c>
    </row>
    <row r="936" ht="12.0" customHeight="1">
      <c r="A936" s="239">
        <v>916.0</v>
      </c>
      <c r="B936" s="239">
        <v>0.18847518180582382</v>
      </c>
      <c r="C936" s="239">
        <v>0.11242715106777224</v>
      </c>
    </row>
    <row r="937" ht="12.0" customHeight="1">
      <c r="A937" s="239">
        <v>917.0</v>
      </c>
      <c r="B937" s="239">
        <v>0.1917881420280334</v>
      </c>
      <c r="C937" s="239">
        <v>0.16261614810836095</v>
      </c>
    </row>
    <row r="938" ht="12.0" customHeight="1">
      <c r="A938" s="239">
        <v>918.0</v>
      </c>
      <c r="B938" s="239">
        <v>0.19415618516114538</v>
      </c>
      <c r="C938" s="239">
        <v>0.16937847034749887</v>
      </c>
    </row>
    <row r="939" ht="12.0" customHeight="1">
      <c r="A939" s="239">
        <v>919.0</v>
      </c>
      <c r="B939" s="239">
        <v>0.17690930297698343</v>
      </c>
      <c r="C939" s="239">
        <v>0.0904910252081324</v>
      </c>
    </row>
    <row r="940" ht="12.0" customHeight="1">
      <c r="A940" s="239">
        <v>920.0</v>
      </c>
      <c r="B940" s="239">
        <v>0.18358354725422757</v>
      </c>
      <c r="C940" s="239">
        <v>0.15114283150130528</v>
      </c>
    </row>
    <row r="941" ht="12.0" customHeight="1">
      <c r="A941" s="239">
        <v>921.0</v>
      </c>
      <c r="B941" s="239">
        <v>0.18067969036829146</v>
      </c>
      <c r="C941" s="239">
        <v>0.13808819001398753</v>
      </c>
    </row>
    <row r="942" ht="12.0" customHeight="1">
      <c r="A942" s="239">
        <v>922.0</v>
      </c>
      <c r="B942" s="239">
        <v>0.179294073537407</v>
      </c>
      <c r="C942" s="239">
        <v>0.10138866531621885</v>
      </c>
    </row>
    <row r="943" ht="12.0" customHeight="1">
      <c r="A943" s="239">
        <v>923.0</v>
      </c>
      <c r="B943" s="239">
        <v>0.23475783497005095</v>
      </c>
      <c r="C943" s="239">
        <v>0.12771120639645947</v>
      </c>
    </row>
    <row r="944" ht="12.0" customHeight="1">
      <c r="A944" s="239">
        <v>924.0</v>
      </c>
      <c r="B944" s="239">
        <v>0.19711113746694778</v>
      </c>
      <c r="C944" s="239">
        <v>0.1579382976752456</v>
      </c>
    </row>
    <row r="945" ht="12.0" customHeight="1">
      <c r="A945" s="239">
        <v>925.0</v>
      </c>
      <c r="B945" s="239">
        <v>0.17737719549628964</v>
      </c>
      <c r="C945" s="239">
        <v>0.10926402382557496</v>
      </c>
    </row>
    <row r="946" ht="12.0" customHeight="1">
      <c r="A946" s="239">
        <v>926.0</v>
      </c>
      <c r="B946" s="239">
        <v>0.22287902597043324</v>
      </c>
      <c r="C946" s="239">
        <v>0.18074884421271933</v>
      </c>
    </row>
    <row r="947" ht="12.0" customHeight="1">
      <c r="A947" s="239">
        <v>927.0</v>
      </c>
      <c r="B947" s="239">
        <v>0.18736112876399474</v>
      </c>
      <c r="C947" s="239">
        <v>0.14213665122646402</v>
      </c>
    </row>
    <row r="948" ht="12.0" customHeight="1">
      <c r="A948" s="239">
        <v>928.0</v>
      </c>
      <c r="B948" s="239">
        <v>0.17882765101330256</v>
      </c>
      <c r="C948" s="239">
        <v>0.10503938719788461</v>
      </c>
    </row>
    <row r="949" ht="12.0" customHeight="1">
      <c r="A949" s="239">
        <v>929.0</v>
      </c>
      <c r="B949" s="239">
        <v>0.20058209041930064</v>
      </c>
      <c r="C949" s="239">
        <v>0.17392087828485905</v>
      </c>
    </row>
    <row r="950" ht="12.0" customHeight="1">
      <c r="A950" s="239">
        <v>930.0</v>
      </c>
      <c r="B950" s="239">
        <v>0.21640578140700223</v>
      </c>
      <c r="C950" s="239">
        <v>0.1510230793829504</v>
      </c>
    </row>
    <row r="951" ht="12.0" customHeight="1">
      <c r="A951" s="239">
        <v>931.0</v>
      </c>
      <c r="B951" s="239">
        <v>0.18853507573100678</v>
      </c>
      <c r="C951" s="239">
        <v>0.14047552215325002</v>
      </c>
    </row>
    <row r="952" ht="12.0" customHeight="1">
      <c r="A952" s="239">
        <v>932.0</v>
      </c>
      <c r="B952" s="239">
        <v>0.17464091311757787</v>
      </c>
      <c r="C952" s="239">
        <v>0.09876767036085946</v>
      </c>
    </row>
    <row r="953" ht="12.0" customHeight="1">
      <c r="A953" s="239">
        <v>933.0</v>
      </c>
      <c r="B953" s="239">
        <v>0.2063013392119799</v>
      </c>
      <c r="C953" s="239">
        <v>0.15936998044413522</v>
      </c>
    </row>
    <row r="954" ht="12.0" customHeight="1">
      <c r="A954" s="239">
        <v>934.0</v>
      </c>
      <c r="B954" s="239">
        <v>0.19511249006903683</v>
      </c>
      <c r="C954" s="239">
        <v>0.1370796698121029</v>
      </c>
    </row>
    <row r="955" ht="12.0" customHeight="1">
      <c r="A955" s="239">
        <v>935.0</v>
      </c>
      <c r="B955" s="239">
        <v>0.1913979818885276</v>
      </c>
      <c r="C955" s="239">
        <v>0.14140465096254667</v>
      </c>
    </row>
    <row r="956" ht="12.0" customHeight="1">
      <c r="A956" s="239">
        <v>936.0</v>
      </c>
      <c r="B956" s="239">
        <v>0.19282529003430396</v>
      </c>
      <c r="C956" s="239">
        <v>0.1485194003118328</v>
      </c>
    </row>
    <row r="957" ht="12.0" customHeight="1">
      <c r="A957" s="239">
        <v>937.0</v>
      </c>
      <c r="B957" s="239">
        <v>0.21561610644680104</v>
      </c>
      <c r="C957" s="239">
        <v>0.21465559248781635</v>
      </c>
    </row>
    <row r="958" ht="12.0" customHeight="1">
      <c r="A958" s="239">
        <v>938.0</v>
      </c>
      <c r="B958" s="239">
        <v>0.20074197392288287</v>
      </c>
      <c r="C958" s="239">
        <v>0.13240357564243854</v>
      </c>
    </row>
    <row r="959" ht="12.0" customHeight="1">
      <c r="A959" s="239">
        <v>939.0</v>
      </c>
      <c r="B959" s="239">
        <v>0.17642971175038571</v>
      </c>
      <c r="C959" s="239">
        <v>0.1133830461720135</v>
      </c>
    </row>
    <row r="960" ht="12.0" customHeight="1">
      <c r="A960" s="239">
        <v>940.0</v>
      </c>
      <c r="B960" s="239">
        <v>0.17970888496174245</v>
      </c>
      <c r="C960" s="239">
        <v>0.15870738798525183</v>
      </c>
    </row>
    <row r="961" ht="12.0" customHeight="1">
      <c r="A961" s="239">
        <v>941.0</v>
      </c>
      <c r="B961" s="239">
        <v>0.17370792941212942</v>
      </c>
      <c r="C961" s="239">
        <v>0.13867211984081484</v>
      </c>
    </row>
    <row r="962" ht="12.0" customHeight="1">
      <c r="A962" s="239">
        <v>942.0</v>
      </c>
      <c r="B962" s="239">
        <v>0.19368387732049283</v>
      </c>
      <c r="C962" s="239">
        <v>0.15252093305571707</v>
      </c>
    </row>
    <row r="963" ht="12.0" customHeight="1">
      <c r="A963" s="239">
        <v>943.0</v>
      </c>
      <c r="B963" s="239">
        <v>0.1806693774072023</v>
      </c>
      <c r="C963" s="239">
        <v>0.14324328811038647</v>
      </c>
    </row>
    <row r="964" ht="12.0" customHeight="1">
      <c r="A964" s="239">
        <v>944.0</v>
      </c>
      <c r="B964" s="239">
        <v>0.2043159158006124</v>
      </c>
      <c r="C964" s="239">
        <v>0.1534538928596805</v>
      </c>
    </row>
    <row r="965" ht="12.0" customHeight="1">
      <c r="A965" s="239">
        <v>945.0</v>
      </c>
      <c r="B965" s="239">
        <v>0.18606249485451548</v>
      </c>
      <c r="C965" s="239">
        <v>0.13546399961789246</v>
      </c>
    </row>
    <row r="966" ht="12.0" customHeight="1">
      <c r="A966" s="239">
        <v>946.0</v>
      </c>
      <c r="B966" s="239">
        <v>0.16829620124838565</v>
      </c>
      <c r="C966" s="239">
        <v>0.09867138591149492</v>
      </c>
    </row>
    <row r="967" ht="12.0" customHeight="1">
      <c r="A967" s="239">
        <v>947.0</v>
      </c>
      <c r="B967" s="239">
        <v>0.17049473440369636</v>
      </c>
      <c r="C967" s="239">
        <v>0.12350844370641823</v>
      </c>
    </row>
    <row r="968" ht="12.0" customHeight="1">
      <c r="A968" s="239">
        <v>948.0</v>
      </c>
      <c r="B968" s="239">
        <v>0.18602817107273956</v>
      </c>
      <c r="C968" s="239">
        <v>0.15532528419960664</v>
      </c>
    </row>
    <row r="969" ht="12.0" customHeight="1">
      <c r="A969" s="239">
        <v>949.0</v>
      </c>
      <c r="B969" s="239">
        <v>0.17925779210715254</v>
      </c>
      <c r="C969" s="239">
        <v>0.11559616074111217</v>
      </c>
    </row>
    <row r="970" ht="12.0" customHeight="1">
      <c r="A970" s="239">
        <v>950.0</v>
      </c>
      <c r="B970" s="239">
        <v>0.19038041078912724</v>
      </c>
      <c r="C970" s="239">
        <v>0.16678101814230778</v>
      </c>
    </row>
    <row r="971" ht="12.0" customHeight="1">
      <c r="A971" s="239">
        <v>951.0</v>
      </c>
      <c r="B971" s="239">
        <v>0.18837026086859707</v>
      </c>
      <c r="C971" s="239">
        <v>0.15709208825346224</v>
      </c>
    </row>
    <row r="972" ht="12.0" customHeight="1">
      <c r="A972" s="239">
        <v>952.0</v>
      </c>
      <c r="B972" s="239">
        <v>0.2115751407991817</v>
      </c>
      <c r="C972" s="239">
        <v>0.1900646647409131</v>
      </c>
    </row>
    <row r="973" ht="12.0" customHeight="1">
      <c r="A973" s="239">
        <v>953.0</v>
      </c>
      <c r="B973" s="239">
        <v>0.1867087458982133</v>
      </c>
      <c r="C973" s="239">
        <v>0.13276278340768258</v>
      </c>
    </row>
    <row r="974" ht="12.0" customHeight="1">
      <c r="A974" s="239">
        <v>954.0</v>
      </c>
      <c r="B974" s="239">
        <v>0.23374788597151716</v>
      </c>
      <c r="C974" s="239">
        <v>0.20023565366230575</v>
      </c>
    </row>
    <row r="975" ht="12.0" customHeight="1">
      <c r="A975" s="239">
        <v>955.0</v>
      </c>
      <c r="B975" s="239">
        <v>0.17366987136953604</v>
      </c>
      <c r="C975" s="239">
        <v>0.11765229482749412</v>
      </c>
    </row>
    <row r="976" ht="12.0" customHeight="1">
      <c r="A976" s="239">
        <v>956.0</v>
      </c>
      <c r="B976" s="239">
        <v>0.2032675199361262</v>
      </c>
      <c r="C976" s="239">
        <v>0.16395305183768344</v>
      </c>
    </row>
    <row r="977" ht="12.0" customHeight="1">
      <c r="A977" s="239">
        <v>957.0</v>
      </c>
      <c r="B977" s="239">
        <v>0.2073586682385591</v>
      </c>
      <c r="C977" s="239">
        <v>0.1730990041578767</v>
      </c>
    </row>
    <row r="978" ht="12.0" customHeight="1">
      <c r="A978" s="239">
        <v>958.0</v>
      </c>
      <c r="B978" s="239">
        <v>0.1802710919307174</v>
      </c>
      <c r="C978" s="239">
        <v>0.14359047545186332</v>
      </c>
    </row>
    <row r="979" ht="12.0" customHeight="1">
      <c r="A979" s="239">
        <v>959.0</v>
      </c>
      <c r="B979" s="239">
        <v>0.18576878730252191</v>
      </c>
      <c r="C979" s="239">
        <v>0.14473441179904692</v>
      </c>
    </row>
    <row r="980" ht="12.0" customHeight="1">
      <c r="A980" s="239">
        <v>960.0</v>
      </c>
      <c r="B980" s="239">
        <v>0.20069759692102296</v>
      </c>
      <c r="C980" s="239">
        <v>0.1271494878198698</v>
      </c>
    </row>
    <row r="981" ht="12.0" customHeight="1">
      <c r="A981" s="239">
        <v>961.0</v>
      </c>
      <c r="B981" s="239">
        <v>0.1835744445798067</v>
      </c>
      <c r="C981" s="239">
        <v>0.11081820095135955</v>
      </c>
    </row>
    <row r="982" ht="12.0" customHeight="1">
      <c r="A982" s="239">
        <v>962.0</v>
      </c>
      <c r="B982" s="239">
        <v>0.20840215534875184</v>
      </c>
      <c r="C982" s="239">
        <v>0.1659076016207959</v>
      </c>
    </row>
    <row r="983" ht="12.0" customHeight="1">
      <c r="A983" s="239">
        <v>963.0</v>
      </c>
      <c r="B983" s="239">
        <v>0.2066545651151929</v>
      </c>
      <c r="C983" s="239">
        <v>0.10323417530200109</v>
      </c>
    </row>
    <row r="984" ht="12.0" customHeight="1">
      <c r="A984" s="239">
        <v>964.0</v>
      </c>
      <c r="B984" s="239">
        <v>0.20212738039050457</v>
      </c>
      <c r="C984" s="239">
        <v>0.17722002955859248</v>
      </c>
    </row>
    <row r="985" ht="12.0" customHeight="1">
      <c r="A985" s="239">
        <v>965.0</v>
      </c>
      <c r="B985" s="239">
        <v>0.1858448874943318</v>
      </c>
      <c r="C985" s="239">
        <v>0.1407558647722263</v>
      </c>
    </row>
    <row r="986" ht="12.0" customHeight="1">
      <c r="A986" s="239">
        <v>966.0</v>
      </c>
      <c r="B986" s="239">
        <v>0.20501998739333774</v>
      </c>
      <c r="C986" s="239">
        <v>0.1626914003113929</v>
      </c>
    </row>
    <row r="987" ht="12.0" customHeight="1">
      <c r="A987" s="239">
        <v>967.0</v>
      </c>
      <c r="B987" s="239">
        <v>0.19750108802821373</v>
      </c>
      <c r="C987" s="239">
        <v>0.11910786750830435</v>
      </c>
    </row>
    <row r="988" ht="12.0" customHeight="1">
      <c r="A988" s="239">
        <v>968.0</v>
      </c>
      <c r="B988" s="239">
        <v>0.21591832151076448</v>
      </c>
      <c r="C988" s="239">
        <v>0.18489290977488265</v>
      </c>
    </row>
    <row r="989" ht="12.0" customHeight="1">
      <c r="A989" s="239">
        <v>969.0</v>
      </c>
      <c r="B989" s="239">
        <v>0.17436867054620014</v>
      </c>
      <c r="C989" s="239">
        <v>0.12093436896399933</v>
      </c>
    </row>
    <row r="990" ht="12.0" customHeight="1">
      <c r="A990" s="239">
        <v>970.0</v>
      </c>
      <c r="B990" s="239">
        <v>0.19539473712715294</v>
      </c>
      <c r="C990" s="239">
        <v>0.16859261353702867</v>
      </c>
    </row>
    <row r="991" ht="12.0" customHeight="1">
      <c r="A991" s="239">
        <v>971.0</v>
      </c>
      <c r="B991" s="239">
        <v>0.22206790791951644</v>
      </c>
      <c r="C991" s="239">
        <v>0.1671408107441081</v>
      </c>
    </row>
    <row r="992" ht="12.0" customHeight="1">
      <c r="A992" s="239">
        <v>972.0</v>
      </c>
      <c r="B992" s="239">
        <v>0.2235309147398016</v>
      </c>
      <c r="C992" s="239">
        <v>0.21510766648740412</v>
      </c>
    </row>
    <row r="993" ht="12.0" customHeight="1">
      <c r="A993" s="239">
        <v>973.0</v>
      </c>
      <c r="B993" s="239">
        <v>0.1953268008554548</v>
      </c>
      <c r="C993" s="239">
        <v>0.13086045958757134</v>
      </c>
    </row>
    <row r="994" ht="12.0" customHeight="1">
      <c r="A994" s="239">
        <v>974.0</v>
      </c>
      <c r="B994" s="239">
        <v>0.21687384079582495</v>
      </c>
      <c r="C994" s="239">
        <v>0.16357096886706357</v>
      </c>
    </row>
    <row r="995" ht="12.0" customHeight="1">
      <c r="A995" s="239">
        <v>975.0</v>
      </c>
      <c r="B995" s="239">
        <v>0.17734599155683417</v>
      </c>
      <c r="C995" s="239">
        <v>0.08365885945295695</v>
      </c>
    </row>
    <row r="996" ht="12.0" customHeight="1">
      <c r="A996" s="239">
        <v>976.0</v>
      </c>
      <c r="B996" s="239">
        <v>0.1743612143806412</v>
      </c>
      <c r="C996" s="239">
        <v>0.09958192901357685</v>
      </c>
    </row>
    <row r="997" ht="12.0" customHeight="1">
      <c r="A997" s="239">
        <v>977.0</v>
      </c>
      <c r="B997" s="239">
        <v>0.19705704517785877</v>
      </c>
      <c r="C997" s="239">
        <v>0.12641700421213306</v>
      </c>
    </row>
    <row r="998" ht="12.0" customHeight="1">
      <c r="A998" s="239">
        <v>978.0</v>
      </c>
      <c r="B998" s="239">
        <v>0.1832431625619083</v>
      </c>
      <c r="C998" s="239">
        <v>0.15628993427756038</v>
      </c>
    </row>
    <row r="999" ht="12.0" customHeight="1">
      <c r="A999" s="239">
        <v>979.0</v>
      </c>
      <c r="B999" s="239">
        <v>0.21686555531652138</v>
      </c>
      <c r="C999" s="239">
        <v>0.18654584721483822</v>
      </c>
    </row>
    <row r="1000" ht="12.0" customHeight="1">
      <c r="A1000" s="239">
        <v>980.0</v>
      </c>
      <c r="B1000" s="239">
        <v>0.18355323048283478</v>
      </c>
      <c r="C1000" s="239">
        <v>0.1302550293145257</v>
      </c>
    </row>
    <row r="1001" ht="12.0" customHeight="1">
      <c r="A1001" s="239">
        <v>981.0</v>
      </c>
      <c r="B1001" s="239">
        <v>0.17943143510376824</v>
      </c>
      <c r="C1001" s="239">
        <v>0.13790288325549058</v>
      </c>
    </row>
    <row r="1002" ht="12.0" customHeight="1">
      <c r="A1002" s="239">
        <v>982.0</v>
      </c>
      <c r="B1002" s="239">
        <v>0.20082195887089427</v>
      </c>
      <c r="C1002" s="239">
        <v>0.16375207365899544</v>
      </c>
    </row>
    <row r="1003" ht="12.0" customHeight="1">
      <c r="A1003" s="239">
        <v>983.0</v>
      </c>
      <c r="B1003" s="239">
        <v>0.17040737443037976</v>
      </c>
      <c r="C1003" s="239">
        <v>0.10311983596938447</v>
      </c>
    </row>
    <row r="1004" ht="12.0" customHeight="1">
      <c r="A1004" s="239">
        <v>984.0</v>
      </c>
      <c r="B1004" s="239">
        <v>0.17916891830451212</v>
      </c>
      <c r="C1004" s="239">
        <v>0.18456682048804407</v>
      </c>
    </row>
    <row r="1005" ht="12.0" customHeight="1">
      <c r="A1005" s="239">
        <v>985.0</v>
      </c>
      <c r="B1005" s="239">
        <v>0.18835126158704887</v>
      </c>
      <c r="C1005" s="239">
        <v>0.09748139078733693</v>
      </c>
    </row>
    <row r="1006" ht="12.0" customHeight="1">
      <c r="A1006" s="239">
        <v>986.0</v>
      </c>
      <c r="B1006" s="239">
        <v>0.2166136840200685</v>
      </c>
      <c r="C1006" s="239">
        <v>0.21048701789456067</v>
      </c>
    </row>
    <row r="1007" ht="12.0" customHeight="1">
      <c r="A1007" s="239">
        <v>987.0</v>
      </c>
      <c r="B1007" s="239">
        <v>0.1895531940364756</v>
      </c>
      <c r="C1007" s="239">
        <v>0.18469717414721284</v>
      </c>
    </row>
    <row r="1008" ht="12.0" customHeight="1">
      <c r="A1008" s="239">
        <v>988.0</v>
      </c>
      <c r="B1008" s="239">
        <v>0.18332774222077228</v>
      </c>
      <c r="C1008" s="239">
        <v>0.13923974274492004</v>
      </c>
    </row>
    <row r="1009" ht="12.0" customHeight="1">
      <c r="A1009" s="239">
        <v>989.0</v>
      </c>
      <c r="B1009" s="239">
        <v>0.18285146209236733</v>
      </c>
      <c r="C1009" s="239">
        <v>0.10567882393500078</v>
      </c>
    </row>
    <row r="1010" ht="12.0" customHeight="1">
      <c r="A1010" s="239">
        <v>990.0</v>
      </c>
      <c r="B1010" s="239">
        <v>0.18073653266098225</v>
      </c>
      <c r="C1010" s="239">
        <v>0.14316810755971351</v>
      </c>
    </row>
    <row r="1011" ht="12.0" customHeight="1">
      <c r="A1011" s="239">
        <v>991.0</v>
      </c>
      <c r="B1011" s="239">
        <v>0.20336685558997988</v>
      </c>
      <c r="C1011" s="239">
        <v>0.16635320876042806</v>
      </c>
    </row>
    <row r="1012" ht="12.0" customHeight="1">
      <c r="A1012" s="239">
        <v>992.0</v>
      </c>
      <c r="B1012" s="239">
        <v>0.20432648312602497</v>
      </c>
      <c r="C1012" s="239">
        <v>0.20475850280773356</v>
      </c>
    </row>
    <row r="1013" ht="12.0" customHeight="1">
      <c r="A1013" s="239">
        <v>993.0</v>
      </c>
      <c r="B1013" s="239">
        <v>0.1896716346867333</v>
      </c>
      <c r="C1013" s="239">
        <v>0.1461989429090647</v>
      </c>
    </row>
    <row r="1014" ht="12.0" customHeight="1">
      <c r="A1014" s="239">
        <v>994.0</v>
      </c>
      <c r="B1014" s="239">
        <v>0.19897257345052144</v>
      </c>
      <c r="C1014" s="239">
        <v>0.17053613997061715</v>
      </c>
    </row>
    <row r="1015" ht="12.0" customHeight="1">
      <c r="A1015" s="239">
        <v>995.0</v>
      </c>
      <c r="B1015" s="239">
        <v>0.21320864732539124</v>
      </c>
      <c r="C1015" s="239">
        <v>0.1414481553157147</v>
      </c>
    </row>
    <row r="1016" ht="12.0" customHeight="1">
      <c r="A1016" s="239">
        <v>996.0</v>
      </c>
      <c r="B1016" s="239">
        <v>0.21989030562955394</v>
      </c>
      <c r="C1016" s="239">
        <v>0.20371029774828714</v>
      </c>
    </row>
    <row r="1017" ht="12.0" customHeight="1">
      <c r="A1017" s="239">
        <v>997.0</v>
      </c>
      <c r="B1017" s="239">
        <v>0.1989993738207658</v>
      </c>
      <c r="C1017" s="239">
        <v>0.14180164818891747</v>
      </c>
    </row>
    <row r="1018" ht="12.0" customHeight="1">
      <c r="A1018" s="239">
        <v>998.0</v>
      </c>
      <c r="B1018" s="239">
        <v>0.19151298279445508</v>
      </c>
      <c r="C1018" s="239">
        <v>0.12573075081717286</v>
      </c>
    </row>
    <row r="1019" ht="12.0" customHeight="1">
      <c r="A1019" s="239">
        <v>999.0</v>
      </c>
      <c r="B1019" s="239">
        <v>0.1956215339574272</v>
      </c>
      <c r="C1019" s="239">
        <v>0.1648909299206978</v>
      </c>
    </row>
    <row r="1020" ht="12.0" customHeight="1">
      <c r="A1020" s="239">
        <v>1000.0</v>
      </c>
      <c r="B1020" s="239">
        <v>0.1793882355105198</v>
      </c>
      <c r="C1020" s="239">
        <v>0.13012752874055283</v>
      </c>
    </row>
    <row r="1021" ht="12.0" customHeight="1">
      <c r="A1021" s="239">
        <v>1001.0</v>
      </c>
      <c r="B1021" s="239">
        <v>0.18079453292685715</v>
      </c>
      <c r="C1021" s="239">
        <v>0.13299113947816585</v>
      </c>
    </row>
    <row r="1022" ht="12.0" customHeight="1">
      <c r="A1022" s="239">
        <v>1002.0</v>
      </c>
      <c r="B1022" s="239">
        <v>0.18853755751856033</v>
      </c>
      <c r="C1022" s="239">
        <v>0.14703470881937453</v>
      </c>
    </row>
    <row r="1023" ht="12.0" customHeight="1">
      <c r="A1023" s="239">
        <v>1003.0</v>
      </c>
      <c r="B1023" s="239">
        <v>0.1892028232339023</v>
      </c>
      <c r="C1023" s="239">
        <v>0.17449426673157856</v>
      </c>
    </row>
    <row r="1024" ht="12.0" customHeight="1">
      <c r="A1024" s="239">
        <v>1004.0</v>
      </c>
      <c r="B1024" s="239">
        <v>0.19598247859114482</v>
      </c>
      <c r="C1024" s="239">
        <v>0.1432388073560612</v>
      </c>
    </row>
  </sheetData>
  <printOptions/>
  <pageMargins bottom="0.75" footer="0.0" header="0.0" left="0.7" right="0.7" top="0.75"/>
  <pageSetup orientation="portrait"/>
  <drawing r:id="rId1"/>
  <tableParts count="4">
    <tablePart r:id="rId6"/>
    <tablePart r:id="rId7"/>
    <tablePart r:id="rId8"/>
    <tablePart r:id="rId9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0" customHeight="1">
      <c r="A1" s="240" t="s">
        <v>741</v>
      </c>
    </row>
    <row r="2" ht="15.0" customHeight="1">
      <c r="A2" s="241" t="s">
        <v>29</v>
      </c>
      <c r="B2" s="241" t="s">
        <v>30</v>
      </c>
      <c r="C2" s="241" t="s">
        <v>570</v>
      </c>
      <c r="D2" s="241" t="s">
        <v>571</v>
      </c>
      <c r="E2" s="241" t="s">
        <v>572</v>
      </c>
      <c r="F2" s="241" t="s">
        <v>742</v>
      </c>
      <c r="G2" s="241" t="s">
        <v>32</v>
      </c>
    </row>
    <row r="3" ht="15.0" customHeight="1">
      <c r="A3" s="187" t="s">
        <v>743</v>
      </c>
      <c r="B3" s="242">
        <v>23518.5</v>
      </c>
      <c r="C3" s="242">
        <v>23529.55</v>
      </c>
      <c r="D3" s="242">
        <v>23780.65</v>
      </c>
      <c r="E3" s="242">
        <v>23464.8</v>
      </c>
      <c r="F3" s="187" t="s">
        <v>744</v>
      </c>
      <c r="G3" s="243">
        <v>0.0028</v>
      </c>
    </row>
    <row r="4" ht="15.0" customHeight="1">
      <c r="A4" s="244" t="s">
        <v>745</v>
      </c>
      <c r="B4" s="245">
        <v>23453.8</v>
      </c>
      <c r="C4" s="245">
        <v>23605.3</v>
      </c>
      <c r="D4" s="245">
        <v>23606.8</v>
      </c>
      <c r="E4" s="245">
        <v>23350.4</v>
      </c>
      <c r="F4" s="244" t="s">
        <v>746</v>
      </c>
      <c r="G4" s="246">
        <v>-0.0034</v>
      </c>
    </row>
    <row r="5" ht="15.0" customHeight="1">
      <c r="A5" s="187" t="s">
        <v>747</v>
      </c>
      <c r="B5" s="242">
        <v>23532.7</v>
      </c>
      <c r="C5" s="242">
        <v>23542.15</v>
      </c>
      <c r="D5" s="242">
        <v>23675.9</v>
      </c>
      <c r="E5" s="242">
        <v>23484.15</v>
      </c>
      <c r="F5" s="187" t="s">
        <v>748</v>
      </c>
      <c r="G5" s="243">
        <v>-0.0011</v>
      </c>
    </row>
    <row r="6" ht="15.0" customHeight="1">
      <c r="A6" s="244" t="s">
        <v>749</v>
      </c>
      <c r="B6" s="245">
        <v>23559.05</v>
      </c>
      <c r="C6" s="245">
        <v>23822.45</v>
      </c>
      <c r="D6" s="245">
        <v>23873.6</v>
      </c>
      <c r="E6" s="245">
        <v>23509.6</v>
      </c>
      <c r="F6" s="244" t="s">
        <v>750</v>
      </c>
      <c r="G6" s="246">
        <v>-0.0136</v>
      </c>
    </row>
    <row r="7" ht="15.0" customHeight="1">
      <c r="A7" s="247">
        <v>45637.0</v>
      </c>
      <c r="B7" s="242">
        <v>23883.45</v>
      </c>
      <c r="C7" s="242">
        <v>24225.8</v>
      </c>
      <c r="D7" s="242">
        <v>24242.0</v>
      </c>
      <c r="E7" s="242">
        <v>23839.15</v>
      </c>
      <c r="F7" s="187" t="s">
        <v>751</v>
      </c>
      <c r="G7" s="243">
        <v>-0.0107</v>
      </c>
    </row>
    <row r="8" ht="15.0" customHeight="1">
      <c r="A8" s="248">
        <v>45607.0</v>
      </c>
      <c r="B8" s="245">
        <v>24141.3</v>
      </c>
      <c r="C8" s="245">
        <v>24087.25</v>
      </c>
      <c r="D8" s="245">
        <v>24336.8</v>
      </c>
      <c r="E8" s="245">
        <v>24004.6</v>
      </c>
      <c r="F8" s="244" t="s">
        <v>752</v>
      </c>
      <c r="G8" s="246">
        <v>-3.0E-4</v>
      </c>
    </row>
    <row r="9" ht="15.0" customHeight="1">
      <c r="A9" s="249">
        <v>45515.0</v>
      </c>
      <c r="B9" s="242">
        <v>24148.2</v>
      </c>
      <c r="C9" s="242">
        <v>24207.7</v>
      </c>
      <c r="D9" s="242">
        <v>24276.15</v>
      </c>
      <c r="E9" s="242">
        <v>24066.65</v>
      </c>
      <c r="F9" s="187" t="s">
        <v>753</v>
      </c>
      <c r="G9" s="243">
        <v>-0.0021</v>
      </c>
    </row>
    <row r="10" ht="15.0" customHeight="1">
      <c r="A10" s="250">
        <v>45484.0</v>
      </c>
      <c r="B10" s="245">
        <v>24199.35</v>
      </c>
      <c r="C10" s="245">
        <v>24489.6</v>
      </c>
      <c r="D10" s="245">
        <v>24503.35</v>
      </c>
      <c r="E10" s="245">
        <v>24179.05</v>
      </c>
      <c r="F10" s="244" t="s">
        <v>754</v>
      </c>
      <c r="G10" s="246">
        <v>-0.0116</v>
      </c>
    </row>
    <row r="11" ht="15.0" customHeight="1">
      <c r="A11" s="249">
        <v>45454.0</v>
      </c>
      <c r="B11" s="242">
        <v>24484.05</v>
      </c>
      <c r="C11" s="242">
        <v>24308.75</v>
      </c>
      <c r="D11" s="242">
        <v>24537.6</v>
      </c>
      <c r="E11" s="242">
        <v>24204.05</v>
      </c>
      <c r="F11" s="187" t="s">
        <v>755</v>
      </c>
      <c r="G11" s="243">
        <v>0.0112</v>
      </c>
    </row>
    <row r="12" ht="15.0" customHeight="1">
      <c r="A12" s="250">
        <v>45423.0</v>
      </c>
      <c r="B12" s="245">
        <v>24213.3</v>
      </c>
      <c r="C12" s="245">
        <v>23916.5</v>
      </c>
      <c r="D12" s="245">
        <v>24229.05</v>
      </c>
      <c r="E12" s="245">
        <v>23842.75</v>
      </c>
      <c r="F12" s="244" t="s">
        <v>756</v>
      </c>
      <c r="G12" s="246">
        <v>0.0091</v>
      </c>
    </row>
    <row r="13" ht="15.0" customHeight="1">
      <c r="A13" s="249">
        <v>45393.0</v>
      </c>
      <c r="B13" s="242">
        <v>23995.35</v>
      </c>
      <c r="C13" s="242">
        <v>24315.75</v>
      </c>
      <c r="D13" s="242">
        <v>24316.75</v>
      </c>
      <c r="E13" s="242">
        <v>23816.15</v>
      </c>
      <c r="F13" s="187" t="s">
        <v>757</v>
      </c>
      <c r="G13" s="243">
        <v>-0.0127</v>
      </c>
    </row>
    <row r="14" ht="15.0" customHeight="1">
      <c r="A14" s="250">
        <v>45302.0</v>
      </c>
      <c r="B14" s="245">
        <v>24304.35</v>
      </c>
      <c r="C14" s="245">
        <v>24302.75</v>
      </c>
      <c r="D14" s="245">
        <v>24368.25</v>
      </c>
      <c r="E14" s="245">
        <v>24280.2</v>
      </c>
      <c r="F14" s="244" t="s">
        <v>758</v>
      </c>
      <c r="G14" s="246">
        <v>0.0041</v>
      </c>
    </row>
    <row r="15" ht="15.0" customHeight="1">
      <c r="A15" s="187" t="s">
        <v>759</v>
      </c>
      <c r="B15" s="242">
        <v>24205.35</v>
      </c>
      <c r="C15" s="242">
        <v>24349.85</v>
      </c>
      <c r="D15" s="242">
        <v>24372.45</v>
      </c>
      <c r="E15" s="242">
        <v>24172.6</v>
      </c>
      <c r="F15" s="187" t="s">
        <v>760</v>
      </c>
      <c r="G15" s="243">
        <v>-0.0056</v>
      </c>
    </row>
    <row r="16" ht="15.0" customHeight="1">
      <c r="A16" s="244" t="s">
        <v>761</v>
      </c>
      <c r="B16" s="245">
        <v>24340.85</v>
      </c>
      <c r="C16" s="245">
        <v>24371.45</v>
      </c>
      <c r="D16" s="245">
        <v>24498.2</v>
      </c>
      <c r="E16" s="245">
        <v>24307.3</v>
      </c>
      <c r="F16" s="244" t="s">
        <v>762</v>
      </c>
      <c r="G16" s="246">
        <v>-0.0051</v>
      </c>
    </row>
    <row r="17" ht="15.0" customHeight="1">
      <c r="A17" s="187" t="s">
        <v>763</v>
      </c>
      <c r="B17" s="242">
        <v>24466.85</v>
      </c>
      <c r="C17" s="242">
        <v>24328.85</v>
      </c>
      <c r="D17" s="242">
        <v>24484.5</v>
      </c>
      <c r="E17" s="242">
        <v>24140.85</v>
      </c>
      <c r="F17" s="187" t="s">
        <v>764</v>
      </c>
      <c r="G17" s="243">
        <v>0.0052</v>
      </c>
    </row>
    <row r="18" ht="15.0" customHeight="1">
      <c r="A18" s="244" t="s">
        <v>765</v>
      </c>
      <c r="B18" s="245">
        <v>24339.15</v>
      </c>
      <c r="C18" s="245">
        <v>24251.1</v>
      </c>
      <c r="D18" s="245">
        <v>24492.6</v>
      </c>
      <c r="E18" s="245">
        <v>24134.9</v>
      </c>
      <c r="F18" s="244" t="s">
        <v>766</v>
      </c>
      <c r="G18" s="246">
        <v>0.0065</v>
      </c>
    </row>
    <row r="19">
      <c r="A19" s="187" t="s">
        <v>767</v>
      </c>
      <c r="B19" s="242">
        <v>24180.8</v>
      </c>
      <c r="C19" s="242">
        <v>24418.05</v>
      </c>
      <c r="D19" s="242">
        <v>24440.25</v>
      </c>
      <c r="E19" s="242">
        <v>24073.9</v>
      </c>
      <c r="F19" s="187" t="s">
        <v>768</v>
      </c>
      <c r="G19" s="243">
        <v>-0.009</v>
      </c>
    </row>
    <row r="20">
      <c r="A20" s="244" t="s">
        <v>769</v>
      </c>
      <c r="B20" s="245">
        <v>24399.4</v>
      </c>
      <c r="C20" s="245">
        <v>24412.7</v>
      </c>
      <c r="D20" s="245">
        <v>24480.65</v>
      </c>
      <c r="E20" s="245">
        <v>24341.2</v>
      </c>
      <c r="F20" s="244" t="s">
        <v>770</v>
      </c>
      <c r="G20" s="246">
        <v>-0.0015</v>
      </c>
    </row>
    <row r="21" ht="15.75" customHeight="1">
      <c r="A21" s="187" t="s">
        <v>771</v>
      </c>
      <c r="B21" s="242">
        <v>24435.5</v>
      </c>
      <c r="C21" s="242">
        <v>24378.15</v>
      </c>
      <c r="D21" s="242">
        <v>24604.25</v>
      </c>
      <c r="E21" s="242">
        <v>24378.1</v>
      </c>
      <c r="F21" s="187" t="s">
        <v>772</v>
      </c>
      <c r="G21" s="243">
        <v>-0.0015</v>
      </c>
    </row>
    <row r="22" ht="15.75" customHeight="1">
      <c r="A22" s="244" t="s">
        <v>773</v>
      </c>
      <c r="B22" s="245">
        <v>24472.1</v>
      </c>
      <c r="C22" s="245">
        <v>24798.65</v>
      </c>
      <c r="D22" s="245">
        <v>24882.0</v>
      </c>
      <c r="E22" s="245">
        <v>24445.8</v>
      </c>
      <c r="F22" s="244" t="s">
        <v>774</v>
      </c>
      <c r="G22" s="246">
        <v>-0.0125</v>
      </c>
    </row>
    <row r="23" ht="15.75" customHeight="1">
      <c r="A23" s="187" t="s">
        <v>775</v>
      </c>
      <c r="B23" s="242">
        <v>24781.1</v>
      </c>
      <c r="C23" s="242">
        <v>24956.15</v>
      </c>
      <c r="D23" s="242">
        <v>24978.3</v>
      </c>
      <c r="E23" s="242">
        <v>24679.6</v>
      </c>
      <c r="F23" s="187" t="s">
        <v>776</v>
      </c>
      <c r="G23" s="243">
        <v>-0.0029</v>
      </c>
    </row>
    <row r="24" ht="15.75" customHeight="1">
      <c r="A24" s="244" t="s">
        <v>777</v>
      </c>
      <c r="B24" s="245">
        <v>24854.05</v>
      </c>
      <c r="C24" s="245">
        <v>24664.95</v>
      </c>
      <c r="D24" s="245">
        <v>24886.2</v>
      </c>
      <c r="E24" s="245">
        <v>24567.65</v>
      </c>
      <c r="F24" s="244" t="s">
        <v>778</v>
      </c>
      <c r="G24" s="246">
        <v>0.0042</v>
      </c>
    </row>
    <row r="25" ht="15.75" customHeight="1">
      <c r="A25" s="187" t="s">
        <v>779</v>
      </c>
      <c r="B25" s="242">
        <v>24749.85</v>
      </c>
      <c r="C25" s="242">
        <v>25027.4</v>
      </c>
      <c r="D25" s="242">
        <v>25029.5</v>
      </c>
      <c r="E25" s="242">
        <v>24728.9</v>
      </c>
      <c r="F25" s="187" t="s">
        <v>780</v>
      </c>
      <c r="G25" s="243">
        <v>-0.0089</v>
      </c>
    </row>
    <row r="26" ht="15.75" customHeight="1">
      <c r="A26" s="244" t="s">
        <v>781</v>
      </c>
      <c r="B26" s="245">
        <v>24971.3</v>
      </c>
      <c r="C26" s="245">
        <v>25008.55</v>
      </c>
      <c r="D26" s="245">
        <v>25093.4</v>
      </c>
      <c r="E26" s="245">
        <v>24908.45</v>
      </c>
      <c r="F26" s="244" t="s">
        <v>782</v>
      </c>
      <c r="G26" s="246">
        <v>-0.0034</v>
      </c>
    </row>
    <row r="27" ht="15.75" customHeight="1">
      <c r="A27" s="187" t="s">
        <v>783</v>
      </c>
      <c r="B27" s="242">
        <v>25057.35</v>
      </c>
      <c r="C27" s="242">
        <v>25186.3</v>
      </c>
      <c r="D27" s="242">
        <v>25212.05</v>
      </c>
      <c r="E27" s="242">
        <v>25008.15</v>
      </c>
      <c r="F27" s="187" t="s">
        <v>784</v>
      </c>
      <c r="G27" s="243">
        <v>-0.0028</v>
      </c>
    </row>
    <row r="28" ht="15.75" customHeight="1">
      <c r="A28" s="244" t="s">
        <v>785</v>
      </c>
      <c r="B28" s="245">
        <v>25127.95</v>
      </c>
      <c r="C28" s="245">
        <v>25023.45</v>
      </c>
      <c r="D28" s="245">
        <v>25159.75</v>
      </c>
      <c r="E28" s="245">
        <v>25017.5</v>
      </c>
      <c r="F28" s="244" t="s">
        <v>786</v>
      </c>
      <c r="G28" s="246">
        <v>0.0066</v>
      </c>
    </row>
    <row r="29" ht="15.75" customHeight="1">
      <c r="A29" s="247">
        <v>45606.0</v>
      </c>
      <c r="B29" s="242">
        <v>24964.25</v>
      </c>
      <c r="C29" s="242">
        <v>24985.3</v>
      </c>
      <c r="D29" s="242">
        <v>25028.65</v>
      </c>
      <c r="E29" s="242">
        <v>24920.05</v>
      </c>
      <c r="F29" s="187" t="s">
        <v>787</v>
      </c>
      <c r="G29" s="243">
        <v>-0.0014</v>
      </c>
    </row>
    <row r="30" ht="15.75" customHeight="1">
      <c r="A30" s="248">
        <v>45575.0</v>
      </c>
      <c r="B30" s="245">
        <v>24998.45</v>
      </c>
      <c r="C30" s="245">
        <v>25067.05</v>
      </c>
      <c r="D30" s="245">
        <v>25134.05</v>
      </c>
      <c r="E30" s="245">
        <v>24979.4</v>
      </c>
      <c r="F30" s="244" t="s">
        <v>788</v>
      </c>
      <c r="G30" s="246">
        <v>7.0E-4</v>
      </c>
    </row>
    <row r="31" ht="15.75" customHeight="1">
      <c r="A31" s="249">
        <v>45545.0</v>
      </c>
      <c r="B31" s="242">
        <v>24981.95</v>
      </c>
      <c r="C31" s="242">
        <v>25065.8</v>
      </c>
      <c r="D31" s="242">
        <v>25234.05</v>
      </c>
      <c r="E31" s="242">
        <v>24947.7</v>
      </c>
      <c r="F31" s="187" t="s">
        <v>789</v>
      </c>
      <c r="G31" s="243">
        <v>-0.0012</v>
      </c>
    </row>
    <row r="32" ht="15.75" customHeight="1">
      <c r="A32" s="250">
        <v>45514.0</v>
      </c>
      <c r="B32" s="245">
        <v>25013.15</v>
      </c>
      <c r="C32" s="245">
        <v>24832.2</v>
      </c>
      <c r="D32" s="245">
        <v>25044.0</v>
      </c>
      <c r="E32" s="245">
        <v>24756.8</v>
      </c>
      <c r="F32" s="244" t="s">
        <v>790</v>
      </c>
      <c r="G32" s="246">
        <v>0.0088</v>
      </c>
    </row>
    <row r="33" ht="15.75" customHeight="1">
      <c r="A33" s="249">
        <v>45483.0</v>
      </c>
      <c r="B33" s="242">
        <v>24795.75</v>
      </c>
      <c r="C33" s="242">
        <v>25084.1</v>
      </c>
      <c r="D33" s="242">
        <v>25143.0</v>
      </c>
      <c r="E33" s="242">
        <v>24694.35</v>
      </c>
      <c r="F33" s="187" t="s">
        <v>791</v>
      </c>
      <c r="G33" s="243">
        <v>-0.0087</v>
      </c>
    </row>
    <row r="34" ht="15.75" customHeight="1">
      <c r="A34" s="250">
        <v>45392.0</v>
      </c>
      <c r="B34" s="245">
        <v>25014.6</v>
      </c>
      <c r="C34" s="245">
        <v>25181.9</v>
      </c>
      <c r="D34" s="245">
        <v>25485.05</v>
      </c>
      <c r="E34" s="245">
        <v>24966.8</v>
      </c>
      <c r="F34" s="244" t="s">
        <v>792</v>
      </c>
      <c r="G34" s="246">
        <v>-0.0093</v>
      </c>
    </row>
    <row r="35" ht="15.75" customHeight="1">
      <c r="A35" s="249">
        <v>45361.0</v>
      </c>
      <c r="B35" s="242">
        <v>25250.1</v>
      </c>
      <c r="C35" s="242">
        <v>25452.85</v>
      </c>
      <c r="D35" s="242">
        <v>25639.45</v>
      </c>
      <c r="E35" s="242">
        <v>25230.3</v>
      </c>
      <c r="F35" s="187" t="s">
        <v>793</v>
      </c>
      <c r="G35" s="243">
        <v>-0.0212</v>
      </c>
    </row>
    <row r="36" ht="15.75" customHeight="1">
      <c r="A36" s="250">
        <v>45301.0</v>
      </c>
      <c r="B36" s="245">
        <v>25796.9</v>
      </c>
      <c r="C36" s="245">
        <v>25788.45</v>
      </c>
      <c r="D36" s="245">
        <v>25907.6</v>
      </c>
      <c r="E36" s="245">
        <v>25739.2</v>
      </c>
      <c r="F36" s="244" t="s">
        <v>794</v>
      </c>
      <c r="G36" s="246">
        <v>-5.0E-4</v>
      </c>
    </row>
    <row r="37" ht="15.75" customHeight="1">
      <c r="A37" s="187" t="s">
        <v>795</v>
      </c>
      <c r="B37" s="242">
        <v>25810.85</v>
      </c>
      <c r="C37" s="242">
        <v>26061.3</v>
      </c>
      <c r="D37" s="242">
        <v>26134.7</v>
      </c>
      <c r="E37" s="242">
        <v>25794.1</v>
      </c>
      <c r="F37" s="187" t="s">
        <v>796</v>
      </c>
      <c r="G37" s="243">
        <v>-0.0141</v>
      </c>
    </row>
    <row r="38" ht="15.75" customHeight="1">
      <c r="A38" s="244" t="s">
        <v>797</v>
      </c>
      <c r="B38" s="245">
        <v>26178.95</v>
      </c>
      <c r="C38" s="245">
        <v>26248.25</v>
      </c>
      <c r="D38" s="245">
        <v>26277.35</v>
      </c>
      <c r="E38" s="245">
        <v>26151.4</v>
      </c>
      <c r="F38" s="244" t="s">
        <v>798</v>
      </c>
      <c r="G38" s="246">
        <v>-0.0014</v>
      </c>
    </row>
    <row r="39" ht="15.75" customHeight="1">
      <c r="A39" s="187" t="s">
        <v>799</v>
      </c>
      <c r="B39" s="242">
        <v>26216.05</v>
      </c>
      <c r="C39" s="242">
        <v>26005.4</v>
      </c>
      <c r="D39" s="242">
        <v>26250.9</v>
      </c>
      <c r="E39" s="242">
        <v>25998.4</v>
      </c>
      <c r="F39" s="187" t="s">
        <v>800</v>
      </c>
      <c r="G39" s="243">
        <v>0.0081</v>
      </c>
    </row>
    <row r="40" ht="15.75" customHeight="1">
      <c r="A40" s="244" t="s">
        <v>801</v>
      </c>
      <c r="B40" s="245">
        <v>26004.15</v>
      </c>
      <c r="C40" s="245">
        <v>25899.45</v>
      </c>
      <c r="D40" s="245">
        <v>26032.8</v>
      </c>
      <c r="E40" s="245">
        <v>25871.35</v>
      </c>
      <c r="F40" s="244" t="s">
        <v>802</v>
      </c>
      <c r="G40" s="246">
        <v>0.0025</v>
      </c>
    </row>
    <row r="41" ht="15.75" customHeight="1">
      <c r="A41" s="187" t="s">
        <v>803</v>
      </c>
      <c r="B41" s="242">
        <v>25940.4</v>
      </c>
      <c r="C41" s="242">
        <v>25921.45</v>
      </c>
      <c r="D41" s="242">
        <v>26011.55</v>
      </c>
      <c r="E41" s="242">
        <v>25886.85</v>
      </c>
      <c r="F41" s="187" t="s">
        <v>804</v>
      </c>
      <c r="G41" s="243">
        <v>1.0E-4</v>
      </c>
    </row>
    <row r="42" ht="15.75" customHeight="1">
      <c r="A42" s="244" t="s">
        <v>805</v>
      </c>
      <c r="B42" s="245">
        <v>25939.05</v>
      </c>
      <c r="C42" s="245">
        <v>25872.55</v>
      </c>
      <c r="D42" s="245">
        <v>25956.0</v>
      </c>
      <c r="E42" s="245">
        <v>25847.35</v>
      </c>
      <c r="F42" s="244" t="s">
        <v>806</v>
      </c>
      <c r="G42" s="246">
        <v>0.0057</v>
      </c>
    </row>
    <row r="43" ht="15.75" customHeight="1">
      <c r="A43" s="187" t="s">
        <v>807</v>
      </c>
      <c r="B43" s="242">
        <v>25790.95</v>
      </c>
      <c r="C43" s="242">
        <v>25525.95</v>
      </c>
      <c r="D43" s="242">
        <v>25849.25</v>
      </c>
      <c r="E43" s="242">
        <v>25426.6</v>
      </c>
      <c r="F43" s="187" t="s">
        <v>808</v>
      </c>
      <c r="G43" s="243">
        <v>0.0148</v>
      </c>
    </row>
    <row r="44" ht="15.75" customHeight="1">
      <c r="A44" s="244" t="s">
        <v>809</v>
      </c>
      <c r="B44" s="245">
        <v>25415.8</v>
      </c>
      <c r="C44" s="245">
        <v>25487.05</v>
      </c>
      <c r="D44" s="245">
        <v>25611.95</v>
      </c>
      <c r="E44" s="245">
        <v>25376.05</v>
      </c>
      <c r="F44" s="244" t="s">
        <v>810</v>
      </c>
      <c r="G44" s="246">
        <v>0.0015</v>
      </c>
    </row>
    <row r="45" ht="15.75" customHeight="1">
      <c r="A45" s="187" t="s">
        <v>811</v>
      </c>
      <c r="B45" s="242">
        <v>25377.55</v>
      </c>
      <c r="C45" s="242">
        <v>25402.4</v>
      </c>
      <c r="D45" s="242">
        <v>25482.2</v>
      </c>
      <c r="E45" s="242">
        <v>25285.55</v>
      </c>
      <c r="F45" s="187" t="s">
        <v>812</v>
      </c>
      <c r="G45" s="243">
        <v>-0.0016</v>
      </c>
    </row>
    <row r="46" ht="15.75" customHeight="1">
      <c r="A46" s="244" t="s">
        <v>813</v>
      </c>
      <c r="B46" s="245">
        <v>25418.55</v>
      </c>
      <c r="C46" s="245">
        <v>25416.9</v>
      </c>
      <c r="D46" s="245">
        <v>25441.65</v>
      </c>
      <c r="E46" s="245">
        <v>25352.25</v>
      </c>
      <c r="F46" s="244" t="s">
        <v>814</v>
      </c>
      <c r="G46" s="246">
        <v>0.0014</v>
      </c>
    </row>
    <row r="47" ht="15.75" customHeight="1">
      <c r="A47" s="187" t="s">
        <v>815</v>
      </c>
      <c r="B47" s="242">
        <v>25383.75</v>
      </c>
      <c r="C47" s="242">
        <v>25406.65</v>
      </c>
      <c r="D47" s="242">
        <v>25445.7</v>
      </c>
      <c r="E47" s="242">
        <v>25336.2</v>
      </c>
      <c r="F47" s="187" t="s">
        <v>816</v>
      </c>
      <c r="G47" s="243">
        <v>0.0011</v>
      </c>
    </row>
    <row r="48" ht="15.75" customHeight="1">
      <c r="A48" s="244" t="s">
        <v>817</v>
      </c>
      <c r="B48" s="245">
        <v>25356.5</v>
      </c>
      <c r="C48" s="245">
        <v>25430.45</v>
      </c>
      <c r="D48" s="245">
        <v>25430.5</v>
      </c>
      <c r="E48" s="245">
        <v>25292.45</v>
      </c>
      <c r="F48" s="244" t="s">
        <v>818</v>
      </c>
      <c r="G48" s="246">
        <v>-0.0013</v>
      </c>
    </row>
    <row r="49" ht="15.75" customHeight="1">
      <c r="A49" s="249">
        <v>45635.0</v>
      </c>
      <c r="B49" s="242">
        <v>25388.9</v>
      </c>
      <c r="C49" s="242">
        <v>25059.65</v>
      </c>
      <c r="D49" s="242">
        <v>25433.35</v>
      </c>
      <c r="E49" s="242">
        <v>24941.45</v>
      </c>
      <c r="F49" s="187" t="s">
        <v>819</v>
      </c>
      <c r="G49" s="243">
        <v>0.0189</v>
      </c>
    </row>
    <row r="50" ht="15.75" customHeight="1">
      <c r="A50" s="250">
        <v>45605.0</v>
      </c>
      <c r="B50" s="245">
        <v>24918.45</v>
      </c>
      <c r="C50" s="245">
        <v>25034.0</v>
      </c>
      <c r="D50" s="245">
        <v>25113.7</v>
      </c>
      <c r="E50" s="245">
        <v>24885.15</v>
      </c>
      <c r="F50" s="244" t="s">
        <v>820</v>
      </c>
      <c r="G50" s="246">
        <v>-0.0049</v>
      </c>
    </row>
    <row r="51" ht="15.75" customHeight="1">
      <c r="A51" s="249">
        <v>45574.0</v>
      </c>
      <c r="B51" s="242">
        <v>25041.1</v>
      </c>
      <c r="C51" s="242">
        <v>24999.4</v>
      </c>
      <c r="D51" s="242">
        <v>25130.5</v>
      </c>
      <c r="E51" s="242">
        <v>24896.8</v>
      </c>
      <c r="F51" s="187" t="s">
        <v>821</v>
      </c>
      <c r="G51" s="243">
        <v>0.0042</v>
      </c>
    </row>
    <row r="52" ht="15.75" customHeight="1">
      <c r="A52" s="250">
        <v>45544.0</v>
      </c>
      <c r="B52" s="245">
        <v>24936.4</v>
      </c>
      <c r="C52" s="245">
        <v>24823.4</v>
      </c>
      <c r="D52" s="245">
        <v>24957.5</v>
      </c>
      <c r="E52" s="245">
        <v>24753.15</v>
      </c>
      <c r="F52" s="244" t="s">
        <v>822</v>
      </c>
      <c r="G52" s="246">
        <v>0.0034</v>
      </c>
    </row>
    <row r="53" ht="15.75" customHeight="1">
      <c r="A53" s="249">
        <v>45452.0</v>
      </c>
      <c r="B53" s="242">
        <v>24852.15</v>
      </c>
      <c r="C53" s="242">
        <v>25093.7</v>
      </c>
      <c r="D53" s="242">
        <v>25168.75</v>
      </c>
      <c r="E53" s="242">
        <v>24801.3</v>
      </c>
      <c r="F53" s="187" t="s">
        <v>823</v>
      </c>
      <c r="G53" s="243">
        <v>-0.0117</v>
      </c>
    </row>
    <row r="54" ht="15.75" customHeight="1">
      <c r="A54" s="250">
        <v>45421.0</v>
      </c>
      <c r="B54" s="245">
        <v>25145.1</v>
      </c>
      <c r="C54" s="245">
        <v>25250.5</v>
      </c>
      <c r="D54" s="245">
        <v>25275.45</v>
      </c>
      <c r="E54" s="245">
        <v>25127.75</v>
      </c>
      <c r="F54" s="244" t="s">
        <v>824</v>
      </c>
      <c r="G54" s="246">
        <v>-0.0021</v>
      </c>
    </row>
    <row r="55" ht="15.75" customHeight="1">
      <c r="A55" s="249">
        <v>45391.0</v>
      </c>
      <c r="B55" s="242">
        <v>25198.7</v>
      </c>
      <c r="C55" s="242">
        <v>25089.95</v>
      </c>
      <c r="D55" s="242">
        <v>25216.0</v>
      </c>
      <c r="E55" s="242">
        <v>25083.8</v>
      </c>
      <c r="F55" s="187" t="s">
        <v>825</v>
      </c>
      <c r="G55" s="243">
        <v>-0.0032</v>
      </c>
    </row>
    <row r="56" ht="15.75" customHeight="1">
      <c r="A56" s="250">
        <v>45360.0</v>
      </c>
      <c r="B56" s="245">
        <v>25279.85</v>
      </c>
      <c r="C56" s="245">
        <v>25313.4</v>
      </c>
      <c r="D56" s="245">
        <v>25321.7</v>
      </c>
      <c r="E56" s="245">
        <v>25235.8</v>
      </c>
      <c r="F56" s="244" t="s">
        <v>826</v>
      </c>
      <c r="G56" s="246">
        <v>0.0</v>
      </c>
    </row>
    <row r="57" ht="15.75" customHeight="1">
      <c r="A57" s="249">
        <v>45331.0</v>
      </c>
      <c r="B57" s="242">
        <v>25278.7</v>
      </c>
      <c r="C57" s="242">
        <v>25333.6</v>
      </c>
      <c r="D57" s="242">
        <v>25333.65</v>
      </c>
      <c r="E57" s="242">
        <v>25235.5</v>
      </c>
      <c r="F57" s="187" t="s">
        <v>827</v>
      </c>
      <c r="G57" s="243">
        <v>0.0017</v>
      </c>
    </row>
    <row r="58" ht="15.75" customHeight="1">
      <c r="A58" s="244" t="s">
        <v>828</v>
      </c>
      <c r="B58" s="245">
        <v>25235.9</v>
      </c>
      <c r="C58" s="245">
        <v>25249.7</v>
      </c>
      <c r="D58" s="245">
        <v>25268.35</v>
      </c>
      <c r="E58" s="245">
        <v>25199.4</v>
      </c>
      <c r="F58" s="244" t="s">
        <v>829</v>
      </c>
      <c r="G58" s="246">
        <v>0.0033</v>
      </c>
    </row>
    <row r="59" ht="15.75" customHeight="1">
      <c r="A59" s="187" t="s">
        <v>830</v>
      </c>
      <c r="B59" s="242">
        <v>25151.95</v>
      </c>
      <c r="C59" s="242">
        <v>25035.3</v>
      </c>
      <c r="D59" s="242">
        <v>25192.9</v>
      </c>
      <c r="E59" s="242">
        <v>24998.5</v>
      </c>
      <c r="F59" s="187" t="s">
        <v>831</v>
      </c>
      <c r="G59" s="243">
        <v>0.004</v>
      </c>
    </row>
    <row r="60" ht="15.75" customHeight="1">
      <c r="A60" s="244" t="s">
        <v>832</v>
      </c>
      <c r="B60" s="245">
        <v>25052.35</v>
      </c>
      <c r="C60" s="245">
        <v>25030.8</v>
      </c>
      <c r="D60" s="245">
        <v>25129.6</v>
      </c>
      <c r="E60" s="245">
        <v>24964.65</v>
      </c>
      <c r="F60" s="244" t="s">
        <v>833</v>
      </c>
      <c r="G60" s="246">
        <v>0.0014</v>
      </c>
    </row>
    <row r="61" ht="15.75" customHeight="1">
      <c r="A61" s="187" t="s">
        <v>834</v>
      </c>
      <c r="B61" s="242">
        <v>25017.75</v>
      </c>
      <c r="C61" s="242">
        <v>25024.8</v>
      </c>
      <c r="D61" s="242">
        <v>25073.1</v>
      </c>
      <c r="E61" s="242">
        <v>24973.65</v>
      </c>
      <c r="F61" s="187" t="s">
        <v>835</v>
      </c>
      <c r="G61" s="243">
        <v>3.0E-4</v>
      </c>
    </row>
    <row r="62" ht="15.75" customHeight="1">
      <c r="A62" s="244" t="s">
        <v>836</v>
      </c>
      <c r="B62" s="245">
        <v>25010.6</v>
      </c>
      <c r="C62" s="245">
        <v>24906.1</v>
      </c>
      <c r="D62" s="245">
        <v>25043.8</v>
      </c>
      <c r="E62" s="245">
        <v>24874.7</v>
      </c>
      <c r="F62" s="244" t="s">
        <v>837</v>
      </c>
      <c r="G62" s="246">
        <v>0.0076</v>
      </c>
    </row>
    <row r="63" ht="15.75" customHeight="1">
      <c r="A63" s="187" t="s">
        <v>838</v>
      </c>
      <c r="B63" s="242">
        <v>24823.15</v>
      </c>
      <c r="C63" s="242">
        <v>24845.4</v>
      </c>
      <c r="D63" s="242">
        <v>24858.4</v>
      </c>
      <c r="E63" s="242">
        <v>24771.65</v>
      </c>
      <c r="F63" s="187" t="s">
        <v>839</v>
      </c>
      <c r="G63" s="243">
        <v>5.0E-4</v>
      </c>
    </row>
    <row r="64" ht="15.75" customHeight="1">
      <c r="A64" s="244" t="s">
        <v>840</v>
      </c>
      <c r="B64" s="245">
        <v>24811.5</v>
      </c>
      <c r="C64" s="245">
        <v>24863.4</v>
      </c>
      <c r="D64" s="245">
        <v>24867.35</v>
      </c>
      <c r="E64" s="245">
        <v>24784.45</v>
      </c>
      <c r="F64" s="244" t="s">
        <v>841</v>
      </c>
      <c r="G64" s="246">
        <v>0.0017</v>
      </c>
    </row>
    <row r="65" ht="15.75" customHeight="1">
      <c r="A65" s="187" t="s">
        <v>842</v>
      </c>
      <c r="B65" s="242">
        <v>24770.2</v>
      </c>
      <c r="C65" s="242">
        <v>24680.55</v>
      </c>
      <c r="D65" s="242">
        <v>24787.95</v>
      </c>
      <c r="E65" s="242">
        <v>24654.5</v>
      </c>
      <c r="F65" s="187" t="s">
        <v>843</v>
      </c>
      <c r="G65" s="243">
        <v>0.0029</v>
      </c>
    </row>
    <row r="66" ht="15.75" customHeight="1">
      <c r="A66" s="244" t="s">
        <v>844</v>
      </c>
      <c r="B66" s="245">
        <v>24698.85</v>
      </c>
      <c r="C66" s="245">
        <v>24648.9</v>
      </c>
      <c r="D66" s="245">
        <v>24734.3</v>
      </c>
      <c r="E66" s="245">
        <v>24607.2</v>
      </c>
      <c r="F66" s="244" t="s">
        <v>845</v>
      </c>
      <c r="G66" s="246">
        <v>0.0051</v>
      </c>
    </row>
    <row r="67" ht="15.75" customHeight="1">
      <c r="A67" s="187" t="s">
        <v>846</v>
      </c>
      <c r="B67" s="242">
        <v>24572.65</v>
      </c>
      <c r="C67" s="242">
        <v>24636.35</v>
      </c>
      <c r="D67" s="242">
        <v>24638.8</v>
      </c>
      <c r="E67" s="242">
        <v>24522.95</v>
      </c>
      <c r="F67" s="187" t="s">
        <v>847</v>
      </c>
      <c r="G67" s="243">
        <v>0.0013</v>
      </c>
    </row>
    <row r="68" ht="15.75" customHeight="1">
      <c r="A68" s="244" t="s">
        <v>848</v>
      </c>
      <c r="B68" s="245">
        <v>24541.15</v>
      </c>
      <c r="C68" s="245">
        <v>24334.85</v>
      </c>
      <c r="D68" s="245">
        <v>24563.9</v>
      </c>
      <c r="E68" s="245">
        <v>24204.5</v>
      </c>
      <c r="F68" s="244" t="s">
        <v>849</v>
      </c>
      <c r="G68" s="246">
        <v>0.0165</v>
      </c>
    </row>
    <row r="69" ht="15.75" customHeight="1">
      <c r="A69" s="187" t="s">
        <v>850</v>
      </c>
      <c r="B69" s="242">
        <v>24143.75</v>
      </c>
      <c r="C69" s="242">
        <v>24184.4</v>
      </c>
      <c r="D69" s="242">
        <v>24196.5</v>
      </c>
      <c r="E69" s="242">
        <v>24099.7</v>
      </c>
      <c r="F69" s="187" t="s">
        <v>851</v>
      </c>
      <c r="G69" s="243">
        <v>2.0E-4</v>
      </c>
    </row>
    <row r="70" ht="15.75" customHeight="1">
      <c r="A70" s="244" t="s">
        <v>852</v>
      </c>
      <c r="B70" s="245">
        <v>24139.0</v>
      </c>
      <c r="C70" s="245">
        <v>24342.35</v>
      </c>
      <c r="D70" s="245">
        <v>24359.95</v>
      </c>
      <c r="E70" s="245">
        <v>24116.5</v>
      </c>
      <c r="F70" s="244" t="s">
        <v>853</v>
      </c>
      <c r="G70" s="246">
        <v>-0.0085</v>
      </c>
    </row>
    <row r="71" ht="15.75" customHeight="1">
      <c r="A71" s="249">
        <v>45634.0</v>
      </c>
      <c r="B71" s="242">
        <v>24347.0</v>
      </c>
      <c r="C71" s="242">
        <v>24320.05</v>
      </c>
      <c r="D71" s="242">
        <v>24472.8</v>
      </c>
      <c r="E71" s="242">
        <v>24212.1</v>
      </c>
      <c r="F71" s="187" t="s">
        <v>854</v>
      </c>
      <c r="G71" s="243">
        <v>-8.0E-4</v>
      </c>
    </row>
    <row r="72" ht="15.75" customHeight="1">
      <c r="A72" s="250">
        <v>45543.0</v>
      </c>
      <c r="B72" s="245">
        <v>24367.5</v>
      </c>
      <c r="C72" s="245">
        <v>24386.85</v>
      </c>
      <c r="D72" s="245">
        <v>24419.75</v>
      </c>
      <c r="E72" s="245">
        <v>24311.2</v>
      </c>
      <c r="F72" s="244" t="s">
        <v>855</v>
      </c>
      <c r="G72" s="246">
        <v>0.0104</v>
      </c>
    </row>
    <row r="73" ht="15.75" customHeight="1">
      <c r="A73" s="249">
        <v>45512.0</v>
      </c>
      <c r="B73" s="242">
        <v>24117.0</v>
      </c>
      <c r="C73" s="242">
        <v>24248.55</v>
      </c>
      <c r="D73" s="242">
        <v>24340.5</v>
      </c>
      <c r="E73" s="242">
        <v>24079.7</v>
      </c>
      <c r="F73" s="187" t="s">
        <v>856</v>
      </c>
      <c r="G73" s="243">
        <v>-0.0074</v>
      </c>
    </row>
    <row r="74" ht="15.75" customHeight="1">
      <c r="A74" s="250">
        <v>45481.0</v>
      </c>
      <c r="B74" s="245">
        <v>24297.5</v>
      </c>
      <c r="C74" s="245">
        <v>24289.4</v>
      </c>
      <c r="D74" s="245">
        <v>24337.7</v>
      </c>
      <c r="E74" s="245">
        <v>24184.9</v>
      </c>
      <c r="F74" s="244" t="s">
        <v>857</v>
      </c>
      <c r="G74" s="246">
        <v>0.0127</v>
      </c>
    </row>
    <row r="75" ht="15.75" customHeight="1">
      <c r="A75" s="249">
        <v>45451.0</v>
      </c>
      <c r="B75" s="242">
        <v>23992.55</v>
      </c>
      <c r="C75" s="242">
        <v>24189.85</v>
      </c>
      <c r="D75" s="242">
        <v>24382.6</v>
      </c>
      <c r="E75" s="242">
        <v>23960.4</v>
      </c>
      <c r="F75" s="187" t="s">
        <v>858</v>
      </c>
      <c r="G75" s="243">
        <v>-0.0026</v>
      </c>
    </row>
    <row r="76" ht="15.75" customHeight="1">
      <c r="A76" s="250">
        <v>45420.0</v>
      </c>
      <c r="B76" s="245">
        <v>24055.6</v>
      </c>
      <c r="C76" s="245">
        <v>24302.85</v>
      </c>
      <c r="D76" s="245">
        <v>24350.05</v>
      </c>
      <c r="E76" s="245">
        <v>23893.7</v>
      </c>
      <c r="F76" s="244" t="s">
        <v>859</v>
      </c>
      <c r="G76" s="246">
        <v>-0.0268</v>
      </c>
    </row>
    <row r="77" ht="15.75" customHeight="1">
      <c r="A77" s="249">
        <v>45330.0</v>
      </c>
      <c r="B77" s="242">
        <v>24717.7</v>
      </c>
      <c r="C77" s="242">
        <v>24789.0</v>
      </c>
      <c r="D77" s="242">
        <v>24851.9</v>
      </c>
      <c r="E77" s="242">
        <v>24686.85</v>
      </c>
      <c r="F77" s="187" t="s">
        <v>860</v>
      </c>
      <c r="G77" s="243">
        <v>-0.0117</v>
      </c>
    </row>
    <row r="78" ht="15.75" customHeight="1">
      <c r="A78" s="250">
        <v>45299.0</v>
      </c>
      <c r="B78" s="245">
        <v>25010.9</v>
      </c>
      <c r="C78" s="245">
        <v>25030.95</v>
      </c>
      <c r="D78" s="245">
        <v>25078.3</v>
      </c>
      <c r="E78" s="245">
        <v>24956.4</v>
      </c>
      <c r="F78" s="244" t="s">
        <v>861</v>
      </c>
      <c r="G78" s="246">
        <v>0.0024</v>
      </c>
    </row>
    <row r="79" ht="15.75" customHeight="1">
      <c r="A79" s="187" t="s">
        <v>862</v>
      </c>
      <c r="B79" s="242">
        <v>24951.15</v>
      </c>
      <c r="C79" s="242">
        <v>24886.7</v>
      </c>
      <c r="D79" s="242">
        <v>24984.6</v>
      </c>
      <c r="E79" s="242">
        <v>24856.5</v>
      </c>
      <c r="F79" s="187" t="s">
        <v>863</v>
      </c>
      <c r="G79" s="243">
        <v>0.0038</v>
      </c>
    </row>
    <row r="80" ht="15.75" customHeight="1">
      <c r="A80" s="244" t="s">
        <v>864</v>
      </c>
      <c r="B80" s="245">
        <v>24857.3</v>
      </c>
      <c r="C80" s="245">
        <v>24839.4</v>
      </c>
      <c r="D80" s="245">
        <v>24971.75</v>
      </c>
      <c r="E80" s="245">
        <v>24798.65</v>
      </c>
      <c r="F80" s="244" t="s">
        <v>865</v>
      </c>
      <c r="G80" s="246">
        <v>9.0E-4</v>
      </c>
    </row>
    <row r="81" ht="15.75" customHeight="1">
      <c r="A81" s="187" t="s">
        <v>866</v>
      </c>
      <c r="B81" s="242">
        <v>24836.1</v>
      </c>
      <c r="C81" s="242">
        <v>24943.3</v>
      </c>
      <c r="D81" s="242">
        <v>24999.75</v>
      </c>
      <c r="E81" s="242">
        <v>24774.6</v>
      </c>
      <c r="F81" s="187" t="s">
        <v>867</v>
      </c>
      <c r="G81" s="243">
        <v>1.0E-4</v>
      </c>
    </row>
    <row r="82" ht="15.75" customHeight="1">
      <c r="A82" s="244" t="s">
        <v>868</v>
      </c>
      <c r="B82" s="245">
        <v>24834.85</v>
      </c>
      <c r="C82" s="245">
        <v>24423.35</v>
      </c>
      <c r="D82" s="245">
        <v>24861.15</v>
      </c>
      <c r="E82" s="245">
        <v>24410.9</v>
      </c>
      <c r="F82" s="244" t="s">
        <v>869</v>
      </c>
      <c r="G82" s="246">
        <v>0.0176</v>
      </c>
    </row>
    <row r="83" ht="15.75" customHeight="1">
      <c r="A83" s="187" t="s">
        <v>870</v>
      </c>
      <c r="B83" s="242">
        <v>24406.1</v>
      </c>
      <c r="C83" s="242">
        <v>24230.95</v>
      </c>
      <c r="D83" s="242">
        <v>24426.15</v>
      </c>
      <c r="E83" s="242">
        <v>24210.8</v>
      </c>
      <c r="F83" s="187" t="s">
        <v>871</v>
      </c>
      <c r="G83" s="243">
        <v>-3.0E-4</v>
      </c>
    </row>
    <row r="84" ht="15.75" customHeight="1">
      <c r="A84" s="244" t="s">
        <v>872</v>
      </c>
      <c r="B84" s="245">
        <v>24413.5</v>
      </c>
      <c r="C84" s="245">
        <v>24444.95</v>
      </c>
      <c r="D84" s="245">
        <v>24504.25</v>
      </c>
      <c r="E84" s="245">
        <v>24307.25</v>
      </c>
      <c r="F84" s="244" t="s">
        <v>873</v>
      </c>
      <c r="G84" s="246">
        <v>-0.0027</v>
      </c>
    </row>
    <row r="85" ht="15.75" customHeight="1">
      <c r="A85" s="187" t="s">
        <v>874</v>
      </c>
      <c r="B85" s="242">
        <v>24479.05</v>
      </c>
      <c r="C85" s="242">
        <v>24568.9</v>
      </c>
      <c r="D85" s="242">
        <v>24582.55</v>
      </c>
      <c r="E85" s="242">
        <v>24074.2</v>
      </c>
      <c r="F85" s="187" t="s">
        <v>875</v>
      </c>
      <c r="G85" s="243">
        <v>-0.0012</v>
      </c>
    </row>
    <row r="86" ht="15.75" customHeight="1">
      <c r="A86" s="244" t="s">
        <v>876</v>
      </c>
      <c r="B86" s="245">
        <v>24509.25</v>
      </c>
      <c r="C86" s="245">
        <v>24445.75</v>
      </c>
      <c r="D86" s="245">
        <v>24595.2</v>
      </c>
      <c r="E86" s="245">
        <v>24362.3</v>
      </c>
      <c r="F86" s="244" t="s">
        <v>877</v>
      </c>
      <c r="G86" s="246">
        <v>-9.0E-4</v>
      </c>
    </row>
    <row r="87" ht="15.75" customHeight="1">
      <c r="A87" s="187" t="s">
        <v>878</v>
      </c>
      <c r="B87" s="242">
        <v>24530.9</v>
      </c>
      <c r="C87" s="242">
        <v>24853.8</v>
      </c>
      <c r="D87" s="242">
        <v>24854.8</v>
      </c>
      <c r="E87" s="242">
        <v>24508.15</v>
      </c>
      <c r="F87" s="187" t="s">
        <v>879</v>
      </c>
      <c r="G87" s="243">
        <v>-0.0109</v>
      </c>
    </row>
    <row r="88" ht="15.75" customHeight="1">
      <c r="A88" s="244" t="s">
        <v>880</v>
      </c>
      <c r="B88" s="245">
        <v>24800.85</v>
      </c>
      <c r="C88" s="245">
        <v>24543.8</v>
      </c>
      <c r="D88" s="245">
        <v>24837.75</v>
      </c>
      <c r="E88" s="245">
        <v>24504.45</v>
      </c>
      <c r="F88" s="244" t="s">
        <v>881</v>
      </c>
      <c r="G88" s="246">
        <v>0.0076</v>
      </c>
    </row>
    <row r="89" ht="15.75" customHeight="1">
      <c r="A89" s="187" t="s">
        <v>882</v>
      </c>
      <c r="B89" s="242">
        <v>24613.0</v>
      </c>
      <c r="C89" s="242">
        <v>24615.9</v>
      </c>
      <c r="D89" s="242">
        <v>24661.25</v>
      </c>
      <c r="E89" s="242">
        <v>24587.65</v>
      </c>
      <c r="F89" s="187" t="s">
        <v>883</v>
      </c>
      <c r="G89" s="243">
        <v>0.0011</v>
      </c>
    </row>
    <row r="90" ht="15.75" customHeight="1">
      <c r="A90" s="244" t="s">
        <v>884</v>
      </c>
      <c r="B90" s="245">
        <v>24586.7</v>
      </c>
      <c r="C90" s="245">
        <v>24587.6</v>
      </c>
      <c r="D90" s="245">
        <v>24635.05</v>
      </c>
      <c r="E90" s="245">
        <v>24522.75</v>
      </c>
      <c r="F90" s="244" t="s">
        <v>885</v>
      </c>
      <c r="G90" s="246">
        <v>0.0035</v>
      </c>
    </row>
    <row r="91" ht="15.75" customHeight="1">
      <c r="A91" s="249">
        <v>45633.0</v>
      </c>
      <c r="B91" s="242">
        <v>24502.15</v>
      </c>
      <c r="C91" s="242">
        <v>24387.95</v>
      </c>
      <c r="D91" s="242">
        <v>24592.2</v>
      </c>
      <c r="E91" s="242">
        <v>24331.15</v>
      </c>
      <c r="F91" s="187" t="s">
        <v>886</v>
      </c>
      <c r="G91" s="243">
        <v>0.0077</v>
      </c>
    </row>
    <row r="92" ht="15.75" customHeight="1">
      <c r="A92" s="250">
        <v>45603.0</v>
      </c>
      <c r="B92" s="245">
        <v>24315.95</v>
      </c>
      <c r="C92" s="245">
        <v>24396.55</v>
      </c>
      <c r="D92" s="245">
        <v>24402.65</v>
      </c>
      <c r="E92" s="245">
        <v>24193.75</v>
      </c>
      <c r="F92" s="244" t="s">
        <v>887</v>
      </c>
      <c r="G92" s="246">
        <v>-3.0E-4</v>
      </c>
    </row>
    <row r="93" ht="15.75" customHeight="1">
      <c r="A93" s="249">
        <v>45572.0</v>
      </c>
      <c r="B93" s="242">
        <v>24324.45</v>
      </c>
      <c r="C93" s="242">
        <v>24459.85</v>
      </c>
      <c r="D93" s="242">
        <v>24461.05</v>
      </c>
      <c r="E93" s="242">
        <v>24141.8</v>
      </c>
      <c r="F93" s="187" t="s">
        <v>888</v>
      </c>
      <c r="G93" s="243">
        <v>-0.0045</v>
      </c>
    </row>
    <row r="94" ht="15.75" customHeight="1">
      <c r="A94" s="250">
        <v>45542.0</v>
      </c>
      <c r="B94" s="245">
        <v>24433.2</v>
      </c>
      <c r="C94" s="245">
        <v>24351.0</v>
      </c>
      <c r="D94" s="245">
        <v>24443.6</v>
      </c>
      <c r="E94" s="245">
        <v>24331.9</v>
      </c>
      <c r="F94" s="244" t="s">
        <v>889</v>
      </c>
      <c r="G94" s="246">
        <v>0.0046</v>
      </c>
    </row>
    <row r="95" ht="15.75" customHeight="1">
      <c r="A95" s="249">
        <v>45511.0</v>
      </c>
      <c r="B95" s="242">
        <v>24320.55</v>
      </c>
      <c r="C95" s="242">
        <v>24329.45</v>
      </c>
      <c r="D95" s="242">
        <v>24344.6</v>
      </c>
      <c r="E95" s="242">
        <v>24240.55</v>
      </c>
      <c r="F95" s="187" t="s">
        <v>890</v>
      </c>
      <c r="G95" s="243">
        <v>-1.0E-4</v>
      </c>
    </row>
    <row r="96" ht="15.75" customHeight="1">
      <c r="A96" s="250">
        <v>45419.0</v>
      </c>
      <c r="B96" s="245">
        <v>24323.85</v>
      </c>
      <c r="C96" s="245">
        <v>24213.35</v>
      </c>
      <c r="D96" s="245">
        <v>24363.0</v>
      </c>
      <c r="E96" s="245">
        <v>24168.85</v>
      </c>
      <c r="F96" s="244" t="s">
        <v>891</v>
      </c>
      <c r="G96" s="246">
        <v>9.0E-4</v>
      </c>
    </row>
    <row r="97" ht="15.75" customHeight="1">
      <c r="A97" s="249">
        <v>45389.0</v>
      </c>
      <c r="B97" s="242">
        <v>24302.15</v>
      </c>
      <c r="C97" s="242">
        <v>24369.95</v>
      </c>
      <c r="D97" s="242">
        <v>24401.0</v>
      </c>
      <c r="E97" s="242">
        <v>24281.0</v>
      </c>
      <c r="F97" s="187" t="s">
        <v>892</v>
      </c>
      <c r="G97" s="243">
        <v>6.0E-4</v>
      </c>
    </row>
    <row r="98" ht="15.75" customHeight="1">
      <c r="A98" s="250">
        <v>45358.0</v>
      </c>
      <c r="B98" s="245">
        <v>24286.5</v>
      </c>
      <c r="C98" s="245">
        <v>24291.75</v>
      </c>
      <c r="D98" s="245">
        <v>24309.15</v>
      </c>
      <c r="E98" s="245">
        <v>24207.1</v>
      </c>
      <c r="F98" s="244" t="s">
        <v>893</v>
      </c>
      <c r="G98" s="246">
        <v>0.0067</v>
      </c>
    </row>
    <row r="99" ht="15.75" customHeight="1">
      <c r="A99" s="249">
        <v>45329.0</v>
      </c>
      <c r="B99" s="242">
        <v>24123.85</v>
      </c>
      <c r="C99" s="242">
        <v>24228.75</v>
      </c>
      <c r="D99" s="242">
        <v>24236.35</v>
      </c>
      <c r="E99" s="242">
        <v>24056.4</v>
      </c>
      <c r="F99" s="187" t="s">
        <v>894</v>
      </c>
      <c r="G99" s="243">
        <v>-7.0E-4</v>
      </c>
    </row>
    <row r="100" ht="15.75" customHeight="1">
      <c r="A100" s="250">
        <v>45298.0</v>
      </c>
      <c r="B100" s="245">
        <v>24141.95</v>
      </c>
      <c r="C100" s="245">
        <v>23992.95</v>
      </c>
      <c r="D100" s="245">
        <v>24164.0</v>
      </c>
      <c r="E100" s="245">
        <v>23992.7</v>
      </c>
      <c r="F100" s="244" t="s">
        <v>895</v>
      </c>
      <c r="G100" s="246">
        <v>0.0055</v>
      </c>
    </row>
    <row r="101" ht="15.75" customHeight="1">
      <c r="A101" s="187" t="s">
        <v>896</v>
      </c>
      <c r="B101" s="242">
        <v>24010.6</v>
      </c>
      <c r="C101" s="242">
        <v>24085.9</v>
      </c>
      <c r="D101" s="242">
        <v>24174.0</v>
      </c>
      <c r="E101" s="242">
        <v>23985.8</v>
      </c>
      <c r="F101" s="187" t="s">
        <v>897</v>
      </c>
      <c r="G101" s="243">
        <v>-0.0014</v>
      </c>
    </row>
    <row r="102" ht="15.75" customHeight="1">
      <c r="A102" s="244" t="s">
        <v>898</v>
      </c>
      <c r="B102" s="245">
        <v>24044.5</v>
      </c>
      <c r="C102" s="245">
        <v>23881.55</v>
      </c>
      <c r="D102" s="245">
        <v>24087.45</v>
      </c>
      <c r="E102" s="245">
        <v>23805.4</v>
      </c>
      <c r="F102" s="244" t="s">
        <v>899</v>
      </c>
      <c r="G102" s="246">
        <v>0.0074</v>
      </c>
    </row>
    <row r="103" ht="15.75" customHeight="1">
      <c r="A103" s="187" t="s">
        <v>900</v>
      </c>
      <c r="B103" s="242">
        <v>23868.8</v>
      </c>
      <c r="C103" s="242">
        <v>23723.1</v>
      </c>
      <c r="D103" s="242">
        <v>23889.9</v>
      </c>
      <c r="E103" s="242">
        <v>23670.45</v>
      </c>
      <c r="F103" s="187" t="s">
        <v>901</v>
      </c>
      <c r="G103" s="243">
        <v>0.0062</v>
      </c>
    </row>
    <row r="104" ht="15.75" customHeight="1">
      <c r="A104" s="244" t="s">
        <v>902</v>
      </c>
      <c r="B104" s="245">
        <v>23721.3</v>
      </c>
      <c r="C104" s="245">
        <v>23577.1</v>
      </c>
      <c r="D104" s="245">
        <v>23754.15</v>
      </c>
      <c r="E104" s="245">
        <v>23562.05</v>
      </c>
      <c r="F104" s="244" t="s">
        <v>903</v>
      </c>
      <c r="G104" s="246">
        <v>0.0078</v>
      </c>
    </row>
    <row r="105" ht="15.75" customHeight="1">
      <c r="A105" s="187" t="s">
        <v>904</v>
      </c>
      <c r="B105" s="242">
        <v>23537.85</v>
      </c>
      <c r="C105" s="242">
        <v>23382.3</v>
      </c>
      <c r="D105" s="242">
        <v>23558.1</v>
      </c>
      <c r="E105" s="242">
        <v>23350.0</v>
      </c>
      <c r="F105" s="187" t="s">
        <v>905</v>
      </c>
      <c r="G105" s="243">
        <v>0.0016</v>
      </c>
    </row>
    <row r="106" ht="15.75" customHeight="1">
      <c r="A106" s="244" t="s">
        <v>906</v>
      </c>
      <c r="B106" s="245">
        <v>23501.1</v>
      </c>
      <c r="C106" s="245">
        <v>23661.15</v>
      </c>
      <c r="D106" s="245">
        <v>23667.1</v>
      </c>
      <c r="E106" s="245">
        <v>23398.2</v>
      </c>
      <c r="F106" s="244" t="s">
        <v>907</v>
      </c>
      <c r="G106" s="246">
        <v>-0.0028</v>
      </c>
    </row>
    <row r="107" ht="15.75" customHeight="1">
      <c r="A107" s="187" t="s">
        <v>908</v>
      </c>
      <c r="B107" s="242">
        <v>23567.0</v>
      </c>
      <c r="C107" s="242">
        <v>23586.15</v>
      </c>
      <c r="D107" s="242">
        <v>23624.0</v>
      </c>
      <c r="E107" s="242">
        <v>23442.6</v>
      </c>
      <c r="F107" s="187" t="s">
        <v>909</v>
      </c>
      <c r="G107" s="243">
        <v>0.0022</v>
      </c>
    </row>
    <row r="108" ht="15.75" customHeight="1">
      <c r="A108" s="244" t="s">
        <v>910</v>
      </c>
      <c r="B108" s="245">
        <v>23516.0</v>
      </c>
      <c r="C108" s="245">
        <v>23629.85</v>
      </c>
      <c r="D108" s="245">
        <v>23664.0</v>
      </c>
      <c r="E108" s="245">
        <v>23412.9</v>
      </c>
      <c r="F108" s="244" t="s">
        <v>911</v>
      </c>
      <c r="G108" s="246">
        <v>-0.0018</v>
      </c>
    </row>
    <row r="109" ht="15.75" customHeight="1">
      <c r="A109" s="187" t="s">
        <v>912</v>
      </c>
      <c r="B109" s="242">
        <v>23557.9</v>
      </c>
      <c r="C109" s="242">
        <v>23570.8</v>
      </c>
      <c r="D109" s="242">
        <v>23579.05</v>
      </c>
      <c r="E109" s="242">
        <v>23499.7</v>
      </c>
      <c r="F109" s="187" t="s">
        <v>913</v>
      </c>
      <c r="G109" s="243">
        <v>0.0039</v>
      </c>
    </row>
    <row r="110" ht="15.75" customHeight="1">
      <c r="A110" s="244" t="s">
        <v>914</v>
      </c>
      <c r="B110" s="245">
        <v>23465.6</v>
      </c>
      <c r="C110" s="245">
        <v>23464.95</v>
      </c>
      <c r="D110" s="245">
        <v>23490.4</v>
      </c>
      <c r="E110" s="245">
        <v>23334.25</v>
      </c>
      <c r="F110" s="244" t="s">
        <v>915</v>
      </c>
      <c r="G110" s="246">
        <v>0.0029</v>
      </c>
    </row>
    <row r="111" ht="15.75" customHeight="1">
      <c r="A111" s="187" t="s">
        <v>916</v>
      </c>
      <c r="B111" s="242">
        <v>23398.9</v>
      </c>
      <c r="C111" s="242">
        <v>23480.95</v>
      </c>
      <c r="D111" s="242">
        <v>23481.05</v>
      </c>
      <c r="E111" s="242">
        <v>23353.9</v>
      </c>
      <c r="F111" s="187" t="s">
        <v>917</v>
      </c>
      <c r="G111" s="243">
        <v>0.0033</v>
      </c>
    </row>
    <row r="112" ht="15.75" customHeight="1">
      <c r="A112" s="250">
        <v>45632.0</v>
      </c>
      <c r="B112" s="245">
        <v>23322.95</v>
      </c>
      <c r="C112" s="245">
        <v>23344.45</v>
      </c>
      <c r="D112" s="245">
        <v>23441.95</v>
      </c>
      <c r="E112" s="245">
        <v>23295.95</v>
      </c>
      <c r="F112" s="244" t="s">
        <v>918</v>
      </c>
      <c r="G112" s="246">
        <v>0.0025</v>
      </c>
    </row>
    <row r="113" ht="15.75" customHeight="1">
      <c r="A113" s="249">
        <v>45602.0</v>
      </c>
      <c r="B113" s="242">
        <v>23264.85</v>
      </c>
      <c r="C113" s="242">
        <v>23283.75</v>
      </c>
      <c r="D113" s="242">
        <v>23389.45</v>
      </c>
      <c r="E113" s="242">
        <v>23206.65</v>
      </c>
      <c r="F113" s="187" t="s">
        <v>919</v>
      </c>
      <c r="G113" s="243">
        <v>2.0E-4</v>
      </c>
    </row>
    <row r="114" ht="15.75" customHeight="1">
      <c r="A114" s="250">
        <v>45571.0</v>
      </c>
      <c r="B114" s="245">
        <v>23259.2</v>
      </c>
      <c r="C114" s="245">
        <v>23319.15</v>
      </c>
      <c r="D114" s="245">
        <v>23411.9</v>
      </c>
      <c r="E114" s="245">
        <v>23227.15</v>
      </c>
      <c r="F114" s="244" t="s">
        <v>920</v>
      </c>
      <c r="G114" s="246">
        <v>-0.0013</v>
      </c>
    </row>
    <row r="115" ht="15.75" customHeight="1">
      <c r="A115" s="249">
        <v>45479.0</v>
      </c>
      <c r="B115" s="242">
        <v>23290.15</v>
      </c>
      <c r="C115" s="242">
        <v>22821.85</v>
      </c>
      <c r="D115" s="242">
        <v>23320.2</v>
      </c>
      <c r="E115" s="242">
        <v>22789.05</v>
      </c>
      <c r="F115" s="187" t="s">
        <v>921</v>
      </c>
      <c r="G115" s="243">
        <v>0.0205</v>
      </c>
    </row>
    <row r="116" ht="15.75" customHeight="1">
      <c r="A116" s="250">
        <v>45449.0</v>
      </c>
      <c r="B116" s="245">
        <v>22821.4</v>
      </c>
      <c r="C116" s="245">
        <v>22798.6</v>
      </c>
      <c r="D116" s="245">
        <v>22910.15</v>
      </c>
      <c r="E116" s="245">
        <v>22642.6</v>
      </c>
      <c r="F116" s="244" t="s">
        <v>922</v>
      </c>
      <c r="G116" s="246">
        <v>0.0089</v>
      </c>
    </row>
    <row r="117" ht="15.75" customHeight="1">
      <c r="A117" s="249">
        <v>45418.0</v>
      </c>
      <c r="B117" s="242">
        <v>22620.35</v>
      </c>
      <c r="C117" s="242">
        <v>22128.35</v>
      </c>
      <c r="D117" s="242">
        <v>22670.4</v>
      </c>
      <c r="E117" s="242">
        <v>21791.95</v>
      </c>
      <c r="F117" s="187" t="s">
        <v>923</v>
      </c>
      <c r="G117" s="243">
        <v>0.0336</v>
      </c>
    </row>
    <row r="118" ht="15.75" customHeight="1">
      <c r="A118" s="250">
        <v>45388.0</v>
      </c>
      <c r="B118" s="245">
        <v>21884.5</v>
      </c>
      <c r="C118" s="245">
        <v>23179.5</v>
      </c>
      <c r="D118" s="245">
        <v>23179.5</v>
      </c>
      <c r="E118" s="245">
        <v>21281.45</v>
      </c>
      <c r="F118" s="244" t="s">
        <v>924</v>
      </c>
      <c r="G118" s="246">
        <v>-0.0593</v>
      </c>
    </row>
    <row r="119" ht="15.75" customHeight="1">
      <c r="A119" s="249">
        <v>45357.0</v>
      </c>
      <c r="B119" s="242">
        <v>23263.9</v>
      </c>
      <c r="C119" s="242">
        <v>23337.9</v>
      </c>
      <c r="D119" s="242">
        <v>23338.7</v>
      </c>
      <c r="E119" s="242">
        <v>23062.3</v>
      </c>
      <c r="F119" s="187" t="s">
        <v>925</v>
      </c>
      <c r="G119" s="243">
        <v>0.0325</v>
      </c>
    </row>
    <row r="120" ht="15.75" customHeight="1">
      <c r="A120" s="244" t="s">
        <v>926</v>
      </c>
      <c r="B120" s="245">
        <v>22530.7</v>
      </c>
      <c r="C120" s="245">
        <v>22568.1</v>
      </c>
      <c r="D120" s="245">
        <v>22653.75</v>
      </c>
      <c r="E120" s="245">
        <v>22465.1</v>
      </c>
      <c r="F120" s="244" t="s">
        <v>927</v>
      </c>
      <c r="G120" s="246">
        <v>0.0019</v>
      </c>
    </row>
    <row r="121" ht="15.75" customHeight="1">
      <c r="A121" s="187" t="s">
        <v>928</v>
      </c>
      <c r="B121" s="242">
        <v>22488.65</v>
      </c>
      <c r="C121" s="242">
        <v>22617.45</v>
      </c>
      <c r="D121" s="242">
        <v>22705.75</v>
      </c>
      <c r="E121" s="242">
        <v>22417.0</v>
      </c>
      <c r="F121" s="187" t="s">
        <v>929</v>
      </c>
      <c r="G121" s="243">
        <v>-0.0095</v>
      </c>
    </row>
    <row r="122" ht="15.75" customHeight="1">
      <c r="A122" s="244" t="s">
        <v>930</v>
      </c>
      <c r="B122" s="245">
        <v>22704.7</v>
      </c>
      <c r="C122" s="245">
        <v>22762.75</v>
      </c>
      <c r="D122" s="245">
        <v>22825.5</v>
      </c>
      <c r="E122" s="245">
        <v>22685.45</v>
      </c>
      <c r="F122" s="244" t="s">
        <v>931</v>
      </c>
      <c r="G122" s="246">
        <v>-0.008</v>
      </c>
    </row>
    <row r="123" ht="15.75" customHeight="1">
      <c r="A123" s="187" t="s">
        <v>932</v>
      </c>
      <c r="B123" s="242">
        <v>22888.15</v>
      </c>
      <c r="C123" s="242">
        <v>22977.15</v>
      </c>
      <c r="D123" s="242">
        <v>22998.55</v>
      </c>
      <c r="E123" s="242">
        <v>22858.5</v>
      </c>
      <c r="F123" s="187" t="s">
        <v>933</v>
      </c>
      <c r="G123" s="243">
        <v>-0.0019</v>
      </c>
    </row>
    <row r="124" ht="15.75" customHeight="1">
      <c r="A124" s="244" t="s">
        <v>934</v>
      </c>
      <c r="B124" s="245">
        <v>22932.45</v>
      </c>
      <c r="C124" s="245">
        <v>23038.95</v>
      </c>
      <c r="D124" s="245">
        <v>23110.8</v>
      </c>
      <c r="E124" s="245">
        <v>22871.2</v>
      </c>
      <c r="F124" s="244" t="s">
        <v>935</v>
      </c>
      <c r="G124" s="246">
        <v>-0.0011</v>
      </c>
    </row>
    <row r="125" ht="15.75" customHeight="1">
      <c r="A125" s="187" t="s">
        <v>936</v>
      </c>
      <c r="B125" s="242">
        <v>22957.1</v>
      </c>
      <c r="C125" s="242">
        <v>22930.75</v>
      </c>
      <c r="D125" s="242">
        <v>23026.4</v>
      </c>
      <c r="E125" s="242">
        <v>22908.0</v>
      </c>
      <c r="F125" s="187" t="s">
        <v>937</v>
      </c>
      <c r="G125" s="243">
        <v>-5.0E-4</v>
      </c>
    </row>
    <row r="126" ht="15.75" customHeight="1">
      <c r="A126" s="244" t="s">
        <v>938</v>
      </c>
      <c r="B126" s="245">
        <v>22967.65</v>
      </c>
      <c r="C126" s="245">
        <v>22614.1</v>
      </c>
      <c r="D126" s="245">
        <v>22993.6</v>
      </c>
      <c r="E126" s="245">
        <v>22577.45</v>
      </c>
      <c r="F126" s="244" t="s">
        <v>939</v>
      </c>
      <c r="G126" s="246">
        <v>0.0164</v>
      </c>
    </row>
    <row r="127" ht="15.75" customHeight="1">
      <c r="A127" s="187" t="s">
        <v>940</v>
      </c>
      <c r="B127" s="242">
        <v>22597.8</v>
      </c>
      <c r="C127" s="242">
        <v>22576.6</v>
      </c>
      <c r="D127" s="242">
        <v>22629.5</v>
      </c>
      <c r="E127" s="242">
        <v>22483.15</v>
      </c>
      <c r="F127" s="187" t="s">
        <v>941</v>
      </c>
      <c r="G127" s="243">
        <v>0.0031</v>
      </c>
    </row>
    <row r="128" ht="15.75" customHeight="1">
      <c r="A128" s="244" t="s">
        <v>942</v>
      </c>
      <c r="B128" s="245">
        <v>22529.05</v>
      </c>
      <c r="C128" s="245">
        <v>22404.55</v>
      </c>
      <c r="D128" s="245">
        <v>22591.1</v>
      </c>
      <c r="E128" s="245">
        <v>22404.55</v>
      </c>
      <c r="F128" s="244" t="s">
        <v>943</v>
      </c>
      <c r="G128" s="246">
        <v>0.0012</v>
      </c>
    </row>
    <row r="129" ht="15.75" customHeight="1">
      <c r="A129" s="187" t="s">
        <v>944</v>
      </c>
      <c r="B129" s="242">
        <v>22502.0</v>
      </c>
      <c r="C129" s="242">
        <v>22512.85</v>
      </c>
      <c r="D129" s="242">
        <v>22520.25</v>
      </c>
      <c r="E129" s="242">
        <v>22470.05</v>
      </c>
      <c r="F129" s="187" t="s">
        <v>945</v>
      </c>
      <c r="G129" s="243">
        <v>0.0016</v>
      </c>
    </row>
    <row r="130" ht="15.75" customHeight="1">
      <c r="A130" s="244" t="s">
        <v>946</v>
      </c>
      <c r="B130" s="245">
        <v>22466.1</v>
      </c>
      <c r="C130" s="245">
        <v>22415.25</v>
      </c>
      <c r="D130" s="245">
        <v>22502.15</v>
      </c>
      <c r="E130" s="245">
        <v>22345.65</v>
      </c>
      <c r="F130" s="244" t="s">
        <v>947</v>
      </c>
      <c r="G130" s="246">
        <v>0.0028</v>
      </c>
    </row>
    <row r="131" ht="15.75" customHeight="1">
      <c r="A131" s="187" t="s">
        <v>948</v>
      </c>
      <c r="B131" s="242">
        <v>22403.85</v>
      </c>
      <c r="C131" s="242">
        <v>22319.2</v>
      </c>
      <c r="D131" s="242">
        <v>22432.25</v>
      </c>
      <c r="E131" s="242">
        <v>22054.55</v>
      </c>
      <c r="F131" s="187" t="s">
        <v>949</v>
      </c>
      <c r="G131" s="243">
        <v>0.0092</v>
      </c>
    </row>
    <row r="132" ht="15.75" customHeight="1">
      <c r="A132" s="244" t="s">
        <v>950</v>
      </c>
      <c r="B132" s="245">
        <v>22200.55</v>
      </c>
      <c r="C132" s="245">
        <v>22255.6</v>
      </c>
      <c r="D132" s="245">
        <v>22297.55</v>
      </c>
      <c r="E132" s="245">
        <v>22151.75</v>
      </c>
      <c r="F132" s="244" t="s">
        <v>951</v>
      </c>
      <c r="G132" s="246">
        <v>-8.0E-4</v>
      </c>
    </row>
    <row r="133" ht="15.75" customHeight="1">
      <c r="A133" s="187" t="s">
        <v>952</v>
      </c>
      <c r="B133" s="242">
        <v>22217.85</v>
      </c>
      <c r="C133" s="242">
        <v>22112.9</v>
      </c>
      <c r="D133" s="242">
        <v>22270.05</v>
      </c>
      <c r="E133" s="242">
        <v>22081.25</v>
      </c>
      <c r="F133" s="187" t="s">
        <v>953</v>
      </c>
      <c r="G133" s="243">
        <v>0.0051</v>
      </c>
    </row>
    <row r="134" ht="15.75" customHeight="1">
      <c r="A134" s="244" t="s">
        <v>954</v>
      </c>
      <c r="B134" s="245">
        <v>22104.05</v>
      </c>
      <c r="C134" s="245">
        <v>22027.95</v>
      </c>
      <c r="D134" s="245">
        <v>22131.65</v>
      </c>
      <c r="E134" s="245">
        <v>21821.05</v>
      </c>
      <c r="F134" s="244" t="s">
        <v>955</v>
      </c>
      <c r="G134" s="246">
        <v>0.0022</v>
      </c>
    </row>
    <row r="135" ht="15.75" customHeight="1">
      <c r="A135" s="249">
        <v>45570.0</v>
      </c>
      <c r="B135" s="242">
        <v>22055.2</v>
      </c>
      <c r="C135" s="242">
        <v>21990.95</v>
      </c>
      <c r="D135" s="242">
        <v>22131.3</v>
      </c>
      <c r="E135" s="242">
        <v>21950.3</v>
      </c>
      <c r="F135" s="187" t="s">
        <v>956</v>
      </c>
      <c r="G135" s="243">
        <v>0.0044</v>
      </c>
    </row>
    <row r="136" ht="15.75" customHeight="1">
      <c r="A136" s="250">
        <v>45540.0</v>
      </c>
      <c r="B136" s="245">
        <v>21957.5</v>
      </c>
      <c r="C136" s="245">
        <v>22224.8</v>
      </c>
      <c r="D136" s="245">
        <v>22307.75</v>
      </c>
      <c r="E136" s="245">
        <v>21932.4</v>
      </c>
      <c r="F136" s="244" t="s">
        <v>957</v>
      </c>
      <c r="G136" s="246">
        <v>-0.0155</v>
      </c>
    </row>
    <row r="137" ht="15.75" customHeight="1">
      <c r="A137" s="249">
        <v>45509.0</v>
      </c>
      <c r="B137" s="242">
        <v>22302.5</v>
      </c>
      <c r="C137" s="242">
        <v>22231.2</v>
      </c>
      <c r="D137" s="242">
        <v>22368.65</v>
      </c>
      <c r="E137" s="242">
        <v>22185.2</v>
      </c>
      <c r="F137" s="187" t="s">
        <v>958</v>
      </c>
      <c r="G137" s="243">
        <v>0.0</v>
      </c>
    </row>
    <row r="138" ht="15.75" customHeight="1">
      <c r="A138" s="250">
        <v>45478.0</v>
      </c>
      <c r="B138" s="245">
        <v>22302.5</v>
      </c>
      <c r="C138" s="245">
        <v>22489.75</v>
      </c>
      <c r="D138" s="245">
        <v>22499.05</v>
      </c>
      <c r="E138" s="245">
        <v>22232.05</v>
      </c>
      <c r="F138" s="244" t="s">
        <v>959</v>
      </c>
      <c r="G138" s="246">
        <v>-0.0062</v>
      </c>
    </row>
    <row r="139" ht="15.75" customHeight="1">
      <c r="A139" s="249">
        <v>45448.0</v>
      </c>
      <c r="B139" s="242">
        <v>22442.7</v>
      </c>
      <c r="C139" s="242">
        <v>22561.6</v>
      </c>
      <c r="D139" s="242">
        <v>22588.8</v>
      </c>
      <c r="E139" s="242">
        <v>22409.45</v>
      </c>
      <c r="F139" s="187" t="s">
        <v>960</v>
      </c>
      <c r="G139" s="243">
        <v>-0.0015</v>
      </c>
    </row>
    <row r="140" ht="15.75" customHeight="1">
      <c r="A140" s="250">
        <v>45356.0</v>
      </c>
      <c r="B140" s="245">
        <v>22475.85</v>
      </c>
      <c r="C140" s="245">
        <v>22766.35</v>
      </c>
      <c r="D140" s="245">
        <v>22794.7</v>
      </c>
      <c r="E140" s="245">
        <v>22348.05</v>
      </c>
      <c r="F140" s="244" t="s">
        <v>961</v>
      </c>
      <c r="G140" s="246">
        <v>-0.0076</v>
      </c>
    </row>
    <row r="141" ht="15.75" customHeight="1">
      <c r="A141" s="249">
        <v>45327.0</v>
      </c>
      <c r="B141" s="242">
        <v>22648.2</v>
      </c>
      <c r="C141" s="242">
        <v>22567.85</v>
      </c>
      <c r="D141" s="242">
        <v>22710.5</v>
      </c>
      <c r="E141" s="242">
        <v>22567.85</v>
      </c>
      <c r="F141" s="187" t="s">
        <v>962</v>
      </c>
      <c r="G141" s="243">
        <v>0.0019</v>
      </c>
    </row>
    <row r="142" ht="15.75" customHeight="1">
      <c r="A142" s="244" t="s">
        <v>963</v>
      </c>
      <c r="B142" s="245">
        <v>22604.85</v>
      </c>
      <c r="C142" s="245">
        <v>22679.65</v>
      </c>
      <c r="D142" s="245">
        <v>22783.35</v>
      </c>
      <c r="E142" s="245">
        <v>22568.4</v>
      </c>
      <c r="F142" s="244" t="s">
        <v>964</v>
      </c>
      <c r="G142" s="246">
        <v>-0.0017</v>
      </c>
    </row>
    <row r="143" ht="15.75" customHeight="1">
      <c r="A143" s="187" t="s">
        <v>965</v>
      </c>
      <c r="B143" s="242">
        <v>22643.4</v>
      </c>
      <c r="C143" s="242">
        <v>22475.55</v>
      </c>
      <c r="D143" s="242">
        <v>22655.8</v>
      </c>
      <c r="E143" s="242">
        <v>22441.9</v>
      </c>
      <c r="F143" s="187" t="s">
        <v>966</v>
      </c>
      <c r="G143" s="243">
        <v>0.01</v>
      </c>
    </row>
    <row r="144" ht="15.75" customHeight="1">
      <c r="A144" s="244" t="s">
        <v>967</v>
      </c>
      <c r="B144" s="245">
        <v>22419.95</v>
      </c>
      <c r="C144" s="245">
        <v>22620.4</v>
      </c>
      <c r="D144" s="245">
        <v>22620.4</v>
      </c>
      <c r="E144" s="245">
        <v>22385.55</v>
      </c>
      <c r="F144" s="244" t="s">
        <v>968</v>
      </c>
      <c r="G144" s="246">
        <v>-0.0067</v>
      </c>
    </row>
    <row r="145" ht="15.75" customHeight="1">
      <c r="A145" s="187" t="s">
        <v>969</v>
      </c>
      <c r="B145" s="242">
        <v>22570.35</v>
      </c>
      <c r="C145" s="242">
        <v>22316.9</v>
      </c>
      <c r="D145" s="242">
        <v>22625.95</v>
      </c>
      <c r="E145" s="242">
        <v>22305.25</v>
      </c>
      <c r="F145" s="187" t="s">
        <v>970</v>
      </c>
      <c r="G145" s="243">
        <v>0.0075</v>
      </c>
    </row>
    <row r="146" ht="15.75" customHeight="1">
      <c r="A146" s="244" t="s">
        <v>971</v>
      </c>
      <c r="B146" s="245">
        <v>22402.4</v>
      </c>
      <c r="C146" s="245">
        <v>22421.55</v>
      </c>
      <c r="D146" s="245">
        <v>22476.45</v>
      </c>
      <c r="E146" s="245">
        <v>22384.0</v>
      </c>
      <c r="F146" s="244" t="s">
        <v>972</v>
      </c>
      <c r="G146" s="246">
        <v>0.0015</v>
      </c>
    </row>
    <row r="147" ht="15.75" customHeight="1">
      <c r="A147" s="187" t="s">
        <v>973</v>
      </c>
      <c r="B147" s="242">
        <v>22368.0</v>
      </c>
      <c r="C147" s="242">
        <v>22447.05</v>
      </c>
      <c r="D147" s="242">
        <v>22447.55</v>
      </c>
      <c r="E147" s="242">
        <v>22349.45</v>
      </c>
      <c r="F147" s="187" t="s">
        <v>974</v>
      </c>
      <c r="G147" s="243">
        <v>0.0014</v>
      </c>
    </row>
    <row r="148" ht="15.75" customHeight="1">
      <c r="A148" s="244" t="s">
        <v>975</v>
      </c>
      <c r="B148" s="245">
        <v>22336.4</v>
      </c>
      <c r="C148" s="245">
        <v>22336.9</v>
      </c>
      <c r="D148" s="245">
        <v>22375.65</v>
      </c>
      <c r="E148" s="245">
        <v>22198.15</v>
      </c>
      <c r="F148" s="244" t="s">
        <v>976</v>
      </c>
      <c r="G148" s="246">
        <v>0.0086</v>
      </c>
    </row>
    <row r="149" ht="15.75" customHeight="1">
      <c r="A149" s="187" t="s">
        <v>977</v>
      </c>
      <c r="B149" s="242">
        <v>22147.0</v>
      </c>
      <c r="C149" s="242">
        <v>21861.5</v>
      </c>
      <c r="D149" s="242">
        <v>22179.55</v>
      </c>
      <c r="E149" s="242">
        <v>21777.65</v>
      </c>
      <c r="F149" s="187" t="s">
        <v>978</v>
      </c>
      <c r="G149" s="243">
        <v>0.0069</v>
      </c>
    </row>
    <row r="150" ht="15.75" customHeight="1">
      <c r="A150" s="244" t="s">
        <v>979</v>
      </c>
      <c r="B150" s="245">
        <v>21995.85</v>
      </c>
      <c r="C150" s="245">
        <v>22212.35</v>
      </c>
      <c r="D150" s="245">
        <v>22326.5</v>
      </c>
      <c r="E150" s="245">
        <v>21961.7</v>
      </c>
      <c r="F150" s="244" t="s">
        <v>980</v>
      </c>
      <c r="G150" s="246">
        <v>-0.0069</v>
      </c>
    </row>
    <row r="151" ht="15.75" customHeight="1">
      <c r="A151" s="187" t="s">
        <v>981</v>
      </c>
      <c r="B151" s="242">
        <v>22147.9</v>
      </c>
      <c r="C151" s="242">
        <v>22125.3</v>
      </c>
      <c r="D151" s="242">
        <v>22213.75</v>
      </c>
      <c r="E151" s="242">
        <v>22079.45</v>
      </c>
      <c r="F151" s="187" t="s">
        <v>982</v>
      </c>
      <c r="G151" s="243">
        <v>-0.0056</v>
      </c>
    </row>
    <row r="152" ht="15.75" customHeight="1">
      <c r="A152" s="244" t="s">
        <v>983</v>
      </c>
      <c r="B152" s="245">
        <v>22272.5</v>
      </c>
      <c r="C152" s="245">
        <v>22339.05</v>
      </c>
      <c r="D152" s="245">
        <v>22427.45</v>
      </c>
      <c r="E152" s="245">
        <v>22259.55</v>
      </c>
      <c r="F152" s="244" t="s">
        <v>984</v>
      </c>
      <c r="G152" s="246">
        <v>-0.011</v>
      </c>
    </row>
    <row r="153" ht="15.75" customHeight="1">
      <c r="A153" s="249">
        <v>45630.0</v>
      </c>
      <c r="B153" s="242">
        <v>22519.4</v>
      </c>
      <c r="C153" s="242">
        <v>22677.4</v>
      </c>
      <c r="D153" s="242">
        <v>22726.45</v>
      </c>
      <c r="E153" s="242">
        <v>22503.75</v>
      </c>
      <c r="F153" s="187" t="s">
        <v>985</v>
      </c>
      <c r="G153" s="243">
        <v>-0.0103</v>
      </c>
    </row>
    <row r="154" ht="15.75" customHeight="1">
      <c r="A154" s="250">
        <v>45569.0</v>
      </c>
      <c r="B154" s="245">
        <v>22753.8</v>
      </c>
      <c r="C154" s="245">
        <v>22720.25</v>
      </c>
      <c r="D154" s="245">
        <v>22775.7</v>
      </c>
      <c r="E154" s="245">
        <v>22673.7</v>
      </c>
      <c r="F154" s="244" t="s">
        <v>986</v>
      </c>
      <c r="G154" s="246">
        <v>0.0049</v>
      </c>
    </row>
    <row r="155" ht="15.75" customHeight="1">
      <c r="A155" s="249">
        <v>45539.0</v>
      </c>
      <c r="B155" s="242">
        <v>22642.75</v>
      </c>
      <c r="C155" s="242">
        <v>22765.1</v>
      </c>
      <c r="D155" s="242">
        <v>22768.4</v>
      </c>
      <c r="E155" s="242">
        <v>22612.25</v>
      </c>
      <c r="F155" s="187" t="s">
        <v>987</v>
      </c>
      <c r="G155" s="243">
        <v>-0.001</v>
      </c>
    </row>
    <row r="156" ht="15.75" customHeight="1">
      <c r="A156" s="250">
        <v>45508.0</v>
      </c>
      <c r="B156" s="245">
        <v>22666.3</v>
      </c>
      <c r="C156" s="245">
        <v>22578.35</v>
      </c>
      <c r="D156" s="245">
        <v>22697.3</v>
      </c>
      <c r="E156" s="245">
        <v>22550.35</v>
      </c>
      <c r="F156" s="244" t="s">
        <v>988</v>
      </c>
      <c r="G156" s="246">
        <v>0.0068</v>
      </c>
    </row>
    <row r="157" ht="15.75" customHeight="1">
      <c r="A157" s="249">
        <v>45416.0</v>
      </c>
      <c r="B157" s="242">
        <v>22513.7</v>
      </c>
      <c r="C157" s="242">
        <v>22486.4</v>
      </c>
      <c r="D157" s="242">
        <v>22537.6</v>
      </c>
      <c r="E157" s="242">
        <v>22427.6</v>
      </c>
      <c r="F157" s="187" t="s">
        <v>989</v>
      </c>
      <c r="G157" s="243">
        <v>0.0</v>
      </c>
    </row>
    <row r="158" ht="15.75" customHeight="1">
      <c r="A158" s="250">
        <v>45386.0</v>
      </c>
      <c r="B158" s="245">
        <v>22514.65</v>
      </c>
      <c r="C158" s="245">
        <v>22592.1</v>
      </c>
      <c r="D158" s="245">
        <v>22619.0</v>
      </c>
      <c r="E158" s="245">
        <v>22303.8</v>
      </c>
      <c r="F158" s="244" t="s">
        <v>990</v>
      </c>
      <c r="G158" s="246">
        <v>0.0036</v>
      </c>
    </row>
    <row r="159" ht="15.75" customHeight="1">
      <c r="A159" s="249">
        <v>45355.0</v>
      </c>
      <c r="B159" s="242">
        <v>22434.65</v>
      </c>
      <c r="C159" s="242">
        <v>22385.7</v>
      </c>
      <c r="D159" s="242">
        <v>22521.1</v>
      </c>
      <c r="E159" s="242">
        <v>22346.5</v>
      </c>
      <c r="F159" s="187" t="s">
        <v>991</v>
      </c>
      <c r="G159" s="243">
        <v>-8.0E-4</v>
      </c>
    </row>
    <row r="160" ht="15.75" customHeight="1">
      <c r="A160" s="250">
        <v>45326.0</v>
      </c>
      <c r="B160" s="245">
        <v>22453.3</v>
      </c>
      <c r="C160" s="245">
        <v>22458.8</v>
      </c>
      <c r="D160" s="245">
        <v>22497.6</v>
      </c>
      <c r="E160" s="245">
        <v>22388.15</v>
      </c>
      <c r="F160" s="244" t="s">
        <v>992</v>
      </c>
      <c r="G160" s="246">
        <v>-4.0E-4</v>
      </c>
    </row>
    <row r="161" ht="15.75" customHeight="1">
      <c r="A161" s="249">
        <v>45295.0</v>
      </c>
      <c r="B161" s="242">
        <v>22462.0</v>
      </c>
      <c r="C161" s="242">
        <v>22455.0</v>
      </c>
      <c r="D161" s="242">
        <v>22529.95</v>
      </c>
      <c r="E161" s="242">
        <v>22427.75</v>
      </c>
      <c r="F161" s="187" t="s">
        <v>993</v>
      </c>
      <c r="G161" s="243">
        <v>0.0061</v>
      </c>
    </row>
    <row r="162" ht="15.75" customHeight="1">
      <c r="A162" s="244" t="s">
        <v>34</v>
      </c>
      <c r="B162" s="245">
        <v>22326.9</v>
      </c>
      <c r="C162" s="245">
        <v>22163.6</v>
      </c>
      <c r="D162" s="245">
        <v>22516.0</v>
      </c>
      <c r="E162" s="245">
        <v>22163.6</v>
      </c>
      <c r="F162" s="244" t="s">
        <v>994</v>
      </c>
      <c r="G162" s="246">
        <v>0.0092</v>
      </c>
    </row>
    <row r="163" ht="15.75" customHeight="1">
      <c r="A163" s="187" t="s">
        <v>36</v>
      </c>
      <c r="B163" s="242">
        <v>22123.65</v>
      </c>
      <c r="C163" s="242">
        <v>22053.95</v>
      </c>
      <c r="D163" s="242">
        <v>22193.6</v>
      </c>
      <c r="E163" s="242">
        <v>22052.85</v>
      </c>
      <c r="F163" s="187" t="s">
        <v>995</v>
      </c>
      <c r="G163" s="243">
        <v>0.0054</v>
      </c>
    </row>
    <row r="164" ht="15.75" customHeight="1">
      <c r="A164" s="244" t="s">
        <v>37</v>
      </c>
      <c r="B164" s="245">
        <v>22004.7</v>
      </c>
      <c r="C164" s="245">
        <v>21947.9</v>
      </c>
      <c r="D164" s="245">
        <v>22073.2</v>
      </c>
      <c r="E164" s="245">
        <v>21947.55</v>
      </c>
      <c r="F164" s="244" t="s">
        <v>996</v>
      </c>
      <c r="G164" s="246">
        <v>-0.0042</v>
      </c>
    </row>
    <row r="165" ht="15.75" customHeight="1">
      <c r="A165" s="187" t="s">
        <v>40</v>
      </c>
      <c r="B165" s="242">
        <v>22096.75</v>
      </c>
      <c r="C165" s="242">
        <v>21932.2</v>
      </c>
      <c r="D165" s="242">
        <v>22180.7</v>
      </c>
      <c r="E165" s="242">
        <v>21883.3</v>
      </c>
      <c r="F165" s="187" t="s">
        <v>997</v>
      </c>
      <c r="G165" s="243">
        <v>0.0039</v>
      </c>
    </row>
    <row r="166" ht="15.75" customHeight="1">
      <c r="A166" s="244" t="s">
        <v>43</v>
      </c>
      <c r="B166" s="245">
        <v>22011.95</v>
      </c>
      <c r="C166" s="245">
        <v>21989.9</v>
      </c>
      <c r="D166" s="245">
        <v>22080.95</v>
      </c>
      <c r="E166" s="245">
        <v>21941.3</v>
      </c>
      <c r="F166" s="244" t="s">
        <v>998</v>
      </c>
      <c r="G166" s="246">
        <v>0.0079</v>
      </c>
    </row>
    <row r="167" ht="15.75" customHeight="1">
      <c r="A167" s="187" t="s">
        <v>44</v>
      </c>
      <c r="B167" s="242">
        <v>21839.1</v>
      </c>
      <c r="C167" s="242">
        <v>21843.9</v>
      </c>
      <c r="D167" s="242">
        <v>21930.9</v>
      </c>
      <c r="E167" s="242">
        <v>21710.2</v>
      </c>
      <c r="F167" s="187" t="s">
        <v>999</v>
      </c>
      <c r="G167" s="243">
        <v>0.001</v>
      </c>
    </row>
    <row r="168" ht="15.75" customHeight="1">
      <c r="A168" s="244" t="s">
        <v>46</v>
      </c>
      <c r="B168" s="245">
        <v>21817.45</v>
      </c>
      <c r="C168" s="245">
        <v>21946.45</v>
      </c>
      <c r="D168" s="245">
        <v>21978.3</v>
      </c>
      <c r="E168" s="245">
        <v>21793.1</v>
      </c>
      <c r="F168" s="244" t="s">
        <v>1000</v>
      </c>
      <c r="G168" s="246">
        <v>-0.0108</v>
      </c>
    </row>
    <row r="169" ht="15.75" customHeight="1">
      <c r="A169" s="187" t="s">
        <v>57</v>
      </c>
      <c r="B169" s="242">
        <v>22055.7</v>
      </c>
      <c r="C169" s="242">
        <v>21990.1</v>
      </c>
      <c r="D169" s="242">
        <v>22123.7</v>
      </c>
      <c r="E169" s="242">
        <v>21916.55</v>
      </c>
      <c r="F169" s="187" t="s">
        <v>1001</v>
      </c>
      <c r="G169" s="243">
        <v>0.0015</v>
      </c>
    </row>
    <row r="170" ht="15.75" customHeight="1">
      <c r="A170" s="244" t="s">
        <v>61</v>
      </c>
      <c r="B170" s="245">
        <v>22023.35</v>
      </c>
      <c r="C170" s="245">
        <v>22064.85</v>
      </c>
      <c r="D170" s="245">
        <v>22120.9</v>
      </c>
      <c r="E170" s="245">
        <v>21931.7</v>
      </c>
      <c r="F170" s="244" t="s">
        <v>1002</v>
      </c>
      <c r="G170" s="246">
        <v>-0.0056</v>
      </c>
    </row>
    <row r="171" ht="15.75" customHeight="1">
      <c r="A171" s="187" t="s">
        <v>64</v>
      </c>
      <c r="B171" s="242">
        <v>22146.65</v>
      </c>
      <c r="C171" s="242">
        <v>21982.55</v>
      </c>
      <c r="D171" s="242">
        <v>22204.6</v>
      </c>
      <c r="E171" s="242">
        <v>21917.5</v>
      </c>
      <c r="F171" s="187" t="s">
        <v>1003</v>
      </c>
      <c r="G171" s="243">
        <v>0.0068</v>
      </c>
    </row>
    <row r="172" ht="15.75" customHeight="1">
      <c r="A172" s="244" t="s">
        <v>68</v>
      </c>
      <c r="B172" s="245">
        <v>21997.7</v>
      </c>
      <c r="C172" s="245">
        <v>22432.2</v>
      </c>
      <c r="D172" s="245">
        <v>22446.75</v>
      </c>
      <c r="E172" s="245">
        <v>21905.65</v>
      </c>
      <c r="F172" s="244" t="s">
        <v>1004</v>
      </c>
      <c r="G172" s="246">
        <v>-0.0151</v>
      </c>
    </row>
    <row r="173" ht="15.75" customHeight="1">
      <c r="A173" s="249">
        <v>45629.0</v>
      </c>
      <c r="B173" s="242">
        <v>22335.7</v>
      </c>
      <c r="C173" s="242">
        <v>22334.45</v>
      </c>
      <c r="D173" s="242">
        <v>22452.55</v>
      </c>
      <c r="E173" s="242">
        <v>22256.0</v>
      </c>
      <c r="F173" s="187" t="s">
        <v>1005</v>
      </c>
      <c r="G173" s="243">
        <v>1.0E-4</v>
      </c>
    </row>
    <row r="174" ht="15.75" customHeight="1">
      <c r="A174" s="250">
        <v>45599.0</v>
      </c>
      <c r="B174" s="245">
        <v>22332.65</v>
      </c>
      <c r="C174" s="245">
        <v>22517.5</v>
      </c>
      <c r="D174" s="245">
        <v>22526.6</v>
      </c>
      <c r="E174" s="245">
        <v>22307.25</v>
      </c>
      <c r="F174" s="244" t="s">
        <v>1006</v>
      </c>
      <c r="G174" s="246">
        <v>-0.0072</v>
      </c>
    </row>
    <row r="175" ht="15.75" customHeight="1">
      <c r="A175" s="249">
        <v>45476.0</v>
      </c>
      <c r="B175" s="242">
        <v>22493.55</v>
      </c>
      <c r="C175" s="242">
        <v>22505.3</v>
      </c>
      <c r="D175" s="242">
        <v>22525.65</v>
      </c>
      <c r="E175" s="242">
        <v>22430.0</v>
      </c>
      <c r="F175" s="187" t="s">
        <v>1007</v>
      </c>
      <c r="G175" s="243">
        <v>9.0E-4</v>
      </c>
    </row>
    <row r="176" ht="15.75" customHeight="1">
      <c r="A176" s="250">
        <v>45446.0</v>
      </c>
      <c r="B176" s="245">
        <v>22474.05</v>
      </c>
      <c r="C176" s="245">
        <v>22327.5</v>
      </c>
      <c r="D176" s="245">
        <v>22497.2</v>
      </c>
      <c r="E176" s="245">
        <v>22224.35</v>
      </c>
      <c r="F176" s="244" t="s">
        <v>1008</v>
      </c>
      <c r="G176" s="246">
        <v>0.0053</v>
      </c>
    </row>
    <row r="177" ht="15.75" customHeight="1">
      <c r="A177" s="249">
        <v>45415.0</v>
      </c>
      <c r="B177" s="242">
        <v>22356.3</v>
      </c>
      <c r="C177" s="242">
        <v>22371.25</v>
      </c>
      <c r="D177" s="242">
        <v>22416.9</v>
      </c>
      <c r="E177" s="242">
        <v>22269.15</v>
      </c>
      <c r="F177" s="187" t="s">
        <v>1009</v>
      </c>
      <c r="G177" s="243">
        <v>-0.0022</v>
      </c>
    </row>
    <row r="178" ht="15.75" customHeight="1">
      <c r="A178" s="250">
        <v>45385.0</v>
      </c>
      <c r="B178" s="245">
        <v>22405.6</v>
      </c>
      <c r="C178" s="245">
        <v>22403.5</v>
      </c>
      <c r="D178" s="245">
        <v>22440.9</v>
      </c>
      <c r="E178" s="245">
        <v>22358.3</v>
      </c>
      <c r="F178" s="244" t="s">
        <v>1010</v>
      </c>
      <c r="G178" s="246">
        <v>0.0012</v>
      </c>
    </row>
    <row r="179" ht="15.75" customHeight="1">
      <c r="A179" s="249">
        <v>45325.0</v>
      </c>
      <c r="B179" s="242">
        <v>22378.4</v>
      </c>
      <c r="C179" s="242">
        <v>22406.95</v>
      </c>
      <c r="D179" s="242">
        <v>22419.55</v>
      </c>
      <c r="E179" s="242">
        <v>22367.05</v>
      </c>
      <c r="F179" s="187" t="s">
        <v>1011</v>
      </c>
      <c r="G179" s="243">
        <v>0.0018</v>
      </c>
    </row>
    <row r="180" ht="15.75" customHeight="1">
      <c r="A180" s="250">
        <v>45294.0</v>
      </c>
      <c r="B180" s="245">
        <v>22338.75</v>
      </c>
      <c r="C180" s="245">
        <v>22048.3</v>
      </c>
      <c r="D180" s="245">
        <v>22353.3</v>
      </c>
      <c r="E180" s="245">
        <v>22047.75</v>
      </c>
      <c r="F180" s="244" t="s">
        <v>1012</v>
      </c>
      <c r="G180" s="246">
        <v>0.0162</v>
      </c>
    </row>
    <row r="181" ht="15.75" customHeight="1">
      <c r="A181" s="187" t="s">
        <v>75</v>
      </c>
      <c r="B181" s="242">
        <v>21982.8</v>
      </c>
      <c r="C181" s="242">
        <v>21935.2</v>
      </c>
      <c r="D181" s="242">
        <v>22060.55</v>
      </c>
      <c r="E181" s="242">
        <v>21860.65</v>
      </c>
      <c r="F181" s="187" t="s">
        <v>1013</v>
      </c>
      <c r="G181" s="243">
        <v>0.0014</v>
      </c>
    </row>
    <row r="182" ht="15.75" customHeight="1">
      <c r="A182" s="244" t="s">
        <v>76</v>
      </c>
      <c r="B182" s="245">
        <v>21951.15</v>
      </c>
      <c r="C182" s="245">
        <v>22214.1</v>
      </c>
      <c r="D182" s="245">
        <v>22229.15</v>
      </c>
      <c r="E182" s="245">
        <v>21915.85</v>
      </c>
      <c r="F182" s="244" t="s">
        <v>1014</v>
      </c>
      <c r="G182" s="246">
        <v>-0.0111</v>
      </c>
    </row>
    <row r="183" ht="15.75" customHeight="1">
      <c r="A183" s="187" t="s">
        <v>79</v>
      </c>
      <c r="B183" s="242">
        <v>22198.35</v>
      </c>
      <c r="C183" s="242">
        <v>22090.2</v>
      </c>
      <c r="D183" s="242">
        <v>22218.25</v>
      </c>
      <c r="E183" s="242">
        <v>22085.65</v>
      </c>
      <c r="F183" s="187" t="s">
        <v>1015</v>
      </c>
      <c r="G183" s="243">
        <v>0.0034</v>
      </c>
    </row>
    <row r="184" ht="15.75" customHeight="1">
      <c r="A184" s="244" t="s">
        <v>82</v>
      </c>
      <c r="B184" s="245">
        <v>22122.05</v>
      </c>
      <c r="C184" s="245">
        <v>22169.2</v>
      </c>
      <c r="D184" s="245">
        <v>22202.15</v>
      </c>
      <c r="E184" s="245">
        <v>22075.15</v>
      </c>
      <c r="F184" s="244" t="s">
        <v>1016</v>
      </c>
      <c r="G184" s="246">
        <v>-0.0041</v>
      </c>
    </row>
    <row r="185" ht="15.75" customHeight="1">
      <c r="A185" s="187" t="s">
        <v>84</v>
      </c>
      <c r="B185" s="242">
        <v>22212.7</v>
      </c>
      <c r="C185" s="242">
        <v>22290.0</v>
      </c>
      <c r="D185" s="242">
        <v>22297.5</v>
      </c>
      <c r="E185" s="242">
        <v>22186.1</v>
      </c>
      <c r="F185" s="187" t="s">
        <v>1017</v>
      </c>
      <c r="G185" s="243">
        <v>-2.0E-4</v>
      </c>
    </row>
    <row r="186" ht="15.75" customHeight="1">
      <c r="A186" s="244" t="s">
        <v>90</v>
      </c>
      <c r="B186" s="245">
        <v>22217.45</v>
      </c>
      <c r="C186" s="245">
        <v>22081.55</v>
      </c>
      <c r="D186" s="245">
        <v>22252.5</v>
      </c>
      <c r="E186" s="245">
        <v>21875.25</v>
      </c>
      <c r="F186" s="244" t="s">
        <v>1018</v>
      </c>
      <c r="G186" s="246">
        <v>0.0074</v>
      </c>
    </row>
    <row r="187" ht="15.75" customHeight="1">
      <c r="A187" s="187" t="s">
        <v>92</v>
      </c>
      <c r="B187" s="242">
        <v>22055.05</v>
      </c>
      <c r="C187" s="242">
        <v>22248.85</v>
      </c>
      <c r="D187" s="242">
        <v>22249.4</v>
      </c>
      <c r="E187" s="242">
        <v>21997.95</v>
      </c>
      <c r="F187" s="187" t="s">
        <v>1019</v>
      </c>
      <c r="G187" s="243">
        <v>-0.0064</v>
      </c>
    </row>
    <row r="188" ht="15.75" customHeight="1">
      <c r="A188" s="244" t="s">
        <v>95</v>
      </c>
      <c r="B188" s="245">
        <v>22196.95</v>
      </c>
      <c r="C188" s="245">
        <v>22099.2</v>
      </c>
      <c r="D188" s="245">
        <v>22215.6</v>
      </c>
      <c r="E188" s="245">
        <v>22045.85</v>
      </c>
      <c r="F188" s="244" t="s">
        <v>1020</v>
      </c>
      <c r="G188" s="246">
        <v>0.0034</v>
      </c>
    </row>
    <row r="189" ht="15.75" customHeight="1">
      <c r="A189" s="187" t="s">
        <v>97</v>
      </c>
      <c r="B189" s="242">
        <v>22122.25</v>
      </c>
      <c r="C189" s="242">
        <v>22103.45</v>
      </c>
      <c r="D189" s="242">
        <v>22186.65</v>
      </c>
      <c r="E189" s="242">
        <v>22021.05</v>
      </c>
      <c r="F189" s="187"/>
      <c r="G189" s="243">
        <v>0.0037</v>
      </c>
    </row>
    <row r="190" ht="15.75" customHeight="1">
      <c r="A190" s="244" t="s">
        <v>99</v>
      </c>
      <c r="B190" s="245">
        <v>22040.7</v>
      </c>
      <c r="C190" s="245">
        <v>22020.3</v>
      </c>
      <c r="D190" s="245">
        <v>22068.65</v>
      </c>
      <c r="E190" s="245">
        <v>21968.95</v>
      </c>
      <c r="F190" s="244" t="s">
        <v>1021</v>
      </c>
      <c r="G190" s="246">
        <v>0.0059</v>
      </c>
    </row>
    <row r="191" ht="15.75" customHeight="1">
      <c r="A191" s="187" t="s">
        <v>101</v>
      </c>
      <c r="B191" s="242">
        <v>21910.75</v>
      </c>
      <c r="C191" s="242">
        <v>21906.55</v>
      </c>
      <c r="D191" s="242">
        <v>21953.85</v>
      </c>
      <c r="E191" s="242">
        <v>21794.8</v>
      </c>
      <c r="F191" s="187" t="s">
        <v>1022</v>
      </c>
      <c r="G191" s="243">
        <v>0.0032</v>
      </c>
    </row>
    <row r="192" ht="15.75" customHeight="1">
      <c r="A192" s="244" t="s">
        <v>104</v>
      </c>
      <c r="B192" s="245">
        <v>21840.05</v>
      </c>
      <c r="C192" s="245">
        <v>21578.15</v>
      </c>
      <c r="D192" s="245">
        <v>21870.85</v>
      </c>
      <c r="E192" s="245">
        <v>21530.2</v>
      </c>
      <c r="F192" s="244" t="s">
        <v>1023</v>
      </c>
      <c r="G192" s="246">
        <v>0.0045</v>
      </c>
    </row>
    <row r="193" ht="15.75" customHeight="1">
      <c r="A193" s="187" t="s">
        <v>107</v>
      </c>
      <c r="B193" s="242">
        <v>21743.25</v>
      </c>
      <c r="C193" s="242">
        <v>21664.3</v>
      </c>
      <c r="D193" s="242">
        <v>21766.8</v>
      </c>
      <c r="E193" s="242">
        <v>21543.35</v>
      </c>
      <c r="F193" s="187" t="s">
        <v>1024</v>
      </c>
      <c r="G193" s="243">
        <v>0.0059</v>
      </c>
    </row>
    <row r="194" ht="15.75" customHeight="1">
      <c r="A194" s="250">
        <v>45628.0</v>
      </c>
      <c r="B194" s="245">
        <v>21616.05</v>
      </c>
      <c r="C194" s="245">
        <v>21800.8</v>
      </c>
      <c r="D194" s="245">
        <v>21831.7</v>
      </c>
      <c r="E194" s="245">
        <v>21574.75</v>
      </c>
      <c r="F194" s="244" t="s">
        <v>1025</v>
      </c>
      <c r="G194" s="246">
        <v>-0.0076</v>
      </c>
    </row>
    <row r="195" ht="15.75" customHeight="1">
      <c r="A195" s="249">
        <v>45537.0</v>
      </c>
      <c r="B195" s="242">
        <v>21782.5</v>
      </c>
      <c r="C195" s="242">
        <v>21727.0</v>
      </c>
      <c r="D195" s="242">
        <v>21804.45</v>
      </c>
      <c r="E195" s="242">
        <v>21629.9</v>
      </c>
      <c r="F195" s="187" t="s">
        <v>1026</v>
      </c>
      <c r="G195" s="243">
        <v>0.003</v>
      </c>
    </row>
    <row r="196" ht="15.75" customHeight="1">
      <c r="A196" s="250">
        <v>45506.0</v>
      </c>
      <c r="B196" s="245">
        <v>21717.95</v>
      </c>
      <c r="C196" s="245">
        <v>22009.65</v>
      </c>
      <c r="D196" s="245">
        <v>22011.05</v>
      </c>
      <c r="E196" s="245">
        <v>21665.3</v>
      </c>
      <c r="F196" s="244" t="s">
        <v>1027</v>
      </c>
      <c r="G196" s="246">
        <v>-0.0097</v>
      </c>
    </row>
    <row r="197" ht="15.75" customHeight="1">
      <c r="A197" s="249">
        <v>45475.0</v>
      </c>
      <c r="B197" s="242">
        <v>21930.5</v>
      </c>
      <c r="C197" s="242">
        <v>22045.05</v>
      </c>
      <c r="D197" s="242">
        <v>22053.3</v>
      </c>
      <c r="E197" s="242">
        <v>21860.15</v>
      </c>
      <c r="F197" s="187" t="s">
        <v>1028</v>
      </c>
      <c r="G197" s="243">
        <v>1.0E-4</v>
      </c>
    </row>
    <row r="198" ht="15.75" customHeight="1">
      <c r="A198" s="250">
        <v>45445.0</v>
      </c>
      <c r="B198" s="245">
        <v>21929.4</v>
      </c>
      <c r="C198" s="245">
        <v>21825.2</v>
      </c>
      <c r="D198" s="245">
        <v>21951.4</v>
      </c>
      <c r="E198" s="245">
        <v>21737.55</v>
      </c>
      <c r="F198" s="244" t="s">
        <v>1029</v>
      </c>
      <c r="G198" s="246">
        <v>0.0072</v>
      </c>
    </row>
    <row r="199" ht="15.75" customHeight="1">
      <c r="A199" s="249">
        <v>45414.0</v>
      </c>
      <c r="B199" s="242">
        <v>21771.7</v>
      </c>
      <c r="C199" s="242">
        <v>21921.05</v>
      </c>
      <c r="D199" s="242">
        <v>21964.3</v>
      </c>
      <c r="E199" s="242">
        <v>21726.95</v>
      </c>
      <c r="F199" s="187" t="s">
        <v>1030</v>
      </c>
      <c r="G199" s="243">
        <v>-0.0038</v>
      </c>
    </row>
    <row r="200" ht="15.75" customHeight="1">
      <c r="A200" s="250">
        <v>45324.0</v>
      </c>
      <c r="B200" s="245">
        <v>21853.8</v>
      </c>
      <c r="C200" s="245">
        <v>21812.75</v>
      </c>
      <c r="D200" s="245">
        <v>22126.8</v>
      </c>
      <c r="E200" s="245">
        <v>21805.55</v>
      </c>
      <c r="F200" s="244" t="s">
        <v>1031</v>
      </c>
      <c r="G200" s="246">
        <v>0.0072</v>
      </c>
    </row>
    <row r="201" ht="15.75" customHeight="1">
      <c r="A201" s="249">
        <v>45293.0</v>
      </c>
      <c r="B201" s="242">
        <v>21697.45</v>
      </c>
      <c r="C201" s="242">
        <v>21780.65</v>
      </c>
      <c r="D201" s="242">
        <v>21832.95</v>
      </c>
      <c r="E201" s="242">
        <v>21658.75</v>
      </c>
      <c r="F201" s="187" t="s">
        <v>1032</v>
      </c>
      <c r="G201" s="243">
        <v>-0.0013</v>
      </c>
    </row>
    <row r="202" ht="15.75" customHeight="1">
      <c r="A202" s="244" t="s">
        <v>114</v>
      </c>
      <c r="B202" s="245">
        <v>21725.7</v>
      </c>
      <c r="C202" s="245">
        <v>21487.25</v>
      </c>
      <c r="D202" s="245">
        <v>21741.35</v>
      </c>
      <c r="E202" s="245">
        <v>21448.85</v>
      </c>
      <c r="F202" s="244" t="s">
        <v>1033</v>
      </c>
      <c r="G202" s="246">
        <v>0.0095</v>
      </c>
    </row>
    <row r="203" ht="15.75" customHeight="1">
      <c r="A203" s="187" t="s">
        <v>115</v>
      </c>
      <c r="B203" s="242">
        <v>21522.1</v>
      </c>
      <c r="C203" s="242">
        <v>21775.75</v>
      </c>
      <c r="D203" s="242">
        <v>21813.05</v>
      </c>
      <c r="E203" s="242">
        <v>21501.8</v>
      </c>
      <c r="F203" s="187" t="s">
        <v>1034</v>
      </c>
      <c r="G203" s="243">
        <v>-0.0099</v>
      </c>
    </row>
    <row r="204" ht="15.75" customHeight="1">
      <c r="A204" s="244" t="s">
        <v>116</v>
      </c>
      <c r="B204" s="245">
        <v>21737.6</v>
      </c>
      <c r="C204" s="245">
        <v>21433.1</v>
      </c>
      <c r="D204" s="245">
        <v>21763.25</v>
      </c>
      <c r="E204" s="245">
        <v>21429.6</v>
      </c>
      <c r="F204" s="244" t="s">
        <v>1035</v>
      </c>
      <c r="G204" s="246">
        <v>0.018</v>
      </c>
    </row>
    <row r="205" ht="15.75" customHeight="1">
      <c r="A205" s="187" t="s">
        <v>117</v>
      </c>
      <c r="B205" s="242">
        <v>21352.6</v>
      </c>
      <c r="C205" s="242">
        <v>21454.6</v>
      </c>
      <c r="D205" s="242">
        <v>21459.0</v>
      </c>
      <c r="E205" s="242">
        <v>21247.05</v>
      </c>
      <c r="F205" s="187" t="s">
        <v>1036</v>
      </c>
      <c r="G205" s="243">
        <v>-0.0047</v>
      </c>
    </row>
    <row r="206" ht="15.75" customHeight="1">
      <c r="A206" s="244" t="s">
        <v>118</v>
      </c>
      <c r="B206" s="245">
        <v>21453.95</v>
      </c>
      <c r="C206" s="245">
        <v>21185.25</v>
      </c>
      <c r="D206" s="245">
        <v>21482.35</v>
      </c>
      <c r="E206" s="245">
        <v>21137.2</v>
      </c>
      <c r="F206" s="244" t="s">
        <v>1037</v>
      </c>
      <c r="G206" s="246">
        <v>0.0101</v>
      </c>
    </row>
    <row r="207" ht="15.75" customHeight="1">
      <c r="A207" s="187" t="s">
        <v>119</v>
      </c>
      <c r="B207" s="242">
        <v>21238.8</v>
      </c>
      <c r="C207" s="242">
        <v>21716.7</v>
      </c>
      <c r="D207" s="242">
        <v>21750.25</v>
      </c>
      <c r="E207" s="242">
        <v>21192.6</v>
      </c>
      <c r="F207" s="187" t="s">
        <v>1038</v>
      </c>
      <c r="G207" s="243">
        <v>-0.0154</v>
      </c>
    </row>
    <row r="208" ht="15.75" customHeight="1">
      <c r="A208" s="244" t="s">
        <v>120</v>
      </c>
      <c r="B208" s="245">
        <v>21571.8</v>
      </c>
      <c r="C208" s="245">
        <v>21706.15</v>
      </c>
      <c r="D208" s="245">
        <v>21720.3</v>
      </c>
      <c r="E208" s="245">
        <v>21541.8</v>
      </c>
      <c r="F208" s="244"/>
      <c r="G208" s="246">
        <v>-0.0023</v>
      </c>
    </row>
    <row r="209" ht="15.75" customHeight="1">
      <c r="A209" s="187" t="s">
        <v>121</v>
      </c>
      <c r="B209" s="242">
        <v>21622.4</v>
      </c>
      <c r="C209" s="242">
        <v>21615.2</v>
      </c>
      <c r="D209" s="242">
        <v>21670.6</v>
      </c>
      <c r="E209" s="242">
        <v>21575.0</v>
      </c>
      <c r="F209" s="187" t="s">
        <v>796</v>
      </c>
      <c r="G209" s="243">
        <v>0.0075</v>
      </c>
    </row>
    <row r="210" ht="15.75" customHeight="1">
      <c r="A210" s="244" t="s">
        <v>122</v>
      </c>
      <c r="B210" s="245">
        <v>21462.25</v>
      </c>
      <c r="C210" s="245">
        <v>21414.2</v>
      </c>
      <c r="D210" s="245">
        <v>21539.4</v>
      </c>
      <c r="E210" s="245">
        <v>21285.55</v>
      </c>
      <c r="F210" s="244" t="s">
        <v>1039</v>
      </c>
      <c r="G210" s="246">
        <v>-0.0051</v>
      </c>
    </row>
    <row r="211" ht="15.75" customHeight="1">
      <c r="A211" s="187" t="s">
        <v>123</v>
      </c>
      <c r="B211" s="242">
        <v>21571.95</v>
      </c>
      <c r="C211" s="242">
        <v>21647.25</v>
      </c>
      <c r="D211" s="242">
        <v>21851.5</v>
      </c>
      <c r="E211" s="242">
        <v>21550.45</v>
      </c>
      <c r="F211" s="187" t="s">
        <v>1040</v>
      </c>
      <c r="G211" s="243">
        <v>-0.0209</v>
      </c>
    </row>
    <row r="212" ht="15.75" customHeight="1">
      <c r="A212" s="244" t="s">
        <v>124</v>
      </c>
      <c r="B212" s="245">
        <v>22032.3</v>
      </c>
      <c r="C212" s="245">
        <v>22080.5</v>
      </c>
      <c r="D212" s="245">
        <v>22124.15</v>
      </c>
      <c r="E212" s="245">
        <v>21969.8</v>
      </c>
      <c r="F212" s="244" t="s">
        <v>1041</v>
      </c>
      <c r="G212" s="246">
        <v>-0.0029</v>
      </c>
    </row>
    <row r="213" ht="15.75" customHeight="1">
      <c r="A213" s="187" t="s">
        <v>125</v>
      </c>
      <c r="B213" s="242">
        <v>22097.45</v>
      </c>
      <c r="C213" s="242">
        <v>22053.15</v>
      </c>
      <c r="D213" s="242">
        <v>22115.55</v>
      </c>
      <c r="E213" s="242">
        <v>21963.55</v>
      </c>
      <c r="F213" s="187" t="s">
        <v>1042</v>
      </c>
      <c r="G213" s="243">
        <v>0.0093</v>
      </c>
    </row>
    <row r="214" ht="15.75" customHeight="1">
      <c r="A214" s="250">
        <v>45627.0</v>
      </c>
      <c r="B214" s="245">
        <v>21894.55</v>
      </c>
      <c r="C214" s="245">
        <v>21773.55</v>
      </c>
      <c r="D214" s="245">
        <v>21928.25</v>
      </c>
      <c r="E214" s="245">
        <v>21715.15</v>
      </c>
      <c r="F214" s="244" t="s">
        <v>1043</v>
      </c>
      <c r="G214" s="246">
        <v>0.0114</v>
      </c>
    </row>
    <row r="215" ht="15.75" customHeight="1">
      <c r="A215" s="249">
        <v>45597.0</v>
      </c>
      <c r="B215" s="242">
        <v>21647.2</v>
      </c>
      <c r="C215" s="242">
        <v>21688.0</v>
      </c>
      <c r="D215" s="242">
        <v>21726.5</v>
      </c>
      <c r="E215" s="242">
        <v>21593.75</v>
      </c>
      <c r="F215" s="187" t="s">
        <v>1044</v>
      </c>
      <c r="G215" s="243">
        <v>0.0013</v>
      </c>
    </row>
    <row r="216" ht="15.75" customHeight="1">
      <c r="A216" s="250">
        <v>45566.0</v>
      </c>
      <c r="B216" s="245">
        <v>21618.7</v>
      </c>
      <c r="C216" s="245">
        <v>21529.3</v>
      </c>
      <c r="D216" s="245">
        <v>21641.85</v>
      </c>
      <c r="E216" s="245">
        <v>21448.65</v>
      </c>
      <c r="F216" s="244" t="s">
        <v>1045</v>
      </c>
      <c r="G216" s="246">
        <v>0.0034</v>
      </c>
    </row>
    <row r="217" ht="15.75" customHeight="1">
      <c r="A217" s="249">
        <v>45536.0</v>
      </c>
      <c r="B217" s="242">
        <v>21544.85</v>
      </c>
      <c r="C217" s="242">
        <v>21653.6</v>
      </c>
      <c r="D217" s="242">
        <v>21724.45</v>
      </c>
      <c r="E217" s="242">
        <v>21517.85</v>
      </c>
      <c r="F217" s="187" t="s">
        <v>1046</v>
      </c>
      <c r="G217" s="243">
        <v>0.0015</v>
      </c>
    </row>
    <row r="218" ht="15.75" customHeight="1">
      <c r="A218" s="250">
        <v>45505.0</v>
      </c>
      <c r="B218" s="245">
        <v>21513.0</v>
      </c>
      <c r="C218" s="245">
        <v>21747.6</v>
      </c>
      <c r="D218" s="245">
        <v>21763.95</v>
      </c>
      <c r="E218" s="245">
        <v>21492.9</v>
      </c>
      <c r="F218" s="244" t="s">
        <v>1047</v>
      </c>
      <c r="G218" s="246">
        <v>-0.0091</v>
      </c>
    </row>
    <row r="219" ht="15.75" customHeight="1">
      <c r="A219" s="249">
        <v>45413.0</v>
      </c>
      <c r="B219" s="242">
        <v>21710.8</v>
      </c>
      <c r="C219" s="242">
        <v>21705.75</v>
      </c>
      <c r="D219" s="242">
        <v>21749.6</v>
      </c>
      <c r="E219" s="242">
        <v>21629.2</v>
      </c>
      <c r="F219" s="187" t="s">
        <v>1048</v>
      </c>
      <c r="G219" s="243">
        <v>0.0024</v>
      </c>
    </row>
    <row r="220" ht="15.75" customHeight="1">
      <c r="A220" s="250">
        <v>45383.0</v>
      </c>
      <c r="B220" s="245">
        <v>21658.6</v>
      </c>
      <c r="C220" s="245">
        <v>21605.8</v>
      </c>
      <c r="D220" s="245">
        <v>21685.65</v>
      </c>
      <c r="E220" s="245">
        <v>21564.55</v>
      </c>
      <c r="F220" s="244" t="s">
        <v>1049</v>
      </c>
      <c r="G220" s="246">
        <v>0.0066</v>
      </c>
    </row>
    <row r="221" ht="15.75" customHeight="1">
      <c r="A221" s="249">
        <v>45352.0</v>
      </c>
      <c r="B221" s="242">
        <v>21517.35</v>
      </c>
      <c r="C221" s="242">
        <v>21661.1</v>
      </c>
      <c r="D221" s="242">
        <v>21677.0</v>
      </c>
      <c r="E221" s="242">
        <v>21500.35</v>
      </c>
      <c r="F221" s="187" t="s">
        <v>1050</v>
      </c>
      <c r="G221" s="243">
        <v>-0.0069</v>
      </c>
    </row>
    <row r="222" ht="15.75" customHeight="1">
      <c r="A222" s="250">
        <v>45323.0</v>
      </c>
      <c r="B222" s="245">
        <v>21665.8</v>
      </c>
      <c r="C222" s="245">
        <v>21751.35</v>
      </c>
      <c r="D222" s="245">
        <v>21755.6</v>
      </c>
      <c r="E222" s="245">
        <v>21555.65</v>
      </c>
      <c r="F222" s="244" t="s">
        <v>1051</v>
      </c>
      <c r="G222" s="246">
        <v>-0.0035</v>
      </c>
    </row>
    <row r="223" ht="15.75" customHeight="1">
      <c r="A223" s="249">
        <v>45292.0</v>
      </c>
      <c r="B223" s="242">
        <v>21741.9</v>
      </c>
      <c r="C223" s="242">
        <v>21727.75</v>
      </c>
      <c r="D223" s="242">
        <v>21834.35</v>
      </c>
      <c r="E223" s="242">
        <v>21680.85</v>
      </c>
      <c r="F223" s="187" t="s">
        <v>1052</v>
      </c>
      <c r="G223" s="243">
        <v>5.0E-4</v>
      </c>
    </row>
    <row r="224" ht="15.75" customHeight="1">
      <c r="A224" s="244" t="s">
        <v>132</v>
      </c>
      <c r="B224" s="245">
        <v>21731.4</v>
      </c>
      <c r="C224" s="245">
        <v>21737.65</v>
      </c>
      <c r="D224" s="245">
        <v>21770.3</v>
      </c>
      <c r="E224" s="245">
        <v>21676.9</v>
      </c>
      <c r="F224" s="244" t="s">
        <v>1053</v>
      </c>
      <c r="G224" s="246">
        <v>-0.0022</v>
      </c>
    </row>
    <row r="225" ht="15.75" customHeight="1">
      <c r="A225" s="187" t="s">
        <v>133</v>
      </c>
      <c r="B225" s="242">
        <v>21778.7</v>
      </c>
      <c r="C225" s="242">
        <v>21715.0</v>
      </c>
      <c r="D225" s="242">
        <v>21801.45</v>
      </c>
      <c r="E225" s="242">
        <v>21678.0</v>
      </c>
      <c r="F225" s="187" t="s">
        <v>1054</v>
      </c>
      <c r="G225" s="243">
        <v>0.0057</v>
      </c>
    </row>
    <row r="226" ht="15.75" customHeight="1">
      <c r="A226" s="244" t="s">
        <v>134</v>
      </c>
      <c r="B226" s="245">
        <v>21654.75</v>
      </c>
      <c r="C226" s="245">
        <v>21497.65</v>
      </c>
      <c r="D226" s="245">
        <v>21675.75</v>
      </c>
      <c r="E226" s="245">
        <v>21495.8</v>
      </c>
      <c r="F226" s="244" t="s">
        <v>1055</v>
      </c>
      <c r="G226" s="246">
        <v>0.01</v>
      </c>
    </row>
    <row r="227" ht="15.75" customHeight="1">
      <c r="A227" s="187" t="s">
        <v>138</v>
      </c>
      <c r="B227" s="242">
        <v>21441.35</v>
      </c>
      <c r="C227" s="242">
        <v>21365.2</v>
      </c>
      <c r="D227" s="242">
        <v>21477.15</v>
      </c>
      <c r="E227" s="242">
        <v>21329.45</v>
      </c>
      <c r="F227" s="187" t="s">
        <v>1056</v>
      </c>
      <c r="G227" s="243">
        <v>0.0043</v>
      </c>
    </row>
    <row r="228" ht="15.75" customHeight="1">
      <c r="A228" s="244" t="s">
        <v>140</v>
      </c>
      <c r="B228" s="245">
        <v>21349.4</v>
      </c>
      <c r="C228" s="245">
        <v>21295.85</v>
      </c>
      <c r="D228" s="245">
        <v>21390.5</v>
      </c>
      <c r="E228" s="245">
        <v>21232.45</v>
      </c>
      <c r="F228" s="244" t="s">
        <v>1057</v>
      </c>
      <c r="G228" s="246">
        <v>0.0044</v>
      </c>
    </row>
    <row r="229" ht="15.75" customHeight="1">
      <c r="A229" s="187" t="s">
        <v>142</v>
      </c>
      <c r="B229" s="242">
        <v>21255.05</v>
      </c>
      <c r="C229" s="242">
        <v>21033.95</v>
      </c>
      <c r="D229" s="242">
        <v>21288.35</v>
      </c>
      <c r="E229" s="242">
        <v>20976.8</v>
      </c>
      <c r="F229" s="187" t="s">
        <v>1058</v>
      </c>
      <c r="G229" s="243">
        <v>0.005</v>
      </c>
    </row>
    <row r="230" ht="15.75" customHeight="1">
      <c r="A230" s="244" t="s">
        <v>143</v>
      </c>
      <c r="B230" s="245">
        <v>21150.15</v>
      </c>
      <c r="C230" s="245">
        <v>21543.5</v>
      </c>
      <c r="D230" s="245">
        <v>21593.0</v>
      </c>
      <c r="E230" s="245">
        <v>21087.35</v>
      </c>
      <c r="F230" s="244" t="s">
        <v>1059</v>
      </c>
      <c r="G230" s="246">
        <v>-0.0141</v>
      </c>
    </row>
    <row r="231" ht="15.75" customHeight="1">
      <c r="A231" s="187" t="s">
        <v>145</v>
      </c>
      <c r="B231" s="242">
        <v>21453.1</v>
      </c>
      <c r="C231" s="242">
        <v>21477.65</v>
      </c>
      <c r="D231" s="242">
        <v>21505.05</v>
      </c>
      <c r="E231" s="242">
        <v>21337.75</v>
      </c>
      <c r="F231" s="187" t="s">
        <v>1060</v>
      </c>
      <c r="G231" s="243">
        <v>0.0016</v>
      </c>
    </row>
    <row r="232" ht="15.75" customHeight="1">
      <c r="A232" s="244" t="s">
        <v>146</v>
      </c>
      <c r="B232" s="245">
        <v>21418.65</v>
      </c>
      <c r="C232" s="245">
        <v>21434.8</v>
      </c>
      <c r="D232" s="245">
        <v>21482.8</v>
      </c>
      <c r="E232" s="245">
        <v>21365.35</v>
      </c>
      <c r="F232" s="244" t="s">
        <v>1061</v>
      </c>
      <c r="G232" s="246">
        <v>-0.0018</v>
      </c>
    </row>
    <row r="233" ht="15.75" customHeight="1">
      <c r="A233" s="187" t="s">
        <v>147</v>
      </c>
      <c r="B233" s="242">
        <v>21456.65</v>
      </c>
      <c r="C233" s="242">
        <v>21287.45</v>
      </c>
      <c r="D233" s="242">
        <v>21492.3</v>
      </c>
      <c r="E233" s="242">
        <v>21235.3</v>
      </c>
      <c r="F233" s="187" t="s">
        <v>1062</v>
      </c>
      <c r="G233" s="243">
        <v>0.0129</v>
      </c>
    </row>
    <row r="234" ht="15.75" customHeight="1">
      <c r="A234" s="244" t="s">
        <v>148</v>
      </c>
      <c r="B234" s="245">
        <v>21182.7</v>
      </c>
      <c r="C234" s="245">
        <v>21110.4</v>
      </c>
      <c r="D234" s="245">
        <v>21210.9</v>
      </c>
      <c r="E234" s="245">
        <v>21074.45</v>
      </c>
      <c r="F234" s="244" t="s">
        <v>1063</v>
      </c>
      <c r="G234" s="246">
        <v>0.0123</v>
      </c>
    </row>
    <row r="235" ht="15.75" customHeight="1">
      <c r="A235" s="187" t="s">
        <v>149</v>
      </c>
      <c r="B235" s="242">
        <v>20926.35</v>
      </c>
      <c r="C235" s="242">
        <v>20929.75</v>
      </c>
      <c r="D235" s="242">
        <v>20950.0</v>
      </c>
      <c r="E235" s="242">
        <v>20769.5</v>
      </c>
      <c r="F235" s="187" t="s">
        <v>1064</v>
      </c>
      <c r="G235" s="243">
        <v>0.001</v>
      </c>
    </row>
    <row r="236" ht="15.75" customHeight="1">
      <c r="A236" s="248">
        <v>45272.0</v>
      </c>
      <c r="B236" s="245">
        <v>20906.4</v>
      </c>
      <c r="C236" s="245">
        <v>21018.55</v>
      </c>
      <c r="D236" s="245">
        <v>21037.9</v>
      </c>
      <c r="E236" s="245">
        <v>20867.15</v>
      </c>
      <c r="F236" s="244" t="s">
        <v>1065</v>
      </c>
      <c r="G236" s="246">
        <v>-0.0043</v>
      </c>
    </row>
    <row r="237" ht="15.75" customHeight="1">
      <c r="A237" s="247">
        <v>45242.0</v>
      </c>
      <c r="B237" s="242">
        <v>20997.1</v>
      </c>
      <c r="C237" s="242">
        <v>20965.3</v>
      </c>
      <c r="D237" s="242">
        <v>21026.1</v>
      </c>
      <c r="E237" s="242">
        <v>20923.7</v>
      </c>
      <c r="F237" s="187" t="s">
        <v>1066</v>
      </c>
      <c r="G237" s="243">
        <v>0.0013</v>
      </c>
    </row>
    <row r="238" ht="15.75" customHeight="1">
      <c r="A238" s="250">
        <v>45150.0</v>
      </c>
      <c r="B238" s="245">
        <v>20969.4</v>
      </c>
      <c r="C238" s="245">
        <v>20934.1</v>
      </c>
      <c r="D238" s="245">
        <v>21006.1</v>
      </c>
      <c r="E238" s="245">
        <v>20862.7</v>
      </c>
      <c r="F238" s="244" t="s">
        <v>1067</v>
      </c>
      <c r="G238" s="246">
        <v>0.0033</v>
      </c>
    </row>
    <row r="239" ht="15.75" customHeight="1">
      <c r="A239" s="249">
        <v>45119.0</v>
      </c>
      <c r="B239" s="242">
        <v>20901.15</v>
      </c>
      <c r="C239" s="242">
        <v>20932.4</v>
      </c>
      <c r="D239" s="242">
        <v>20941.25</v>
      </c>
      <c r="E239" s="242">
        <v>20850.8</v>
      </c>
      <c r="F239" s="187" t="s">
        <v>1068</v>
      </c>
      <c r="G239" s="243">
        <v>-0.0017</v>
      </c>
    </row>
    <row r="240" ht="15.75" customHeight="1">
      <c r="A240" s="250">
        <v>45089.0</v>
      </c>
      <c r="B240" s="245">
        <v>20937.7</v>
      </c>
      <c r="C240" s="245">
        <v>20950.75</v>
      </c>
      <c r="D240" s="245">
        <v>20961.95</v>
      </c>
      <c r="E240" s="245">
        <v>20852.15</v>
      </c>
      <c r="F240" s="244" t="s">
        <v>1069</v>
      </c>
      <c r="G240" s="246">
        <v>0.004</v>
      </c>
    </row>
    <row r="241" ht="15.75" customHeight="1">
      <c r="A241" s="249">
        <v>45058.0</v>
      </c>
      <c r="B241" s="242">
        <v>20855.1</v>
      </c>
      <c r="C241" s="242">
        <v>20808.9</v>
      </c>
      <c r="D241" s="242">
        <v>20864.05</v>
      </c>
      <c r="E241" s="242">
        <v>20711.15</v>
      </c>
      <c r="F241" s="187" t="s">
        <v>1070</v>
      </c>
      <c r="G241" s="243">
        <v>0.0081</v>
      </c>
    </row>
    <row r="242" ht="15.75" customHeight="1">
      <c r="A242" s="250">
        <v>45028.0</v>
      </c>
      <c r="B242" s="245">
        <v>20686.8</v>
      </c>
      <c r="C242" s="245">
        <v>20601.95</v>
      </c>
      <c r="D242" s="245">
        <v>20702.65</v>
      </c>
      <c r="E242" s="245">
        <v>20507.75</v>
      </c>
      <c r="F242" s="244" t="s">
        <v>1071</v>
      </c>
      <c r="G242" s="246">
        <v>0.0207</v>
      </c>
    </row>
    <row r="243" ht="15.75" customHeight="1">
      <c r="A243" s="249">
        <v>44938.0</v>
      </c>
      <c r="B243" s="242">
        <v>20267.9</v>
      </c>
      <c r="C243" s="242">
        <v>20194.1</v>
      </c>
      <c r="D243" s="242">
        <v>20291.55</v>
      </c>
      <c r="E243" s="242">
        <v>20183.7</v>
      </c>
      <c r="F243" s="187" t="s">
        <v>1072</v>
      </c>
      <c r="G243" s="243">
        <v>0.0067</v>
      </c>
    </row>
    <row r="244" ht="15.75" customHeight="1">
      <c r="A244" s="244" t="s">
        <v>153</v>
      </c>
      <c r="B244" s="245">
        <v>20133.15</v>
      </c>
      <c r="C244" s="245">
        <v>20108.5</v>
      </c>
      <c r="D244" s="245">
        <v>20158.7</v>
      </c>
      <c r="E244" s="245">
        <v>20015.85</v>
      </c>
      <c r="F244" s="244" t="s">
        <v>1073</v>
      </c>
      <c r="G244" s="246">
        <v>0.0018</v>
      </c>
    </row>
    <row r="245" ht="15.75" customHeight="1">
      <c r="A245" s="187" t="s">
        <v>154</v>
      </c>
      <c r="B245" s="242">
        <v>20096.6</v>
      </c>
      <c r="C245" s="242">
        <v>19976.55</v>
      </c>
      <c r="D245" s="242">
        <v>20104.65</v>
      </c>
      <c r="E245" s="242">
        <v>19956.3</v>
      </c>
      <c r="F245" s="187" t="s">
        <v>1074</v>
      </c>
      <c r="G245" s="243">
        <v>0.0104</v>
      </c>
    </row>
    <row r="246" ht="15.75" customHeight="1">
      <c r="A246" s="244" t="s">
        <v>155</v>
      </c>
      <c r="B246" s="245">
        <v>19889.7</v>
      </c>
      <c r="C246" s="245">
        <v>19844.65</v>
      </c>
      <c r="D246" s="245">
        <v>19916.85</v>
      </c>
      <c r="E246" s="245">
        <v>19800.0</v>
      </c>
      <c r="F246" s="244" t="s">
        <v>1075</v>
      </c>
      <c r="G246" s="246">
        <v>0.0048</v>
      </c>
    </row>
    <row r="247" ht="15.75" customHeight="1">
      <c r="A247" s="187" t="s">
        <v>156</v>
      </c>
      <c r="B247" s="242">
        <v>19794.7</v>
      </c>
      <c r="C247" s="242">
        <v>19809.6</v>
      </c>
      <c r="D247" s="242">
        <v>19832.85</v>
      </c>
      <c r="E247" s="242">
        <v>19768.85</v>
      </c>
      <c r="F247" s="187" t="s">
        <v>1076</v>
      </c>
      <c r="G247" s="243">
        <v>-4.0E-4</v>
      </c>
    </row>
    <row r="248" ht="15.75" customHeight="1">
      <c r="A248" s="244" t="s">
        <v>157</v>
      </c>
      <c r="B248" s="245">
        <v>19802.0</v>
      </c>
      <c r="C248" s="245">
        <v>19828.45</v>
      </c>
      <c r="D248" s="245">
        <v>19875.15</v>
      </c>
      <c r="E248" s="245">
        <v>19786.75</v>
      </c>
      <c r="F248" s="244" t="s">
        <v>1077</v>
      </c>
      <c r="G248" s="246">
        <v>-5.0E-4</v>
      </c>
    </row>
    <row r="249" ht="15.75" customHeight="1">
      <c r="A249" s="187" t="s">
        <v>158</v>
      </c>
      <c r="B249" s="242">
        <v>19811.85</v>
      </c>
      <c r="C249" s="242">
        <v>19784.0</v>
      </c>
      <c r="D249" s="242">
        <v>19825.55</v>
      </c>
      <c r="E249" s="242">
        <v>19703.85</v>
      </c>
      <c r="F249" s="187" t="s">
        <v>1078</v>
      </c>
      <c r="G249" s="243">
        <v>0.0014</v>
      </c>
    </row>
    <row r="250" ht="15.75" customHeight="1">
      <c r="A250" s="244" t="s">
        <v>159</v>
      </c>
      <c r="B250" s="245">
        <v>19783.4</v>
      </c>
      <c r="C250" s="245">
        <v>19770.9</v>
      </c>
      <c r="D250" s="245">
        <v>19829.1</v>
      </c>
      <c r="E250" s="245">
        <v>19754.05</v>
      </c>
      <c r="F250" s="244" t="s">
        <v>1079</v>
      </c>
      <c r="G250" s="246">
        <v>0.0045</v>
      </c>
    </row>
    <row r="251" ht="15.75" customHeight="1">
      <c r="A251" s="187" t="s">
        <v>160</v>
      </c>
      <c r="B251" s="242">
        <v>19694.0</v>
      </c>
      <c r="C251" s="242">
        <v>19731.15</v>
      </c>
      <c r="D251" s="242">
        <v>19756.45</v>
      </c>
      <c r="E251" s="242">
        <v>19670.5</v>
      </c>
      <c r="F251" s="187" t="s">
        <v>1080</v>
      </c>
      <c r="G251" s="243">
        <v>-0.0019</v>
      </c>
    </row>
    <row r="252" ht="15.75" customHeight="1">
      <c r="A252" s="244" t="s">
        <v>161</v>
      </c>
      <c r="B252" s="245">
        <v>19731.8</v>
      </c>
      <c r="C252" s="245">
        <v>19674.75</v>
      </c>
      <c r="D252" s="245">
        <v>19806.0</v>
      </c>
      <c r="E252" s="245">
        <v>19667.45</v>
      </c>
      <c r="F252" s="244" t="s">
        <v>1081</v>
      </c>
      <c r="G252" s="246">
        <v>-0.0017</v>
      </c>
    </row>
    <row r="253" ht="15.75" customHeight="1">
      <c r="A253" s="187" t="s">
        <v>162</v>
      </c>
      <c r="B253" s="242">
        <v>19765.2</v>
      </c>
      <c r="C253" s="242">
        <v>19674.7</v>
      </c>
      <c r="D253" s="242">
        <v>19875.25</v>
      </c>
      <c r="E253" s="242">
        <v>19627.0</v>
      </c>
      <c r="F253" s="187" t="s">
        <v>1082</v>
      </c>
      <c r="G253" s="243">
        <v>0.0046</v>
      </c>
    </row>
    <row r="254" ht="15.75" customHeight="1">
      <c r="A254" s="244" t="s">
        <v>163</v>
      </c>
      <c r="B254" s="245">
        <v>19675.45</v>
      </c>
      <c r="C254" s="245">
        <v>19651.4</v>
      </c>
      <c r="D254" s="245">
        <v>19693.2</v>
      </c>
      <c r="E254" s="245">
        <v>19579.65</v>
      </c>
      <c r="F254" s="244" t="s">
        <v>1083</v>
      </c>
      <c r="G254" s="246">
        <v>0.0119</v>
      </c>
    </row>
    <row r="255" ht="15.75" customHeight="1">
      <c r="A255" s="187" t="s">
        <v>164</v>
      </c>
      <c r="B255" s="242">
        <v>19443.55</v>
      </c>
      <c r="C255" s="242">
        <v>19486.75</v>
      </c>
      <c r="D255" s="242">
        <v>19494.4</v>
      </c>
      <c r="E255" s="242">
        <v>19414.75</v>
      </c>
      <c r="F255" s="187" t="s">
        <v>1084</v>
      </c>
      <c r="G255" s="243">
        <v>-0.0042</v>
      </c>
    </row>
    <row r="256" ht="15.75" customHeight="1">
      <c r="A256" s="248">
        <v>45271.0</v>
      </c>
      <c r="B256" s="245">
        <v>19525.55</v>
      </c>
      <c r="C256" s="245">
        <v>19547.25</v>
      </c>
      <c r="D256" s="245">
        <v>19547.25</v>
      </c>
      <c r="E256" s="245">
        <v>19510.25</v>
      </c>
      <c r="F256" s="244" t="s">
        <v>1085</v>
      </c>
      <c r="G256" s="246">
        <v>0.0052</v>
      </c>
    </row>
    <row r="257" ht="15.75" customHeight="1">
      <c r="A257" s="247">
        <v>45210.0</v>
      </c>
      <c r="B257" s="242">
        <v>19425.35</v>
      </c>
      <c r="C257" s="242">
        <v>19351.85</v>
      </c>
      <c r="D257" s="242">
        <v>19451.3</v>
      </c>
      <c r="E257" s="242">
        <v>19329.45</v>
      </c>
      <c r="F257" s="187" t="s">
        <v>1086</v>
      </c>
      <c r="G257" s="243">
        <v>0.0015</v>
      </c>
    </row>
    <row r="258" ht="15.75" customHeight="1">
      <c r="A258" s="250">
        <v>45180.0</v>
      </c>
      <c r="B258" s="245">
        <v>19395.3</v>
      </c>
      <c r="C258" s="245">
        <v>19457.4</v>
      </c>
      <c r="D258" s="245">
        <v>19463.9</v>
      </c>
      <c r="E258" s="245">
        <v>19378.35</v>
      </c>
      <c r="F258" s="244" t="s">
        <v>1087</v>
      </c>
      <c r="G258" s="246">
        <v>-0.0025</v>
      </c>
    </row>
    <row r="259" ht="15.75" customHeight="1">
      <c r="A259" s="249">
        <v>45149.0</v>
      </c>
      <c r="B259" s="242">
        <v>19443.5</v>
      </c>
      <c r="C259" s="242">
        <v>19449.6</v>
      </c>
      <c r="D259" s="242">
        <v>19464.4</v>
      </c>
      <c r="E259" s="242">
        <v>19401.5</v>
      </c>
      <c r="F259" s="187" t="s">
        <v>1079</v>
      </c>
      <c r="G259" s="243">
        <v>0.0019</v>
      </c>
    </row>
    <row r="260" ht="15.75" customHeight="1">
      <c r="A260" s="250">
        <v>45118.0</v>
      </c>
      <c r="B260" s="245">
        <v>19406.7</v>
      </c>
      <c r="C260" s="245">
        <v>19404.05</v>
      </c>
      <c r="D260" s="245">
        <v>19423.5</v>
      </c>
      <c r="E260" s="245">
        <v>19329.1</v>
      </c>
      <c r="F260" s="244" t="s">
        <v>1088</v>
      </c>
      <c r="G260" s="246">
        <v>-3.0E-4</v>
      </c>
    </row>
    <row r="261" ht="15.75" customHeight="1">
      <c r="A261" s="249">
        <v>45088.0</v>
      </c>
      <c r="B261" s="242">
        <v>19411.75</v>
      </c>
      <c r="C261" s="242">
        <v>19345.85</v>
      </c>
      <c r="D261" s="242">
        <v>19423.0</v>
      </c>
      <c r="E261" s="242">
        <v>19309.7</v>
      </c>
      <c r="F261" s="187" t="s">
        <v>1089</v>
      </c>
      <c r="G261" s="243">
        <v>0.0094</v>
      </c>
    </row>
    <row r="262" ht="15.75" customHeight="1">
      <c r="A262" s="250">
        <v>44996.0</v>
      </c>
      <c r="B262" s="245">
        <v>19230.6</v>
      </c>
      <c r="C262" s="245">
        <v>19241.0</v>
      </c>
      <c r="D262" s="245">
        <v>19276.25</v>
      </c>
      <c r="E262" s="245">
        <v>19210.9</v>
      </c>
      <c r="F262" s="244" t="s">
        <v>1090</v>
      </c>
      <c r="G262" s="246">
        <v>0.0051</v>
      </c>
    </row>
    <row r="263" ht="15.75" customHeight="1">
      <c r="A263" s="249">
        <v>44968.0</v>
      </c>
      <c r="B263" s="242">
        <v>19133.25</v>
      </c>
      <c r="C263" s="242">
        <v>19120.0</v>
      </c>
      <c r="D263" s="242">
        <v>19175.25</v>
      </c>
      <c r="E263" s="242">
        <v>19064.15</v>
      </c>
      <c r="F263" s="187" t="s">
        <v>1091</v>
      </c>
      <c r="G263" s="243">
        <v>0.0076</v>
      </c>
    </row>
    <row r="264" ht="15.75" customHeight="1">
      <c r="A264" s="250">
        <v>44937.0</v>
      </c>
      <c r="B264" s="245">
        <v>18989.15</v>
      </c>
      <c r="C264" s="245">
        <v>19064.05</v>
      </c>
      <c r="D264" s="245">
        <v>19096.05</v>
      </c>
      <c r="E264" s="245">
        <v>18973.7</v>
      </c>
      <c r="F264" s="244" t="s">
        <v>1092</v>
      </c>
      <c r="G264" s="246">
        <v>-0.0047</v>
      </c>
    </row>
    <row r="265" ht="15.75" customHeight="1">
      <c r="A265" s="187" t="s">
        <v>172</v>
      </c>
      <c r="B265" s="242">
        <v>19079.6</v>
      </c>
      <c r="C265" s="242">
        <v>19232.95</v>
      </c>
      <c r="D265" s="242">
        <v>19233.7</v>
      </c>
      <c r="E265" s="242">
        <v>19056.45</v>
      </c>
      <c r="F265" s="187" t="s">
        <v>1093</v>
      </c>
      <c r="G265" s="243">
        <v>-0.0032</v>
      </c>
    </row>
    <row r="266" ht="15.75" customHeight="1">
      <c r="A266" s="244" t="s">
        <v>173</v>
      </c>
      <c r="B266" s="245">
        <v>19140.9</v>
      </c>
      <c r="C266" s="245">
        <v>19053.4</v>
      </c>
      <c r="D266" s="245">
        <v>19158.5</v>
      </c>
      <c r="E266" s="245">
        <v>18940.0</v>
      </c>
      <c r="F266" s="244" t="s">
        <v>1094</v>
      </c>
      <c r="G266" s="246">
        <v>0.0049</v>
      </c>
    </row>
    <row r="267" ht="15.75" customHeight="1">
      <c r="A267" s="187" t="s">
        <v>174</v>
      </c>
      <c r="B267" s="242">
        <v>19047.25</v>
      </c>
      <c r="C267" s="242">
        <v>18928.75</v>
      </c>
      <c r="D267" s="242">
        <v>19076.15</v>
      </c>
      <c r="E267" s="242">
        <v>18926.65</v>
      </c>
      <c r="F267" s="187" t="s">
        <v>1095</v>
      </c>
      <c r="G267" s="243">
        <v>0.0101</v>
      </c>
    </row>
    <row r="268" ht="15.75" customHeight="1">
      <c r="A268" s="244" t="s">
        <v>175</v>
      </c>
      <c r="B268" s="245">
        <v>18857.25</v>
      </c>
      <c r="C268" s="245">
        <v>19027.25</v>
      </c>
      <c r="D268" s="245">
        <v>19041.7</v>
      </c>
      <c r="E268" s="245">
        <v>18837.85</v>
      </c>
      <c r="F268" s="244" t="s">
        <v>1096</v>
      </c>
      <c r="G268" s="246">
        <v>-0.0139</v>
      </c>
    </row>
    <row r="269" ht="15.75" customHeight="1">
      <c r="A269" s="187" t="s">
        <v>176</v>
      </c>
      <c r="B269" s="242">
        <v>19122.15</v>
      </c>
      <c r="C269" s="242">
        <v>19286.45</v>
      </c>
      <c r="D269" s="242">
        <v>19347.3</v>
      </c>
      <c r="E269" s="242">
        <v>19074.15</v>
      </c>
      <c r="F269" s="187" t="s">
        <v>1097</v>
      </c>
      <c r="G269" s="243">
        <v>-0.0083</v>
      </c>
    </row>
    <row r="270" ht="15.75" customHeight="1">
      <c r="A270" s="244" t="s">
        <v>177</v>
      </c>
      <c r="B270" s="245">
        <v>19281.75</v>
      </c>
      <c r="C270" s="245">
        <v>19521.6</v>
      </c>
      <c r="D270" s="245">
        <v>19556.85</v>
      </c>
      <c r="E270" s="245">
        <v>19257.85</v>
      </c>
      <c r="F270" s="244" t="s">
        <v>1098</v>
      </c>
      <c r="G270" s="246">
        <v>-0.0134</v>
      </c>
    </row>
    <row r="271" ht="15.75" customHeight="1">
      <c r="A271" s="187" t="s">
        <v>178</v>
      </c>
      <c r="B271" s="242">
        <v>19542.65</v>
      </c>
      <c r="C271" s="242">
        <v>19542.15</v>
      </c>
      <c r="D271" s="242">
        <v>19593.8</v>
      </c>
      <c r="E271" s="242">
        <v>19518.7</v>
      </c>
      <c r="F271" s="187" t="s">
        <v>1099</v>
      </c>
      <c r="G271" s="243">
        <v>-0.0042</v>
      </c>
    </row>
    <row r="272" ht="15.75" customHeight="1">
      <c r="A272" s="244" t="s">
        <v>181</v>
      </c>
      <c r="B272" s="245">
        <v>19624.7</v>
      </c>
      <c r="C272" s="245">
        <v>19545.2</v>
      </c>
      <c r="D272" s="245">
        <v>19681.8</v>
      </c>
      <c r="E272" s="245">
        <v>19512.35</v>
      </c>
      <c r="F272" s="244" t="s">
        <v>1100</v>
      </c>
      <c r="G272" s="246">
        <v>-0.0024</v>
      </c>
    </row>
    <row r="273" ht="15.75" customHeight="1">
      <c r="A273" s="187" t="s">
        <v>183</v>
      </c>
      <c r="B273" s="242">
        <v>19671.1</v>
      </c>
      <c r="C273" s="242">
        <v>19820.45</v>
      </c>
      <c r="D273" s="242">
        <v>19840.95</v>
      </c>
      <c r="E273" s="242">
        <v>19659.95</v>
      </c>
      <c r="F273" s="187" t="s">
        <v>1101</v>
      </c>
      <c r="G273" s="243">
        <v>-0.0071</v>
      </c>
    </row>
    <row r="274" ht="15.75" customHeight="1">
      <c r="A274" s="244" t="s">
        <v>185</v>
      </c>
      <c r="B274" s="245">
        <v>19811.5</v>
      </c>
      <c r="C274" s="245">
        <v>19843.2</v>
      </c>
      <c r="D274" s="245">
        <v>19849.75</v>
      </c>
      <c r="E274" s="245">
        <v>19775.65</v>
      </c>
      <c r="F274" s="244" t="s">
        <v>1102</v>
      </c>
      <c r="G274" s="246">
        <v>0.004</v>
      </c>
    </row>
    <row r="275" ht="15.75" customHeight="1">
      <c r="A275" s="187" t="s">
        <v>187</v>
      </c>
      <c r="B275" s="242">
        <v>19731.75</v>
      </c>
      <c r="C275" s="242">
        <v>19737.25</v>
      </c>
      <c r="D275" s="242">
        <v>19781.3</v>
      </c>
      <c r="E275" s="242">
        <v>19691.85</v>
      </c>
      <c r="F275" s="187" t="s">
        <v>1103</v>
      </c>
      <c r="G275" s="243">
        <v>-0.001</v>
      </c>
    </row>
    <row r="276" ht="15.75" customHeight="1">
      <c r="A276" s="244" t="s">
        <v>189</v>
      </c>
      <c r="B276" s="245">
        <v>19751.05</v>
      </c>
      <c r="C276" s="245">
        <v>19654.55</v>
      </c>
      <c r="D276" s="245">
        <v>19805.4</v>
      </c>
      <c r="E276" s="245">
        <v>19635.3</v>
      </c>
      <c r="F276" s="244" t="s">
        <v>1104</v>
      </c>
      <c r="G276" s="246">
        <v>-0.0022</v>
      </c>
    </row>
    <row r="277" ht="15.75" customHeight="1">
      <c r="A277" s="247">
        <v>45270.0</v>
      </c>
      <c r="B277" s="242">
        <v>19794.0</v>
      </c>
      <c r="C277" s="242">
        <v>19822.7</v>
      </c>
      <c r="D277" s="242">
        <v>19843.3</v>
      </c>
      <c r="E277" s="242">
        <v>19772.65</v>
      </c>
      <c r="F277" s="187" t="s">
        <v>1105</v>
      </c>
      <c r="G277" s="243">
        <v>-9.0E-4</v>
      </c>
    </row>
    <row r="278" ht="15.75" customHeight="1">
      <c r="A278" s="248">
        <v>45240.0</v>
      </c>
      <c r="B278" s="245">
        <v>19811.35</v>
      </c>
      <c r="C278" s="245">
        <v>19767.0</v>
      </c>
      <c r="D278" s="245">
        <v>19839.2</v>
      </c>
      <c r="E278" s="245">
        <v>19756.95</v>
      </c>
      <c r="F278" s="244" t="s">
        <v>1106</v>
      </c>
      <c r="G278" s="246">
        <v>0.0062</v>
      </c>
    </row>
    <row r="279" ht="15.75" customHeight="1">
      <c r="A279" s="247">
        <v>45209.0</v>
      </c>
      <c r="B279" s="242">
        <v>19689.85</v>
      </c>
      <c r="C279" s="242">
        <v>19565.6</v>
      </c>
      <c r="D279" s="242">
        <v>19717.8</v>
      </c>
      <c r="E279" s="242">
        <v>19565.45</v>
      </c>
      <c r="F279" s="187" t="s">
        <v>1107</v>
      </c>
      <c r="G279" s="243">
        <v>0.0091</v>
      </c>
    </row>
    <row r="280" ht="15.75" customHeight="1">
      <c r="A280" s="250">
        <v>45179.0</v>
      </c>
      <c r="B280" s="245">
        <v>19512.35</v>
      </c>
      <c r="C280" s="245">
        <v>19539.45</v>
      </c>
      <c r="D280" s="245">
        <v>19588.95</v>
      </c>
      <c r="E280" s="245">
        <v>19480.5</v>
      </c>
      <c r="F280" s="244" t="s">
        <v>1108</v>
      </c>
      <c r="G280" s="246">
        <v>-0.0072</v>
      </c>
    </row>
    <row r="281" ht="15.75" customHeight="1">
      <c r="A281" s="249">
        <v>45087.0</v>
      </c>
      <c r="B281" s="242">
        <v>19653.5</v>
      </c>
      <c r="C281" s="242">
        <v>19621.2</v>
      </c>
      <c r="D281" s="242">
        <v>19675.75</v>
      </c>
      <c r="E281" s="242">
        <v>19589.4</v>
      </c>
      <c r="F281" s="187" t="s">
        <v>1109</v>
      </c>
      <c r="G281" s="243">
        <v>0.0055</v>
      </c>
    </row>
    <row r="282" ht="15.75" customHeight="1">
      <c r="A282" s="250">
        <v>45056.0</v>
      </c>
      <c r="B282" s="245">
        <v>19545.75</v>
      </c>
      <c r="C282" s="245">
        <v>19521.85</v>
      </c>
      <c r="D282" s="245">
        <v>19576.95</v>
      </c>
      <c r="E282" s="245">
        <v>19487.3</v>
      </c>
      <c r="F282" s="244" t="s">
        <v>1110</v>
      </c>
      <c r="G282" s="246">
        <v>0.0056</v>
      </c>
    </row>
    <row r="283" ht="15.75" customHeight="1">
      <c r="A283" s="249">
        <v>45026.0</v>
      </c>
      <c r="B283" s="242">
        <v>19436.1</v>
      </c>
      <c r="C283" s="242">
        <v>19446.3</v>
      </c>
      <c r="D283" s="242">
        <v>19457.8</v>
      </c>
      <c r="E283" s="242">
        <v>19333.6</v>
      </c>
      <c r="F283" s="187" t="s">
        <v>1111</v>
      </c>
      <c r="G283" s="243">
        <v>-0.0047</v>
      </c>
    </row>
    <row r="284" ht="15.75" customHeight="1">
      <c r="A284" s="250">
        <v>44995.0</v>
      </c>
      <c r="B284" s="245">
        <v>19528.75</v>
      </c>
      <c r="C284" s="245">
        <v>19622.4</v>
      </c>
      <c r="D284" s="245">
        <v>19623.2</v>
      </c>
      <c r="E284" s="245">
        <v>19479.65</v>
      </c>
      <c r="F284" s="244" t="s">
        <v>1112</v>
      </c>
      <c r="G284" s="246">
        <v>-0.0056</v>
      </c>
    </row>
    <row r="285" ht="15.75" customHeight="1">
      <c r="A285" s="187" t="s">
        <v>192</v>
      </c>
      <c r="B285" s="242">
        <v>19638.3</v>
      </c>
      <c r="C285" s="242">
        <v>19581.2</v>
      </c>
      <c r="D285" s="242">
        <v>19726.25</v>
      </c>
      <c r="E285" s="242">
        <v>19551.05</v>
      </c>
      <c r="F285" s="187" t="s">
        <v>1113</v>
      </c>
      <c r="G285" s="243">
        <v>0.0059</v>
      </c>
    </row>
    <row r="286" ht="15.75" customHeight="1">
      <c r="A286" s="244" t="s">
        <v>193</v>
      </c>
      <c r="B286" s="245">
        <v>19523.55</v>
      </c>
      <c r="C286" s="245">
        <v>19761.8</v>
      </c>
      <c r="D286" s="245">
        <v>19766.65</v>
      </c>
      <c r="E286" s="245">
        <v>19492.1</v>
      </c>
      <c r="F286" s="244" t="s">
        <v>1114</v>
      </c>
      <c r="G286" s="246">
        <v>-0.0098</v>
      </c>
    </row>
    <row r="287" ht="15.75" customHeight="1">
      <c r="A287" s="187" t="s">
        <v>194</v>
      </c>
      <c r="B287" s="242">
        <v>19716.45</v>
      </c>
      <c r="C287" s="242">
        <v>19637.05</v>
      </c>
      <c r="D287" s="242">
        <v>19730.7</v>
      </c>
      <c r="E287" s="242">
        <v>19554.0</v>
      </c>
      <c r="F287" s="187" t="s">
        <v>1115</v>
      </c>
      <c r="G287" s="243">
        <v>0.0026</v>
      </c>
    </row>
    <row r="288" ht="15.75" customHeight="1">
      <c r="A288" s="244" t="s">
        <v>195</v>
      </c>
      <c r="B288" s="245">
        <v>19664.7</v>
      </c>
      <c r="C288" s="245">
        <v>19682.8</v>
      </c>
      <c r="D288" s="245">
        <v>19699.35</v>
      </c>
      <c r="E288" s="245">
        <v>19637.45</v>
      </c>
      <c r="F288" s="244" t="s">
        <v>1116</v>
      </c>
      <c r="G288" s="246">
        <v>-5.0E-4</v>
      </c>
    </row>
    <row r="289" ht="15.75" customHeight="1">
      <c r="A289" s="187" t="s">
        <v>196</v>
      </c>
      <c r="B289" s="242">
        <v>19674.55</v>
      </c>
      <c r="C289" s="242">
        <v>19678.2</v>
      </c>
      <c r="D289" s="242">
        <v>19734.15</v>
      </c>
      <c r="E289" s="242">
        <v>19601.55</v>
      </c>
      <c r="F289" s="187" t="s">
        <v>1117</v>
      </c>
      <c r="G289" s="243">
        <v>0.0</v>
      </c>
    </row>
    <row r="290" ht="15.75" customHeight="1">
      <c r="A290" s="244" t="s">
        <v>197</v>
      </c>
      <c r="B290" s="245">
        <v>19674.25</v>
      </c>
      <c r="C290" s="245">
        <v>19744.85</v>
      </c>
      <c r="D290" s="245">
        <v>19798.65</v>
      </c>
      <c r="E290" s="245">
        <v>19657.5</v>
      </c>
      <c r="F290" s="244" t="s">
        <v>1118</v>
      </c>
      <c r="G290" s="246">
        <v>-0.0034</v>
      </c>
    </row>
    <row r="291" ht="15.75" customHeight="1">
      <c r="A291" s="187" t="s">
        <v>198</v>
      </c>
      <c r="B291" s="242">
        <v>19742.35</v>
      </c>
      <c r="C291" s="242">
        <v>19840.55</v>
      </c>
      <c r="D291" s="242">
        <v>19848.75</v>
      </c>
      <c r="E291" s="242">
        <v>19709.95</v>
      </c>
      <c r="F291" s="187" t="s">
        <v>1119</v>
      </c>
      <c r="G291" s="243">
        <v>-0.008</v>
      </c>
    </row>
    <row r="292" ht="15.75" customHeight="1">
      <c r="A292" s="244" t="s">
        <v>199</v>
      </c>
      <c r="B292" s="245">
        <v>19901.4</v>
      </c>
      <c r="C292" s="245">
        <v>19980.75</v>
      </c>
      <c r="D292" s="245">
        <v>20050.65</v>
      </c>
      <c r="E292" s="245">
        <v>19878.85</v>
      </c>
      <c r="F292" s="244" t="s">
        <v>1120</v>
      </c>
      <c r="G292" s="246">
        <v>-0.0115</v>
      </c>
    </row>
    <row r="293" ht="15.75" customHeight="1">
      <c r="A293" s="187" t="s">
        <v>200</v>
      </c>
      <c r="B293" s="242">
        <v>20133.3</v>
      </c>
      <c r="C293" s="242">
        <v>20155.95</v>
      </c>
      <c r="D293" s="242">
        <v>20195.35</v>
      </c>
      <c r="E293" s="242">
        <v>20115.7</v>
      </c>
      <c r="F293" s="187" t="s">
        <v>1121</v>
      </c>
      <c r="G293" s="243">
        <v>-0.0029</v>
      </c>
    </row>
    <row r="294" ht="15.75" customHeight="1">
      <c r="A294" s="244" t="s">
        <v>201</v>
      </c>
      <c r="B294" s="245">
        <v>20192.35</v>
      </c>
      <c r="C294" s="245">
        <v>20156.45</v>
      </c>
      <c r="D294" s="245">
        <v>20222.45</v>
      </c>
      <c r="E294" s="245">
        <v>20129.7</v>
      </c>
      <c r="F294" s="244" t="s">
        <v>1122</v>
      </c>
      <c r="G294" s="246">
        <v>0.0044</v>
      </c>
    </row>
    <row r="295" ht="15.75" customHeight="1">
      <c r="A295" s="187" t="s">
        <v>202</v>
      </c>
      <c r="B295" s="242">
        <v>20103.1</v>
      </c>
      <c r="C295" s="242">
        <v>20127.95</v>
      </c>
      <c r="D295" s="242">
        <v>20167.65</v>
      </c>
      <c r="E295" s="242">
        <v>20043.45</v>
      </c>
      <c r="F295" s="187" t="s">
        <v>1123</v>
      </c>
      <c r="G295" s="243">
        <v>0.0016</v>
      </c>
    </row>
    <row r="296" ht="15.75" customHeight="1">
      <c r="A296" s="244" t="s">
        <v>203</v>
      </c>
      <c r="B296" s="245">
        <v>20070.0</v>
      </c>
      <c r="C296" s="245">
        <v>19989.5</v>
      </c>
      <c r="D296" s="245">
        <v>20096.9</v>
      </c>
      <c r="E296" s="245">
        <v>19944.1</v>
      </c>
      <c r="F296" s="244" t="s">
        <v>1124</v>
      </c>
      <c r="G296" s="246">
        <v>0.0038</v>
      </c>
    </row>
    <row r="297" ht="15.75" customHeight="1">
      <c r="A297" s="249">
        <v>45269.0</v>
      </c>
      <c r="B297" s="242">
        <v>19993.2</v>
      </c>
      <c r="C297" s="242">
        <v>20110.15</v>
      </c>
      <c r="D297" s="242">
        <v>20110.35</v>
      </c>
      <c r="E297" s="242">
        <v>19914.65</v>
      </c>
      <c r="F297" s="187" t="s">
        <v>1125</v>
      </c>
      <c r="G297" s="243">
        <v>-2.0E-4</v>
      </c>
    </row>
    <row r="298" ht="15.75" customHeight="1">
      <c r="A298" s="250">
        <v>45239.0</v>
      </c>
      <c r="B298" s="245">
        <v>19996.35</v>
      </c>
      <c r="C298" s="245">
        <v>19890.0</v>
      </c>
      <c r="D298" s="245">
        <v>20008.15</v>
      </c>
      <c r="E298" s="245">
        <v>19865.35</v>
      </c>
      <c r="F298" s="244" t="s">
        <v>1126</v>
      </c>
      <c r="G298" s="246">
        <v>0.0089</v>
      </c>
    </row>
    <row r="299" ht="15.75" customHeight="1">
      <c r="A299" s="249">
        <v>45147.0</v>
      </c>
      <c r="B299" s="242">
        <v>19819.95</v>
      </c>
      <c r="C299" s="242">
        <v>19774.8</v>
      </c>
      <c r="D299" s="242">
        <v>19867.15</v>
      </c>
      <c r="E299" s="242">
        <v>19727.05</v>
      </c>
      <c r="F299" s="187" t="s">
        <v>1127</v>
      </c>
      <c r="G299" s="243">
        <v>0.0047</v>
      </c>
    </row>
    <row r="300" ht="15.75" customHeight="1">
      <c r="A300" s="250">
        <v>45116.0</v>
      </c>
      <c r="B300" s="245">
        <v>19727.05</v>
      </c>
      <c r="C300" s="245">
        <v>19598.65</v>
      </c>
      <c r="D300" s="245">
        <v>19737.0</v>
      </c>
      <c r="E300" s="245">
        <v>19550.05</v>
      </c>
      <c r="F300" s="244" t="s">
        <v>1128</v>
      </c>
      <c r="G300" s="246">
        <v>0.0059</v>
      </c>
    </row>
    <row r="301" ht="15.75" customHeight="1">
      <c r="A301" s="249">
        <v>45086.0</v>
      </c>
      <c r="B301" s="242">
        <v>19611.05</v>
      </c>
      <c r="C301" s="242">
        <v>19581.2</v>
      </c>
      <c r="D301" s="242">
        <v>19636.45</v>
      </c>
      <c r="E301" s="242">
        <v>19491.5</v>
      </c>
      <c r="F301" s="187" t="s">
        <v>1129</v>
      </c>
      <c r="G301" s="243">
        <v>0.0018</v>
      </c>
    </row>
    <row r="302" ht="15.75" customHeight="1">
      <c r="A302" s="250">
        <v>45055.0</v>
      </c>
      <c r="B302" s="245">
        <v>19574.9</v>
      </c>
      <c r="C302" s="245">
        <v>19564.65</v>
      </c>
      <c r="D302" s="245">
        <v>19587.05</v>
      </c>
      <c r="E302" s="245">
        <v>19525.75</v>
      </c>
      <c r="F302" s="244" t="s">
        <v>1130</v>
      </c>
      <c r="G302" s="246">
        <v>0.0024</v>
      </c>
    </row>
    <row r="303" ht="15.75" customHeight="1">
      <c r="A303" s="249">
        <v>45025.0</v>
      </c>
      <c r="B303" s="242">
        <v>19528.8</v>
      </c>
      <c r="C303" s="242">
        <v>19525.05</v>
      </c>
      <c r="D303" s="242">
        <v>19545.15</v>
      </c>
      <c r="E303" s="242">
        <v>19432.85</v>
      </c>
      <c r="F303" s="187" t="s">
        <v>1131</v>
      </c>
      <c r="G303" s="243">
        <v>0.0048</v>
      </c>
    </row>
    <row r="304" ht="15.75" customHeight="1">
      <c r="A304" s="250">
        <v>44935.0</v>
      </c>
      <c r="B304" s="245">
        <v>19435.3</v>
      </c>
      <c r="C304" s="245">
        <v>19258.15</v>
      </c>
      <c r="D304" s="245">
        <v>19458.55</v>
      </c>
      <c r="E304" s="245">
        <v>19255.7</v>
      </c>
      <c r="F304" s="244" t="s">
        <v>1132</v>
      </c>
      <c r="G304" s="246">
        <v>0.0094</v>
      </c>
    </row>
    <row r="305" ht="15.75" customHeight="1">
      <c r="A305" s="187" t="s">
        <v>204</v>
      </c>
      <c r="B305" s="242">
        <v>19253.8</v>
      </c>
      <c r="C305" s="242">
        <v>19375.55</v>
      </c>
      <c r="D305" s="242">
        <v>19388.2</v>
      </c>
      <c r="E305" s="242">
        <v>19223.65</v>
      </c>
      <c r="F305" s="187" t="s">
        <v>1133</v>
      </c>
      <c r="G305" s="243">
        <v>-0.0048</v>
      </c>
    </row>
    <row r="306" ht="15.75" customHeight="1">
      <c r="A306" s="244" t="s">
        <v>205</v>
      </c>
      <c r="B306" s="245">
        <v>19347.45</v>
      </c>
      <c r="C306" s="245">
        <v>19433.45</v>
      </c>
      <c r="D306" s="245">
        <v>19452.8</v>
      </c>
      <c r="E306" s="245">
        <v>19334.75</v>
      </c>
      <c r="F306" s="244" t="s">
        <v>1134</v>
      </c>
      <c r="G306" s="246">
        <v>2.0E-4</v>
      </c>
    </row>
    <row r="307" ht="15.75" customHeight="1">
      <c r="A307" s="187" t="s">
        <v>206</v>
      </c>
      <c r="B307" s="242">
        <v>19342.65</v>
      </c>
      <c r="C307" s="242">
        <v>19374.85</v>
      </c>
      <c r="D307" s="242">
        <v>19377.9</v>
      </c>
      <c r="E307" s="242">
        <v>19309.1</v>
      </c>
      <c r="F307" s="187" t="s">
        <v>1135</v>
      </c>
      <c r="G307" s="243">
        <v>0.0019</v>
      </c>
    </row>
    <row r="308" ht="15.75" customHeight="1">
      <c r="A308" s="244" t="s">
        <v>207</v>
      </c>
      <c r="B308" s="245">
        <v>19306.05</v>
      </c>
      <c r="C308" s="245">
        <v>19298.35</v>
      </c>
      <c r="D308" s="245">
        <v>19366.85</v>
      </c>
      <c r="E308" s="245">
        <v>19249.7</v>
      </c>
      <c r="F308" s="244" t="s">
        <v>1136</v>
      </c>
      <c r="G308" s="246">
        <v>0.0021</v>
      </c>
    </row>
    <row r="309" ht="15.75" customHeight="1">
      <c r="A309" s="187" t="s">
        <v>208</v>
      </c>
      <c r="B309" s="242">
        <v>19265.8</v>
      </c>
      <c r="C309" s="242">
        <v>19297.4</v>
      </c>
      <c r="D309" s="242">
        <v>19339.55</v>
      </c>
      <c r="E309" s="242">
        <v>19229.7</v>
      </c>
      <c r="F309" s="187" t="s">
        <v>1137</v>
      </c>
      <c r="G309" s="243">
        <v>-0.0062</v>
      </c>
    </row>
    <row r="310" ht="15.75" customHeight="1">
      <c r="A310" s="244" t="s">
        <v>209</v>
      </c>
      <c r="B310" s="245">
        <v>19386.7</v>
      </c>
      <c r="C310" s="245">
        <v>19535.15</v>
      </c>
      <c r="D310" s="245">
        <v>19584.45</v>
      </c>
      <c r="E310" s="245">
        <v>19369.0</v>
      </c>
      <c r="F310" s="244" t="s">
        <v>1138</v>
      </c>
      <c r="G310" s="246">
        <v>-0.0029</v>
      </c>
    </row>
    <row r="311" ht="15.75" customHeight="1">
      <c r="A311" s="187" t="s">
        <v>210</v>
      </c>
      <c r="B311" s="242">
        <v>19444.0</v>
      </c>
      <c r="C311" s="242">
        <v>19439.2</v>
      </c>
      <c r="D311" s="242">
        <v>19472.05</v>
      </c>
      <c r="E311" s="242">
        <v>19366.6</v>
      </c>
      <c r="F311" s="187" t="s">
        <v>1139</v>
      </c>
      <c r="G311" s="243">
        <v>0.0025</v>
      </c>
    </row>
    <row r="312" ht="15.75" customHeight="1">
      <c r="A312" s="244" t="s">
        <v>211</v>
      </c>
      <c r="B312" s="245">
        <v>19396.45</v>
      </c>
      <c r="C312" s="245">
        <v>19417.1</v>
      </c>
      <c r="D312" s="245">
        <v>19443.5</v>
      </c>
      <c r="E312" s="245">
        <v>19381.3</v>
      </c>
      <c r="F312" s="244" t="s">
        <v>1140</v>
      </c>
      <c r="G312" s="246">
        <v>1.0E-4</v>
      </c>
    </row>
    <row r="313" ht="15.75" customHeight="1">
      <c r="A313" s="187" t="s">
        <v>212</v>
      </c>
      <c r="B313" s="242">
        <v>19393.6</v>
      </c>
      <c r="C313" s="242">
        <v>19320.65</v>
      </c>
      <c r="D313" s="242">
        <v>19425.95</v>
      </c>
      <c r="E313" s="242">
        <v>19296.3</v>
      </c>
      <c r="F313" s="187" t="s">
        <v>1141</v>
      </c>
      <c r="G313" s="243">
        <v>0.0043</v>
      </c>
    </row>
    <row r="314" ht="15.75" customHeight="1">
      <c r="A314" s="244" t="s">
        <v>213</v>
      </c>
      <c r="B314" s="245">
        <v>19310.15</v>
      </c>
      <c r="C314" s="245">
        <v>19301.75</v>
      </c>
      <c r="D314" s="245">
        <v>19373.8</v>
      </c>
      <c r="E314" s="245">
        <v>19253.6</v>
      </c>
      <c r="F314" s="244" t="s">
        <v>1142</v>
      </c>
      <c r="G314" s="246">
        <v>-0.0028</v>
      </c>
    </row>
    <row r="315" ht="15.75" customHeight="1">
      <c r="A315" s="187" t="s">
        <v>214</v>
      </c>
      <c r="B315" s="242">
        <v>19365.25</v>
      </c>
      <c r="C315" s="242">
        <v>19450.55</v>
      </c>
      <c r="D315" s="242">
        <v>19461.55</v>
      </c>
      <c r="E315" s="242">
        <v>19326.25</v>
      </c>
      <c r="F315" s="187" t="s">
        <v>1143</v>
      </c>
      <c r="G315" s="243">
        <v>-0.0051</v>
      </c>
    </row>
    <row r="316" ht="15.75" customHeight="1">
      <c r="A316" s="244" t="s">
        <v>215</v>
      </c>
      <c r="B316" s="245">
        <v>19465.0</v>
      </c>
      <c r="C316" s="245">
        <v>19369.0</v>
      </c>
      <c r="D316" s="245">
        <v>19482.75</v>
      </c>
      <c r="E316" s="245">
        <v>19317.2</v>
      </c>
      <c r="F316" s="244" t="s">
        <v>1144</v>
      </c>
      <c r="G316" s="246">
        <v>0.0016</v>
      </c>
    </row>
    <row r="317" ht="15.75" customHeight="1">
      <c r="A317" s="187" t="s">
        <v>216</v>
      </c>
      <c r="B317" s="242">
        <v>19434.55</v>
      </c>
      <c r="C317" s="242">
        <v>19383.95</v>
      </c>
      <c r="D317" s="242">
        <v>19465.85</v>
      </c>
      <c r="E317" s="242">
        <v>19257.9</v>
      </c>
      <c r="F317" s="187" t="s">
        <v>1145</v>
      </c>
      <c r="G317" s="243">
        <v>3.0E-4</v>
      </c>
    </row>
    <row r="318" ht="15.75" customHeight="1">
      <c r="A318" s="250">
        <v>45238.0</v>
      </c>
      <c r="B318" s="245">
        <v>19428.3</v>
      </c>
      <c r="C318" s="245">
        <v>19554.25</v>
      </c>
      <c r="D318" s="245">
        <v>19557.75</v>
      </c>
      <c r="E318" s="245">
        <v>19412.75</v>
      </c>
      <c r="F318" s="244" t="s">
        <v>1146</v>
      </c>
      <c r="G318" s="246">
        <v>-0.0059</v>
      </c>
    </row>
    <row r="319" ht="15.75" customHeight="1">
      <c r="A319" s="249">
        <v>45207.0</v>
      </c>
      <c r="B319" s="242">
        <v>19543.1</v>
      </c>
      <c r="C319" s="242">
        <v>19605.55</v>
      </c>
      <c r="D319" s="242">
        <v>19623.6</v>
      </c>
      <c r="E319" s="242">
        <v>19495.4</v>
      </c>
      <c r="F319" s="187" t="s">
        <v>1147</v>
      </c>
      <c r="G319" s="243">
        <v>-0.0046</v>
      </c>
    </row>
    <row r="320" ht="15.75" customHeight="1">
      <c r="A320" s="250">
        <v>45177.0</v>
      </c>
      <c r="B320" s="245">
        <v>19632.55</v>
      </c>
      <c r="C320" s="245">
        <v>19578.8</v>
      </c>
      <c r="D320" s="245">
        <v>19645.5</v>
      </c>
      <c r="E320" s="245">
        <v>19467.5</v>
      </c>
      <c r="F320" s="244" t="s">
        <v>1148</v>
      </c>
      <c r="G320" s="246">
        <v>0.0032</v>
      </c>
    </row>
    <row r="321" ht="15.75" customHeight="1">
      <c r="A321" s="249">
        <v>45146.0</v>
      </c>
      <c r="B321" s="242">
        <v>19570.85</v>
      </c>
      <c r="C321" s="242">
        <v>19627.2</v>
      </c>
      <c r="D321" s="242">
        <v>19634.4</v>
      </c>
      <c r="E321" s="242">
        <v>19533.1</v>
      </c>
      <c r="F321" s="187" t="s">
        <v>1149</v>
      </c>
      <c r="G321" s="243">
        <v>-0.0013</v>
      </c>
    </row>
    <row r="322" ht="15.75" customHeight="1">
      <c r="A322" s="250">
        <v>45115.0</v>
      </c>
      <c r="B322" s="245">
        <v>19597.3</v>
      </c>
      <c r="C322" s="245">
        <v>19576.85</v>
      </c>
      <c r="D322" s="245">
        <v>19620.45</v>
      </c>
      <c r="E322" s="245">
        <v>19524.8</v>
      </c>
      <c r="F322" s="244" t="s">
        <v>1150</v>
      </c>
      <c r="G322" s="246">
        <v>0.0041</v>
      </c>
    </row>
    <row r="323" ht="15.75" customHeight="1">
      <c r="A323" s="249">
        <v>45024.0</v>
      </c>
      <c r="B323" s="242">
        <v>19517.0</v>
      </c>
      <c r="C323" s="242">
        <v>19462.8</v>
      </c>
      <c r="D323" s="242">
        <v>19538.85</v>
      </c>
      <c r="E323" s="242">
        <v>19436.45</v>
      </c>
      <c r="F323" s="187" t="s">
        <v>1151</v>
      </c>
      <c r="G323" s="243">
        <v>0.007</v>
      </c>
    </row>
    <row r="324" ht="15.75" customHeight="1">
      <c r="A324" s="250">
        <v>44993.0</v>
      </c>
      <c r="B324" s="245">
        <v>19381.65</v>
      </c>
      <c r="C324" s="245">
        <v>19463.75</v>
      </c>
      <c r="D324" s="245">
        <v>19537.65</v>
      </c>
      <c r="E324" s="245">
        <v>19296.45</v>
      </c>
      <c r="F324" s="244" t="s">
        <v>1152</v>
      </c>
      <c r="G324" s="246">
        <v>-0.0074</v>
      </c>
    </row>
    <row r="325" ht="15.75" customHeight="1">
      <c r="A325" s="249">
        <v>44965.0</v>
      </c>
      <c r="B325" s="242">
        <v>19526.55</v>
      </c>
      <c r="C325" s="242">
        <v>19655.4</v>
      </c>
      <c r="D325" s="242">
        <v>19678.25</v>
      </c>
      <c r="E325" s="242">
        <v>19423.55</v>
      </c>
      <c r="F325" s="187" t="s">
        <v>1153</v>
      </c>
      <c r="G325" s="243">
        <v>-0.0105</v>
      </c>
    </row>
    <row r="326" ht="15.75" customHeight="1">
      <c r="A326" s="250">
        <v>44934.0</v>
      </c>
      <c r="B326" s="245">
        <v>19733.55</v>
      </c>
      <c r="C326" s="245">
        <v>19784.0</v>
      </c>
      <c r="D326" s="245">
        <v>19795.6</v>
      </c>
      <c r="E326" s="245">
        <v>19704.6</v>
      </c>
      <c r="F326" s="244" t="s">
        <v>1154</v>
      </c>
      <c r="G326" s="246">
        <v>-0.001</v>
      </c>
    </row>
    <row r="327" ht="15.75" customHeight="1">
      <c r="A327" s="187" t="s">
        <v>217</v>
      </c>
      <c r="B327" s="242">
        <v>19753.8</v>
      </c>
      <c r="C327" s="242">
        <v>19666.35</v>
      </c>
      <c r="D327" s="242">
        <v>19772.75</v>
      </c>
      <c r="E327" s="242">
        <v>19597.6</v>
      </c>
      <c r="F327" s="187" t="s">
        <v>1155</v>
      </c>
      <c r="G327" s="243">
        <v>0.0055</v>
      </c>
    </row>
    <row r="328" ht="15.75" customHeight="1">
      <c r="A328" s="244" t="s">
        <v>218</v>
      </c>
      <c r="B328" s="245">
        <v>19646.05</v>
      </c>
      <c r="C328" s="245">
        <v>19659.75</v>
      </c>
      <c r="D328" s="245">
        <v>19695.9</v>
      </c>
      <c r="E328" s="245">
        <v>19563.1</v>
      </c>
      <c r="F328" s="244" t="s">
        <v>1156</v>
      </c>
      <c r="G328" s="246">
        <v>-7.0E-4</v>
      </c>
    </row>
    <row r="329" ht="15.75" customHeight="1">
      <c r="A329" s="187" t="s">
        <v>219</v>
      </c>
      <c r="B329" s="242">
        <v>19659.9</v>
      </c>
      <c r="C329" s="242">
        <v>19850.9</v>
      </c>
      <c r="D329" s="242">
        <v>19867.55</v>
      </c>
      <c r="E329" s="242">
        <v>19603.55</v>
      </c>
      <c r="F329" s="187" t="s">
        <v>1157</v>
      </c>
      <c r="G329" s="243">
        <v>-0.006</v>
      </c>
    </row>
    <row r="330" ht="15.75" customHeight="1">
      <c r="A330" s="244" t="s">
        <v>220</v>
      </c>
      <c r="B330" s="245">
        <v>19778.3</v>
      </c>
      <c r="C330" s="245">
        <v>19733.35</v>
      </c>
      <c r="D330" s="245">
        <v>19825.6</v>
      </c>
      <c r="E330" s="245">
        <v>19716.7</v>
      </c>
      <c r="F330" s="244" t="s">
        <v>1158</v>
      </c>
      <c r="G330" s="246">
        <v>0.005</v>
      </c>
    </row>
    <row r="331" ht="15.75" customHeight="1">
      <c r="A331" s="187" t="s">
        <v>221</v>
      </c>
      <c r="B331" s="242">
        <v>19680.6</v>
      </c>
      <c r="C331" s="242">
        <v>19729.35</v>
      </c>
      <c r="D331" s="242">
        <v>19729.35</v>
      </c>
      <c r="E331" s="242">
        <v>19615.95</v>
      </c>
      <c r="F331" s="187" t="s">
        <v>1159</v>
      </c>
      <c r="G331" s="243">
        <v>4.0E-4</v>
      </c>
    </row>
    <row r="332" ht="15.75" customHeight="1">
      <c r="A332" s="244" t="s">
        <v>222</v>
      </c>
      <c r="B332" s="245">
        <v>19672.35</v>
      </c>
      <c r="C332" s="245">
        <v>19748.45</v>
      </c>
      <c r="D332" s="245">
        <v>19782.75</v>
      </c>
      <c r="E332" s="245">
        <v>19658.3</v>
      </c>
      <c r="F332" s="244" t="s">
        <v>1160</v>
      </c>
      <c r="G332" s="246">
        <v>-0.0037</v>
      </c>
    </row>
    <row r="333" ht="15.75" customHeight="1">
      <c r="A333" s="187" t="s">
        <v>223</v>
      </c>
      <c r="B333" s="242">
        <v>19745.0</v>
      </c>
      <c r="C333" s="242">
        <v>19800.45</v>
      </c>
      <c r="D333" s="242">
        <v>19887.4</v>
      </c>
      <c r="E333" s="242">
        <v>19700.0</v>
      </c>
      <c r="F333" s="187" t="s">
        <v>1161</v>
      </c>
      <c r="G333" s="243">
        <v>-0.0117</v>
      </c>
    </row>
    <row r="334" ht="15.75" customHeight="1">
      <c r="A334" s="244" t="s">
        <v>224</v>
      </c>
      <c r="B334" s="245">
        <v>19979.15</v>
      </c>
      <c r="C334" s="245">
        <v>19831.7</v>
      </c>
      <c r="D334" s="245">
        <v>19991.85</v>
      </c>
      <c r="E334" s="245">
        <v>19758.4</v>
      </c>
      <c r="F334" s="244" t="s">
        <v>1162</v>
      </c>
      <c r="G334" s="246">
        <v>0.0074</v>
      </c>
    </row>
    <row r="335" ht="15.75" customHeight="1">
      <c r="A335" s="187" t="s">
        <v>225</v>
      </c>
      <c r="B335" s="242">
        <v>19833.15</v>
      </c>
      <c r="C335" s="242">
        <v>19802.95</v>
      </c>
      <c r="D335" s="242">
        <v>19851.7</v>
      </c>
      <c r="E335" s="242">
        <v>19727.45</v>
      </c>
      <c r="F335" s="187" t="s">
        <v>1163</v>
      </c>
      <c r="G335" s="243">
        <v>0.0042</v>
      </c>
    </row>
    <row r="336" ht="15.75" customHeight="1">
      <c r="A336" s="244" t="s">
        <v>226</v>
      </c>
      <c r="B336" s="245">
        <v>19749.25</v>
      </c>
      <c r="C336" s="245">
        <v>19787.5</v>
      </c>
      <c r="D336" s="245">
        <v>19819.45</v>
      </c>
      <c r="E336" s="245">
        <v>19690.2</v>
      </c>
      <c r="F336" s="244" t="s">
        <v>1164</v>
      </c>
      <c r="G336" s="246">
        <v>0.0019</v>
      </c>
    </row>
    <row r="337" ht="15.75" customHeight="1">
      <c r="A337" s="187" t="s">
        <v>227</v>
      </c>
      <c r="B337" s="242">
        <v>19711.45</v>
      </c>
      <c r="C337" s="242">
        <v>19612.15</v>
      </c>
      <c r="D337" s="242">
        <v>19731.85</v>
      </c>
      <c r="E337" s="242">
        <v>19562.95</v>
      </c>
      <c r="F337" s="187" t="s">
        <v>1165</v>
      </c>
      <c r="G337" s="243">
        <v>0.0075</v>
      </c>
    </row>
    <row r="338" ht="15.75" customHeight="1">
      <c r="A338" s="244" t="s">
        <v>228</v>
      </c>
      <c r="B338" s="245">
        <v>19564.5</v>
      </c>
      <c r="C338" s="245">
        <v>19493.45</v>
      </c>
      <c r="D338" s="245">
        <v>19595.35</v>
      </c>
      <c r="E338" s="245">
        <v>19433.5</v>
      </c>
      <c r="F338" s="244" t="s">
        <v>1166</v>
      </c>
      <c r="G338" s="246">
        <v>0.0078</v>
      </c>
    </row>
    <row r="339" ht="15.75" customHeight="1">
      <c r="A339" s="187" t="s">
        <v>229</v>
      </c>
      <c r="B339" s="242">
        <v>19413.75</v>
      </c>
      <c r="C339" s="242">
        <v>19495.2</v>
      </c>
      <c r="D339" s="242">
        <v>19567.0</v>
      </c>
      <c r="E339" s="242">
        <v>19385.8</v>
      </c>
      <c r="F339" s="187" t="s">
        <v>1167</v>
      </c>
      <c r="G339" s="243">
        <v>0.0015</v>
      </c>
    </row>
    <row r="340" ht="15.75" customHeight="1">
      <c r="A340" s="250">
        <v>45267.0</v>
      </c>
      <c r="B340" s="245">
        <v>19384.3</v>
      </c>
      <c r="C340" s="245">
        <v>19497.45</v>
      </c>
      <c r="D340" s="245">
        <v>19507.7</v>
      </c>
      <c r="E340" s="245">
        <v>19361.75</v>
      </c>
      <c r="F340" s="244" t="s">
        <v>1168</v>
      </c>
      <c r="G340" s="246">
        <v>-0.0028</v>
      </c>
    </row>
    <row r="341" ht="15.75" customHeight="1">
      <c r="A341" s="249">
        <v>45237.0</v>
      </c>
      <c r="B341" s="242">
        <v>19439.4</v>
      </c>
      <c r="C341" s="242">
        <v>19427.1</v>
      </c>
      <c r="D341" s="242">
        <v>19515.1</v>
      </c>
      <c r="E341" s="242">
        <v>19406.45</v>
      </c>
      <c r="F341" s="187" t="s">
        <v>1169</v>
      </c>
      <c r="G341" s="243">
        <v>0.0043</v>
      </c>
    </row>
    <row r="342" ht="15.75" customHeight="1">
      <c r="A342" s="250">
        <v>45206.0</v>
      </c>
      <c r="B342" s="245">
        <v>19355.9</v>
      </c>
      <c r="C342" s="245">
        <v>19400.35</v>
      </c>
      <c r="D342" s="245">
        <v>19435.85</v>
      </c>
      <c r="E342" s="245">
        <v>19327.1</v>
      </c>
      <c r="F342" s="244" t="s">
        <v>1170</v>
      </c>
      <c r="G342" s="246">
        <v>0.0012</v>
      </c>
    </row>
    <row r="343" ht="15.75" customHeight="1">
      <c r="A343" s="249">
        <v>45114.0</v>
      </c>
      <c r="B343" s="242">
        <v>19331.8</v>
      </c>
      <c r="C343" s="242">
        <v>19422.8</v>
      </c>
      <c r="D343" s="242">
        <v>19523.6</v>
      </c>
      <c r="E343" s="242">
        <v>19303.6</v>
      </c>
      <c r="F343" s="187" t="s">
        <v>1171</v>
      </c>
      <c r="G343" s="243">
        <v>-0.0085</v>
      </c>
    </row>
    <row r="344" ht="15.75" customHeight="1">
      <c r="A344" s="250">
        <v>45084.0</v>
      </c>
      <c r="B344" s="245">
        <v>19497.3</v>
      </c>
      <c r="C344" s="245">
        <v>19385.7</v>
      </c>
      <c r="D344" s="245">
        <v>19512.2</v>
      </c>
      <c r="E344" s="245">
        <v>19373.0</v>
      </c>
      <c r="F344" s="244" t="s">
        <v>1138</v>
      </c>
      <c r="G344" s="246">
        <v>0.0051</v>
      </c>
    </row>
    <row r="345" ht="15.75" customHeight="1">
      <c r="A345" s="249">
        <v>45053.0</v>
      </c>
      <c r="B345" s="242">
        <v>19398.5</v>
      </c>
      <c r="C345" s="242">
        <v>19405.95</v>
      </c>
      <c r="D345" s="242">
        <v>19421.6</v>
      </c>
      <c r="E345" s="242">
        <v>19339.6</v>
      </c>
      <c r="F345" s="187" t="s">
        <v>1172</v>
      </c>
      <c r="G345" s="243">
        <v>5.0E-4</v>
      </c>
    </row>
    <row r="346" ht="15.75" customHeight="1">
      <c r="A346" s="250">
        <v>45023.0</v>
      </c>
      <c r="B346" s="245">
        <v>19389.0</v>
      </c>
      <c r="C346" s="245">
        <v>19406.6</v>
      </c>
      <c r="D346" s="245">
        <v>19434.15</v>
      </c>
      <c r="E346" s="245">
        <v>19300.0</v>
      </c>
      <c r="F346" s="244" t="s">
        <v>1173</v>
      </c>
      <c r="G346" s="246">
        <v>0.0034</v>
      </c>
    </row>
    <row r="347" ht="15.75" customHeight="1">
      <c r="A347" s="249">
        <v>44992.0</v>
      </c>
      <c r="B347" s="242">
        <v>19322.55</v>
      </c>
      <c r="C347" s="242">
        <v>19246.5</v>
      </c>
      <c r="D347" s="242">
        <v>19345.1</v>
      </c>
      <c r="E347" s="242">
        <v>19234.4</v>
      </c>
      <c r="F347" s="187" t="s">
        <v>1174</v>
      </c>
      <c r="G347" s="243">
        <v>0.007</v>
      </c>
    </row>
    <row r="348" ht="15.75" customHeight="1">
      <c r="A348" s="244" t="s">
        <v>230</v>
      </c>
      <c r="B348" s="245">
        <v>19189.05</v>
      </c>
      <c r="C348" s="245">
        <v>19076.85</v>
      </c>
      <c r="D348" s="245">
        <v>19201.7</v>
      </c>
      <c r="E348" s="245">
        <v>19024.6</v>
      </c>
      <c r="F348" s="244" t="s">
        <v>1175</v>
      </c>
      <c r="G348" s="246">
        <v>0.0114</v>
      </c>
    </row>
    <row r="349" ht="15.75" customHeight="1">
      <c r="A349" s="187" t="s">
        <v>231</v>
      </c>
      <c r="B349" s="242">
        <v>18972.1</v>
      </c>
      <c r="C349" s="242">
        <v>18908.15</v>
      </c>
      <c r="D349" s="242">
        <v>19011.25</v>
      </c>
      <c r="E349" s="242">
        <v>18861.35</v>
      </c>
      <c r="F349" s="187" t="s">
        <v>1176</v>
      </c>
      <c r="G349" s="243">
        <v>0.0082</v>
      </c>
    </row>
    <row r="350" ht="15.75" customHeight="1">
      <c r="A350" s="244" t="s">
        <v>232</v>
      </c>
      <c r="B350" s="245">
        <v>18817.4</v>
      </c>
      <c r="C350" s="245">
        <v>18748.55</v>
      </c>
      <c r="D350" s="245">
        <v>18829.25</v>
      </c>
      <c r="E350" s="245">
        <v>18714.25</v>
      </c>
      <c r="F350" s="244" t="s">
        <v>1177</v>
      </c>
      <c r="G350" s="246">
        <v>0.0068</v>
      </c>
    </row>
    <row r="351" ht="15.75" customHeight="1">
      <c r="A351" s="187" t="s">
        <v>233</v>
      </c>
      <c r="B351" s="242">
        <v>18691.2</v>
      </c>
      <c r="C351" s="242">
        <v>18682.35</v>
      </c>
      <c r="D351" s="242">
        <v>18722.05</v>
      </c>
      <c r="E351" s="242">
        <v>18646.7</v>
      </c>
      <c r="F351" s="187" t="s">
        <v>1178</v>
      </c>
      <c r="G351" s="243">
        <v>0.0014</v>
      </c>
    </row>
    <row r="352" ht="15.75" customHeight="1">
      <c r="A352" s="244" t="s">
        <v>234</v>
      </c>
      <c r="B352" s="245">
        <v>18665.5</v>
      </c>
      <c r="C352" s="245">
        <v>18741.85</v>
      </c>
      <c r="D352" s="245">
        <v>18756.4</v>
      </c>
      <c r="E352" s="245">
        <v>18647.1</v>
      </c>
      <c r="F352" s="244" t="s">
        <v>1179</v>
      </c>
      <c r="G352" s="246">
        <v>-0.0056</v>
      </c>
    </row>
    <row r="353" ht="15.75" customHeight="1">
      <c r="A353" s="187" t="s">
        <v>235</v>
      </c>
      <c r="B353" s="242">
        <v>18771.25</v>
      </c>
      <c r="C353" s="242">
        <v>18853.6</v>
      </c>
      <c r="D353" s="242">
        <v>18886.6</v>
      </c>
      <c r="E353" s="242">
        <v>18759.5</v>
      </c>
      <c r="F353" s="187" t="s">
        <v>1180</v>
      </c>
      <c r="G353" s="243">
        <v>-0.0045</v>
      </c>
    </row>
    <row r="354" ht="15.75" customHeight="1">
      <c r="A354" s="244" t="s">
        <v>236</v>
      </c>
      <c r="B354" s="245">
        <v>18856.85</v>
      </c>
      <c r="C354" s="245">
        <v>18849.4</v>
      </c>
      <c r="D354" s="245">
        <v>18875.9</v>
      </c>
      <c r="E354" s="245">
        <v>18794.85</v>
      </c>
      <c r="F354" s="244" t="s">
        <v>1181</v>
      </c>
      <c r="G354" s="246">
        <v>0.0021</v>
      </c>
    </row>
    <row r="355" ht="15.75" customHeight="1">
      <c r="A355" s="187" t="s">
        <v>237</v>
      </c>
      <c r="B355" s="242">
        <v>18816.7</v>
      </c>
      <c r="C355" s="242">
        <v>18752.35</v>
      </c>
      <c r="D355" s="242">
        <v>18839.7</v>
      </c>
      <c r="E355" s="242">
        <v>18660.65</v>
      </c>
      <c r="F355" s="187" t="s">
        <v>1182</v>
      </c>
      <c r="G355" s="243">
        <v>0.0033</v>
      </c>
    </row>
    <row r="356" ht="15.75" customHeight="1">
      <c r="A356" s="244" t="s">
        <v>238</v>
      </c>
      <c r="B356" s="245">
        <v>18755.45</v>
      </c>
      <c r="C356" s="245">
        <v>18873.3</v>
      </c>
      <c r="D356" s="245">
        <v>18881.45</v>
      </c>
      <c r="E356" s="245">
        <v>18719.15</v>
      </c>
      <c r="F356" s="244" t="s">
        <v>1183</v>
      </c>
      <c r="G356" s="246">
        <v>-0.0037</v>
      </c>
    </row>
    <row r="357" ht="15.75" customHeight="1">
      <c r="A357" s="187" t="s">
        <v>239</v>
      </c>
      <c r="B357" s="242">
        <v>18826.0</v>
      </c>
      <c r="C357" s="242">
        <v>18723.3</v>
      </c>
      <c r="D357" s="242">
        <v>18864.7</v>
      </c>
      <c r="E357" s="242">
        <v>18710.5</v>
      </c>
      <c r="F357" s="187" t="s">
        <v>1184</v>
      </c>
      <c r="G357" s="243">
        <v>0.0074</v>
      </c>
    </row>
    <row r="358" ht="15.75" customHeight="1">
      <c r="A358" s="244" t="s">
        <v>240</v>
      </c>
      <c r="B358" s="245">
        <v>18688.1</v>
      </c>
      <c r="C358" s="245">
        <v>18774.45</v>
      </c>
      <c r="D358" s="245">
        <v>18794.1</v>
      </c>
      <c r="E358" s="245">
        <v>18669.05</v>
      </c>
      <c r="F358" s="244" t="s">
        <v>1185</v>
      </c>
      <c r="G358" s="246">
        <v>-0.0036</v>
      </c>
    </row>
    <row r="359" ht="15.75" customHeight="1">
      <c r="A359" s="187" t="s">
        <v>241</v>
      </c>
      <c r="B359" s="242">
        <v>18755.9</v>
      </c>
      <c r="C359" s="242">
        <v>18744.6</v>
      </c>
      <c r="D359" s="242">
        <v>18769.7</v>
      </c>
      <c r="E359" s="242">
        <v>18690.0</v>
      </c>
      <c r="F359" s="187" t="s">
        <v>788</v>
      </c>
      <c r="G359" s="243">
        <v>0.0021</v>
      </c>
    </row>
    <row r="360" ht="15.75" customHeight="1">
      <c r="A360" s="244" t="s">
        <v>242</v>
      </c>
      <c r="B360" s="245">
        <v>18716.15</v>
      </c>
      <c r="C360" s="245">
        <v>18631.8</v>
      </c>
      <c r="D360" s="245">
        <v>18728.9</v>
      </c>
      <c r="E360" s="245">
        <v>18631.8</v>
      </c>
      <c r="F360" s="244" t="s">
        <v>1186</v>
      </c>
      <c r="G360" s="246">
        <v>0.0062</v>
      </c>
    </row>
    <row r="361" ht="15.75" customHeight="1">
      <c r="A361" s="249">
        <v>45266.0</v>
      </c>
      <c r="B361" s="242">
        <v>18601.5</v>
      </c>
      <c r="C361" s="242">
        <v>18595.05</v>
      </c>
      <c r="D361" s="242">
        <v>18633.6</v>
      </c>
      <c r="E361" s="242">
        <v>18559.75</v>
      </c>
      <c r="F361" s="187" t="s">
        <v>1187</v>
      </c>
      <c r="G361" s="243">
        <v>0.0021</v>
      </c>
    </row>
    <row r="362" ht="15.75" customHeight="1">
      <c r="A362" s="250">
        <v>45175.0</v>
      </c>
      <c r="B362" s="245">
        <v>18563.4</v>
      </c>
      <c r="C362" s="245">
        <v>18655.9</v>
      </c>
      <c r="D362" s="245">
        <v>18676.65</v>
      </c>
      <c r="E362" s="245">
        <v>18555.4</v>
      </c>
      <c r="F362" s="244" t="s">
        <v>1188</v>
      </c>
      <c r="G362" s="246">
        <v>-0.0038</v>
      </c>
    </row>
    <row r="363" ht="15.75" customHeight="1">
      <c r="A363" s="249">
        <v>45144.0</v>
      </c>
      <c r="B363" s="242">
        <v>18634.55</v>
      </c>
      <c r="C363" s="242">
        <v>18725.35</v>
      </c>
      <c r="D363" s="242">
        <v>18777.9</v>
      </c>
      <c r="E363" s="242">
        <v>18615.6</v>
      </c>
      <c r="F363" s="187" t="s">
        <v>1189</v>
      </c>
      <c r="G363" s="243">
        <v>-0.0049</v>
      </c>
    </row>
    <row r="364" ht="15.75" customHeight="1">
      <c r="A364" s="250">
        <v>45113.0</v>
      </c>
      <c r="B364" s="245">
        <v>18726.4</v>
      </c>
      <c r="C364" s="245">
        <v>18665.6</v>
      </c>
      <c r="D364" s="245">
        <v>18738.95</v>
      </c>
      <c r="E364" s="245">
        <v>18636.0</v>
      </c>
      <c r="F364" s="244" t="s">
        <v>1190</v>
      </c>
      <c r="G364" s="246">
        <v>0.0068</v>
      </c>
    </row>
    <row r="365" ht="15.75" customHeight="1">
      <c r="A365" s="249">
        <v>45083.0</v>
      </c>
      <c r="B365" s="242">
        <v>18599.0</v>
      </c>
      <c r="C365" s="242">
        <v>18600.8</v>
      </c>
      <c r="D365" s="242">
        <v>18622.75</v>
      </c>
      <c r="E365" s="242">
        <v>18531.6</v>
      </c>
      <c r="F365" s="187" t="s">
        <v>1191</v>
      </c>
      <c r="G365" s="243">
        <v>3.0E-4</v>
      </c>
    </row>
    <row r="366" ht="15.75" customHeight="1">
      <c r="A366" s="250">
        <v>45052.0</v>
      </c>
      <c r="B366" s="245">
        <v>18593.85</v>
      </c>
      <c r="C366" s="245">
        <v>18612.0</v>
      </c>
      <c r="D366" s="245">
        <v>18640.15</v>
      </c>
      <c r="E366" s="245">
        <v>18582.8</v>
      </c>
      <c r="F366" s="244" t="s">
        <v>1192</v>
      </c>
      <c r="G366" s="246">
        <v>0.0032</v>
      </c>
    </row>
    <row r="367" ht="15.75" customHeight="1">
      <c r="A367" s="249">
        <v>44963.0</v>
      </c>
      <c r="B367" s="242">
        <v>18534.1</v>
      </c>
      <c r="C367" s="242">
        <v>18550.85</v>
      </c>
      <c r="D367" s="242">
        <v>18573.7</v>
      </c>
      <c r="E367" s="242">
        <v>18478.4</v>
      </c>
      <c r="F367" s="187" t="s">
        <v>1053</v>
      </c>
      <c r="G367" s="243">
        <v>0.0025</v>
      </c>
    </row>
    <row r="368" ht="15.75" customHeight="1">
      <c r="A368" s="250">
        <v>44932.0</v>
      </c>
      <c r="B368" s="245">
        <v>18487.75</v>
      </c>
      <c r="C368" s="245">
        <v>18579.4</v>
      </c>
      <c r="D368" s="245">
        <v>18580.3</v>
      </c>
      <c r="E368" s="245">
        <v>18464.55</v>
      </c>
      <c r="F368" s="244" t="s">
        <v>1193</v>
      </c>
      <c r="G368" s="246">
        <v>-0.0025</v>
      </c>
    </row>
    <row r="369" ht="15.75" customHeight="1">
      <c r="A369" s="187" t="s">
        <v>243</v>
      </c>
      <c r="B369" s="242">
        <v>18534.4</v>
      </c>
      <c r="C369" s="242">
        <v>18594.2</v>
      </c>
      <c r="D369" s="242">
        <v>18603.9</v>
      </c>
      <c r="E369" s="242">
        <v>18483.85</v>
      </c>
      <c r="F369" s="187" t="s">
        <v>1194</v>
      </c>
      <c r="G369" s="243">
        <v>-0.0053</v>
      </c>
    </row>
    <row r="370" ht="15.75" customHeight="1">
      <c r="A370" s="244" t="s">
        <v>244</v>
      </c>
      <c r="B370" s="245">
        <v>18633.85</v>
      </c>
      <c r="C370" s="245">
        <v>18606.65</v>
      </c>
      <c r="D370" s="245">
        <v>18662.45</v>
      </c>
      <c r="E370" s="245">
        <v>18575.5</v>
      </c>
      <c r="F370" s="244" t="s">
        <v>1195</v>
      </c>
      <c r="G370" s="246">
        <v>0.0019</v>
      </c>
    </row>
    <row r="371" ht="15.75" customHeight="1">
      <c r="A371" s="187" t="s">
        <v>245</v>
      </c>
      <c r="B371" s="242">
        <v>18598.65</v>
      </c>
      <c r="C371" s="242">
        <v>18619.15</v>
      </c>
      <c r="D371" s="242">
        <v>18641.2</v>
      </c>
      <c r="E371" s="242">
        <v>18581.25</v>
      </c>
      <c r="F371" s="187" t="s">
        <v>1196</v>
      </c>
      <c r="G371" s="243">
        <v>0.0054</v>
      </c>
    </row>
    <row r="372" ht="15.75" customHeight="1">
      <c r="A372" s="244" t="s">
        <v>246</v>
      </c>
      <c r="B372" s="245">
        <v>18499.35</v>
      </c>
      <c r="C372" s="245">
        <v>18368.35</v>
      </c>
      <c r="D372" s="245">
        <v>18508.55</v>
      </c>
      <c r="E372" s="245">
        <v>18333.15</v>
      </c>
      <c r="F372" s="244" t="s">
        <v>1197</v>
      </c>
      <c r="G372" s="246">
        <v>0.0097</v>
      </c>
    </row>
    <row r="373" ht="15.75" customHeight="1">
      <c r="A373" s="187" t="s">
        <v>247</v>
      </c>
      <c r="B373" s="242">
        <v>18321.15</v>
      </c>
      <c r="C373" s="242">
        <v>18268.9</v>
      </c>
      <c r="D373" s="242">
        <v>18338.1</v>
      </c>
      <c r="E373" s="242">
        <v>18202.4</v>
      </c>
      <c r="F373" s="187" t="s">
        <v>1198</v>
      </c>
      <c r="G373" s="243">
        <v>0.002</v>
      </c>
    </row>
    <row r="374" ht="15.75" customHeight="1">
      <c r="A374" s="244" t="s">
        <v>248</v>
      </c>
      <c r="B374" s="245">
        <v>18285.4</v>
      </c>
      <c r="C374" s="245">
        <v>18294.8</v>
      </c>
      <c r="D374" s="245">
        <v>18392.6</v>
      </c>
      <c r="E374" s="245">
        <v>18262.95</v>
      </c>
      <c r="F374" s="244" t="s">
        <v>1199</v>
      </c>
      <c r="G374" s="246">
        <v>-0.0034</v>
      </c>
    </row>
    <row r="375" ht="15.75" customHeight="1">
      <c r="A375" s="187" t="s">
        <v>249</v>
      </c>
      <c r="B375" s="242">
        <v>18348.0</v>
      </c>
      <c r="C375" s="242">
        <v>18362.9</v>
      </c>
      <c r="D375" s="242">
        <v>18419.75</v>
      </c>
      <c r="E375" s="242">
        <v>18324.2</v>
      </c>
      <c r="F375" s="187" t="s">
        <v>1200</v>
      </c>
      <c r="G375" s="243">
        <v>0.0018</v>
      </c>
    </row>
    <row r="376" ht="15.75" customHeight="1">
      <c r="A376" s="244" t="s">
        <v>250</v>
      </c>
      <c r="B376" s="245">
        <v>18314.4</v>
      </c>
      <c r="C376" s="245">
        <v>18201.1</v>
      </c>
      <c r="D376" s="245">
        <v>18335.25</v>
      </c>
      <c r="E376" s="245">
        <v>18178.85</v>
      </c>
      <c r="F376" s="244" t="s">
        <v>1201</v>
      </c>
      <c r="G376" s="246">
        <v>0.0061</v>
      </c>
    </row>
    <row r="377" ht="15.75" customHeight="1">
      <c r="A377" s="187" t="s">
        <v>251</v>
      </c>
      <c r="B377" s="242">
        <v>18203.4</v>
      </c>
      <c r="C377" s="242">
        <v>18186.15</v>
      </c>
      <c r="D377" s="242">
        <v>18218.1</v>
      </c>
      <c r="E377" s="242">
        <v>18060.4</v>
      </c>
      <c r="F377" s="187" t="s">
        <v>1202</v>
      </c>
      <c r="G377" s="243">
        <v>0.0041</v>
      </c>
    </row>
    <row r="378" ht="15.75" customHeight="1">
      <c r="A378" s="244" t="s">
        <v>252</v>
      </c>
      <c r="B378" s="245">
        <v>18129.95</v>
      </c>
      <c r="C378" s="245">
        <v>18287.5</v>
      </c>
      <c r="D378" s="245">
        <v>18297.2</v>
      </c>
      <c r="E378" s="245">
        <v>18104.85</v>
      </c>
      <c r="F378" s="244" t="s">
        <v>1203</v>
      </c>
      <c r="G378" s="246">
        <v>-0.0028</v>
      </c>
    </row>
    <row r="379" ht="15.75" customHeight="1">
      <c r="A379" s="187" t="s">
        <v>253</v>
      </c>
      <c r="B379" s="242">
        <v>18181.75</v>
      </c>
      <c r="C379" s="242">
        <v>18300.45</v>
      </c>
      <c r="D379" s="242">
        <v>18309.0</v>
      </c>
      <c r="E379" s="242">
        <v>18115.35</v>
      </c>
      <c r="F379" s="187" t="s">
        <v>1204</v>
      </c>
      <c r="G379" s="243">
        <v>-0.0057</v>
      </c>
    </row>
    <row r="380" ht="15.75" customHeight="1">
      <c r="A380" s="244" t="s">
        <v>254</v>
      </c>
      <c r="B380" s="245">
        <v>18286.5</v>
      </c>
      <c r="C380" s="245">
        <v>18432.35</v>
      </c>
      <c r="D380" s="245">
        <v>18432.35</v>
      </c>
      <c r="E380" s="245">
        <v>18264.35</v>
      </c>
      <c r="F380" s="244" t="s">
        <v>1205</v>
      </c>
      <c r="G380" s="246">
        <v>-0.0061</v>
      </c>
    </row>
    <row r="381" ht="15.75" customHeight="1">
      <c r="A381" s="187" t="s">
        <v>255</v>
      </c>
      <c r="B381" s="242">
        <v>18398.85</v>
      </c>
      <c r="C381" s="242">
        <v>18339.3</v>
      </c>
      <c r="D381" s="242">
        <v>18458.9</v>
      </c>
      <c r="E381" s="242">
        <v>18287.9</v>
      </c>
      <c r="F381" s="187" t="s">
        <v>1206</v>
      </c>
      <c r="G381" s="243">
        <v>0.0046</v>
      </c>
    </row>
    <row r="382" ht="15.75" customHeight="1">
      <c r="A382" s="250">
        <v>45265.0</v>
      </c>
      <c r="B382" s="245">
        <v>18314.8</v>
      </c>
      <c r="C382" s="245">
        <v>18273.75</v>
      </c>
      <c r="D382" s="245">
        <v>18342.75</v>
      </c>
      <c r="E382" s="245">
        <v>18194.55</v>
      </c>
      <c r="F382" s="244" t="s">
        <v>1207</v>
      </c>
      <c r="G382" s="246">
        <v>0.001</v>
      </c>
    </row>
    <row r="383" ht="15.75" customHeight="1">
      <c r="A383" s="249">
        <v>45235.0</v>
      </c>
      <c r="B383" s="242">
        <v>18297.0</v>
      </c>
      <c r="C383" s="242">
        <v>18357.8</v>
      </c>
      <c r="D383" s="242">
        <v>18389.7</v>
      </c>
      <c r="E383" s="242">
        <v>18270.4</v>
      </c>
      <c r="F383" s="187" t="s">
        <v>1208</v>
      </c>
      <c r="G383" s="243">
        <v>-0.001</v>
      </c>
    </row>
    <row r="384" ht="15.75" customHeight="1">
      <c r="A384" s="250">
        <v>45204.0</v>
      </c>
      <c r="B384" s="245">
        <v>18315.1</v>
      </c>
      <c r="C384" s="245">
        <v>18313.6</v>
      </c>
      <c r="D384" s="245">
        <v>18326.75</v>
      </c>
      <c r="E384" s="245">
        <v>18211.95</v>
      </c>
      <c r="F384" s="244" t="s">
        <v>1209</v>
      </c>
      <c r="G384" s="246">
        <v>0.0027</v>
      </c>
    </row>
    <row r="385" ht="15.75" customHeight="1">
      <c r="A385" s="249">
        <v>45174.0</v>
      </c>
      <c r="B385" s="242">
        <v>18265.95</v>
      </c>
      <c r="C385" s="242">
        <v>18303.4</v>
      </c>
      <c r="D385" s="242">
        <v>18344.2</v>
      </c>
      <c r="E385" s="242">
        <v>18229.65</v>
      </c>
      <c r="F385" s="187" t="s">
        <v>1210</v>
      </c>
      <c r="G385" s="243">
        <v>1.0E-4</v>
      </c>
    </row>
    <row r="386" ht="15.75" customHeight="1">
      <c r="A386" s="250">
        <v>45143.0</v>
      </c>
      <c r="B386" s="245">
        <v>18264.4</v>
      </c>
      <c r="C386" s="245">
        <v>18120.6</v>
      </c>
      <c r="D386" s="245">
        <v>18286.95</v>
      </c>
      <c r="E386" s="245">
        <v>18100.3</v>
      </c>
      <c r="F386" s="244" t="s">
        <v>1211</v>
      </c>
      <c r="G386" s="246">
        <v>0.0108</v>
      </c>
    </row>
    <row r="387" ht="15.75" customHeight="1">
      <c r="A387" s="249">
        <v>45051.0</v>
      </c>
      <c r="B387" s="242">
        <v>18069.0</v>
      </c>
      <c r="C387" s="242">
        <v>18117.3</v>
      </c>
      <c r="D387" s="242">
        <v>18216.95</v>
      </c>
      <c r="E387" s="242">
        <v>18055.45</v>
      </c>
      <c r="F387" s="187" t="s">
        <v>1212</v>
      </c>
      <c r="G387" s="243">
        <v>-0.0102</v>
      </c>
    </row>
    <row r="388" ht="15.75" customHeight="1">
      <c r="A388" s="250">
        <v>45021.0</v>
      </c>
      <c r="B388" s="245">
        <v>18255.8</v>
      </c>
      <c r="C388" s="245">
        <v>18081.0</v>
      </c>
      <c r="D388" s="245">
        <v>18267.45</v>
      </c>
      <c r="E388" s="245">
        <v>18066.7</v>
      </c>
      <c r="F388" s="244" t="s">
        <v>1213</v>
      </c>
      <c r="G388" s="246">
        <v>0.0092</v>
      </c>
    </row>
    <row r="389" ht="15.75" customHeight="1">
      <c r="A389" s="249">
        <v>44990.0</v>
      </c>
      <c r="B389" s="242">
        <v>18089.85</v>
      </c>
      <c r="C389" s="242">
        <v>18113.8</v>
      </c>
      <c r="D389" s="242">
        <v>18116.35</v>
      </c>
      <c r="E389" s="242">
        <v>18042.4</v>
      </c>
      <c r="F389" s="187" t="s">
        <v>1214</v>
      </c>
      <c r="G389" s="243">
        <v>-0.0032</v>
      </c>
    </row>
    <row r="390" ht="15.75" customHeight="1">
      <c r="A390" s="250">
        <v>44962.0</v>
      </c>
      <c r="B390" s="245">
        <v>18147.65</v>
      </c>
      <c r="C390" s="245">
        <v>18124.8</v>
      </c>
      <c r="D390" s="245">
        <v>18180.25</v>
      </c>
      <c r="E390" s="245">
        <v>18101.75</v>
      </c>
      <c r="F390" s="244" t="s">
        <v>1215</v>
      </c>
      <c r="G390" s="246">
        <v>0.0046</v>
      </c>
    </row>
    <row r="391" ht="15.75" customHeight="1">
      <c r="A391" s="187" t="s">
        <v>256</v>
      </c>
      <c r="B391" s="242">
        <v>18065.0</v>
      </c>
      <c r="C391" s="242">
        <v>17950.4</v>
      </c>
      <c r="D391" s="242">
        <v>18089.15</v>
      </c>
      <c r="E391" s="242">
        <v>17885.3</v>
      </c>
      <c r="F391" s="187" t="s">
        <v>1216</v>
      </c>
      <c r="G391" s="243">
        <v>0.0084</v>
      </c>
    </row>
    <row r="392" ht="15.75" customHeight="1">
      <c r="A392" s="244" t="s">
        <v>257</v>
      </c>
      <c r="B392" s="245">
        <v>17915.05</v>
      </c>
      <c r="C392" s="245">
        <v>17813.1</v>
      </c>
      <c r="D392" s="245">
        <v>17931.6</v>
      </c>
      <c r="E392" s="245">
        <v>17797.9</v>
      </c>
      <c r="F392" s="244" t="s">
        <v>1217</v>
      </c>
      <c r="G392" s="246">
        <v>0.0057</v>
      </c>
    </row>
    <row r="393" ht="15.75" customHeight="1">
      <c r="A393" s="187" t="s">
        <v>258</v>
      </c>
      <c r="B393" s="242">
        <v>17813.6</v>
      </c>
      <c r="C393" s="242">
        <v>17767.3</v>
      </c>
      <c r="D393" s="242">
        <v>17827.75</v>
      </c>
      <c r="E393" s="242">
        <v>17711.2</v>
      </c>
      <c r="F393" s="187" t="s">
        <v>1218</v>
      </c>
      <c r="G393" s="243">
        <v>0.0025</v>
      </c>
    </row>
    <row r="394" ht="15.75" customHeight="1">
      <c r="A394" s="244" t="s">
        <v>259</v>
      </c>
      <c r="B394" s="245">
        <v>17769.25</v>
      </c>
      <c r="C394" s="245">
        <v>17761.55</v>
      </c>
      <c r="D394" s="245">
        <v>17807.45</v>
      </c>
      <c r="E394" s="245">
        <v>17716.85</v>
      </c>
      <c r="F394" s="244" t="s">
        <v>1219</v>
      </c>
      <c r="G394" s="246">
        <v>0.0015</v>
      </c>
    </row>
    <row r="395" ht="15.75" customHeight="1">
      <c r="A395" s="187" t="s">
        <v>260</v>
      </c>
      <c r="B395" s="242">
        <v>17743.4</v>
      </c>
      <c r="C395" s="242">
        <v>17707.55</v>
      </c>
      <c r="D395" s="242">
        <v>17754.5</v>
      </c>
      <c r="E395" s="242">
        <v>17612.5</v>
      </c>
      <c r="F395" s="187" t="s">
        <v>1220</v>
      </c>
      <c r="G395" s="243">
        <v>0.0068</v>
      </c>
    </row>
    <row r="396" ht="15.75" customHeight="1">
      <c r="A396" s="244" t="s">
        <v>261</v>
      </c>
      <c r="B396" s="245">
        <v>17624.05</v>
      </c>
      <c r="C396" s="245">
        <v>17639.75</v>
      </c>
      <c r="D396" s="245">
        <v>17663.2</v>
      </c>
      <c r="E396" s="245">
        <v>17553.95</v>
      </c>
      <c r="F396" s="244" t="s">
        <v>1221</v>
      </c>
      <c r="G396" s="246">
        <v>0.0</v>
      </c>
    </row>
    <row r="397" ht="15.75" customHeight="1">
      <c r="A397" s="187" t="s">
        <v>262</v>
      </c>
      <c r="B397" s="242">
        <v>17624.45</v>
      </c>
      <c r="C397" s="242">
        <v>17638.6</v>
      </c>
      <c r="D397" s="242">
        <v>17684.45</v>
      </c>
      <c r="E397" s="242">
        <v>17584.35</v>
      </c>
      <c r="F397" s="187" t="s">
        <v>1222</v>
      </c>
      <c r="G397" s="243">
        <v>3.0E-4</v>
      </c>
    </row>
    <row r="398" ht="15.75" customHeight="1">
      <c r="A398" s="244" t="s">
        <v>263</v>
      </c>
      <c r="B398" s="245">
        <v>17618.75</v>
      </c>
      <c r="C398" s="245">
        <v>17653.35</v>
      </c>
      <c r="D398" s="245">
        <v>17666.15</v>
      </c>
      <c r="E398" s="245">
        <v>17579.85</v>
      </c>
      <c r="F398" s="244" t="s">
        <v>1223</v>
      </c>
      <c r="G398" s="246">
        <v>-0.0023</v>
      </c>
    </row>
    <row r="399" ht="15.75" customHeight="1">
      <c r="A399" s="187" t="s">
        <v>264</v>
      </c>
      <c r="B399" s="242">
        <v>17660.15</v>
      </c>
      <c r="C399" s="242">
        <v>17766.6</v>
      </c>
      <c r="D399" s="242">
        <v>17766.6</v>
      </c>
      <c r="E399" s="242">
        <v>17610.2</v>
      </c>
      <c r="F399" s="187" t="s">
        <v>1224</v>
      </c>
      <c r="G399" s="243">
        <v>-0.0026</v>
      </c>
    </row>
    <row r="400" ht="15.75" customHeight="1">
      <c r="A400" s="244" t="s">
        <v>265</v>
      </c>
      <c r="B400" s="245">
        <v>17706.85</v>
      </c>
      <c r="C400" s="245">
        <v>17863.0</v>
      </c>
      <c r="D400" s="245">
        <v>17863.0</v>
      </c>
      <c r="E400" s="245">
        <v>17574.05</v>
      </c>
      <c r="F400" s="244" t="s">
        <v>1225</v>
      </c>
      <c r="G400" s="246">
        <v>-0.0068</v>
      </c>
    </row>
    <row r="401" ht="15.75" customHeight="1">
      <c r="A401" s="187" t="s">
        <v>266</v>
      </c>
      <c r="B401" s="242">
        <v>17828.0</v>
      </c>
      <c r="C401" s="242">
        <v>17807.3</v>
      </c>
      <c r="D401" s="242">
        <v>17842.15</v>
      </c>
      <c r="E401" s="242">
        <v>17729.65</v>
      </c>
      <c r="F401" s="187" t="s">
        <v>1226</v>
      </c>
      <c r="G401" s="243">
        <v>9.0E-4</v>
      </c>
    </row>
    <row r="402" ht="15.75" customHeight="1">
      <c r="A402" s="250">
        <v>45264.0</v>
      </c>
      <c r="B402" s="245">
        <v>17812.4</v>
      </c>
      <c r="C402" s="245">
        <v>17759.55</v>
      </c>
      <c r="D402" s="245">
        <v>17825.75</v>
      </c>
      <c r="E402" s="245">
        <v>17717.25</v>
      </c>
      <c r="F402" s="244" t="s">
        <v>1227</v>
      </c>
      <c r="G402" s="246">
        <v>0.0051</v>
      </c>
    </row>
    <row r="403" ht="15.75" customHeight="1">
      <c r="A403" s="249">
        <v>45234.0</v>
      </c>
      <c r="B403" s="242">
        <v>17722.3</v>
      </c>
      <c r="C403" s="242">
        <v>17704.8</v>
      </c>
      <c r="D403" s="242">
        <v>17748.75</v>
      </c>
      <c r="E403" s="242">
        <v>17655.15</v>
      </c>
      <c r="F403" s="187" t="s">
        <v>1228</v>
      </c>
      <c r="G403" s="243">
        <v>0.0056</v>
      </c>
    </row>
    <row r="404" ht="15.75" customHeight="1">
      <c r="A404" s="250">
        <v>45203.0</v>
      </c>
      <c r="B404" s="245">
        <v>17624.05</v>
      </c>
      <c r="C404" s="245">
        <v>17634.9</v>
      </c>
      <c r="D404" s="245">
        <v>17694.1</v>
      </c>
      <c r="E404" s="245">
        <v>17597.95</v>
      </c>
      <c r="F404" s="244" t="s">
        <v>1229</v>
      </c>
      <c r="G404" s="246">
        <v>0.0014</v>
      </c>
    </row>
    <row r="405" ht="15.75" customHeight="1">
      <c r="A405" s="249">
        <v>45081.0</v>
      </c>
      <c r="B405" s="242">
        <v>17599.15</v>
      </c>
      <c r="C405" s="242">
        <v>17533.85</v>
      </c>
      <c r="D405" s="242">
        <v>17638.7</v>
      </c>
      <c r="E405" s="242">
        <v>17502.85</v>
      </c>
      <c r="F405" s="187" t="s">
        <v>1230</v>
      </c>
      <c r="G405" s="243">
        <v>0.0024</v>
      </c>
    </row>
    <row r="406" ht="15.75" customHeight="1">
      <c r="A406" s="250">
        <v>45050.0</v>
      </c>
      <c r="B406" s="245">
        <v>17557.05</v>
      </c>
      <c r="C406" s="245">
        <v>17422.3</v>
      </c>
      <c r="D406" s="245">
        <v>17570.55</v>
      </c>
      <c r="E406" s="245">
        <v>17402.7</v>
      </c>
      <c r="F406" s="244" t="s">
        <v>1231</v>
      </c>
      <c r="G406" s="246">
        <v>0.0091</v>
      </c>
    </row>
    <row r="407" ht="15.75" customHeight="1">
      <c r="A407" s="249">
        <v>44989.0</v>
      </c>
      <c r="B407" s="242">
        <v>17398.05</v>
      </c>
      <c r="C407" s="242">
        <v>17427.95</v>
      </c>
      <c r="D407" s="242">
        <v>17428.05</v>
      </c>
      <c r="E407" s="242">
        <v>17312.75</v>
      </c>
      <c r="F407" s="187" t="s">
        <v>1232</v>
      </c>
      <c r="G407" s="243">
        <v>0.0022</v>
      </c>
    </row>
    <row r="408" ht="15.75" customHeight="1">
      <c r="A408" s="244" t="s">
        <v>267</v>
      </c>
      <c r="B408" s="245">
        <v>17359.75</v>
      </c>
      <c r="C408" s="245">
        <v>17210.35</v>
      </c>
      <c r="D408" s="245">
        <v>17381.6</v>
      </c>
      <c r="E408" s="245">
        <v>17204.65</v>
      </c>
      <c r="F408" s="244" t="s">
        <v>1233</v>
      </c>
      <c r="G408" s="246">
        <v>0.0163</v>
      </c>
    </row>
    <row r="409" ht="15.75" customHeight="1">
      <c r="A409" s="187" t="s">
        <v>268</v>
      </c>
      <c r="B409" s="242">
        <v>17080.7</v>
      </c>
      <c r="C409" s="242">
        <v>16977.3</v>
      </c>
      <c r="D409" s="242">
        <v>17126.15</v>
      </c>
      <c r="E409" s="242">
        <v>16940.6</v>
      </c>
      <c r="F409" s="187" t="s">
        <v>1234</v>
      </c>
      <c r="G409" s="243">
        <v>0.0076</v>
      </c>
    </row>
    <row r="410" ht="15.75" customHeight="1">
      <c r="A410" s="244" t="s">
        <v>269</v>
      </c>
      <c r="B410" s="245">
        <v>16951.7</v>
      </c>
      <c r="C410" s="245">
        <v>17031.75</v>
      </c>
      <c r="D410" s="245">
        <v>17061.75</v>
      </c>
      <c r="E410" s="245">
        <v>16913.75</v>
      </c>
      <c r="F410" s="244" t="s">
        <v>1235</v>
      </c>
      <c r="G410" s="246">
        <v>-0.002</v>
      </c>
    </row>
    <row r="411" ht="15.75" customHeight="1">
      <c r="A411" s="187" t="s">
        <v>270</v>
      </c>
      <c r="B411" s="242">
        <v>16985.7</v>
      </c>
      <c r="C411" s="242">
        <v>16984.3</v>
      </c>
      <c r="D411" s="242">
        <v>17091.0</v>
      </c>
      <c r="E411" s="242">
        <v>16918.55</v>
      </c>
      <c r="F411" s="187" t="s">
        <v>1236</v>
      </c>
      <c r="G411" s="243">
        <v>0.0024</v>
      </c>
    </row>
    <row r="412" ht="15.75" customHeight="1">
      <c r="A412" s="244" t="s">
        <v>271</v>
      </c>
      <c r="B412" s="245">
        <v>16945.05</v>
      </c>
      <c r="C412" s="245">
        <v>17076.2</v>
      </c>
      <c r="D412" s="245">
        <v>17109.45</v>
      </c>
      <c r="E412" s="245">
        <v>16917.35</v>
      </c>
      <c r="F412" s="244" t="s">
        <v>1237</v>
      </c>
      <c r="G412" s="246">
        <v>-0.0077</v>
      </c>
    </row>
    <row r="413" ht="15.75" customHeight="1">
      <c r="A413" s="187" t="s">
        <v>272</v>
      </c>
      <c r="B413" s="242">
        <v>17076.9</v>
      </c>
      <c r="C413" s="242">
        <v>17097.4</v>
      </c>
      <c r="D413" s="242">
        <v>17205.4</v>
      </c>
      <c r="E413" s="242">
        <v>17045.3</v>
      </c>
      <c r="F413" s="187" t="s">
        <v>1238</v>
      </c>
      <c r="G413" s="243">
        <v>-0.0044</v>
      </c>
    </row>
    <row r="414" ht="15.75" customHeight="1">
      <c r="A414" s="244" t="s">
        <v>273</v>
      </c>
      <c r="B414" s="245">
        <v>17151.9</v>
      </c>
      <c r="C414" s="245">
        <v>17177.45</v>
      </c>
      <c r="D414" s="245">
        <v>17207.25</v>
      </c>
      <c r="E414" s="245">
        <v>17107.85</v>
      </c>
      <c r="F414" s="244"/>
      <c r="G414" s="246">
        <v>0.0026</v>
      </c>
    </row>
    <row r="415" ht="15.75" customHeight="1">
      <c r="A415" s="187" t="s">
        <v>274</v>
      </c>
      <c r="B415" s="242">
        <v>17107.5</v>
      </c>
      <c r="C415" s="242">
        <v>17060.4</v>
      </c>
      <c r="D415" s="242">
        <v>17127.7</v>
      </c>
      <c r="E415" s="242">
        <v>17016.0</v>
      </c>
      <c r="F415" s="187" t="s">
        <v>1239</v>
      </c>
      <c r="G415" s="243">
        <v>0.007</v>
      </c>
    </row>
    <row r="416" ht="15.75" customHeight="1">
      <c r="A416" s="244" t="s">
        <v>275</v>
      </c>
      <c r="B416" s="245">
        <v>16988.4</v>
      </c>
      <c r="C416" s="245">
        <v>17066.6</v>
      </c>
      <c r="D416" s="245">
        <v>17066.6</v>
      </c>
      <c r="E416" s="245">
        <v>16828.35</v>
      </c>
      <c r="F416" s="244" t="s">
        <v>1240</v>
      </c>
      <c r="G416" s="246">
        <v>-0.0065</v>
      </c>
    </row>
    <row r="417" ht="15.75" customHeight="1">
      <c r="A417" s="187" t="s">
        <v>276</v>
      </c>
      <c r="B417" s="242">
        <v>17100.05</v>
      </c>
      <c r="C417" s="242">
        <v>17111.8</v>
      </c>
      <c r="D417" s="242">
        <v>17145.8</v>
      </c>
      <c r="E417" s="242">
        <v>16958.15</v>
      </c>
      <c r="F417" s="187" t="s">
        <v>1241</v>
      </c>
      <c r="G417" s="243">
        <v>0.0067</v>
      </c>
    </row>
    <row r="418" ht="15.75" customHeight="1">
      <c r="A418" s="244" t="s">
        <v>277</v>
      </c>
      <c r="B418" s="245">
        <v>16985.6</v>
      </c>
      <c r="C418" s="245">
        <v>16994.65</v>
      </c>
      <c r="D418" s="245">
        <v>17062.45</v>
      </c>
      <c r="E418" s="245">
        <v>16850.15</v>
      </c>
      <c r="F418" s="244" t="s">
        <v>1242</v>
      </c>
      <c r="G418" s="246">
        <v>8.0E-4</v>
      </c>
    </row>
    <row r="419" ht="15.75" customHeight="1">
      <c r="A419" s="187" t="s">
        <v>278</v>
      </c>
      <c r="B419" s="242">
        <v>16972.15</v>
      </c>
      <c r="C419" s="242">
        <v>17166.45</v>
      </c>
      <c r="D419" s="242">
        <v>17211.35</v>
      </c>
      <c r="E419" s="242">
        <v>16938.9</v>
      </c>
      <c r="F419" s="187" t="s">
        <v>1243</v>
      </c>
      <c r="G419" s="243">
        <v>-0.0042</v>
      </c>
    </row>
    <row r="420" ht="15.75" customHeight="1">
      <c r="A420" s="244" t="s">
        <v>279</v>
      </c>
      <c r="B420" s="245">
        <v>17043.3</v>
      </c>
      <c r="C420" s="245">
        <v>17160.55</v>
      </c>
      <c r="D420" s="245">
        <v>17224.65</v>
      </c>
      <c r="E420" s="245">
        <v>16987.1</v>
      </c>
      <c r="F420" s="244" t="s">
        <v>1244</v>
      </c>
      <c r="G420" s="246">
        <v>-0.0065</v>
      </c>
    </row>
    <row r="421" ht="15.75" customHeight="1">
      <c r="A421" s="187" t="s">
        <v>280</v>
      </c>
      <c r="B421" s="242">
        <v>17154.3</v>
      </c>
      <c r="C421" s="242">
        <v>17421.9</v>
      </c>
      <c r="D421" s="242">
        <v>17529.9</v>
      </c>
      <c r="E421" s="242">
        <v>17113.45</v>
      </c>
      <c r="F421" s="187" t="s">
        <v>1245</v>
      </c>
      <c r="G421" s="243">
        <v>-0.0149</v>
      </c>
    </row>
    <row r="422" ht="15.75" customHeight="1">
      <c r="A422" s="250">
        <v>45202.0</v>
      </c>
      <c r="B422" s="245">
        <v>17412.9</v>
      </c>
      <c r="C422" s="245">
        <v>17443.8</v>
      </c>
      <c r="D422" s="245">
        <v>17451.5</v>
      </c>
      <c r="E422" s="245">
        <v>17324.35</v>
      </c>
      <c r="F422" s="244" t="s">
        <v>1246</v>
      </c>
      <c r="G422" s="246">
        <v>-0.01</v>
      </c>
    </row>
    <row r="423" ht="15.75" customHeight="1">
      <c r="A423" s="249">
        <v>45172.0</v>
      </c>
      <c r="B423" s="242">
        <v>17589.6</v>
      </c>
      <c r="C423" s="242">
        <v>17772.05</v>
      </c>
      <c r="D423" s="242">
        <v>17772.35</v>
      </c>
      <c r="E423" s="242">
        <v>17573.6</v>
      </c>
      <c r="F423" s="187" t="s">
        <v>1247</v>
      </c>
      <c r="G423" s="243">
        <v>-0.0093</v>
      </c>
    </row>
    <row r="424" ht="15.75" customHeight="1">
      <c r="A424" s="250">
        <v>45141.0</v>
      </c>
      <c r="B424" s="245">
        <v>17754.4</v>
      </c>
      <c r="C424" s="245">
        <v>17665.75</v>
      </c>
      <c r="D424" s="245">
        <v>17766.5</v>
      </c>
      <c r="E424" s="245">
        <v>17602.25</v>
      </c>
      <c r="F424" s="244" t="s">
        <v>1248</v>
      </c>
      <c r="G424" s="246">
        <v>0.0024</v>
      </c>
    </row>
    <row r="425" ht="15.75" customHeight="1">
      <c r="A425" s="249">
        <v>45080.0</v>
      </c>
      <c r="B425" s="242">
        <v>17711.45</v>
      </c>
      <c r="C425" s="242">
        <v>17680.35</v>
      </c>
      <c r="D425" s="242">
        <v>17799.95</v>
      </c>
      <c r="E425" s="242">
        <v>17671.95</v>
      </c>
      <c r="F425" s="187" t="s">
        <v>1249</v>
      </c>
      <c r="G425" s="243">
        <v>0.0067</v>
      </c>
    </row>
    <row r="426" ht="15.75" customHeight="1">
      <c r="A426" s="250">
        <v>44988.0</v>
      </c>
      <c r="B426" s="245">
        <v>17594.35</v>
      </c>
      <c r="C426" s="245">
        <v>17451.25</v>
      </c>
      <c r="D426" s="245">
        <v>17644.75</v>
      </c>
      <c r="E426" s="245">
        <v>17427.7</v>
      </c>
      <c r="F426" s="244" t="s">
        <v>1250</v>
      </c>
      <c r="G426" s="246">
        <v>0.0157</v>
      </c>
    </row>
    <row r="427" ht="15.75" customHeight="1">
      <c r="A427" s="249">
        <v>44960.0</v>
      </c>
      <c r="B427" s="242">
        <v>17321.9</v>
      </c>
      <c r="C427" s="242">
        <v>17421.5</v>
      </c>
      <c r="D427" s="242">
        <v>17445.8</v>
      </c>
      <c r="E427" s="242">
        <v>17306.0</v>
      </c>
      <c r="F427" s="187" t="s">
        <v>1251</v>
      </c>
      <c r="G427" s="243">
        <v>-0.0074</v>
      </c>
    </row>
    <row r="428" ht="15.75" customHeight="1">
      <c r="A428" s="250">
        <v>44929.0</v>
      </c>
      <c r="B428" s="245">
        <v>17450.9</v>
      </c>
      <c r="C428" s="245">
        <v>17360.1</v>
      </c>
      <c r="D428" s="245">
        <v>17467.75</v>
      </c>
      <c r="E428" s="245">
        <v>17345.25</v>
      </c>
      <c r="F428" s="244" t="s">
        <v>1252</v>
      </c>
      <c r="G428" s="246">
        <v>0.0085</v>
      </c>
    </row>
    <row r="429" ht="15.75" customHeight="1">
      <c r="A429" s="187" t="s">
        <v>281</v>
      </c>
      <c r="B429" s="242">
        <v>17303.95</v>
      </c>
      <c r="C429" s="242">
        <v>17383.25</v>
      </c>
      <c r="D429" s="242">
        <v>17440.45</v>
      </c>
      <c r="E429" s="242">
        <v>17255.2</v>
      </c>
      <c r="F429" s="187" t="s">
        <v>1253</v>
      </c>
      <c r="G429" s="243">
        <v>-0.0051</v>
      </c>
    </row>
    <row r="430" ht="15.75" customHeight="1">
      <c r="A430" s="244" t="s">
        <v>282</v>
      </c>
      <c r="B430" s="245">
        <v>17392.7</v>
      </c>
      <c r="C430" s="245">
        <v>17428.6</v>
      </c>
      <c r="D430" s="245">
        <v>17451.6</v>
      </c>
      <c r="E430" s="245">
        <v>17299.0</v>
      </c>
      <c r="F430" s="244" t="s">
        <v>1254</v>
      </c>
      <c r="G430" s="246">
        <v>-0.0042</v>
      </c>
    </row>
    <row r="431" ht="15.75" customHeight="1">
      <c r="A431" s="187" t="s">
        <v>283</v>
      </c>
      <c r="B431" s="242">
        <v>17465.8</v>
      </c>
      <c r="C431" s="242">
        <v>17591.35</v>
      </c>
      <c r="D431" s="242">
        <v>17599.75</v>
      </c>
      <c r="E431" s="242">
        <v>17421.8</v>
      </c>
      <c r="F431" s="187" t="s">
        <v>1255</v>
      </c>
      <c r="G431" s="243">
        <v>-0.0026</v>
      </c>
    </row>
    <row r="432" ht="15.75" customHeight="1">
      <c r="A432" s="244" t="s">
        <v>284</v>
      </c>
      <c r="B432" s="245">
        <v>17511.25</v>
      </c>
      <c r="C432" s="245">
        <v>17574.65</v>
      </c>
      <c r="D432" s="245">
        <v>17620.05</v>
      </c>
      <c r="E432" s="245">
        <v>17455.4</v>
      </c>
      <c r="F432" s="244" t="s">
        <v>1256</v>
      </c>
      <c r="G432" s="246">
        <v>-0.0025</v>
      </c>
    </row>
    <row r="433" ht="15.75" customHeight="1">
      <c r="A433" s="187" t="s">
        <v>285</v>
      </c>
      <c r="B433" s="242">
        <v>17554.3</v>
      </c>
      <c r="C433" s="242">
        <v>17755.35</v>
      </c>
      <c r="D433" s="242">
        <v>17772.5</v>
      </c>
      <c r="E433" s="242">
        <v>17529.45</v>
      </c>
      <c r="F433" s="187" t="s">
        <v>1257</v>
      </c>
      <c r="G433" s="243">
        <v>-0.0153</v>
      </c>
    </row>
    <row r="434" ht="15.75" customHeight="1">
      <c r="A434" s="244" t="s">
        <v>286</v>
      </c>
      <c r="B434" s="245">
        <v>17826.7</v>
      </c>
      <c r="C434" s="245">
        <v>17905.8</v>
      </c>
      <c r="D434" s="245">
        <v>17924.9</v>
      </c>
      <c r="E434" s="245">
        <v>17800.3</v>
      </c>
      <c r="F434" s="244" t="s">
        <v>1258</v>
      </c>
      <c r="G434" s="246">
        <v>-0.001</v>
      </c>
    </row>
    <row r="435" ht="15.75" customHeight="1">
      <c r="A435" s="187" t="s">
        <v>287</v>
      </c>
      <c r="B435" s="242">
        <v>17844.6</v>
      </c>
      <c r="C435" s="242">
        <v>17965.55</v>
      </c>
      <c r="D435" s="242">
        <v>18004.35</v>
      </c>
      <c r="E435" s="242">
        <v>17818.4</v>
      </c>
      <c r="F435" s="187" t="s">
        <v>1259</v>
      </c>
      <c r="G435" s="243">
        <v>-0.0056</v>
      </c>
    </row>
    <row r="436" ht="15.75" customHeight="1">
      <c r="A436" s="244" t="s">
        <v>288</v>
      </c>
      <c r="B436" s="245">
        <v>17944.2</v>
      </c>
      <c r="C436" s="245">
        <v>17974.85</v>
      </c>
      <c r="D436" s="245">
        <v>18034.25</v>
      </c>
      <c r="E436" s="245">
        <v>17884.6</v>
      </c>
      <c r="F436" s="244" t="s">
        <v>1260</v>
      </c>
      <c r="G436" s="246">
        <v>-0.0051</v>
      </c>
    </row>
    <row r="437" ht="15.75" customHeight="1">
      <c r="A437" s="187" t="s">
        <v>289</v>
      </c>
      <c r="B437" s="242">
        <v>18035.85</v>
      </c>
      <c r="C437" s="242">
        <v>18094.75</v>
      </c>
      <c r="D437" s="242">
        <v>18134.75</v>
      </c>
      <c r="E437" s="242">
        <v>18000.65</v>
      </c>
      <c r="F437" s="187" t="s">
        <v>1261</v>
      </c>
      <c r="G437" s="243">
        <v>0.0011</v>
      </c>
    </row>
    <row r="438" ht="15.75" customHeight="1">
      <c r="A438" s="244" t="s">
        <v>290</v>
      </c>
      <c r="B438" s="245">
        <v>18015.85</v>
      </c>
      <c r="C438" s="245">
        <v>17896.6</v>
      </c>
      <c r="D438" s="245">
        <v>18034.1</v>
      </c>
      <c r="E438" s="245">
        <v>17853.8</v>
      </c>
      <c r="F438" s="244" t="s">
        <v>1262</v>
      </c>
      <c r="G438" s="246">
        <v>0.0048</v>
      </c>
    </row>
    <row r="439" ht="15.75" customHeight="1">
      <c r="A439" s="187" t="s">
        <v>291</v>
      </c>
      <c r="B439" s="242">
        <v>17929.85</v>
      </c>
      <c r="C439" s="242">
        <v>17840.35</v>
      </c>
      <c r="D439" s="242">
        <v>17954.55</v>
      </c>
      <c r="E439" s="242">
        <v>17800.05</v>
      </c>
      <c r="F439" s="187" t="s">
        <v>1263</v>
      </c>
      <c r="G439" s="243">
        <v>0.0089</v>
      </c>
    </row>
    <row r="440" ht="15.75" customHeight="1">
      <c r="A440" s="244" t="s">
        <v>292</v>
      </c>
      <c r="B440" s="245">
        <v>17770.9</v>
      </c>
      <c r="C440" s="245">
        <v>17859.1</v>
      </c>
      <c r="D440" s="245">
        <v>17880.7</v>
      </c>
      <c r="E440" s="245">
        <v>17719.75</v>
      </c>
      <c r="F440" s="244" t="s">
        <v>1264</v>
      </c>
      <c r="G440" s="246">
        <v>-0.0048</v>
      </c>
    </row>
    <row r="441" ht="15.75" customHeight="1">
      <c r="A441" s="249">
        <v>45201.0</v>
      </c>
      <c r="B441" s="242">
        <v>17856.5</v>
      </c>
      <c r="C441" s="242">
        <v>17847.55</v>
      </c>
      <c r="D441" s="242">
        <v>17876.95</v>
      </c>
      <c r="E441" s="242">
        <v>17801.0</v>
      </c>
      <c r="F441" s="187" t="s">
        <v>1265</v>
      </c>
      <c r="G441" s="243">
        <v>-0.0021</v>
      </c>
    </row>
    <row r="442" ht="15.75" customHeight="1">
      <c r="A442" s="250">
        <v>45171.0</v>
      </c>
      <c r="B442" s="245">
        <v>17893.45</v>
      </c>
      <c r="C442" s="245">
        <v>17885.5</v>
      </c>
      <c r="D442" s="245">
        <v>17916.9</v>
      </c>
      <c r="E442" s="245">
        <v>17779.8</v>
      </c>
      <c r="F442" s="244" t="s">
        <v>1266</v>
      </c>
      <c r="G442" s="246">
        <v>0.0012</v>
      </c>
    </row>
    <row r="443" ht="15.75" customHeight="1">
      <c r="A443" s="249">
        <v>45140.0</v>
      </c>
      <c r="B443" s="242">
        <v>17871.7</v>
      </c>
      <c r="C443" s="242">
        <v>17750.3</v>
      </c>
      <c r="D443" s="242">
        <v>17898.7</v>
      </c>
      <c r="E443" s="242">
        <v>17744.15</v>
      </c>
      <c r="F443" s="187" t="s">
        <v>1267</v>
      </c>
      <c r="G443" s="243">
        <v>0.0085</v>
      </c>
    </row>
    <row r="444" ht="15.75" customHeight="1">
      <c r="A444" s="250">
        <v>45109.0</v>
      </c>
      <c r="B444" s="245">
        <v>17721.5</v>
      </c>
      <c r="C444" s="245">
        <v>17790.1</v>
      </c>
      <c r="D444" s="245">
        <v>17811.15</v>
      </c>
      <c r="E444" s="245">
        <v>17652.55</v>
      </c>
      <c r="F444" s="244" t="s">
        <v>1268</v>
      </c>
      <c r="G444" s="246">
        <v>-0.0024</v>
      </c>
    </row>
    <row r="445" ht="15.75" customHeight="1">
      <c r="A445" s="249">
        <v>45079.0</v>
      </c>
      <c r="B445" s="242">
        <v>17764.6</v>
      </c>
      <c r="C445" s="242">
        <v>17818.55</v>
      </c>
      <c r="D445" s="242">
        <v>17823.7</v>
      </c>
      <c r="E445" s="242">
        <v>17698.35</v>
      </c>
      <c r="F445" s="187" t="s">
        <v>1269</v>
      </c>
      <c r="G445" s="243">
        <v>-0.005</v>
      </c>
    </row>
    <row r="446" ht="15.75" customHeight="1">
      <c r="A446" s="250">
        <v>44987.0</v>
      </c>
      <c r="B446" s="245">
        <v>17854.05</v>
      </c>
      <c r="C446" s="245">
        <v>17721.75</v>
      </c>
      <c r="D446" s="245">
        <v>17870.3</v>
      </c>
      <c r="E446" s="245">
        <v>17584.2</v>
      </c>
      <c r="F446" s="244" t="s">
        <v>1270</v>
      </c>
      <c r="G446" s="246">
        <v>0.0138</v>
      </c>
    </row>
    <row r="447" ht="15.75" customHeight="1">
      <c r="A447" s="249">
        <v>44959.0</v>
      </c>
      <c r="B447" s="242">
        <v>17610.4</v>
      </c>
      <c r="C447" s="242">
        <v>17517.1</v>
      </c>
      <c r="D447" s="242">
        <v>17653.9</v>
      </c>
      <c r="E447" s="242">
        <v>17445.95</v>
      </c>
      <c r="F447" s="187" t="s">
        <v>1271</v>
      </c>
      <c r="G447" s="243">
        <v>-3.0E-4</v>
      </c>
    </row>
    <row r="448" ht="15.75" customHeight="1">
      <c r="A448" s="250">
        <v>44928.0</v>
      </c>
      <c r="B448" s="245">
        <v>17616.3</v>
      </c>
      <c r="C448" s="245">
        <v>17811.6</v>
      </c>
      <c r="D448" s="245">
        <v>17972.2</v>
      </c>
      <c r="E448" s="245">
        <v>17353.4</v>
      </c>
      <c r="F448" s="244" t="s">
        <v>1272</v>
      </c>
      <c r="G448" s="246">
        <v>-0.0026</v>
      </c>
    </row>
    <row r="449" ht="15.75" customHeight="1">
      <c r="A449" s="187" t="s">
        <v>293</v>
      </c>
      <c r="B449" s="242">
        <v>17662.15</v>
      </c>
      <c r="C449" s="242">
        <v>17731.45</v>
      </c>
      <c r="D449" s="242">
        <v>17735.7</v>
      </c>
      <c r="E449" s="242">
        <v>17537.55</v>
      </c>
      <c r="F449" s="187" t="s">
        <v>1273</v>
      </c>
      <c r="G449" s="243">
        <v>7.0E-4</v>
      </c>
    </row>
    <row r="450" ht="15.75" customHeight="1">
      <c r="A450" s="244" t="s">
        <v>294</v>
      </c>
      <c r="B450" s="245">
        <v>17648.95</v>
      </c>
      <c r="C450" s="245">
        <v>17541.95</v>
      </c>
      <c r="D450" s="245">
        <v>17709.15</v>
      </c>
      <c r="E450" s="245">
        <v>17405.55</v>
      </c>
      <c r="F450" s="244" t="s">
        <v>1274</v>
      </c>
      <c r="G450" s="246">
        <v>0.0025</v>
      </c>
    </row>
    <row r="451" ht="15.75" customHeight="1">
      <c r="A451" s="187" t="s">
        <v>295</v>
      </c>
      <c r="B451" s="242">
        <v>17604.35</v>
      </c>
      <c r="C451" s="242">
        <v>17877.2</v>
      </c>
      <c r="D451" s="242">
        <v>17884.75</v>
      </c>
      <c r="E451" s="242">
        <v>17493.55</v>
      </c>
      <c r="F451" s="187" t="s">
        <v>1275</v>
      </c>
      <c r="G451" s="243">
        <v>-0.0161</v>
      </c>
    </row>
    <row r="452" ht="15.75" customHeight="1">
      <c r="A452" s="244" t="s">
        <v>296</v>
      </c>
      <c r="B452" s="245">
        <v>17891.95</v>
      </c>
      <c r="C452" s="245">
        <v>18093.35</v>
      </c>
      <c r="D452" s="245">
        <v>18100.6</v>
      </c>
      <c r="E452" s="245">
        <v>17846.15</v>
      </c>
      <c r="F452" s="244" t="s">
        <v>784</v>
      </c>
      <c r="G452" s="246">
        <v>-0.0125</v>
      </c>
    </row>
    <row r="453" ht="15.75" customHeight="1">
      <c r="A453" s="187" t="s">
        <v>297</v>
      </c>
      <c r="B453" s="242">
        <v>18118.3</v>
      </c>
      <c r="C453" s="242">
        <v>18183.95</v>
      </c>
      <c r="D453" s="242">
        <v>18201.25</v>
      </c>
      <c r="E453" s="242">
        <v>18078.65</v>
      </c>
      <c r="F453" s="187" t="s">
        <v>1276</v>
      </c>
      <c r="G453" s="243">
        <v>0.0</v>
      </c>
    </row>
    <row r="454" ht="15.75" customHeight="1">
      <c r="A454" s="244" t="s">
        <v>298</v>
      </c>
      <c r="B454" s="245">
        <v>18118.55</v>
      </c>
      <c r="C454" s="245">
        <v>18118.45</v>
      </c>
      <c r="D454" s="245">
        <v>18162.6</v>
      </c>
      <c r="E454" s="245">
        <v>18063.45</v>
      </c>
      <c r="F454" s="244" t="s">
        <v>1277</v>
      </c>
      <c r="G454" s="246">
        <v>0.005</v>
      </c>
    </row>
    <row r="455" ht="15.75" customHeight="1">
      <c r="A455" s="187" t="s">
        <v>299</v>
      </c>
      <c r="B455" s="242">
        <v>18027.65</v>
      </c>
      <c r="C455" s="242">
        <v>18115.6</v>
      </c>
      <c r="D455" s="242">
        <v>18145.45</v>
      </c>
      <c r="E455" s="242">
        <v>18016.2</v>
      </c>
      <c r="F455" s="187" t="s">
        <v>1278</v>
      </c>
      <c r="G455" s="243">
        <v>-0.0044</v>
      </c>
    </row>
    <row r="456" ht="15.75" customHeight="1">
      <c r="A456" s="244" t="s">
        <v>300</v>
      </c>
      <c r="B456" s="245">
        <v>18107.85</v>
      </c>
      <c r="C456" s="245">
        <v>18119.8</v>
      </c>
      <c r="D456" s="245">
        <v>18155.2</v>
      </c>
      <c r="E456" s="245">
        <v>18063.75</v>
      </c>
      <c r="F456" s="244" t="s">
        <v>1279</v>
      </c>
      <c r="G456" s="246">
        <v>-0.0032</v>
      </c>
    </row>
    <row r="457" ht="15.75" customHeight="1">
      <c r="A457" s="187" t="s">
        <v>301</v>
      </c>
      <c r="B457" s="242">
        <v>18165.35</v>
      </c>
      <c r="C457" s="242">
        <v>18074.3</v>
      </c>
      <c r="D457" s="242">
        <v>18183.75</v>
      </c>
      <c r="E457" s="242">
        <v>18032.45</v>
      </c>
      <c r="F457" s="187" t="s">
        <v>1280</v>
      </c>
      <c r="G457" s="243">
        <v>0.0062</v>
      </c>
    </row>
    <row r="458" ht="15.75" customHeight="1">
      <c r="A458" s="244" t="s">
        <v>302</v>
      </c>
      <c r="B458" s="245">
        <v>18053.3</v>
      </c>
      <c r="C458" s="245">
        <v>17922.8</v>
      </c>
      <c r="D458" s="245">
        <v>18072.05</v>
      </c>
      <c r="E458" s="245">
        <v>17886.95</v>
      </c>
      <c r="F458" s="244" t="s">
        <v>1281</v>
      </c>
      <c r="G458" s="246">
        <v>0.0089</v>
      </c>
    </row>
    <row r="459" ht="15.75" customHeight="1">
      <c r="A459" s="187" t="s">
        <v>303</v>
      </c>
      <c r="B459" s="242">
        <v>17894.85</v>
      </c>
      <c r="C459" s="242">
        <v>18033.15</v>
      </c>
      <c r="D459" s="242">
        <v>18049.65</v>
      </c>
      <c r="E459" s="242">
        <v>17853.65</v>
      </c>
      <c r="F459" s="187" t="s">
        <v>1282</v>
      </c>
      <c r="G459" s="243">
        <v>-0.0034</v>
      </c>
    </row>
    <row r="460" ht="15.75" customHeight="1">
      <c r="A460" s="244" t="s">
        <v>304</v>
      </c>
      <c r="B460" s="245">
        <v>17956.6</v>
      </c>
      <c r="C460" s="245">
        <v>17867.5</v>
      </c>
      <c r="D460" s="245">
        <v>17999.35</v>
      </c>
      <c r="E460" s="245">
        <v>17774.25</v>
      </c>
      <c r="F460" s="244" t="s">
        <v>1283</v>
      </c>
      <c r="G460" s="246">
        <v>0.0055</v>
      </c>
    </row>
    <row r="461" ht="15.75" customHeight="1">
      <c r="A461" s="249">
        <v>45261.0</v>
      </c>
      <c r="B461" s="242">
        <v>17858.2</v>
      </c>
      <c r="C461" s="242">
        <v>17920.85</v>
      </c>
      <c r="D461" s="242">
        <v>17945.8</v>
      </c>
      <c r="E461" s="242">
        <v>17761.65</v>
      </c>
      <c r="F461" s="187" t="s">
        <v>1284</v>
      </c>
      <c r="G461" s="243">
        <v>-0.0021</v>
      </c>
    </row>
    <row r="462" ht="15.75" customHeight="1">
      <c r="A462" s="250">
        <v>45231.0</v>
      </c>
      <c r="B462" s="245">
        <v>17895.7</v>
      </c>
      <c r="C462" s="245">
        <v>17924.25</v>
      </c>
      <c r="D462" s="245">
        <v>17976.35</v>
      </c>
      <c r="E462" s="245">
        <v>17824.35</v>
      </c>
      <c r="F462" s="244" t="s">
        <v>1285</v>
      </c>
      <c r="G462" s="246">
        <v>-0.001</v>
      </c>
    </row>
    <row r="463" ht="15.75" customHeight="1">
      <c r="A463" s="249">
        <v>45200.0</v>
      </c>
      <c r="B463" s="242">
        <v>17914.15</v>
      </c>
      <c r="C463" s="242">
        <v>18121.3</v>
      </c>
      <c r="D463" s="242">
        <v>18127.6</v>
      </c>
      <c r="E463" s="242">
        <v>17856.0</v>
      </c>
      <c r="F463" s="187" t="s">
        <v>1286</v>
      </c>
      <c r="G463" s="243">
        <v>-0.0103</v>
      </c>
    </row>
    <row r="464" ht="15.75" customHeight="1">
      <c r="A464" s="250">
        <v>45170.0</v>
      </c>
      <c r="B464" s="245">
        <v>18101.2</v>
      </c>
      <c r="C464" s="245">
        <v>17952.55</v>
      </c>
      <c r="D464" s="245">
        <v>18141.4</v>
      </c>
      <c r="E464" s="245">
        <v>17936.15</v>
      </c>
      <c r="F464" s="244" t="s">
        <v>1287</v>
      </c>
      <c r="G464" s="246">
        <v>0.0135</v>
      </c>
    </row>
    <row r="465" ht="15.75" customHeight="1">
      <c r="A465" s="249">
        <v>45078.0</v>
      </c>
      <c r="B465" s="242">
        <v>17859.45</v>
      </c>
      <c r="C465" s="242">
        <v>18008.05</v>
      </c>
      <c r="D465" s="242">
        <v>18047.4</v>
      </c>
      <c r="E465" s="242">
        <v>17795.55</v>
      </c>
      <c r="F465" s="187" t="s">
        <v>1288</v>
      </c>
      <c r="G465" s="243">
        <v>-0.0074</v>
      </c>
    </row>
    <row r="466" ht="15.75" customHeight="1">
      <c r="A466" s="250">
        <v>45047.0</v>
      </c>
      <c r="B466" s="245">
        <v>17992.15</v>
      </c>
      <c r="C466" s="245">
        <v>18101.95</v>
      </c>
      <c r="D466" s="245">
        <v>18120.3</v>
      </c>
      <c r="E466" s="245">
        <v>17892.6</v>
      </c>
      <c r="F466" s="244" t="s">
        <v>1289</v>
      </c>
      <c r="G466" s="246">
        <v>-0.0028</v>
      </c>
    </row>
    <row r="467" ht="15.75" customHeight="1">
      <c r="A467" s="249">
        <v>45017.0</v>
      </c>
      <c r="B467" s="242">
        <v>18042.95</v>
      </c>
      <c r="C467" s="242">
        <v>18230.65</v>
      </c>
      <c r="D467" s="242">
        <v>18243.0</v>
      </c>
      <c r="E467" s="242">
        <v>18020.6</v>
      </c>
      <c r="F467" s="187" t="s">
        <v>1290</v>
      </c>
      <c r="G467" s="243">
        <v>-0.0104</v>
      </c>
    </row>
    <row r="468" ht="15.75" customHeight="1">
      <c r="A468" s="250">
        <v>44986.0</v>
      </c>
      <c r="B468" s="245">
        <v>18232.55</v>
      </c>
      <c r="C468" s="245">
        <v>18163.2</v>
      </c>
      <c r="D468" s="245">
        <v>18251.95</v>
      </c>
      <c r="E468" s="245">
        <v>18149.8</v>
      </c>
      <c r="F468" s="244" t="s">
        <v>1140</v>
      </c>
      <c r="G468" s="246">
        <v>0.0019</v>
      </c>
    </row>
    <row r="469" ht="15.75" customHeight="1">
      <c r="A469" s="249">
        <v>44958.0</v>
      </c>
      <c r="B469" s="242">
        <v>18197.45</v>
      </c>
      <c r="C469" s="242">
        <v>18131.7</v>
      </c>
      <c r="D469" s="242">
        <v>18215.15</v>
      </c>
      <c r="E469" s="242">
        <v>18086.5</v>
      </c>
      <c r="F469" s="187" t="s">
        <v>1291</v>
      </c>
      <c r="G469" s="243">
        <v>0.0051</v>
      </c>
    </row>
    <row r="470" ht="15.75" customHeight="1">
      <c r="A470" s="244" t="s">
        <v>305</v>
      </c>
      <c r="B470" s="245">
        <v>18105.3</v>
      </c>
      <c r="C470" s="245">
        <v>18259.1</v>
      </c>
      <c r="D470" s="245">
        <v>18265.25</v>
      </c>
      <c r="E470" s="245">
        <v>18080.3</v>
      </c>
      <c r="F470" s="244" t="s">
        <v>1292</v>
      </c>
      <c r="G470" s="246">
        <v>-0.0047</v>
      </c>
    </row>
    <row r="471" ht="15.75" customHeight="1">
      <c r="A471" s="187" t="s">
        <v>306</v>
      </c>
      <c r="B471" s="242">
        <v>18191.0</v>
      </c>
      <c r="C471" s="242">
        <v>18045.7</v>
      </c>
      <c r="D471" s="242">
        <v>18229.7</v>
      </c>
      <c r="E471" s="242">
        <v>17992.8</v>
      </c>
      <c r="F471" s="187" t="s">
        <v>1293</v>
      </c>
      <c r="G471" s="243">
        <v>0.0038</v>
      </c>
    </row>
    <row r="472" ht="15.75" customHeight="1">
      <c r="A472" s="244" t="s">
        <v>307</v>
      </c>
      <c r="B472" s="245">
        <v>18122.5</v>
      </c>
      <c r="C472" s="245">
        <v>18084.75</v>
      </c>
      <c r="D472" s="245">
        <v>18173.1</v>
      </c>
      <c r="E472" s="245">
        <v>18068.35</v>
      </c>
      <c r="F472" s="244" t="s">
        <v>1294</v>
      </c>
      <c r="G472" s="246">
        <v>-5.0E-4</v>
      </c>
    </row>
    <row r="473" ht="15.75" customHeight="1">
      <c r="A473" s="187" t="s">
        <v>308</v>
      </c>
      <c r="B473" s="242">
        <v>18132.3</v>
      </c>
      <c r="C473" s="242">
        <v>18089.8</v>
      </c>
      <c r="D473" s="242">
        <v>18149.25</v>
      </c>
      <c r="E473" s="242">
        <v>17967.45</v>
      </c>
      <c r="F473" s="187" t="s">
        <v>1295</v>
      </c>
      <c r="G473" s="243">
        <v>0.0065</v>
      </c>
    </row>
    <row r="474" ht="15.75" customHeight="1">
      <c r="A474" s="244" t="s">
        <v>309</v>
      </c>
      <c r="B474" s="245">
        <v>18014.6</v>
      </c>
      <c r="C474" s="245">
        <v>17830.4</v>
      </c>
      <c r="D474" s="245">
        <v>18084.1</v>
      </c>
      <c r="E474" s="245">
        <v>17774.25</v>
      </c>
      <c r="F474" s="244" t="s">
        <v>1296</v>
      </c>
      <c r="G474" s="246">
        <v>0.0117</v>
      </c>
    </row>
    <row r="475" ht="15.75" customHeight="1">
      <c r="A475" s="187" t="s">
        <v>310</v>
      </c>
      <c r="B475" s="242">
        <v>17806.8</v>
      </c>
      <c r="C475" s="242">
        <v>17977.65</v>
      </c>
      <c r="D475" s="242">
        <v>18050.45</v>
      </c>
      <c r="E475" s="242">
        <v>17779.5</v>
      </c>
      <c r="F475" s="187" t="s">
        <v>1297</v>
      </c>
      <c r="G475" s="243">
        <v>-0.0177</v>
      </c>
    </row>
    <row r="476" ht="15.75" customHeight="1">
      <c r="A476" s="244" t="s">
        <v>311</v>
      </c>
      <c r="B476" s="245">
        <v>18127.35</v>
      </c>
      <c r="C476" s="245">
        <v>18288.8</v>
      </c>
      <c r="D476" s="245">
        <v>18318.75</v>
      </c>
      <c r="E476" s="245">
        <v>18068.6</v>
      </c>
      <c r="F476" s="244" t="s">
        <v>1298</v>
      </c>
      <c r="G476" s="246">
        <v>-0.0039</v>
      </c>
    </row>
    <row r="477" ht="15.75" customHeight="1">
      <c r="A477" s="187" t="s">
        <v>312</v>
      </c>
      <c r="B477" s="242">
        <v>18199.1</v>
      </c>
      <c r="C477" s="242">
        <v>18435.15</v>
      </c>
      <c r="D477" s="242">
        <v>18473.35</v>
      </c>
      <c r="E477" s="242">
        <v>18162.75</v>
      </c>
      <c r="F477" s="187" t="s">
        <v>1299</v>
      </c>
      <c r="G477" s="243">
        <v>-0.0101</v>
      </c>
    </row>
    <row r="478" ht="15.75" customHeight="1">
      <c r="A478" s="244" t="s">
        <v>313</v>
      </c>
      <c r="B478" s="245">
        <v>18385.3</v>
      </c>
      <c r="C478" s="245">
        <v>18340.3</v>
      </c>
      <c r="D478" s="245">
        <v>18404.9</v>
      </c>
      <c r="E478" s="245">
        <v>18202.65</v>
      </c>
      <c r="F478" s="244" t="s">
        <v>1300</v>
      </c>
      <c r="G478" s="246">
        <v>-0.0019</v>
      </c>
    </row>
    <row r="479" ht="15.75" customHeight="1">
      <c r="A479" s="187" t="s">
        <v>314</v>
      </c>
      <c r="B479" s="242">
        <v>18420.45</v>
      </c>
      <c r="C479" s="242">
        <v>18288.1</v>
      </c>
      <c r="D479" s="242">
        <v>18431.65</v>
      </c>
      <c r="E479" s="242">
        <v>18244.55</v>
      </c>
      <c r="F479" s="187" t="s">
        <v>1301</v>
      </c>
      <c r="G479" s="243">
        <v>0.0083</v>
      </c>
    </row>
    <row r="480" ht="15.75" customHeight="1">
      <c r="A480" s="244" t="s">
        <v>315</v>
      </c>
      <c r="B480" s="245">
        <v>18269.0</v>
      </c>
      <c r="C480" s="245">
        <v>18319.1</v>
      </c>
      <c r="D480" s="245">
        <v>18440.95</v>
      </c>
      <c r="E480" s="245">
        <v>18255.15</v>
      </c>
      <c r="F480" s="244" t="s">
        <v>1302</v>
      </c>
      <c r="G480" s="246">
        <v>-0.0079</v>
      </c>
    </row>
    <row r="481" ht="15.75" customHeight="1">
      <c r="A481" s="187" t="s">
        <v>316</v>
      </c>
      <c r="B481" s="242">
        <v>18414.9</v>
      </c>
      <c r="C481" s="242">
        <v>18614.4</v>
      </c>
      <c r="D481" s="242">
        <v>18652.9</v>
      </c>
      <c r="E481" s="242">
        <v>18387.7</v>
      </c>
      <c r="F481" s="187" t="s">
        <v>1303</v>
      </c>
      <c r="G481" s="243">
        <v>-0.0132</v>
      </c>
    </row>
    <row r="482" ht="15.75" customHeight="1">
      <c r="A482" s="244" t="s">
        <v>317</v>
      </c>
      <c r="B482" s="245">
        <v>18660.3</v>
      </c>
      <c r="C482" s="245">
        <v>18671.25</v>
      </c>
      <c r="D482" s="245">
        <v>18696.1</v>
      </c>
      <c r="E482" s="245">
        <v>18632.9</v>
      </c>
      <c r="F482" s="244" t="s">
        <v>1304</v>
      </c>
      <c r="G482" s="246">
        <v>0.0028</v>
      </c>
    </row>
    <row r="483" ht="15.75" customHeight="1">
      <c r="A483" s="187" t="s">
        <v>318</v>
      </c>
      <c r="B483" s="242">
        <v>18608.0</v>
      </c>
      <c r="C483" s="242">
        <v>18524.4</v>
      </c>
      <c r="D483" s="242">
        <v>18617.25</v>
      </c>
      <c r="E483" s="242">
        <v>18490.2</v>
      </c>
      <c r="F483" s="187" t="s">
        <v>1299</v>
      </c>
      <c r="G483" s="243">
        <v>0.006</v>
      </c>
    </row>
    <row r="484" ht="15.75" customHeight="1">
      <c r="A484" s="248">
        <v>44907.0</v>
      </c>
      <c r="B484" s="245">
        <v>18497.15</v>
      </c>
      <c r="C484" s="245">
        <v>18402.15</v>
      </c>
      <c r="D484" s="245">
        <v>18521.55</v>
      </c>
      <c r="E484" s="245">
        <v>18345.7</v>
      </c>
      <c r="F484" s="244" t="s">
        <v>1305</v>
      </c>
      <c r="G484" s="246">
        <v>0.0</v>
      </c>
    </row>
    <row r="485" ht="15.75" customHeight="1">
      <c r="A485" s="249">
        <v>44816.0</v>
      </c>
      <c r="B485" s="242">
        <v>18496.6</v>
      </c>
      <c r="C485" s="242">
        <v>18662.4</v>
      </c>
      <c r="D485" s="242">
        <v>18664.7</v>
      </c>
      <c r="E485" s="242">
        <v>18410.1</v>
      </c>
      <c r="F485" s="187" t="s">
        <v>1306</v>
      </c>
      <c r="G485" s="243">
        <v>-0.0061</v>
      </c>
    </row>
    <row r="486" ht="15.75" customHeight="1">
      <c r="A486" s="250">
        <v>44785.0</v>
      </c>
      <c r="B486" s="245">
        <v>18609.35</v>
      </c>
      <c r="C486" s="245">
        <v>18570.85</v>
      </c>
      <c r="D486" s="245">
        <v>18625.0</v>
      </c>
      <c r="E486" s="245">
        <v>18536.95</v>
      </c>
      <c r="F486" s="244" t="s">
        <v>1307</v>
      </c>
      <c r="G486" s="246">
        <v>0.0026</v>
      </c>
    </row>
    <row r="487" ht="15.75" customHeight="1">
      <c r="A487" s="249">
        <v>44754.0</v>
      </c>
      <c r="B487" s="242">
        <v>18560.5</v>
      </c>
      <c r="C487" s="242">
        <v>18638.85</v>
      </c>
      <c r="D487" s="242">
        <v>18668.3</v>
      </c>
      <c r="E487" s="242">
        <v>18528.4</v>
      </c>
      <c r="F487" s="187" t="s">
        <v>1308</v>
      </c>
      <c r="G487" s="243">
        <v>-0.0044</v>
      </c>
    </row>
    <row r="488" ht="15.75" customHeight="1">
      <c r="A488" s="250">
        <v>44724.0</v>
      </c>
      <c r="B488" s="245">
        <v>18642.75</v>
      </c>
      <c r="C488" s="245">
        <v>18600.65</v>
      </c>
      <c r="D488" s="245">
        <v>18654.9</v>
      </c>
      <c r="E488" s="245">
        <v>18577.9</v>
      </c>
      <c r="F488" s="244" t="s">
        <v>1309</v>
      </c>
      <c r="G488" s="246">
        <v>-0.0031</v>
      </c>
    </row>
    <row r="489" ht="15.75" customHeight="1">
      <c r="A489" s="249">
        <v>44693.0</v>
      </c>
      <c r="B489" s="242">
        <v>18701.05</v>
      </c>
      <c r="C489" s="242">
        <v>18719.55</v>
      </c>
      <c r="D489" s="242">
        <v>18728.6</v>
      </c>
      <c r="E489" s="242">
        <v>18591.35</v>
      </c>
      <c r="F489" s="187" t="s">
        <v>1310</v>
      </c>
      <c r="G489" s="243">
        <v>3.0E-4</v>
      </c>
    </row>
    <row r="490" ht="15.75" customHeight="1">
      <c r="A490" s="250">
        <v>44604.0</v>
      </c>
      <c r="B490" s="245">
        <v>18696.1</v>
      </c>
      <c r="C490" s="245">
        <v>18752.4</v>
      </c>
      <c r="D490" s="245">
        <v>18781.95</v>
      </c>
      <c r="E490" s="245">
        <v>18639.2</v>
      </c>
      <c r="F490" s="244" t="s">
        <v>1311</v>
      </c>
      <c r="G490" s="246">
        <v>-0.0062</v>
      </c>
    </row>
    <row r="491" ht="15.75" customHeight="1">
      <c r="A491" s="249">
        <v>44573.0</v>
      </c>
      <c r="B491" s="242">
        <v>18812.5</v>
      </c>
      <c r="C491" s="242">
        <v>18871.95</v>
      </c>
      <c r="D491" s="242">
        <v>18887.6</v>
      </c>
      <c r="E491" s="242">
        <v>18778.2</v>
      </c>
      <c r="F491" s="187" t="s">
        <v>1312</v>
      </c>
      <c r="G491" s="243">
        <v>0.0029</v>
      </c>
    </row>
    <row r="492" ht="15.75" customHeight="1">
      <c r="A492" s="244" t="s">
        <v>319</v>
      </c>
      <c r="B492" s="245">
        <v>18758.35</v>
      </c>
      <c r="C492" s="245">
        <v>18625.7</v>
      </c>
      <c r="D492" s="245">
        <v>18816.05</v>
      </c>
      <c r="E492" s="245">
        <v>18616.55</v>
      </c>
      <c r="F492" s="244" t="s">
        <v>1313</v>
      </c>
      <c r="G492" s="246">
        <v>0.0075</v>
      </c>
    </row>
    <row r="493" ht="15.75" customHeight="1">
      <c r="A493" s="187" t="s">
        <v>320</v>
      </c>
      <c r="B493" s="242">
        <v>18618.05</v>
      </c>
      <c r="C493" s="242">
        <v>18552.45</v>
      </c>
      <c r="D493" s="242">
        <v>18678.1</v>
      </c>
      <c r="E493" s="242">
        <v>18552.15</v>
      </c>
      <c r="F493" s="187" t="s">
        <v>1314</v>
      </c>
      <c r="G493" s="243">
        <v>0.003</v>
      </c>
    </row>
    <row r="494" ht="15.75" customHeight="1">
      <c r="A494" s="244" t="s">
        <v>321</v>
      </c>
      <c r="B494" s="245">
        <v>18562.75</v>
      </c>
      <c r="C494" s="245">
        <v>18430.55</v>
      </c>
      <c r="D494" s="245">
        <v>18614.25</v>
      </c>
      <c r="E494" s="245">
        <v>18365.6</v>
      </c>
      <c r="F494" s="244" t="s">
        <v>1315</v>
      </c>
      <c r="G494" s="246">
        <v>0.0027</v>
      </c>
    </row>
    <row r="495" ht="15.75" customHeight="1">
      <c r="A495" s="187" t="s">
        <v>322</v>
      </c>
      <c r="B495" s="242">
        <v>18512.75</v>
      </c>
      <c r="C495" s="242">
        <v>18528.45</v>
      </c>
      <c r="D495" s="242">
        <v>18534.9</v>
      </c>
      <c r="E495" s="242">
        <v>18445.1</v>
      </c>
      <c r="F495" s="187" t="s">
        <v>1316</v>
      </c>
      <c r="G495" s="243">
        <v>0.0016</v>
      </c>
    </row>
    <row r="496" ht="15.75" customHeight="1">
      <c r="A496" s="244" t="s">
        <v>323</v>
      </c>
      <c r="B496" s="245">
        <v>18484.1</v>
      </c>
      <c r="C496" s="245">
        <v>18326.1</v>
      </c>
      <c r="D496" s="245">
        <v>18529.7</v>
      </c>
      <c r="E496" s="245">
        <v>18294.25</v>
      </c>
      <c r="F496" s="244" t="s">
        <v>1317</v>
      </c>
      <c r="G496" s="246">
        <v>0.0119</v>
      </c>
    </row>
    <row r="497" ht="15.75" customHeight="1">
      <c r="A497" s="187" t="s">
        <v>324</v>
      </c>
      <c r="B497" s="242">
        <v>18267.25</v>
      </c>
      <c r="C497" s="242">
        <v>18325.2</v>
      </c>
      <c r="D497" s="242">
        <v>18325.4</v>
      </c>
      <c r="E497" s="242">
        <v>18246.0</v>
      </c>
      <c r="F497" s="187" t="s">
        <v>1318</v>
      </c>
      <c r="G497" s="243">
        <v>0.0013</v>
      </c>
    </row>
    <row r="498" ht="15.75" customHeight="1">
      <c r="A498" s="244" t="s">
        <v>325</v>
      </c>
      <c r="B498" s="245">
        <v>18244.2</v>
      </c>
      <c r="C498" s="245">
        <v>18179.15</v>
      </c>
      <c r="D498" s="245">
        <v>18261.85</v>
      </c>
      <c r="E498" s="245">
        <v>18137.7</v>
      </c>
      <c r="F498" s="244" t="s">
        <v>1319</v>
      </c>
      <c r="G498" s="246">
        <v>0.0046</v>
      </c>
    </row>
    <row r="499" ht="15.75" customHeight="1">
      <c r="A499" s="187" t="s">
        <v>326</v>
      </c>
      <c r="B499" s="242">
        <v>18159.95</v>
      </c>
      <c r="C499" s="242">
        <v>18246.4</v>
      </c>
      <c r="D499" s="242">
        <v>18262.3</v>
      </c>
      <c r="E499" s="242">
        <v>18133.35</v>
      </c>
      <c r="F499" s="187" t="s">
        <v>1320</v>
      </c>
      <c r="G499" s="243">
        <v>-0.0081</v>
      </c>
    </row>
    <row r="500" ht="15.75" customHeight="1">
      <c r="A500" s="244" t="s">
        <v>327</v>
      </c>
      <c r="B500" s="245">
        <v>18307.65</v>
      </c>
      <c r="C500" s="245">
        <v>18382.95</v>
      </c>
      <c r="D500" s="245">
        <v>18394.6</v>
      </c>
      <c r="E500" s="245">
        <v>18209.8</v>
      </c>
      <c r="F500" s="244" t="s">
        <v>1321</v>
      </c>
      <c r="G500" s="246">
        <v>-0.002</v>
      </c>
    </row>
    <row r="501" ht="15.75" customHeight="1">
      <c r="A501" s="187" t="s">
        <v>328</v>
      </c>
      <c r="B501" s="242">
        <v>18343.9</v>
      </c>
      <c r="C501" s="242">
        <v>18358.7</v>
      </c>
      <c r="D501" s="242">
        <v>18417.6</v>
      </c>
      <c r="E501" s="242">
        <v>18312.95</v>
      </c>
      <c r="F501" s="187" t="s">
        <v>1322</v>
      </c>
      <c r="G501" s="243">
        <v>-0.0036</v>
      </c>
    </row>
    <row r="502" ht="15.75" customHeight="1">
      <c r="A502" s="244" t="s">
        <v>329</v>
      </c>
      <c r="B502" s="245">
        <v>18409.65</v>
      </c>
      <c r="C502" s="245">
        <v>18398.25</v>
      </c>
      <c r="D502" s="245">
        <v>18442.15</v>
      </c>
      <c r="E502" s="245">
        <v>18344.15</v>
      </c>
      <c r="F502" s="244" t="s">
        <v>1323</v>
      </c>
      <c r="G502" s="246">
        <v>3.0E-4</v>
      </c>
    </row>
    <row r="503" ht="15.75" customHeight="1">
      <c r="A503" s="187" t="s">
        <v>330</v>
      </c>
      <c r="B503" s="242">
        <v>18403.4</v>
      </c>
      <c r="C503" s="242">
        <v>18362.75</v>
      </c>
      <c r="D503" s="242">
        <v>18427.95</v>
      </c>
      <c r="E503" s="242">
        <v>18282.0</v>
      </c>
      <c r="F503" s="187" t="s">
        <v>1324</v>
      </c>
      <c r="G503" s="243">
        <v>0.0041</v>
      </c>
    </row>
    <row r="504" ht="15.75" customHeight="1">
      <c r="A504" s="244" t="s">
        <v>331</v>
      </c>
      <c r="B504" s="245">
        <v>18329.15</v>
      </c>
      <c r="C504" s="245">
        <v>18376.4</v>
      </c>
      <c r="D504" s="245">
        <v>18399.45</v>
      </c>
      <c r="E504" s="245">
        <v>18311.4</v>
      </c>
      <c r="F504" s="244" t="s">
        <v>1325</v>
      </c>
      <c r="G504" s="246">
        <v>-0.0011</v>
      </c>
    </row>
    <row r="505" ht="15.75" customHeight="1">
      <c r="A505" s="247">
        <v>44876.0</v>
      </c>
      <c r="B505" s="242">
        <v>18349.7</v>
      </c>
      <c r="C505" s="242">
        <v>18272.35</v>
      </c>
      <c r="D505" s="242">
        <v>18362.3</v>
      </c>
      <c r="E505" s="242">
        <v>18259.35</v>
      </c>
      <c r="F505" s="187" t="s">
        <v>1326</v>
      </c>
      <c r="G505" s="243">
        <v>0.0178</v>
      </c>
    </row>
    <row r="506" ht="15.75" customHeight="1">
      <c r="A506" s="248">
        <v>44845.0</v>
      </c>
      <c r="B506" s="245">
        <v>18028.2</v>
      </c>
      <c r="C506" s="245">
        <v>18044.35</v>
      </c>
      <c r="D506" s="245">
        <v>18103.1</v>
      </c>
      <c r="E506" s="245">
        <v>17969.4</v>
      </c>
      <c r="F506" s="244" t="s">
        <v>1327</v>
      </c>
      <c r="G506" s="246">
        <v>-0.0071</v>
      </c>
    </row>
    <row r="507" ht="15.75" customHeight="1">
      <c r="A507" s="249">
        <v>44815.0</v>
      </c>
      <c r="B507" s="242">
        <v>18157.0</v>
      </c>
      <c r="C507" s="242">
        <v>18288.25</v>
      </c>
      <c r="D507" s="242">
        <v>18296.4</v>
      </c>
      <c r="E507" s="242">
        <v>18117.5</v>
      </c>
      <c r="F507" s="187" t="s">
        <v>1328</v>
      </c>
      <c r="G507" s="243">
        <v>-0.0025</v>
      </c>
    </row>
    <row r="508" ht="15.75" customHeight="1">
      <c r="A508" s="250">
        <v>44753.0</v>
      </c>
      <c r="B508" s="245">
        <v>18202.8</v>
      </c>
      <c r="C508" s="245">
        <v>18211.75</v>
      </c>
      <c r="D508" s="245">
        <v>18255.5</v>
      </c>
      <c r="E508" s="245">
        <v>18064.75</v>
      </c>
      <c r="F508" s="244" t="s">
        <v>1329</v>
      </c>
      <c r="G508" s="246">
        <v>0.0047</v>
      </c>
    </row>
    <row r="509" ht="15.75" customHeight="1">
      <c r="A509" s="249">
        <v>44662.0</v>
      </c>
      <c r="B509" s="242">
        <v>18117.15</v>
      </c>
      <c r="C509" s="242">
        <v>18053.4</v>
      </c>
      <c r="D509" s="242">
        <v>18135.1</v>
      </c>
      <c r="E509" s="242">
        <v>18017.15</v>
      </c>
      <c r="F509" s="187" t="s">
        <v>1330</v>
      </c>
      <c r="G509" s="243">
        <v>0.0036</v>
      </c>
    </row>
    <row r="510" ht="15.75" customHeight="1">
      <c r="A510" s="250">
        <v>44631.0</v>
      </c>
      <c r="B510" s="245">
        <v>18052.7</v>
      </c>
      <c r="C510" s="245">
        <v>17968.35</v>
      </c>
      <c r="D510" s="245">
        <v>18106.3</v>
      </c>
      <c r="E510" s="245">
        <v>17959.2</v>
      </c>
      <c r="F510" s="244" t="s">
        <v>1331</v>
      </c>
      <c r="G510" s="246">
        <v>-0.0017</v>
      </c>
    </row>
    <row r="511" ht="15.75" customHeight="1">
      <c r="A511" s="249">
        <v>44603.0</v>
      </c>
      <c r="B511" s="242">
        <v>18082.85</v>
      </c>
      <c r="C511" s="242">
        <v>18177.9</v>
      </c>
      <c r="D511" s="242">
        <v>18178.75</v>
      </c>
      <c r="E511" s="242">
        <v>18048.65</v>
      </c>
      <c r="F511" s="187" t="s">
        <v>1332</v>
      </c>
      <c r="G511" s="243">
        <v>-0.0034</v>
      </c>
    </row>
    <row r="512" ht="15.75" customHeight="1">
      <c r="A512" s="250">
        <v>44572.0</v>
      </c>
      <c r="B512" s="245">
        <v>18145.4</v>
      </c>
      <c r="C512" s="245">
        <v>18130.7</v>
      </c>
      <c r="D512" s="245">
        <v>18175.8</v>
      </c>
      <c r="E512" s="245">
        <v>18060.15</v>
      </c>
      <c r="F512" s="244" t="s">
        <v>1333</v>
      </c>
      <c r="G512" s="246">
        <v>0.0074</v>
      </c>
    </row>
    <row r="513" ht="15.75" customHeight="1">
      <c r="A513" s="187" t="s">
        <v>332</v>
      </c>
      <c r="B513" s="242">
        <v>18012.2</v>
      </c>
      <c r="C513" s="242">
        <v>17910.2</v>
      </c>
      <c r="D513" s="242">
        <v>18022.8</v>
      </c>
      <c r="E513" s="242">
        <v>17899.9</v>
      </c>
      <c r="F513" s="187" t="s">
        <v>1334</v>
      </c>
      <c r="G513" s="243">
        <v>0.0127</v>
      </c>
    </row>
    <row r="514" ht="15.75" customHeight="1">
      <c r="A514" s="244" t="s">
        <v>333</v>
      </c>
      <c r="B514" s="245">
        <v>17786.8</v>
      </c>
      <c r="C514" s="245">
        <v>17756.4</v>
      </c>
      <c r="D514" s="245">
        <v>17838.9</v>
      </c>
      <c r="E514" s="245">
        <v>17723.7</v>
      </c>
      <c r="F514" s="244" t="s">
        <v>1335</v>
      </c>
      <c r="G514" s="246">
        <v>0.0028</v>
      </c>
    </row>
    <row r="515" ht="15.75" customHeight="1">
      <c r="A515" s="187" t="s">
        <v>334</v>
      </c>
      <c r="B515" s="242">
        <v>17736.95</v>
      </c>
      <c r="C515" s="242">
        <v>17771.4</v>
      </c>
      <c r="D515" s="242">
        <v>17783.9</v>
      </c>
      <c r="E515" s="242">
        <v>17654.5</v>
      </c>
      <c r="F515" s="187" t="s">
        <v>1336</v>
      </c>
      <c r="G515" s="243">
        <v>0.0046</v>
      </c>
    </row>
    <row r="516" ht="15.75" customHeight="1">
      <c r="A516" s="244" t="s">
        <v>335</v>
      </c>
      <c r="B516" s="245">
        <v>17656.35</v>
      </c>
      <c r="C516" s="245">
        <v>17808.3</v>
      </c>
      <c r="D516" s="245">
        <v>17811.5</v>
      </c>
      <c r="E516" s="245">
        <v>17637.0</v>
      </c>
      <c r="F516" s="244" t="s">
        <v>1337</v>
      </c>
      <c r="G516" s="246">
        <v>-0.0042</v>
      </c>
    </row>
    <row r="517" ht="15.75" customHeight="1">
      <c r="A517" s="187" t="s">
        <v>336</v>
      </c>
      <c r="B517" s="242">
        <v>17730.75</v>
      </c>
      <c r="C517" s="242">
        <v>17736.35</v>
      </c>
      <c r="D517" s="242">
        <v>17777.55</v>
      </c>
      <c r="E517" s="242">
        <v>17707.4</v>
      </c>
      <c r="F517" s="187" t="s">
        <v>1338</v>
      </c>
      <c r="G517" s="243">
        <v>0.0088</v>
      </c>
    </row>
    <row r="518" ht="15.75" customHeight="1">
      <c r="A518" s="244" t="s">
        <v>337</v>
      </c>
      <c r="B518" s="245">
        <v>17576.3</v>
      </c>
      <c r="C518" s="245">
        <v>17622.85</v>
      </c>
      <c r="D518" s="245">
        <v>17670.15</v>
      </c>
      <c r="E518" s="245">
        <v>17520.75</v>
      </c>
      <c r="F518" s="244" t="s">
        <v>1339</v>
      </c>
      <c r="G518" s="246">
        <v>7.0E-4</v>
      </c>
    </row>
    <row r="519" ht="15.75" customHeight="1">
      <c r="A519" s="187" t="s">
        <v>338</v>
      </c>
      <c r="B519" s="242">
        <v>17563.95</v>
      </c>
      <c r="C519" s="242">
        <v>17423.1</v>
      </c>
      <c r="D519" s="242">
        <v>17584.15</v>
      </c>
      <c r="E519" s="242">
        <v>17421.0</v>
      </c>
      <c r="F519" s="187" t="s">
        <v>1340</v>
      </c>
      <c r="G519" s="243">
        <v>0.003</v>
      </c>
    </row>
    <row r="520" ht="15.75" customHeight="1">
      <c r="A520" s="244" t="s">
        <v>339</v>
      </c>
      <c r="B520" s="245">
        <v>17512.25</v>
      </c>
      <c r="C520" s="245">
        <v>17568.15</v>
      </c>
      <c r="D520" s="245">
        <v>17607.6</v>
      </c>
      <c r="E520" s="245">
        <v>17472.85</v>
      </c>
      <c r="F520" s="244" t="s">
        <v>1341</v>
      </c>
      <c r="G520" s="246">
        <v>0.0014</v>
      </c>
    </row>
    <row r="521" ht="15.75" customHeight="1">
      <c r="A521" s="187" t="s">
        <v>340</v>
      </c>
      <c r="B521" s="242">
        <v>17486.95</v>
      </c>
      <c r="C521" s="242">
        <v>17438.75</v>
      </c>
      <c r="D521" s="242">
        <v>17527.8</v>
      </c>
      <c r="E521" s="242">
        <v>17434.05</v>
      </c>
      <c r="F521" s="187" t="s">
        <v>1342</v>
      </c>
      <c r="G521" s="243">
        <v>0.0101</v>
      </c>
    </row>
    <row r="522" ht="15.75" customHeight="1">
      <c r="A522" s="244" t="s">
        <v>341</v>
      </c>
      <c r="B522" s="245">
        <v>17311.8</v>
      </c>
      <c r="C522" s="245">
        <v>17144.8</v>
      </c>
      <c r="D522" s="245">
        <v>17328.55</v>
      </c>
      <c r="E522" s="245">
        <v>17098.55</v>
      </c>
      <c r="F522" s="244" t="s">
        <v>1343</v>
      </c>
      <c r="G522" s="246">
        <v>0.0073</v>
      </c>
    </row>
    <row r="523" ht="15.75" customHeight="1">
      <c r="A523" s="187" t="s">
        <v>342</v>
      </c>
      <c r="B523" s="242">
        <v>17185.7</v>
      </c>
      <c r="C523" s="242">
        <v>17322.3</v>
      </c>
      <c r="D523" s="242">
        <v>17348.55</v>
      </c>
      <c r="E523" s="242">
        <v>17169.75</v>
      </c>
      <c r="F523" s="187" t="s">
        <v>1344</v>
      </c>
      <c r="G523" s="243">
        <v>0.0101</v>
      </c>
    </row>
    <row r="524" ht="15.75" customHeight="1">
      <c r="A524" s="244" t="s">
        <v>343</v>
      </c>
      <c r="B524" s="245">
        <v>17014.35</v>
      </c>
      <c r="C524" s="245">
        <v>17087.35</v>
      </c>
      <c r="D524" s="245">
        <v>17112.35</v>
      </c>
      <c r="E524" s="245">
        <v>16956.95</v>
      </c>
      <c r="F524" s="244" t="s">
        <v>1345</v>
      </c>
      <c r="G524" s="246">
        <v>-0.0064</v>
      </c>
    </row>
    <row r="525" ht="15.75" customHeight="1">
      <c r="A525" s="247">
        <v>44905.0</v>
      </c>
      <c r="B525" s="242">
        <v>17123.6</v>
      </c>
      <c r="C525" s="242">
        <v>17025.55</v>
      </c>
      <c r="D525" s="242">
        <v>17142.35</v>
      </c>
      <c r="E525" s="242">
        <v>16960.05</v>
      </c>
      <c r="F525" s="187" t="s">
        <v>1346</v>
      </c>
      <c r="G525" s="243">
        <v>0.0082</v>
      </c>
    </row>
    <row r="526" ht="15.75" customHeight="1">
      <c r="A526" s="248">
        <v>44875.0</v>
      </c>
      <c r="B526" s="245">
        <v>16983.55</v>
      </c>
      <c r="C526" s="245">
        <v>17256.05</v>
      </c>
      <c r="D526" s="245">
        <v>17261.8</v>
      </c>
      <c r="E526" s="245">
        <v>16950.3</v>
      </c>
      <c r="F526" s="244" t="s">
        <v>1347</v>
      </c>
      <c r="G526" s="246">
        <v>-0.0149</v>
      </c>
    </row>
    <row r="527" ht="15.75" customHeight="1">
      <c r="A527" s="247">
        <v>44844.0</v>
      </c>
      <c r="B527" s="242">
        <v>17241.0</v>
      </c>
      <c r="C527" s="242">
        <v>17094.35</v>
      </c>
      <c r="D527" s="242">
        <v>17280.15</v>
      </c>
      <c r="E527" s="242">
        <v>17064.7</v>
      </c>
      <c r="F527" s="187" t="s">
        <v>1348</v>
      </c>
      <c r="G527" s="243">
        <v>-0.0043</v>
      </c>
    </row>
    <row r="528" ht="15.75" customHeight="1">
      <c r="A528" s="250">
        <v>44752.0</v>
      </c>
      <c r="B528" s="245">
        <v>17314.65</v>
      </c>
      <c r="C528" s="245">
        <v>17287.2</v>
      </c>
      <c r="D528" s="245">
        <v>17337.35</v>
      </c>
      <c r="E528" s="245">
        <v>17216.95</v>
      </c>
      <c r="F528" s="244" t="s">
        <v>1349</v>
      </c>
      <c r="G528" s="246">
        <v>-0.001</v>
      </c>
    </row>
    <row r="529" ht="15.75" customHeight="1">
      <c r="A529" s="249">
        <v>44722.0</v>
      </c>
      <c r="B529" s="242">
        <v>17331.8</v>
      </c>
      <c r="C529" s="242">
        <v>17379.25</v>
      </c>
      <c r="D529" s="242">
        <v>17428.8</v>
      </c>
      <c r="E529" s="242">
        <v>17315.65</v>
      </c>
      <c r="F529" s="187" t="s">
        <v>1350</v>
      </c>
      <c r="G529" s="243">
        <v>0.0033</v>
      </c>
    </row>
    <row r="530" ht="15.75" customHeight="1">
      <c r="A530" s="250">
        <v>44661.0</v>
      </c>
      <c r="B530" s="245">
        <v>17274.3</v>
      </c>
      <c r="C530" s="245">
        <v>17147.45</v>
      </c>
      <c r="D530" s="245">
        <v>17287.3</v>
      </c>
      <c r="E530" s="245">
        <v>17117.3</v>
      </c>
      <c r="F530" s="244" t="s">
        <v>1351</v>
      </c>
      <c r="G530" s="246">
        <v>0.0229</v>
      </c>
    </row>
    <row r="531" ht="15.75" customHeight="1">
      <c r="A531" s="249">
        <v>44630.0</v>
      </c>
      <c r="B531" s="242">
        <v>16887.35</v>
      </c>
      <c r="C531" s="242">
        <v>17102.1</v>
      </c>
      <c r="D531" s="242">
        <v>17114.65</v>
      </c>
      <c r="E531" s="242">
        <v>16855.55</v>
      </c>
      <c r="F531" s="187" t="s">
        <v>1352</v>
      </c>
      <c r="G531" s="243">
        <v>-0.0121</v>
      </c>
    </row>
    <row r="532" ht="15.75" customHeight="1">
      <c r="A532" s="244" t="s">
        <v>344</v>
      </c>
      <c r="B532" s="245">
        <v>17094.35</v>
      </c>
      <c r="C532" s="245">
        <v>16798.05</v>
      </c>
      <c r="D532" s="245">
        <v>17187.1</v>
      </c>
      <c r="E532" s="245">
        <v>16747.7</v>
      </c>
      <c r="F532" s="244" t="s">
        <v>1353</v>
      </c>
      <c r="G532" s="246">
        <v>0.0164</v>
      </c>
    </row>
    <row r="533" ht="15.75" customHeight="1">
      <c r="A533" s="187" t="s">
        <v>345</v>
      </c>
      <c r="B533" s="242">
        <v>16818.1</v>
      </c>
      <c r="C533" s="242">
        <v>16993.6</v>
      </c>
      <c r="D533" s="242">
        <v>17026.05</v>
      </c>
      <c r="E533" s="242">
        <v>16788.6</v>
      </c>
      <c r="F533" s="187" t="s">
        <v>1354</v>
      </c>
      <c r="G533" s="243">
        <v>-0.0024</v>
      </c>
    </row>
    <row r="534" ht="15.75" customHeight="1">
      <c r="A534" s="244" t="s">
        <v>346</v>
      </c>
      <c r="B534" s="245">
        <v>16858.6</v>
      </c>
      <c r="C534" s="245">
        <v>16870.55</v>
      </c>
      <c r="D534" s="245">
        <v>17037.6</v>
      </c>
      <c r="E534" s="245">
        <v>16820.4</v>
      </c>
      <c r="F534" s="244" t="s">
        <v>1355</v>
      </c>
      <c r="G534" s="246">
        <v>-0.0087</v>
      </c>
    </row>
    <row r="535" ht="15.75" customHeight="1">
      <c r="A535" s="187" t="s">
        <v>347</v>
      </c>
      <c r="B535" s="242">
        <v>17007.4</v>
      </c>
      <c r="C535" s="242">
        <v>17110.9</v>
      </c>
      <c r="D535" s="242">
        <v>17176.45</v>
      </c>
      <c r="E535" s="242">
        <v>16942.35</v>
      </c>
      <c r="F535" s="187" t="s">
        <v>1356</v>
      </c>
      <c r="G535" s="243">
        <v>-5.0E-4</v>
      </c>
    </row>
    <row r="536" ht="15.75" customHeight="1">
      <c r="A536" s="244" t="s">
        <v>348</v>
      </c>
      <c r="B536" s="245">
        <v>17016.3</v>
      </c>
      <c r="C536" s="245">
        <v>17156.3</v>
      </c>
      <c r="D536" s="245">
        <v>17196.4</v>
      </c>
      <c r="E536" s="245">
        <v>16978.3</v>
      </c>
      <c r="F536" s="244" t="s">
        <v>1357</v>
      </c>
      <c r="G536" s="246">
        <v>-0.018</v>
      </c>
    </row>
    <row r="537" ht="15.75" customHeight="1">
      <c r="A537" s="187" t="s">
        <v>349</v>
      </c>
      <c r="B537" s="242">
        <v>17327.35</v>
      </c>
      <c r="C537" s="242">
        <v>17593.85</v>
      </c>
      <c r="D537" s="242">
        <v>17642.15</v>
      </c>
      <c r="E537" s="242">
        <v>17291.65</v>
      </c>
      <c r="F537" s="187" t="s">
        <v>1358</v>
      </c>
      <c r="G537" s="243">
        <v>-0.0172</v>
      </c>
    </row>
    <row r="538" ht="15.75" customHeight="1">
      <c r="A538" s="244" t="s">
        <v>350</v>
      </c>
      <c r="B538" s="245">
        <v>17629.8</v>
      </c>
      <c r="C538" s="245">
        <v>17609.65</v>
      </c>
      <c r="D538" s="245">
        <v>17722.75</v>
      </c>
      <c r="E538" s="245">
        <v>17532.45</v>
      </c>
      <c r="F538" s="244" t="s">
        <v>1359</v>
      </c>
      <c r="G538" s="246">
        <v>-0.005</v>
      </c>
    </row>
    <row r="539" ht="15.75" customHeight="1">
      <c r="A539" s="187" t="s">
        <v>351</v>
      </c>
      <c r="B539" s="242">
        <v>17718.35</v>
      </c>
      <c r="C539" s="242">
        <v>17766.35</v>
      </c>
      <c r="D539" s="242">
        <v>17838.7</v>
      </c>
      <c r="E539" s="242">
        <v>17663.6</v>
      </c>
      <c r="F539" s="187" t="s">
        <v>1360</v>
      </c>
      <c r="G539" s="243">
        <v>-0.0055</v>
      </c>
    </row>
    <row r="540" ht="15.75" customHeight="1">
      <c r="A540" s="244" t="s">
        <v>352</v>
      </c>
      <c r="B540" s="245">
        <v>17816.25</v>
      </c>
      <c r="C540" s="245">
        <v>17770.4</v>
      </c>
      <c r="D540" s="245">
        <v>17919.3</v>
      </c>
      <c r="E540" s="245">
        <v>17744.4</v>
      </c>
      <c r="F540" s="244" t="s">
        <v>1361</v>
      </c>
      <c r="G540" s="246">
        <v>0.011</v>
      </c>
    </row>
    <row r="541" ht="15.75" customHeight="1">
      <c r="A541" s="187" t="s">
        <v>353</v>
      </c>
      <c r="B541" s="242">
        <v>17622.25</v>
      </c>
      <c r="C541" s="242">
        <v>17540.65</v>
      </c>
      <c r="D541" s="242">
        <v>17667.2</v>
      </c>
      <c r="E541" s="242">
        <v>17429.7</v>
      </c>
      <c r="F541" s="187" t="s">
        <v>1362</v>
      </c>
      <c r="G541" s="243">
        <v>0.0052</v>
      </c>
    </row>
    <row r="542" ht="15.75" customHeight="1">
      <c r="A542" s="244" t="s">
        <v>354</v>
      </c>
      <c r="B542" s="245">
        <v>17530.85</v>
      </c>
      <c r="C542" s="245">
        <v>17796.8</v>
      </c>
      <c r="D542" s="245">
        <v>17820.05</v>
      </c>
      <c r="E542" s="245">
        <v>17497.25</v>
      </c>
      <c r="F542" s="244" t="s">
        <v>1363</v>
      </c>
      <c r="G542" s="246">
        <v>-0.0194</v>
      </c>
    </row>
    <row r="543" ht="15.75" customHeight="1">
      <c r="A543" s="187" t="s">
        <v>355</v>
      </c>
      <c r="B543" s="242">
        <v>17877.4</v>
      </c>
      <c r="C543" s="242">
        <v>18046.35</v>
      </c>
      <c r="D543" s="242">
        <v>18096.15</v>
      </c>
      <c r="E543" s="242">
        <v>17861.5</v>
      </c>
      <c r="F543" s="187" t="s">
        <v>1364</v>
      </c>
      <c r="G543" s="243">
        <v>-0.007</v>
      </c>
    </row>
    <row r="544" ht="15.75" customHeight="1">
      <c r="A544" s="244" t="s">
        <v>356</v>
      </c>
      <c r="B544" s="245">
        <v>18003.75</v>
      </c>
      <c r="C544" s="245">
        <v>17771.15</v>
      </c>
      <c r="D544" s="245">
        <v>18091.55</v>
      </c>
      <c r="E544" s="245">
        <v>17771.15</v>
      </c>
      <c r="F544" s="244" t="s">
        <v>1365</v>
      </c>
      <c r="G544" s="246">
        <v>-0.0037</v>
      </c>
    </row>
    <row r="545" ht="15.75" customHeight="1">
      <c r="A545" s="187" t="s">
        <v>357</v>
      </c>
      <c r="B545" s="242">
        <v>18070.05</v>
      </c>
      <c r="C545" s="242">
        <v>18044.45</v>
      </c>
      <c r="D545" s="242">
        <v>18088.3</v>
      </c>
      <c r="E545" s="242">
        <v>18015.45</v>
      </c>
      <c r="F545" s="187" t="s">
        <v>1366</v>
      </c>
      <c r="G545" s="243">
        <v>0.0075</v>
      </c>
    </row>
    <row r="546" ht="15.75" customHeight="1">
      <c r="A546" s="250">
        <v>44904.0</v>
      </c>
      <c r="B546" s="245">
        <v>17936.35</v>
      </c>
      <c r="C546" s="245">
        <v>17890.85</v>
      </c>
      <c r="D546" s="245">
        <v>17980.55</v>
      </c>
      <c r="E546" s="245">
        <v>17889.15</v>
      </c>
      <c r="F546" s="244" t="s">
        <v>1367</v>
      </c>
      <c r="G546" s="246">
        <v>0.0058</v>
      </c>
    </row>
    <row r="547" ht="15.75" customHeight="1">
      <c r="A547" s="249">
        <v>44813.0</v>
      </c>
      <c r="B547" s="242">
        <v>17833.35</v>
      </c>
      <c r="C547" s="242">
        <v>17923.35</v>
      </c>
      <c r="D547" s="242">
        <v>17925.95</v>
      </c>
      <c r="E547" s="242">
        <v>17786.0</v>
      </c>
      <c r="F547" s="187" t="s">
        <v>1368</v>
      </c>
      <c r="G547" s="243">
        <v>0.0019</v>
      </c>
    </row>
    <row r="548" ht="15.75" customHeight="1">
      <c r="A548" s="250">
        <v>44782.0</v>
      </c>
      <c r="B548" s="245">
        <v>17798.75</v>
      </c>
      <c r="C548" s="245">
        <v>17748.15</v>
      </c>
      <c r="D548" s="245">
        <v>17807.65</v>
      </c>
      <c r="E548" s="245">
        <v>17691.95</v>
      </c>
      <c r="F548" s="244" t="s">
        <v>1369</v>
      </c>
      <c r="G548" s="246">
        <v>0.0099</v>
      </c>
    </row>
    <row r="549" ht="15.75" customHeight="1">
      <c r="A549" s="249">
        <v>44751.0</v>
      </c>
      <c r="B549" s="242">
        <v>17624.4</v>
      </c>
      <c r="C549" s="242">
        <v>17519.4</v>
      </c>
      <c r="D549" s="242">
        <v>17650.75</v>
      </c>
      <c r="E549" s="242">
        <v>17484.3</v>
      </c>
      <c r="F549" s="187" t="s">
        <v>1370</v>
      </c>
      <c r="G549" s="243">
        <v>-0.0018</v>
      </c>
    </row>
    <row r="550" ht="15.75" customHeight="1">
      <c r="A550" s="250">
        <v>44721.0</v>
      </c>
      <c r="B550" s="245">
        <v>17655.6</v>
      </c>
      <c r="C550" s="245">
        <v>17695.7</v>
      </c>
      <c r="D550" s="245">
        <v>17764.65</v>
      </c>
      <c r="E550" s="245">
        <v>17587.65</v>
      </c>
      <c r="F550" s="244" t="s">
        <v>1371</v>
      </c>
      <c r="G550" s="246">
        <v>-6.0E-4</v>
      </c>
    </row>
    <row r="551" ht="15.75" customHeight="1">
      <c r="A551" s="249">
        <v>44690.0</v>
      </c>
      <c r="B551" s="242">
        <v>17665.8</v>
      </c>
      <c r="C551" s="242">
        <v>17546.45</v>
      </c>
      <c r="D551" s="242">
        <v>17683.15</v>
      </c>
      <c r="E551" s="242">
        <v>17540.35</v>
      </c>
      <c r="F551" s="187" t="s">
        <v>1100</v>
      </c>
      <c r="G551" s="243">
        <v>0.0072</v>
      </c>
    </row>
    <row r="552" ht="15.75" customHeight="1">
      <c r="A552" s="250">
        <v>44601.0</v>
      </c>
      <c r="B552" s="245">
        <v>17539.45</v>
      </c>
      <c r="C552" s="245">
        <v>17598.4</v>
      </c>
      <c r="D552" s="245">
        <v>17643.85</v>
      </c>
      <c r="E552" s="245">
        <v>17476.45</v>
      </c>
      <c r="F552" s="244" t="s">
        <v>1372</v>
      </c>
      <c r="G552" s="246">
        <v>-2.0E-4</v>
      </c>
    </row>
    <row r="553" ht="15.75" customHeight="1">
      <c r="A553" s="249">
        <v>44570.0</v>
      </c>
      <c r="B553" s="242">
        <v>17542.8</v>
      </c>
      <c r="C553" s="242">
        <v>17485.7</v>
      </c>
      <c r="D553" s="242">
        <v>17695.6</v>
      </c>
      <c r="E553" s="242">
        <v>17468.45</v>
      </c>
      <c r="F553" s="187" t="s">
        <v>1373</v>
      </c>
      <c r="G553" s="243">
        <v>-0.0122</v>
      </c>
    </row>
    <row r="554" ht="15.75" customHeight="1">
      <c r="A554" s="244" t="s">
        <v>358</v>
      </c>
      <c r="B554" s="245">
        <v>17759.3</v>
      </c>
      <c r="C554" s="245">
        <v>17414.95</v>
      </c>
      <c r="D554" s="245">
        <v>17777.65</v>
      </c>
      <c r="E554" s="245">
        <v>17401.5</v>
      </c>
      <c r="F554" s="244" t="s">
        <v>1374</v>
      </c>
      <c r="G554" s="246">
        <v>0.0258</v>
      </c>
    </row>
    <row r="555" ht="15.75" customHeight="1">
      <c r="A555" s="187" t="s">
        <v>359</v>
      </c>
      <c r="B555" s="242">
        <v>17312.9</v>
      </c>
      <c r="C555" s="242">
        <v>17188.65</v>
      </c>
      <c r="D555" s="242">
        <v>17380.15</v>
      </c>
      <c r="E555" s="242">
        <v>17166.2</v>
      </c>
      <c r="F555" s="187" t="s">
        <v>1375</v>
      </c>
      <c r="G555" s="243">
        <v>-0.014</v>
      </c>
    </row>
    <row r="556" ht="15.75" customHeight="1">
      <c r="A556" s="244" t="s">
        <v>360</v>
      </c>
      <c r="B556" s="245">
        <v>17558.9</v>
      </c>
      <c r="C556" s="245">
        <v>17619.3</v>
      </c>
      <c r="D556" s="245">
        <v>17685.85</v>
      </c>
      <c r="E556" s="245">
        <v>17519.35</v>
      </c>
      <c r="F556" s="244" t="s">
        <v>1376</v>
      </c>
      <c r="G556" s="246">
        <v>0.0021</v>
      </c>
    </row>
    <row r="557" ht="15.75" customHeight="1">
      <c r="A557" s="187" t="s">
        <v>361</v>
      </c>
      <c r="B557" s="242">
        <v>17522.45</v>
      </c>
      <c r="C557" s="242">
        <v>17679.0</v>
      </c>
      <c r="D557" s="242">
        <v>17726.5</v>
      </c>
      <c r="E557" s="242">
        <v>17487.45</v>
      </c>
      <c r="F557" s="187" t="s">
        <v>1377</v>
      </c>
      <c r="G557" s="243">
        <v>-0.0047</v>
      </c>
    </row>
    <row r="558" ht="15.75" customHeight="1">
      <c r="A558" s="244" t="s">
        <v>362</v>
      </c>
      <c r="B558" s="245">
        <v>17604.95</v>
      </c>
      <c r="C558" s="245">
        <v>17525.45</v>
      </c>
      <c r="D558" s="245">
        <v>17623.65</v>
      </c>
      <c r="E558" s="245">
        <v>17499.25</v>
      </c>
      <c r="F558" s="244" t="s">
        <v>1378</v>
      </c>
      <c r="G558" s="246">
        <v>0.0016</v>
      </c>
    </row>
    <row r="559" ht="15.75" customHeight="1">
      <c r="A559" s="187" t="s">
        <v>363</v>
      </c>
      <c r="B559" s="242">
        <v>17577.5</v>
      </c>
      <c r="C559" s="242">
        <v>17357.35</v>
      </c>
      <c r="D559" s="242">
        <v>17625.55</v>
      </c>
      <c r="E559" s="242">
        <v>17345.2</v>
      </c>
      <c r="F559" s="187" t="s">
        <v>1379</v>
      </c>
      <c r="G559" s="243">
        <v>0.005</v>
      </c>
    </row>
    <row r="560" ht="15.75" customHeight="1">
      <c r="A560" s="244" t="s">
        <v>364</v>
      </c>
      <c r="B560" s="245">
        <v>17490.7</v>
      </c>
      <c r="C560" s="245">
        <v>17682.9</v>
      </c>
      <c r="D560" s="245">
        <v>17690.05</v>
      </c>
      <c r="E560" s="245">
        <v>17467.35</v>
      </c>
      <c r="F560" s="244" t="s">
        <v>1129</v>
      </c>
      <c r="G560" s="246">
        <v>-0.0151</v>
      </c>
    </row>
    <row r="561" ht="15.75" customHeight="1">
      <c r="A561" s="187" t="s">
        <v>365</v>
      </c>
      <c r="B561" s="242">
        <v>17758.45</v>
      </c>
      <c r="C561" s="242">
        <v>17966.55</v>
      </c>
      <c r="D561" s="242">
        <v>17992.2</v>
      </c>
      <c r="E561" s="242">
        <v>17710.75</v>
      </c>
      <c r="F561" s="187" t="s">
        <v>918</v>
      </c>
      <c r="G561" s="243">
        <v>-0.011</v>
      </c>
    </row>
    <row r="562" ht="15.75" customHeight="1">
      <c r="A562" s="244" t="s">
        <v>366</v>
      </c>
      <c r="B562" s="245">
        <v>17956.5</v>
      </c>
      <c r="C562" s="245">
        <v>17898.65</v>
      </c>
      <c r="D562" s="245">
        <v>17968.45</v>
      </c>
      <c r="E562" s="245">
        <v>17852.05</v>
      </c>
      <c r="F562" s="244" t="s">
        <v>1380</v>
      </c>
      <c r="G562" s="246">
        <v>7.0E-4</v>
      </c>
    </row>
    <row r="563" ht="15.75" customHeight="1">
      <c r="A563" s="187" t="s">
        <v>367</v>
      </c>
      <c r="B563" s="242">
        <v>17944.25</v>
      </c>
      <c r="C563" s="242">
        <v>17868.15</v>
      </c>
      <c r="D563" s="242">
        <v>17965.95</v>
      </c>
      <c r="E563" s="242">
        <v>17833.35</v>
      </c>
      <c r="F563" s="187" t="s">
        <v>1381</v>
      </c>
      <c r="G563" s="243">
        <v>0.0067</v>
      </c>
    </row>
    <row r="564" ht="15.75" customHeight="1">
      <c r="A564" s="244" t="s">
        <v>368</v>
      </c>
      <c r="B564" s="245">
        <v>17825.25</v>
      </c>
      <c r="C564" s="245">
        <v>17797.2</v>
      </c>
      <c r="D564" s="245">
        <v>17839.1</v>
      </c>
      <c r="E564" s="245">
        <v>17764.05</v>
      </c>
      <c r="F564" s="244"/>
      <c r="G564" s="246">
        <v>0.0072</v>
      </c>
    </row>
    <row r="565" ht="15.75" customHeight="1">
      <c r="A565" s="249">
        <v>44903.0</v>
      </c>
      <c r="B565" s="242">
        <v>17698.15</v>
      </c>
      <c r="C565" s="242">
        <v>17659.65</v>
      </c>
      <c r="D565" s="242">
        <v>17724.65</v>
      </c>
      <c r="E565" s="242">
        <v>17597.85</v>
      </c>
      <c r="F565" s="187" t="s">
        <v>1382</v>
      </c>
      <c r="G565" s="243">
        <v>0.0022</v>
      </c>
    </row>
    <row r="566" ht="15.75" customHeight="1">
      <c r="A566" s="250">
        <v>44873.0</v>
      </c>
      <c r="B566" s="245">
        <v>17659.0</v>
      </c>
      <c r="C566" s="245">
        <v>17711.65</v>
      </c>
      <c r="D566" s="245">
        <v>17719.3</v>
      </c>
      <c r="E566" s="245">
        <v>17631.95</v>
      </c>
      <c r="F566" s="244" t="s">
        <v>1383</v>
      </c>
      <c r="G566" s="246">
        <v>0.0071</v>
      </c>
    </row>
    <row r="567" ht="15.75" customHeight="1">
      <c r="A567" s="249">
        <v>44842.0</v>
      </c>
      <c r="B567" s="242">
        <v>17534.75</v>
      </c>
      <c r="C567" s="242">
        <v>17566.1</v>
      </c>
      <c r="D567" s="242">
        <v>17566.1</v>
      </c>
      <c r="E567" s="242">
        <v>17442.8</v>
      </c>
      <c r="F567" s="187" t="s">
        <v>1384</v>
      </c>
      <c r="G567" s="243">
        <v>6.0E-4</v>
      </c>
    </row>
    <row r="568" ht="15.75" customHeight="1">
      <c r="A568" s="250">
        <v>44781.0</v>
      </c>
      <c r="B568" s="245">
        <v>17525.1</v>
      </c>
      <c r="C568" s="245">
        <v>17401.5</v>
      </c>
      <c r="D568" s="245">
        <v>17548.8</v>
      </c>
      <c r="E568" s="245">
        <v>17359.75</v>
      </c>
      <c r="F568" s="244" t="s">
        <v>1385</v>
      </c>
      <c r="G568" s="246">
        <v>0.0073</v>
      </c>
    </row>
    <row r="569" ht="15.75" customHeight="1">
      <c r="A569" s="249">
        <v>44689.0</v>
      </c>
      <c r="B569" s="242">
        <v>17397.5</v>
      </c>
      <c r="C569" s="242">
        <v>17423.65</v>
      </c>
      <c r="D569" s="242">
        <v>17474.4</v>
      </c>
      <c r="E569" s="242">
        <v>17348.75</v>
      </c>
      <c r="F569" s="187" t="s">
        <v>1386</v>
      </c>
      <c r="G569" s="243">
        <v>9.0E-4</v>
      </c>
    </row>
    <row r="570" ht="15.75" customHeight="1">
      <c r="A570" s="250">
        <v>44659.0</v>
      </c>
      <c r="B570" s="245">
        <v>17382.0</v>
      </c>
      <c r="C570" s="245">
        <v>17463.1</v>
      </c>
      <c r="D570" s="245">
        <v>17490.7</v>
      </c>
      <c r="E570" s="245">
        <v>17161.25</v>
      </c>
      <c r="F570" s="244" t="s">
        <v>1387</v>
      </c>
      <c r="G570" s="246">
        <v>-4.0E-4</v>
      </c>
    </row>
    <row r="571" ht="15.75" customHeight="1">
      <c r="A571" s="249">
        <v>44628.0</v>
      </c>
      <c r="B571" s="242">
        <v>17388.15</v>
      </c>
      <c r="C571" s="242">
        <v>17349.25</v>
      </c>
      <c r="D571" s="242">
        <v>17407.5</v>
      </c>
      <c r="E571" s="242">
        <v>17225.85</v>
      </c>
      <c r="F571" s="187" t="s">
        <v>1388</v>
      </c>
      <c r="G571" s="243">
        <v>0.0025</v>
      </c>
    </row>
    <row r="572" ht="15.75" customHeight="1">
      <c r="A572" s="250">
        <v>44600.0</v>
      </c>
      <c r="B572" s="245">
        <v>17345.45</v>
      </c>
      <c r="C572" s="245">
        <v>17310.15</v>
      </c>
      <c r="D572" s="245">
        <v>17390.15</v>
      </c>
      <c r="E572" s="245">
        <v>17215.85</v>
      </c>
      <c r="F572" s="244" t="s">
        <v>1389</v>
      </c>
      <c r="G572" s="246">
        <v>3.0E-4</v>
      </c>
    </row>
    <row r="573" ht="15.75" customHeight="1">
      <c r="A573" s="249">
        <v>44569.0</v>
      </c>
      <c r="B573" s="242">
        <v>17340.05</v>
      </c>
      <c r="C573" s="242">
        <v>17243.2</v>
      </c>
      <c r="D573" s="242">
        <v>17356.25</v>
      </c>
      <c r="E573" s="242">
        <v>17154.8</v>
      </c>
      <c r="F573" s="187" t="s">
        <v>1390</v>
      </c>
      <c r="G573" s="243">
        <v>0.0106</v>
      </c>
    </row>
    <row r="574" ht="15.75" customHeight="1">
      <c r="A574" s="244" t="s">
        <v>369</v>
      </c>
      <c r="B574" s="245">
        <v>17158.25</v>
      </c>
      <c r="C574" s="245">
        <v>17079.5</v>
      </c>
      <c r="D574" s="245">
        <v>17172.8</v>
      </c>
      <c r="E574" s="245">
        <v>17018.15</v>
      </c>
      <c r="F574" s="244" t="s">
        <v>1391</v>
      </c>
      <c r="G574" s="246">
        <v>0.0135</v>
      </c>
    </row>
    <row r="575" ht="15.75" customHeight="1">
      <c r="A575" s="187" t="s">
        <v>370</v>
      </c>
      <c r="B575" s="242">
        <v>16929.6</v>
      </c>
      <c r="C575" s="242">
        <v>16774.85</v>
      </c>
      <c r="D575" s="242">
        <v>16947.65</v>
      </c>
      <c r="E575" s="242">
        <v>16746.25</v>
      </c>
      <c r="F575" s="187" t="s">
        <v>1392</v>
      </c>
      <c r="G575" s="243">
        <v>0.0173</v>
      </c>
    </row>
    <row r="576" ht="15.75" customHeight="1">
      <c r="A576" s="244" t="s">
        <v>371</v>
      </c>
      <c r="B576" s="245">
        <v>16641.8</v>
      </c>
      <c r="C576" s="245">
        <v>16475.35</v>
      </c>
      <c r="D576" s="245">
        <v>16653.45</v>
      </c>
      <c r="E576" s="245">
        <v>16438.75</v>
      </c>
      <c r="F576" s="244" t="s">
        <v>1393</v>
      </c>
      <c r="G576" s="246">
        <v>0.0096</v>
      </c>
    </row>
    <row r="577" ht="15.75" customHeight="1">
      <c r="A577" s="187" t="s">
        <v>372</v>
      </c>
      <c r="B577" s="242">
        <v>16483.85</v>
      </c>
      <c r="C577" s="242">
        <v>16632.9</v>
      </c>
      <c r="D577" s="242">
        <v>16636.1</v>
      </c>
      <c r="E577" s="242">
        <v>16463.3</v>
      </c>
      <c r="F577" s="187" t="s">
        <v>1394</v>
      </c>
      <c r="G577" s="243">
        <v>-0.0088</v>
      </c>
    </row>
    <row r="578" ht="15.75" customHeight="1">
      <c r="A578" s="244" t="s">
        <v>373</v>
      </c>
      <c r="B578" s="245">
        <v>16631.0</v>
      </c>
      <c r="C578" s="245">
        <v>16662.55</v>
      </c>
      <c r="D578" s="245">
        <v>16706.05</v>
      </c>
      <c r="E578" s="245">
        <v>16564.25</v>
      </c>
      <c r="F578" s="244" t="s">
        <v>1395</v>
      </c>
      <c r="G578" s="246">
        <v>-0.0053</v>
      </c>
    </row>
    <row r="579" ht="15.75" customHeight="1">
      <c r="A579" s="187" t="s">
        <v>374</v>
      </c>
      <c r="B579" s="242">
        <v>16719.45</v>
      </c>
      <c r="C579" s="242">
        <v>16661.25</v>
      </c>
      <c r="D579" s="242">
        <v>16752.25</v>
      </c>
      <c r="E579" s="242">
        <v>16610.9</v>
      </c>
      <c r="F579" s="187" t="s">
        <v>1396</v>
      </c>
      <c r="G579" s="243">
        <v>0.0069</v>
      </c>
    </row>
    <row r="580" ht="15.75" customHeight="1">
      <c r="A580" s="244" t="s">
        <v>375</v>
      </c>
      <c r="B580" s="245">
        <v>16605.25</v>
      </c>
      <c r="C580" s="245">
        <v>16523.55</v>
      </c>
      <c r="D580" s="245">
        <v>16626.95</v>
      </c>
      <c r="E580" s="245">
        <v>16483.9</v>
      </c>
      <c r="F580" s="244" t="s">
        <v>1397</v>
      </c>
      <c r="G580" s="246">
        <v>0.0051</v>
      </c>
    </row>
    <row r="581" ht="15.75" customHeight="1">
      <c r="A581" s="187" t="s">
        <v>376</v>
      </c>
      <c r="B581" s="242">
        <v>16520.85</v>
      </c>
      <c r="C581" s="242">
        <v>16562.8</v>
      </c>
      <c r="D581" s="242">
        <v>16588.0</v>
      </c>
      <c r="E581" s="242">
        <v>16490.95</v>
      </c>
      <c r="F581" s="187" t="s">
        <v>1398</v>
      </c>
      <c r="G581" s="243">
        <v>0.011</v>
      </c>
    </row>
    <row r="582" ht="15.75" customHeight="1">
      <c r="A582" s="244" t="s">
        <v>377</v>
      </c>
      <c r="B582" s="245">
        <v>16340.55</v>
      </c>
      <c r="C582" s="245">
        <v>16187.05</v>
      </c>
      <c r="D582" s="245">
        <v>16359.5</v>
      </c>
      <c r="E582" s="245">
        <v>16187.05</v>
      </c>
      <c r="F582" s="244" t="s">
        <v>1399</v>
      </c>
      <c r="G582" s="246">
        <v>0.0038</v>
      </c>
    </row>
    <row r="583" ht="15.75" customHeight="1">
      <c r="A583" s="187" t="s">
        <v>378</v>
      </c>
      <c r="B583" s="242">
        <v>16278.5</v>
      </c>
      <c r="C583" s="242">
        <v>16151.4</v>
      </c>
      <c r="D583" s="242">
        <v>16287.95</v>
      </c>
      <c r="E583" s="242">
        <v>16142.2</v>
      </c>
      <c r="F583" s="187" t="s">
        <v>1400</v>
      </c>
      <c r="G583" s="243">
        <v>0.0143</v>
      </c>
    </row>
    <row r="584" ht="15.75" customHeight="1">
      <c r="A584" s="244" t="s">
        <v>379</v>
      </c>
      <c r="B584" s="245">
        <v>16049.2</v>
      </c>
      <c r="C584" s="245">
        <v>16010.8</v>
      </c>
      <c r="D584" s="245">
        <v>16066.95</v>
      </c>
      <c r="E584" s="245">
        <v>15927.3</v>
      </c>
      <c r="F584" s="244" t="s">
        <v>1401</v>
      </c>
      <c r="G584" s="246">
        <v>0.0069</v>
      </c>
    </row>
    <row r="585" ht="15.75" customHeight="1">
      <c r="A585" s="187" t="s">
        <v>380</v>
      </c>
      <c r="B585" s="242">
        <v>15938.65</v>
      </c>
      <c r="C585" s="242">
        <v>16018.85</v>
      </c>
      <c r="D585" s="242">
        <v>16070.85</v>
      </c>
      <c r="E585" s="242">
        <v>15858.2</v>
      </c>
      <c r="F585" s="187" t="s">
        <v>1402</v>
      </c>
      <c r="G585" s="243">
        <v>-0.0018</v>
      </c>
    </row>
    <row r="586" ht="15.75" customHeight="1">
      <c r="A586" s="244" t="s">
        <v>381</v>
      </c>
      <c r="B586" s="245">
        <v>15966.65</v>
      </c>
      <c r="C586" s="245">
        <v>16128.2</v>
      </c>
      <c r="D586" s="245">
        <v>16140.0</v>
      </c>
      <c r="E586" s="245">
        <v>15950.15</v>
      </c>
      <c r="F586" s="244" t="s">
        <v>1403</v>
      </c>
      <c r="G586" s="246">
        <v>-0.0057</v>
      </c>
    </row>
    <row r="587" ht="15.75" customHeight="1">
      <c r="A587" s="249">
        <v>44902.0</v>
      </c>
      <c r="B587" s="242">
        <v>16058.3</v>
      </c>
      <c r="C587" s="242">
        <v>16126.2</v>
      </c>
      <c r="D587" s="242">
        <v>16158.75</v>
      </c>
      <c r="E587" s="242">
        <v>16031.15</v>
      </c>
      <c r="F587" s="187" t="s">
        <v>1404</v>
      </c>
      <c r="G587" s="243">
        <v>-0.0097</v>
      </c>
    </row>
    <row r="588" ht="15.75" customHeight="1">
      <c r="A588" s="250">
        <v>44872.0</v>
      </c>
      <c r="B588" s="245">
        <v>16216.0</v>
      </c>
      <c r="C588" s="245">
        <v>16136.15</v>
      </c>
      <c r="D588" s="245">
        <v>16248.55</v>
      </c>
      <c r="E588" s="245">
        <v>16115.5</v>
      </c>
      <c r="F588" s="244" t="s">
        <v>1405</v>
      </c>
      <c r="G588" s="246">
        <v>-3.0E-4</v>
      </c>
    </row>
    <row r="589" ht="15.75" customHeight="1">
      <c r="A589" s="249">
        <v>44780.0</v>
      </c>
      <c r="B589" s="242">
        <v>16220.6</v>
      </c>
      <c r="C589" s="242">
        <v>16273.65</v>
      </c>
      <c r="D589" s="242">
        <v>16275.5</v>
      </c>
      <c r="E589" s="242">
        <v>16157.9</v>
      </c>
      <c r="F589" s="187" t="s">
        <v>1406</v>
      </c>
      <c r="G589" s="243">
        <v>0.0054</v>
      </c>
    </row>
    <row r="590" ht="15.75" customHeight="1">
      <c r="A590" s="250">
        <v>44749.0</v>
      </c>
      <c r="B590" s="245">
        <v>16132.9</v>
      </c>
      <c r="C590" s="245">
        <v>16113.75</v>
      </c>
      <c r="D590" s="245">
        <v>16150.5</v>
      </c>
      <c r="E590" s="245">
        <v>16045.95</v>
      </c>
      <c r="F590" s="244" t="s">
        <v>1407</v>
      </c>
      <c r="G590" s="246">
        <v>0.0089</v>
      </c>
    </row>
    <row r="591" ht="15.75" customHeight="1">
      <c r="A591" s="249">
        <v>44719.0</v>
      </c>
      <c r="B591" s="242">
        <v>15989.8</v>
      </c>
      <c r="C591" s="242">
        <v>15818.2</v>
      </c>
      <c r="D591" s="242">
        <v>16011.35</v>
      </c>
      <c r="E591" s="242">
        <v>15800.9</v>
      </c>
      <c r="F591" s="187" t="s">
        <v>1408</v>
      </c>
      <c r="G591" s="243">
        <v>0.0113</v>
      </c>
    </row>
    <row r="592" ht="15.75" customHeight="1">
      <c r="A592" s="250">
        <v>44688.0</v>
      </c>
      <c r="B592" s="245">
        <v>15810.85</v>
      </c>
      <c r="C592" s="245">
        <v>15909.15</v>
      </c>
      <c r="D592" s="245">
        <v>16025.75</v>
      </c>
      <c r="E592" s="245">
        <v>15785.45</v>
      </c>
      <c r="F592" s="244" t="s">
        <v>1409</v>
      </c>
      <c r="G592" s="246">
        <v>-0.0015</v>
      </c>
    </row>
    <row r="593" ht="15.75" customHeight="1">
      <c r="A593" s="249">
        <v>44658.0</v>
      </c>
      <c r="B593" s="242">
        <v>15835.35</v>
      </c>
      <c r="C593" s="242">
        <v>15710.5</v>
      </c>
      <c r="D593" s="242">
        <v>15852.35</v>
      </c>
      <c r="E593" s="242">
        <v>15661.8</v>
      </c>
      <c r="F593" s="187" t="s">
        <v>1410</v>
      </c>
      <c r="G593" s="243">
        <v>0.0053</v>
      </c>
    </row>
    <row r="594" ht="15.75" customHeight="1">
      <c r="A594" s="250">
        <v>44568.0</v>
      </c>
      <c r="B594" s="245">
        <v>15752.05</v>
      </c>
      <c r="C594" s="245">
        <v>15703.7</v>
      </c>
      <c r="D594" s="245">
        <v>15793.95</v>
      </c>
      <c r="E594" s="245">
        <v>15511.05</v>
      </c>
      <c r="F594" s="244" t="s">
        <v>1411</v>
      </c>
      <c r="G594" s="246">
        <v>-0.0018</v>
      </c>
    </row>
    <row r="595" ht="15.75" customHeight="1">
      <c r="A595" s="187" t="s">
        <v>382</v>
      </c>
      <c r="B595" s="242">
        <v>15780.25</v>
      </c>
      <c r="C595" s="242">
        <v>15774.5</v>
      </c>
      <c r="D595" s="242">
        <v>15890.0</v>
      </c>
      <c r="E595" s="242">
        <v>15728.85</v>
      </c>
      <c r="F595" s="187" t="s">
        <v>1412</v>
      </c>
      <c r="G595" s="243">
        <v>-0.0012</v>
      </c>
    </row>
    <row r="596" ht="15.75" customHeight="1">
      <c r="A596" s="244" t="s">
        <v>383</v>
      </c>
      <c r="B596" s="245">
        <v>15799.1</v>
      </c>
      <c r="C596" s="245">
        <v>15701.7</v>
      </c>
      <c r="D596" s="245">
        <v>15861.6</v>
      </c>
      <c r="E596" s="245">
        <v>15687.8</v>
      </c>
      <c r="F596" s="244" t="s">
        <v>1413</v>
      </c>
      <c r="G596" s="246">
        <v>-0.0032</v>
      </c>
    </row>
    <row r="597" ht="15.75" customHeight="1">
      <c r="A597" s="187" t="s">
        <v>384</v>
      </c>
      <c r="B597" s="242">
        <v>15850.2</v>
      </c>
      <c r="C597" s="242">
        <v>15757.45</v>
      </c>
      <c r="D597" s="242">
        <v>15892.1</v>
      </c>
      <c r="E597" s="242">
        <v>15710.15</v>
      </c>
      <c r="F597" s="187" t="s">
        <v>1414</v>
      </c>
      <c r="G597" s="243">
        <v>0.0011</v>
      </c>
    </row>
    <row r="598" ht="15.75" customHeight="1">
      <c r="A598" s="244" t="s">
        <v>385</v>
      </c>
      <c r="B598" s="245">
        <v>15832.05</v>
      </c>
      <c r="C598" s="245">
        <v>15926.2</v>
      </c>
      <c r="D598" s="245">
        <v>15927.45</v>
      </c>
      <c r="E598" s="245">
        <v>15815.5</v>
      </c>
      <c r="F598" s="244" t="s">
        <v>1415</v>
      </c>
      <c r="G598" s="246">
        <v>0.0085</v>
      </c>
    </row>
    <row r="599" ht="15.75" customHeight="1">
      <c r="A599" s="187" t="s">
        <v>386</v>
      </c>
      <c r="B599" s="242">
        <v>15699.25</v>
      </c>
      <c r="C599" s="242">
        <v>15657.4</v>
      </c>
      <c r="D599" s="242">
        <v>15749.25</v>
      </c>
      <c r="E599" s="242">
        <v>15619.45</v>
      </c>
      <c r="F599" s="187" t="s">
        <v>1416</v>
      </c>
      <c r="G599" s="243">
        <v>0.0092</v>
      </c>
    </row>
    <row r="600" ht="15.75" customHeight="1">
      <c r="A600" s="244" t="s">
        <v>387</v>
      </c>
      <c r="B600" s="245">
        <v>15556.65</v>
      </c>
      <c r="C600" s="245">
        <v>15451.55</v>
      </c>
      <c r="D600" s="245">
        <v>15628.45</v>
      </c>
      <c r="E600" s="245">
        <v>15367.5</v>
      </c>
      <c r="F600" s="244" t="s">
        <v>1417</v>
      </c>
      <c r="G600" s="246">
        <v>0.0093</v>
      </c>
    </row>
    <row r="601" ht="15.75" customHeight="1">
      <c r="A601" s="187" t="s">
        <v>388</v>
      </c>
      <c r="B601" s="242">
        <v>15413.3</v>
      </c>
      <c r="C601" s="242">
        <v>15545.65</v>
      </c>
      <c r="D601" s="242">
        <v>15565.4</v>
      </c>
      <c r="E601" s="242">
        <v>15385.95</v>
      </c>
      <c r="F601" s="187" t="s">
        <v>1418</v>
      </c>
      <c r="G601" s="243">
        <v>-0.0144</v>
      </c>
    </row>
    <row r="602" ht="15.75" customHeight="1">
      <c r="A602" s="244" t="s">
        <v>389</v>
      </c>
      <c r="B602" s="245">
        <v>15638.8</v>
      </c>
      <c r="C602" s="245">
        <v>15455.95</v>
      </c>
      <c r="D602" s="245">
        <v>15707.25</v>
      </c>
      <c r="E602" s="245">
        <v>15419.85</v>
      </c>
      <c r="F602" s="244" t="s">
        <v>1419</v>
      </c>
      <c r="G602" s="246">
        <v>0.0188</v>
      </c>
    </row>
    <row r="603" ht="15.75" customHeight="1">
      <c r="A603" s="187" t="s">
        <v>390</v>
      </c>
      <c r="B603" s="242">
        <v>15350.15</v>
      </c>
      <c r="C603" s="242">
        <v>15334.5</v>
      </c>
      <c r="D603" s="242">
        <v>15382.5</v>
      </c>
      <c r="E603" s="242">
        <v>15191.1</v>
      </c>
      <c r="F603" s="187" t="s">
        <v>1420</v>
      </c>
      <c r="G603" s="243">
        <v>0.0037</v>
      </c>
    </row>
    <row r="604" ht="15.75" customHeight="1">
      <c r="A604" s="244" t="s">
        <v>391</v>
      </c>
      <c r="B604" s="245">
        <v>15293.5</v>
      </c>
      <c r="C604" s="245">
        <v>15272.65</v>
      </c>
      <c r="D604" s="245">
        <v>15400.4</v>
      </c>
      <c r="E604" s="245">
        <v>15183.4</v>
      </c>
      <c r="F604" s="244" t="s">
        <v>1421</v>
      </c>
      <c r="G604" s="246">
        <v>-0.0044</v>
      </c>
    </row>
    <row r="605" ht="15.75" customHeight="1">
      <c r="A605" s="187" t="s">
        <v>392</v>
      </c>
      <c r="B605" s="242">
        <v>15360.6</v>
      </c>
      <c r="C605" s="242">
        <v>15832.25</v>
      </c>
      <c r="D605" s="242">
        <v>15863.15</v>
      </c>
      <c r="E605" s="242">
        <v>15335.1</v>
      </c>
      <c r="F605" s="187" t="s">
        <v>1422</v>
      </c>
      <c r="G605" s="243">
        <v>-0.0211</v>
      </c>
    </row>
    <row r="606" ht="15.75" customHeight="1">
      <c r="A606" s="244" t="s">
        <v>393</v>
      </c>
      <c r="B606" s="245">
        <v>15692.15</v>
      </c>
      <c r="C606" s="245">
        <v>15729.25</v>
      </c>
      <c r="D606" s="245">
        <v>15783.65</v>
      </c>
      <c r="E606" s="245">
        <v>15678.9</v>
      </c>
      <c r="F606" s="244" t="s">
        <v>1423</v>
      </c>
      <c r="G606" s="246">
        <v>-0.0025</v>
      </c>
    </row>
    <row r="607" ht="15.75" customHeight="1">
      <c r="A607" s="187" t="s">
        <v>394</v>
      </c>
      <c r="B607" s="242">
        <v>15732.1</v>
      </c>
      <c r="C607" s="242">
        <v>15674.25</v>
      </c>
      <c r="D607" s="242">
        <v>15858.0</v>
      </c>
      <c r="E607" s="242">
        <v>15659.45</v>
      </c>
      <c r="F607" s="187" t="s">
        <v>1424</v>
      </c>
      <c r="G607" s="243">
        <v>-0.0027</v>
      </c>
    </row>
    <row r="608" ht="15.75" customHeight="1">
      <c r="A608" s="244" t="s">
        <v>395</v>
      </c>
      <c r="B608" s="245">
        <v>15774.4</v>
      </c>
      <c r="C608" s="245">
        <v>15877.55</v>
      </c>
      <c r="D608" s="245">
        <v>15886.15</v>
      </c>
      <c r="E608" s="245">
        <v>15684.0</v>
      </c>
      <c r="F608" s="244" t="s">
        <v>1425</v>
      </c>
      <c r="G608" s="246">
        <v>-0.0264</v>
      </c>
    </row>
    <row r="609" ht="15.75" customHeight="1">
      <c r="A609" s="249">
        <v>44840.0</v>
      </c>
      <c r="B609" s="242">
        <v>16201.8</v>
      </c>
      <c r="C609" s="242">
        <v>16283.95</v>
      </c>
      <c r="D609" s="242">
        <v>16324.7</v>
      </c>
      <c r="E609" s="242">
        <v>16172.6</v>
      </c>
      <c r="F609" s="187" t="s">
        <v>1426</v>
      </c>
      <c r="G609" s="243">
        <v>-0.0168</v>
      </c>
    </row>
    <row r="610" ht="15.75" customHeight="1">
      <c r="A610" s="250">
        <v>44810.0</v>
      </c>
      <c r="B610" s="245">
        <v>16478.1</v>
      </c>
      <c r="C610" s="245">
        <v>16263.85</v>
      </c>
      <c r="D610" s="245">
        <v>16492.8</v>
      </c>
      <c r="E610" s="245">
        <v>16243.85</v>
      </c>
      <c r="F610" s="244" t="s">
        <v>1427</v>
      </c>
      <c r="G610" s="246">
        <v>0.0074</v>
      </c>
    </row>
    <row r="611" ht="15.75" customHeight="1">
      <c r="A611" s="249">
        <v>44779.0</v>
      </c>
      <c r="B611" s="242">
        <v>16356.25</v>
      </c>
      <c r="C611" s="242">
        <v>16474.95</v>
      </c>
      <c r="D611" s="242">
        <v>16514.3</v>
      </c>
      <c r="E611" s="242">
        <v>16293.35</v>
      </c>
      <c r="F611" s="187" t="s">
        <v>1428</v>
      </c>
      <c r="G611" s="243">
        <v>-0.0037</v>
      </c>
    </row>
    <row r="612" ht="15.75" customHeight="1">
      <c r="A612" s="250">
        <v>44748.0</v>
      </c>
      <c r="B612" s="245">
        <v>16416.35</v>
      </c>
      <c r="C612" s="245">
        <v>16469.6</v>
      </c>
      <c r="D612" s="245">
        <v>16487.25</v>
      </c>
      <c r="E612" s="245">
        <v>16347.1</v>
      </c>
      <c r="F612" s="244" t="s">
        <v>1429</v>
      </c>
      <c r="G612" s="246">
        <v>-0.0092</v>
      </c>
    </row>
    <row r="613" ht="15.75" customHeight="1">
      <c r="A613" s="249">
        <v>44718.0</v>
      </c>
      <c r="B613" s="242">
        <v>16569.55</v>
      </c>
      <c r="C613" s="242">
        <v>16530.7</v>
      </c>
      <c r="D613" s="242">
        <v>16610.95</v>
      </c>
      <c r="E613" s="242">
        <v>16444.55</v>
      </c>
      <c r="F613" s="187" t="s">
        <v>1430</v>
      </c>
      <c r="G613" s="243">
        <v>-9.0E-4</v>
      </c>
    </row>
    <row r="614" ht="15.75" customHeight="1">
      <c r="A614" s="250">
        <v>44626.0</v>
      </c>
      <c r="B614" s="245">
        <v>16584.3</v>
      </c>
      <c r="C614" s="245">
        <v>16761.65</v>
      </c>
      <c r="D614" s="245">
        <v>16793.85</v>
      </c>
      <c r="E614" s="245">
        <v>16567.9</v>
      </c>
      <c r="F614" s="244" t="s">
        <v>1431</v>
      </c>
      <c r="G614" s="246">
        <v>-0.0026</v>
      </c>
    </row>
    <row r="615" ht="15.75" customHeight="1">
      <c r="A615" s="249">
        <v>44598.0</v>
      </c>
      <c r="B615" s="242">
        <v>16628.0</v>
      </c>
      <c r="C615" s="242">
        <v>16481.65</v>
      </c>
      <c r="D615" s="242">
        <v>16646.4</v>
      </c>
      <c r="E615" s="242">
        <v>16443.05</v>
      </c>
      <c r="F615" s="187" t="s">
        <v>1432</v>
      </c>
      <c r="G615" s="243">
        <v>0.0064</v>
      </c>
    </row>
    <row r="616" ht="15.75" customHeight="1">
      <c r="A616" s="250">
        <v>44567.0</v>
      </c>
      <c r="B616" s="245">
        <v>16522.75</v>
      </c>
      <c r="C616" s="245">
        <v>16594.4</v>
      </c>
      <c r="D616" s="245">
        <v>16649.2</v>
      </c>
      <c r="E616" s="245">
        <v>16438.85</v>
      </c>
      <c r="F616" s="244" t="s">
        <v>1433</v>
      </c>
      <c r="G616" s="246">
        <v>-0.0037</v>
      </c>
    </row>
    <row r="617" ht="15.75" customHeight="1">
      <c r="A617" s="187" t="s">
        <v>396</v>
      </c>
      <c r="B617" s="242">
        <v>16584.55</v>
      </c>
      <c r="C617" s="242">
        <v>16578.45</v>
      </c>
      <c r="D617" s="242">
        <v>16690.75</v>
      </c>
      <c r="E617" s="242">
        <v>16521.9</v>
      </c>
      <c r="F617" s="187" t="s">
        <v>1434</v>
      </c>
      <c r="G617" s="243">
        <v>-0.0046</v>
      </c>
    </row>
    <row r="618" ht="15.75" customHeight="1">
      <c r="A618" s="244" t="s">
        <v>397</v>
      </c>
      <c r="B618" s="245">
        <v>16661.4</v>
      </c>
      <c r="C618" s="245">
        <v>16527.9</v>
      </c>
      <c r="D618" s="245">
        <v>16695.5</v>
      </c>
      <c r="E618" s="245">
        <v>16506.15</v>
      </c>
      <c r="F618" s="244" t="s">
        <v>1124</v>
      </c>
      <c r="G618" s="246">
        <v>0.0189</v>
      </c>
    </row>
    <row r="619" ht="15.75" customHeight="1">
      <c r="A619" s="187" t="s">
        <v>398</v>
      </c>
      <c r="B619" s="242">
        <v>16352.45</v>
      </c>
      <c r="C619" s="242">
        <v>16296.6</v>
      </c>
      <c r="D619" s="242">
        <v>16370.6</v>
      </c>
      <c r="E619" s="242">
        <v>16221.95</v>
      </c>
      <c r="F619" s="187" t="s">
        <v>1435</v>
      </c>
      <c r="G619" s="243">
        <v>0.0113</v>
      </c>
    </row>
    <row r="620" ht="15.75" customHeight="1">
      <c r="A620" s="244" t="s">
        <v>399</v>
      </c>
      <c r="B620" s="245">
        <v>16170.15</v>
      </c>
      <c r="C620" s="245">
        <v>16105.0</v>
      </c>
      <c r="D620" s="245">
        <v>16204.45</v>
      </c>
      <c r="E620" s="245">
        <v>15903.7</v>
      </c>
      <c r="F620" s="244" t="s">
        <v>1436</v>
      </c>
      <c r="G620" s="246">
        <v>0.009</v>
      </c>
    </row>
    <row r="621" ht="15.75" customHeight="1">
      <c r="A621" s="187" t="s">
        <v>400</v>
      </c>
      <c r="B621" s="242">
        <v>16025.8</v>
      </c>
      <c r="C621" s="242">
        <v>16196.35</v>
      </c>
      <c r="D621" s="242">
        <v>16223.35</v>
      </c>
      <c r="E621" s="242">
        <v>16006.95</v>
      </c>
      <c r="F621" s="187" t="s">
        <v>1437</v>
      </c>
      <c r="G621" s="243">
        <v>-0.0062</v>
      </c>
    </row>
    <row r="622" ht="15.75" customHeight="1">
      <c r="A622" s="244" t="s">
        <v>401</v>
      </c>
      <c r="B622" s="245">
        <v>16125.15</v>
      </c>
      <c r="C622" s="245">
        <v>16225.55</v>
      </c>
      <c r="D622" s="245">
        <v>16262.8</v>
      </c>
      <c r="E622" s="245">
        <v>16078.6</v>
      </c>
      <c r="F622" s="244" t="s">
        <v>1438</v>
      </c>
      <c r="G622" s="246">
        <v>-0.0055</v>
      </c>
    </row>
    <row r="623" ht="15.75" customHeight="1">
      <c r="A623" s="187" t="s">
        <v>402</v>
      </c>
      <c r="B623" s="242">
        <v>16214.7</v>
      </c>
      <c r="C623" s="242">
        <v>16290.95</v>
      </c>
      <c r="D623" s="242">
        <v>16414.7</v>
      </c>
      <c r="E623" s="242">
        <v>16185.75</v>
      </c>
      <c r="F623" s="187" t="s">
        <v>1439</v>
      </c>
      <c r="G623" s="243">
        <v>-0.0032</v>
      </c>
    </row>
    <row r="624" ht="15.75" customHeight="1">
      <c r="A624" s="244" t="s">
        <v>403</v>
      </c>
      <c r="B624" s="245">
        <v>16266.15</v>
      </c>
      <c r="C624" s="245">
        <v>16043.8</v>
      </c>
      <c r="D624" s="245">
        <v>16283.05</v>
      </c>
      <c r="E624" s="245">
        <v>16003.85</v>
      </c>
      <c r="F624" s="244" t="s">
        <v>1440</v>
      </c>
      <c r="G624" s="246">
        <v>0.0289</v>
      </c>
    </row>
    <row r="625" ht="15.75" customHeight="1">
      <c r="A625" s="187" t="s">
        <v>404</v>
      </c>
      <c r="B625" s="242">
        <v>15809.4</v>
      </c>
      <c r="C625" s="242">
        <v>15917.4</v>
      </c>
      <c r="D625" s="242">
        <v>15984.75</v>
      </c>
      <c r="E625" s="242">
        <v>15775.2</v>
      </c>
      <c r="F625" s="187" t="s">
        <v>1441</v>
      </c>
      <c r="G625" s="243">
        <v>-0.0265</v>
      </c>
    </row>
    <row r="626" ht="15.75" customHeight="1">
      <c r="A626" s="244" t="s">
        <v>405</v>
      </c>
      <c r="B626" s="245">
        <v>16240.3</v>
      </c>
      <c r="C626" s="245">
        <v>16318.15</v>
      </c>
      <c r="D626" s="245">
        <v>16399.8</v>
      </c>
      <c r="E626" s="245">
        <v>16211.2</v>
      </c>
      <c r="F626" s="244" t="s">
        <v>1442</v>
      </c>
      <c r="G626" s="246">
        <v>-0.0012</v>
      </c>
    </row>
    <row r="627" ht="15.75" customHeight="1">
      <c r="A627" s="187" t="s">
        <v>406</v>
      </c>
      <c r="B627" s="242">
        <v>16259.3</v>
      </c>
      <c r="C627" s="242">
        <v>15912.6</v>
      </c>
      <c r="D627" s="242">
        <v>16284.25</v>
      </c>
      <c r="E627" s="242">
        <v>15900.8</v>
      </c>
      <c r="F627" s="187" t="s">
        <v>1443</v>
      </c>
      <c r="G627" s="243">
        <v>0.0263</v>
      </c>
    </row>
    <row r="628" ht="15.75" customHeight="1">
      <c r="A628" s="244" t="s">
        <v>407</v>
      </c>
      <c r="B628" s="245">
        <v>15842.3</v>
      </c>
      <c r="C628" s="245">
        <v>15845.1</v>
      </c>
      <c r="D628" s="245">
        <v>15977.95</v>
      </c>
      <c r="E628" s="245">
        <v>15739.65</v>
      </c>
      <c r="F628" s="244" t="s">
        <v>1444</v>
      </c>
      <c r="G628" s="246">
        <v>0.0038</v>
      </c>
    </row>
    <row r="629" ht="15.75" customHeight="1">
      <c r="A629" s="187" t="s">
        <v>408</v>
      </c>
      <c r="B629" s="242">
        <v>15782.15</v>
      </c>
      <c r="C629" s="242">
        <v>15977.0</v>
      </c>
      <c r="D629" s="242">
        <v>16083.6</v>
      </c>
      <c r="E629" s="242">
        <v>15740.85</v>
      </c>
      <c r="F629" s="187" t="s">
        <v>1445</v>
      </c>
      <c r="G629" s="243">
        <v>-0.0016</v>
      </c>
    </row>
    <row r="630" ht="15.75" customHeight="1">
      <c r="A630" s="250">
        <v>44900.0</v>
      </c>
      <c r="B630" s="245">
        <v>15808.0</v>
      </c>
      <c r="C630" s="245">
        <v>16021.1</v>
      </c>
      <c r="D630" s="245">
        <v>16041.95</v>
      </c>
      <c r="E630" s="245">
        <v>15735.75</v>
      </c>
      <c r="F630" s="244" t="s">
        <v>1446</v>
      </c>
      <c r="G630" s="246">
        <v>-0.0222</v>
      </c>
    </row>
    <row r="631" ht="15.75" customHeight="1">
      <c r="A631" s="249">
        <v>44870.0</v>
      </c>
      <c r="B631" s="242">
        <v>16167.1</v>
      </c>
      <c r="C631" s="242">
        <v>16270.05</v>
      </c>
      <c r="D631" s="242">
        <v>16318.75</v>
      </c>
      <c r="E631" s="242">
        <v>15992.6</v>
      </c>
      <c r="F631" s="187" t="s">
        <v>1447</v>
      </c>
      <c r="G631" s="243">
        <v>-0.0045</v>
      </c>
    </row>
    <row r="632" ht="15.75" customHeight="1">
      <c r="A632" s="250">
        <v>44839.0</v>
      </c>
      <c r="B632" s="245">
        <v>16240.05</v>
      </c>
      <c r="C632" s="245">
        <v>16248.9</v>
      </c>
      <c r="D632" s="245">
        <v>16404.55</v>
      </c>
      <c r="E632" s="245">
        <v>16197.3</v>
      </c>
      <c r="F632" s="244" t="s">
        <v>1448</v>
      </c>
      <c r="G632" s="246">
        <v>-0.0038</v>
      </c>
    </row>
    <row r="633" ht="15.75" customHeight="1">
      <c r="A633" s="249">
        <v>44809.0</v>
      </c>
      <c r="B633" s="242">
        <v>16301.85</v>
      </c>
      <c r="C633" s="242">
        <v>16227.7</v>
      </c>
      <c r="D633" s="242">
        <v>16403.7</v>
      </c>
      <c r="E633" s="242">
        <v>16142.1</v>
      </c>
      <c r="F633" s="187" t="s">
        <v>1449</v>
      </c>
      <c r="G633" s="243">
        <v>-0.0067</v>
      </c>
    </row>
    <row r="634" ht="15.75" customHeight="1">
      <c r="A634" s="250">
        <v>44717.0</v>
      </c>
      <c r="B634" s="245">
        <v>16411.25</v>
      </c>
      <c r="C634" s="245">
        <v>16415.55</v>
      </c>
      <c r="D634" s="245">
        <v>16484.2</v>
      </c>
      <c r="E634" s="245">
        <v>16340.9</v>
      </c>
      <c r="F634" s="244" t="s">
        <v>1450</v>
      </c>
      <c r="G634" s="246">
        <v>-0.0163</v>
      </c>
    </row>
    <row r="635" ht="15.75" customHeight="1">
      <c r="A635" s="249">
        <v>44686.0</v>
      </c>
      <c r="B635" s="242">
        <v>16682.65</v>
      </c>
      <c r="C635" s="242">
        <v>16854.75</v>
      </c>
      <c r="D635" s="242">
        <v>16945.7</v>
      </c>
      <c r="E635" s="242">
        <v>16651.85</v>
      </c>
      <c r="F635" s="187" t="s">
        <v>1451</v>
      </c>
      <c r="G635" s="243">
        <v>3.0E-4</v>
      </c>
    </row>
    <row r="636" ht="15.75" customHeight="1">
      <c r="A636" s="250">
        <v>44656.0</v>
      </c>
      <c r="B636" s="245">
        <v>16677.6</v>
      </c>
      <c r="C636" s="245">
        <v>17096.6</v>
      </c>
      <c r="D636" s="245">
        <v>17132.85</v>
      </c>
      <c r="E636" s="245">
        <v>16623.95</v>
      </c>
      <c r="F636" s="244" t="s">
        <v>1452</v>
      </c>
      <c r="G636" s="246">
        <v>-0.0229</v>
      </c>
    </row>
    <row r="637" ht="15.75" customHeight="1">
      <c r="A637" s="249">
        <v>44597.0</v>
      </c>
      <c r="B637" s="242">
        <v>17069.1</v>
      </c>
      <c r="C637" s="242">
        <v>16924.45</v>
      </c>
      <c r="D637" s="242">
        <v>17092.25</v>
      </c>
      <c r="E637" s="242">
        <v>16917.25</v>
      </c>
      <c r="F637" s="187" t="s">
        <v>1453</v>
      </c>
      <c r="G637" s="243">
        <v>-0.002</v>
      </c>
    </row>
    <row r="638" ht="15.75" customHeight="1">
      <c r="A638" s="244" t="s">
        <v>409</v>
      </c>
      <c r="B638" s="245">
        <v>17102.55</v>
      </c>
      <c r="C638" s="245">
        <v>17329.25</v>
      </c>
      <c r="D638" s="245">
        <v>17377.65</v>
      </c>
      <c r="E638" s="245">
        <v>17053.25</v>
      </c>
      <c r="F638" s="244" t="s">
        <v>1454</v>
      </c>
      <c r="G638" s="246">
        <v>-0.0083</v>
      </c>
    </row>
    <row r="639" ht="15.75" customHeight="1">
      <c r="A639" s="187" t="s">
        <v>410</v>
      </c>
      <c r="B639" s="242">
        <v>17245.05</v>
      </c>
      <c r="C639" s="242">
        <v>17189.5</v>
      </c>
      <c r="D639" s="242">
        <v>17322.5</v>
      </c>
      <c r="E639" s="242">
        <v>17071.05</v>
      </c>
      <c r="F639" s="187" t="s">
        <v>1455</v>
      </c>
      <c r="G639" s="243">
        <v>0.0121</v>
      </c>
    </row>
    <row r="640" ht="15.75" customHeight="1">
      <c r="A640" s="244" t="s">
        <v>411</v>
      </c>
      <c r="B640" s="245">
        <v>17038.4</v>
      </c>
      <c r="C640" s="245">
        <v>17073.35</v>
      </c>
      <c r="D640" s="245">
        <v>17110.7</v>
      </c>
      <c r="E640" s="245">
        <v>16958.45</v>
      </c>
      <c r="F640" s="244" t="s">
        <v>1456</v>
      </c>
      <c r="G640" s="246">
        <v>-0.0094</v>
      </c>
    </row>
    <row r="641" ht="15.75" customHeight="1">
      <c r="A641" s="187" t="s">
        <v>412</v>
      </c>
      <c r="B641" s="242">
        <v>17200.8</v>
      </c>
      <c r="C641" s="242">
        <v>17121.3</v>
      </c>
      <c r="D641" s="242">
        <v>17223.85</v>
      </c>
      <c r="E641" s="242">
        <v>17064.45</v>
      </c>
      <c r="F641" s="187" t="s">
        <v>1457</v>
      </c>
      <c r="G641" s="243">
        <v>0.0146</v>
      </c>
    </row>
    <row r="642" ht="15.75" customHeight="1">
      <c r="A642" s="244" t="s">
        <v>413</v>
      </c>
      <c r="B642" s="245">
        <v>16953.95</v>
      </c>
      <c r="C642" s="245">
        <v>17009.05</v>
      </c>
      <c r="D642" s="245">
        <v>17054.3</v>
      </c>
      <c r="E642" s="245">
        <v>16888.7</v>
      </c>
      <c r="F642" s="244" t="s">
        <v>1458</v>
      </c>
      <c r="G642" s="246">
        <v>-0.0127</v>
      </c>
    </row>
    <row r="643" ht="15.75" customHeight="1">
      <c r="A643" s="187" t="s">
        <v>414</v>
      </c>
      <c r="B643" s="242">
        <v>17171.95</v>
      </c>
      <c r="C643" s="242">
        <v>17242.75</v>
      </c>
      <c r="D643" s="242">
        <v>17315.3</v>
      </c>
      <c r="E643" s="242">
        <v>17149.2</v>
      </c>
      <c r="F643" s="187" t="s">
        <v>1459</v>
      </c>
      <c r="G643" s="243">
        <v>-0.0127</v>
      </c>
    </row>
    <row r="644" ht="15.75" customHeight="1">
      <c r="A644" s="244" t="s">
        <v>415</v>
      </c>
      <c r="B644" s="245">
        <v>17392.6</v>
      </c>
      <c r="C644" s="245">
        <v>17234.6</v>
      </c>
      <c r="D644" s="245">
        <v>17414.7</v>
      </c>
      <c r="E644" s="245">
        <v>17215.5</v>
      </c>
      <c r="F644" s="244" t="s">
        <v>762</v>
      </c>
      <c r="G644" s="246">
        <v>0.0149</v>
      </c>
    </row>
    <row r="645" ht="15.75" customHeight="1">
      <c r="A645" s="187" t="s">
        <v>416</v>
      </c>
      <c r="B645" s="242">
        <v>17136.55</v>
      </c>
      <c r="C645" s="242">
        <v>17045.25</v>
      </c>
      <c r="D645" s="242">
        <v>17186.9</v>
      </c>
      <c r="E645" s="242">
        <v>16978.95</v>
      </c>
      <c r="F645" s="187" t="s">
        <v>1460</v>
      </c>
      <c r="G645" s="243">
        <v>0.0105</v>
      </c>
    </row>
    <row r="646" ht="15.75" customHeight="1">
      <c r="A646" s="244" t="s">
        <v>417</v>
      </c>
      <c r="B646" s="245">
        <v>16958.65</v>
      </c>
      <c r="C646" s="245">
        <v>17258.95</v>
      </c>
      <c r="D646" s="245">
        <v>17275.65</v>
      </c>
      <c r="E646" s="245">
        <v>16824.7</v>
      </c>
      <c r="F646" s="244" t="s">
        <v>1461</v>
      </c>
      <c r="G646" s="246">
        <v>-0.0125</v>
      </c>
    </row>
    <row r="647" ht="15.75" customHeight="1">
      <c r="A647" s="187" t="s">
        <v>418</v>
      </c>
      <c r="B647" s="242">
        <v>17173.65</v>
      </c>
      <c r="C647" s="242">
        <v>17183.45</v>
      </c>
      <c r="D647" s="242">
        <v>17237.75</v>
      </c>
      <c r="E647" s="242">
        <v>17067.85</v>
      </c>
      <c r="F647" s="187" t="s">
        <v>1462</v>
      </c>
      <c r="G647" s="243">
        <v>-0.0173</v>
      </c>
    </row>
    <row r="648" ht="15.75" customHeight="1">
      <c r="A648" s="244" t="s">
        <v>419</v>
      </c>
      <c r="B648" s="245">
        <v>17475.65</v>
      </c>
      <c r="C648" s="245">
        <v>17599.9</v>
      </c>
      <c r="D648" s="245">
        <v>17663.65</v>
      </c>
      <c r="E648" s="245">
        <v>17457.4</v>
      </c>
      <c r="F648" s="244" t="s">
        <v>1463</v>
      </c>
      <c r="G648" s="246">
        <v>-0.0031</v>
      </c>
    </row>
    <row r="649" ht="15.75" customHeight="1">
      <c r="A649" s="249">
        <v>44899.0</v>
      </c>
      <c r="B649" s="242">
        <v>17530.3</v>
      </c>
      <c r="C649" s="242">
        <v>17584.85</v>
      </c>
      <c r="D649" s="242">
        <v>17595.3</v>
      </c>
      <c r="E649" s="242">
        <v>17442.35</v>
      </c>
      <c r="F649" s="187" t="s">
        <v>1464</v>
      </c>
      <c r="G649" s="243">
        <v>-0.0082</v>
      </c>
    </row>
    <row r="650" ht="15.75" customHeight="1">
      <c r="A650" s="250">
        <v>44869.0</v>
      </c>
      <c r="B650" s="245">
        <v>17674.95</v>
      </c>
      <c r="C650" s="245">
        <v>17740.9</v>
      </c>
      <c r="D650" s="245">
        <v>17779.05</v>
      </c>
      <c r="E650" s="245">
        <v>17650.95</v>
      </c>
      <c r="F650" s="244" t="s">
        <v>1465</v>
      </c>
      <c r="G650" s="246">
        <v>-0.0062</v>
      </c>
    </row>
    <row r="651" ht="15.75" customHeight="1">
      <c r="A651" s="249">
        <v>44777.0</v>
      </c>
      <c r="B651" s="242">
        <v>17784.35</v>
      </c>
      <c r="C651" s="242">
        <v>17698.15</v>
      </c>
      <c r="D651" s="242">
        <v>17842.75</v>
      </c>
      <c r="E651" s="242">
        <v>17600.55</v>
      </c>
      <c r="F651" s="187" t="s">
        <v>1466</v>
      </c>
      <c r="G651" s="243">
        <v>0.0082</v>
      </c>
    </row>
    <row r="652" ht="15.75" customHeight="1">
      <c r="A652" s="250">
        <v>44746.0</v>
      </c>
      <c r="B652" s="245">
        <v>17639.55</v>
      </c>
      <c r="C652" s="245">
        <v>17723.3</v>
      </c>
      <c r="D652" s="245">
        <v>17787.5</v>
      </c>
      <c r="E652" s="245">
        <v>17623.7</v>
      </c>
      <c r="F652" s="244" t="s">
        <v>1467</v>
      </c>
      <c r="G652" s="246">
        <v>-0.0094</v>
      </c>
    </row>
    <row r="653" ht="15.75" customHeight="1">
      <c r="A653" s="249">
        <v>44716.0</v>
      </c>
      <c r="B653" s="242">
        <v>17807.65</v>
      </c>
      <c r="C653" s="242">
        <v>17842.75</v>
      </c>
      <c r="D653" s="242">
        <v>17901.0</v>
      </c>
      <c r="E653" s="242">
        <v>17779.85</v>
      </c>
      <c r="F653" s="187" t="s">
        <v>1468</v>
      </c>
      <c r="G653" s="243">
        <v>-0.0083</v>
      </c>
    </row>
    <row r="654" ht="15.75" customHeight="1">
      <c r="A654" s="250">
        <v>44685.0</v>
      </c>
      <c r="B654" s="245">
        <v>17957.4</v>
      </c>
      <c r="C654" s="245">
        <v>18080.6</v>
      </c>
      <c r="D654" s="245">
        <v>18095.45</v>
      </c>
      <c r="E654" s="245">
        <v>17921.55</v>
      </c>
      <c r="F654" s="244" t="s">
        <v>1469</v>
      </c>
      <c r="G654" s="246">
        <v>-0.0053</v>
      </c>
    </row>
    <row r="655" ht="15.75" customHeight="1">
      <c r="A655" s="249">
        <v>44655.0</v>
      </c>
      <c r="B655" s="242">
        <v>18053.4</v>
      </c>
      <c r="C655" s="242">
        <v>17809.1</v>
      </c>
      <c r="D655" s="242">
        <v>18114.65</v>
      </c>
      <c r="E655" s="242">
        <v>17791.4</v>
      </c>
      <c r="F655" s="187" t="s">
        <v>1470</v>
      </c>
      <c r="G655" s="243">
        <v>0.0217</v>
      </c>
    </row>
    <row r="656" ht="15.75" customHeight="1">
      <c r="A656" s="250">
        <v>44565.0</v>
      </c>
      <c r="B656" s="245">
        <v>17670.45</v>
      </c>
      <c r="C656" s="245">
        <v>17436.9</v>
      </c>
      <c r="D656" s="245">
        <v>17703.7</v>
      </c>
      <c r="E656" s="245">
        <v>17422.7</v>
      </c>
      <c r="F656" s="244" t="s">
        <v>1471</v>
      </c>
      <c r="G656" s="246">
        <v>0.0118</v>
      </c>
    </row>
    <row r="657" ht="15.75" customHeight="1">
      <c r="A657" s="187" t="s">
        <v>420</v>
      </c>
      <c r="B657" s="242">
        <v>17464.75</v>
      </c>
      <c r="C657" s="242">
        <v>17519.2</v>
      </c>
      <c r="D657" s="242">
        <v>17559.8</v>
      </c>
      <c r="E657" s="242">
        <v>17435.2</v>
      </c>
      <c r="F657" s="187" t="s">
        <v>1472</v>
      </c>
      <c r="G657" s="243">
        <v>-0.0019</v>
      </c>
    </row>
    <row r="658" ht="15.75" customHeight="1">
      <c r="A658" s="244" t="s">
        <v>421</v>
      </c>
      <c r="B658" s="245">
        <v>17498.25</v>
      </c>
      <c r="C658" s="245">
        <v>17468.15</v>
      </c>
      <c r="D658" s="245">
        <v>17522.5</v>
      </c>
      <c r="E658" s="245">
        <v>17387.2</v>
      </c>
      <c r="F658" s="244" t="s">
        <v>1473</v>
      </c>
      <c r="G658" s="246">
        <v>0.01</v>
      </c>
    </row>
    <row r="659" ht="15.75" customHeight="1">
      <c r="A659" s="187" t="s">
        <v>422</v>
      </c>
      <c r="B659" s="242">
        <v>17325.3</v>
      </c>
      <c r="C659" s="242">
        <v>17297.2</v>
      </c>
      <c r="D659" s="242">
        <v>17343.65</v>
      </c>
      <c r="E659" s="242">
        <v>17235.7</v>
      </c>
      <c r="F659" s="187" t="s">
        <v>1474</v>
      </c>
      <c r="G659" s="243">
        <v>0.006</v>
      </c>
    </row>
    <row r="660" ht="15.75" customHeight="1">
      <c r="A660" s="244" t="s">
        <v>423</v>
      </c>
      <c r="B660" s="245">
        <v>17222.0</v>
      </c>
      <c r="C660" s="245">
        <v>17181.85</v>
      </c>
      <c r="D660" s="245">
        <v>17235.1</v>
      </c>
      <c r="E660" s="245">
        <v>17003.9</v>
      </c>
      <c r="F660" s="244" t="s">
        <v>1475</v>
      </c>
      <c r="G660" s="246">
        <v>0.004</v>
      </c>
    </row>
    <row r="661" ht="15.75" customHeight="1">
      <c r="A661" s="187" t="s">
        <v>424</v>
      </c>
      <c r="B661" s="242">
        <v>17153.0</v>
      </c>
      <c r="C661" s="242">
        <v>17289.0</v>
      </c>
      <c r="D661" s="242">
        <v>17294.9</v>
      </c>
      <c r="E661" s="242">
        <v>17076.55</v>
      </c>
      <c r="F661" s="187" t="s">
        <v>1476</v>
      </c>
      <c r="G661" s="243">
        <v>-0.004</v>
      </c>
    </row>
    <row r="662" ht="15.75" customHeight="1">
      <c r="A662" s="244" t="s">
        <v>425</v>
      </c>
      <c r="B662" s="245">
        <v>17222.75</v>
      </c>
      <c r="C662" s="245">
        <v>17094.95</v>
      </c>
      <c r="D662" s="245">
        <v>17291.75</v>
      </c>
      <c r="E662" s="245">
        <v>17091.15</v>
      </c>
      <c r="F662" s="244" t="s">
        <v>1477</v>
      </c>
      <c r="G662" s="246">
        <v>-0.0013</v>
      </c>
    </row>
    <row r="663" ht="15.75" customHeight="1">
      <c r="A663" s="187" t="s">
        <v>426</v>
      </c>
      <c r="B663" s="242">
        <v>17245.65</v>
      </c>
      <c r="C663" s="242">
        <v>17405.05</v>
      </c>
      <c r="D663" s="242">
        <v>17442.4</v>
      </c>
      <c r="E663" s="242">
        <v>17199.6</v>
      </c>
      <c r="F663" s="187" t="s">
        <v>1478</v>
      </c>
      <c r="G663" s="243">
        <v>-0.004</v>
      </c>
    </row>
    <row r="664" ht="15.75" customHeight="1">
      <c r="A664" s="244" t="s">
        <v>427</v>
      </c>
      <c r="B664" s="245">
        <v>17315.5</v>
      </c>
      <c r="C664" s="245">
        <v>17120.4</v>
      </c>
      <c r="D664" s="245">
        <v>17334.4</v>
      </c>
      <c r="E664" s="245">
        <v>17006.3</v>
      </c>
      <c r="F664" s="244" t="s">
        <v>1479</v>
      </c>
      <c r="G664" s="246">
        <v>0.0116</v>
      </c>
    </row>
    <row r="665" ht="15.75" customHeight="1">
      <c r="A665" s="187" t="s">
        <v>428</v>
      </c>
      <c r="B665" s="242">
        <v>17117.6</v>
      </c>
      <c r="C665" s="242">
        <v>17329.5</v>
      </c>
      <c r="D665" s="242">
        <v>17353.35</v>
      </c>
      <c r="E665" s="242">
        <v>17096.4</v>
      </c>
      <c r="F665" s="187" t="s">
        <v>1480</v>
      </c>
      <c r="G665" s="243">
        <v>-0.0098</v>
      </c>
    </row>
    <row r="666" ht="15.75" customHeight="1">
      <c r="A666" s="244" t="s">
        <v>429</v>
      </c>
      <c r="B666" s="245">
        <v>17287.05</v>
      </c>
      <c r="C666" s="245">
        <v>17202.9</v>
      </c>
      <c r="D666" s="245">
        <v>17344.6</v>
      </c>
      <c r="E666" s="245">
        <v>17175.75</v>
      </c>
      <c r="F666" s="244" t="s">
        <v>1481</v>
      </c>
      <c r="G666" s="246">
        <v>0.0184</v>
      </c>
    </row>
    <row r="667" ht="15.75" customHeight="1">
      <c r="A667" s="187" t="s">
        <v>430</v>
      </c>
      <c r="B667" s="242">
        <v>16975.35</v>
      </c>
      <c r="C667" s="242">
        <v>16876.65</v>
      </c>
      <c r="D667" s="242">
        <v>16987.9</v>
      </c>
      <c r="E667" s="242">
        <v>16837.85</v>
      </c>
      <c r="F667" s="187" t="s">
        <v>1482</v>
      </c>
      <c r="G667" s="243">
        <v>0.0187</v>
      </c>
    </row>
    <row r="668" ht="15.75" customHeight="1">
      <c r="A668" s="244" t="s">
        <v>431</v>
      </c>
      <c r="B668" s="245">
        <v>16663.0</v>
      </c>
      <c r="C668" s="245">
        <v>16900.65</v>
      </c>
      <c r="D668" s="245">
        <v>16927.75</v>
      </c>
      <c r="E668" s="245">
        <v>16555.0</v>
      </c>
      <c r="F668" s="244" t="s">
        <v>1483</v>
      </c>
      <c r="G668" s="246">
        <v>-0.0123</v>
      </c>
    </row>
    <row r="669" ht="15.75" customHeight="1">
      <c r="A669" s="187" t="s">
        <v>432</v>
      </c>
      <c r="B669" s="242">
        <v>16871.3</v>
      </c>
      <c r="C669" s="242">
        <v>16633.7</v>
      </c>
      <c r="D669" s="242">
        <v>16887.95</v>
      </c>
      <c r="E669" s="242">
        <v>16606.5</v>
      </c>
      <c r="F669" s="187" t="s">
        <v>1484</v>
      </c>
      <c r="G669" s="243">
        <v>0.0145</v>
      </c>
    </row>
    <row r="670" ht="15.75" customHeight="1">
      <c r="A670" s="250">
        <v>44868.0</v>
      </c>
      <c r="B670" s="245">
        <v>16630.45</v>
      </c>
      <c r="C670" s="245">
        <v>16528.8</v>
      </c>
      <c r="D670" s="245">
        <v>16694.4</v>
      </c>
      <c r="E670" s="245">
        <v>16470.9</v>
      </c>
      <c r="F670" s="244" t="s">
        <v>1485</v>
      </c>
      <c r="G670" s="246">
        <v>0.0021</v>
      </c>
    </row>
    <row r="671" ht="15.75" customHeight="1">
      <c r="A671" s="249">
        <v>44837.0</v>
      </c>
      <c r="B671" s="242">
        <v>16594.9</v>
      </c>
      <c r="C671" s="242">
        <v>16757.1</v>
      </c>
      <c r="D671" s="242">
        <v>16757.3</v>
      </c>
      <c r="E671" s="242">
        <v>16447.9</v>
      </c>
      <c r="F671" s="187" t="s">
        <v>1486</v>
      </c>
      <c r="G671" s="243">
        <v>0.0153</v>
      </c>
    </row>
    <row r="672" ht="15.75" customHeight="1">
      <c r="A672" s="250">
        <v>44807.0</v>
      </c>
      <c r="B672" s="245">
        <v>16345.35</v>
      </c>
      <c r="C672" s="245">
        <v>16078.0</v>
      </c>
      <c r="D672" s="245">
        <v>16418.05</v>
      </c>
      <c r="E672" s="245">
        <v>15990.0</v>
      </c>
      <c r="F672" s="244" t="s">
        <v>1487</v>
      </c>
      <c r="G672" s="246">
        <v>0.0207</v>
      </c>
    </row>
    <row r="673" ht="15.75" customHeight="1">
      <c r="A673" s="249">
        <v>44776.0</v>
      </c>
      <c r="B673" s="242">
        <v>16013.45</v>
      </c>
      <c r="C673" s="242">
        <v>15747.75</v>
      </c>
      <c r="D673" s="242">
        <v>16028.75</v>
      </c>
      <c r="E673" s="242">
        <v>15671.45</v>
      </c>
      <c r="F673" s="187" t="s">
        <v>1488</v>
      </c>
      <c r="G673" s="243">
        <v>0.0095</v>
      </c>
    </row>
    <row r="674" ht="15.75" customHeight="1">
      <c r="A674" s="250">
        <v>44745.0</v>
      </c>
      <c r="B674" s="245">
        <v>15863.15</v>
      </c>
      <c r="C674" s="245">
        <v>15867.95</v>
      </c>
      <c r="D674" s="245">
        <v>15944.6</v>
      </c>
      <c r="E674" s="245">
        <v>15711.45</v>
      </c>
      <c r="F674" s="244" t="s">
        <v>1489</v>
      </c>
      <c r="G674" s="246">
        <v>-0.0235</v>
      </c>
    </row>
    <row r="675" ht="15.75" customHeight="1">
      <c r="A675" s="249">
        <v>44654.0</v>
      </c>
      <c r="B675" s="242">
        <v>16245.35</v>
      </c>
      <c r="C675" s="242">
        <v>16339.45</v>
      </c>
      <c r="D675" s="242">
        <v>16456.0</v>
      </c>
      <c r="E675" s="242">
        <v>16133.8</v>
      </c>
      <c r="F675" s="187" t="s">
        <v>1490</v>
      </c>
      <c r="G675" s="243">
        <v>-0.0153</v>
      </c>
    </row>
    <row r="676" ht="15.75" customHeight="1">
      <c r="A676" s="250">
        <v>44623.0</v>
      </c>
      <c r="B676" s="245">
        <v>16498.05</v>
      </c>
      <c r="C676" s="245">
        <v>16723.2</v>
      </c>
      <c r="D676" s="245">
        <v>16768.95</v>
      </c>
      <c r="E676" s="245">
        <v>16442.95</v>
      </c>
      <c r="F676" s="244" t="s">
        <v>1491</v>
      </c>
      <c r="G676" s="246">
        <v>-0.0065</v>
      </c>
    </row>
    <row r="677" ht="15.75" customHeight="1">
      <c r="A677" s="249">
        <v>44595.0</v>
      </c>
      <c r="B677" s="242">
        <v>16605.95</v>
      </c>
      <c r="C677" s="242">
        <v>16593.1</v>
      </c>
      <c r="D677" s="242">
        <v>16678.5</v>
      </c>
      <c r="E677" s="242">
        <v>16478.65</v>
      </c>
      <c r="F677" s="187" t="s">
        <v>1492</v>
      </c>
      <c r="G677" s="243">
        <v>-0.0112</v>
      </c>
    </row>
    <row r="678" ht="15.75" customHeight="1">
      <c r="A678" s="244" t="s">
        <v>433</v>
      </c>
      <c r="B678" s="245">
        <v>16793.9</v>
      </c>
      <c r="C678" s="245">
        <v>16481.6</v>
      </c>
      <c r="D678" s="245">
        <v>16815.9</v>
      </c>
      <c r="E678" s="245">
        <v>16356.3</v>
      </c>
      <c r="F678" s="244" t="s">
        <v>1493</v>
      </c>
      <c r="G678" s="246">
        <v>0.0081</v>
      </c>
    </row>
    <row r="679" ht="15.75" customHeight="1">
      <c r="A679" s="187" t="s">
        <v>434</v>
      </c>
      <c r="B679" s="242">
        <v>16658.4</v>
      </c>
      <c r="C679" s="242">
        <v>16515.65</v>
      </c>
      <c r="D679" s="242">
        <v>16748.8</v>
      </c>
      <c r="E679" s="242">
        <v>16478.3</v>
      </c>
      <c r="F679" s="187" t="s">
        <v>1494</v>
      </c>
      <c r="G679" s="243">
        <v>0.0253</v>
      </c>
    </row>
    <row r="680" ht="15.75" customHeight="1">
      <c r="A680" s="244" t="s">
        <v>435</v>
      </c>
      <c r="B680" s="245">
        <v>16247.95</v>
      </c>
      <c r="C680" s="245">
        <v>16548.9</v>
      </c>
      <c r="D680" s="245">
        <v>16705.25</v>
      </c>
      <c r="E680" s="245">
        <v>16203.25</v>
      </c>
      <c r="F680" s="244" t="s">
        <v>1495</v>
      </c>
      <c r="G680" s="246">
        <v>-0.0478</v>
      </c>
    </row>
    <row r="681" ht="15.75" customHeight="1">
      <c r="A681" s="187" t="s">
        <v>436</v>
      </c>
      <c r="B681" s="242">
        <v>17063.25</v>
      </c>
      <c r="C681" s="242">
        <v>17194.5</v>
      </c>
      <c r="D681" s="242">
        <v>17220.7</v>
      </c>
      <c r="E681" s="242">
        <v>17027.85</v>
      </c>
      <c r="F681" s="187" t="s">
        <v>1496</v>
      </c>
      <c r="G681" s="243">
        <v>-0.0017</v>
      </c>
    </row>
    <row r="682" ht="15.75" customHeight="1">
      <c r="A682" s="244" t="s">
        <v>437</v>
      </c>
      <c r="B682" s="245">
        <v>17092.2</v>
      </c>
      <c r="C682" s="245">
        <v>16847.95</v>
      </c>
      <c r="D682" s="245">
        <v>17148.55</v>
      </c>
      <c r="E682" s="245">
        <v>16843.8</v>
      </c>
      <c r="F682" s="244" t="s">
        <v>1497</v>
      </c>
      <c r="G682" s="246">
        <v>-0.0067</v>
      </c>
    </row>
    <row r="683" ht="15.75" customHeight="1">
      <c r="A683" s="187" t="s">
        <v>438</v>
      </c>
      <c r="B683" s="242">
        <v>17206.65</v>
      </c>
      <c r="C683" s="242">
        <v>17192.25</v>
      </c>
      <c r="D683" s="242">
        <v>17351.05</v>
      </c>
      <c r="E683" s="242">
        <v>17070.7</v>
      </c>
      <c r="F683" s="187" t="s">
        <v>1498</v>
      </c>
      <c r="G683" s="243">
        <v>-0.004</v>
      </c>
    </row>
    <row r="684" ht="15.75" customHeight="1">
      <c r="A684" s="244" t="s">
        <v>439</v>
      </c>
      <c r="B684" s="245">
        <v>17276.3</v>
      </c>
      <c r="C684" s="245">
        <v>17236.05</v>
      </c>
      <c r="D684" s="245">
        <v>17380.8</v>
      </c>
      <c r="E684" s="245">
        <v>17219.2</v>
      </c>
      <c r="F684" s="244" t="s">
        <v>1499</v>
      </c>
      <c r="G684" s="246">
        <v>-0.0016</v>
      </c>
    </row>
    <row r="685" ht="15.75" customHeight="1">
      <c r="A685" s="187" t="s">
        <v>440</v>
      </c>
      <c r="B685" s="242">
        <v>17304.6</v>
      </c>
      <c r="C685" s="242">
        <v>17396.55</v>
      </c>
      <c r="D685" s="242">
        <v>17442.9</v>
      </c>
      <c r="E685" s="242">
        <v>17235.85</v>
      </c>
      <c r="F685" s="187" t="s">
        <v>1500</v>
      </c>
      <c r="G685" s="243">
        <v>-0.001</v>
      </c>
    </row>
    <row r="686" ht="15.75" customHeight="1">
      <c r="A686" s="244" t="s">
        <v>441</v>
      </c>
      <c r="B686" s="245">
        <v>17322.2</v>
      </c>
      <c r="C686" s="245">
        <v>17408.45</v>
      </c>
      <c r="D686" s="245">
        <v>17490.6</v>
      </c>
      <c r="E686" s="245">
        <v>17257.7</v>
      </c>
      <c r="F686" s="244" t="s">
        <v>1501</v>
      </c>
      <c r="G686" s="246">
        <v>-0.0017</v>
      </c>
    </row>
    <row r="687" ht="15.75" customHeight="1">
      <c r="A687" s="187" t="s">
        <v>442</v>
      </c>
      <c r="B687" s="242">
        <v>17352.45</v>
      </c>
      <c r="C687" s="242">
        <v>16933.25</v>
      </c>
      <c r="D687" s="242">
        <v>17375.0</v>
      </c>
      <c r="E687" s="242">
        <v>16839.25</v>
      </c>
      <c r="F687" s="187" t="s">
        <v>1502</v>
      </c>
      <c r="G687" s="243">
        <v>0.0303</v>
      </c>
    </row>
    <row r="688" ht="15.75" customHeight="1">
      <c r="A688" s="244" t="s">
        <v>443</v>
      </c>
      <c r="B688" s="245">
        <v>16842.8</v>
      </c>
      <c r="C688" s="245">
        <v>17076.15</v>
      </c>
      <c r="D688" s="245">
        <v>17099.5</v>
      </c>
      <c r="E688" s="245">
        <v>16809.65</v>
      </c>
      <c r="F688" s="244" t="s">
        <v>1503</v>
      </c>
      <c r="G688" s="246">
        <v>-0.0306</v>
      </c>
    </row>
    <row r="689" ht="15.75" customHeight="1">
      <c r="A689" s="249">
        <v>44867.0</v>
      </c>
      <c r="B689" s="242">
        <v>17374.75</v>
      </c>
      <c r="C689" s="242">
        <v>17451.0</v>
      </c>
      <c r="D689" s="242">
        <v>17454.75</v>
      </c>
      <c r="E689" s="242">
        <v>17303.0</v>
      </c>
      <c r="F689" s="187" t="s">
        <v>1504</v>
      </c>
      <c r="G689" s="243">
        <v>-0.0131</v>
      </c>
    </row>
    <row r="690" ht="15.75" customHeight="1">
      <c r="A690" s="250">
        <v>44836.0</v>
      </c>
      <c r="B690" s="245">
        <v>17605.85</v>
      </c>
      <c r="C690" s="245">
        <v>17554.1</v>
      </c>
      <c r="D690" s="245">
        <v>17639.45</v>
      </c>
      <c r="E690" s="245">
        <v>17427.15</v>
      </c>
      <c r="F690" s="244" t="s">
        <v>1505</v>
      </c>
      <c r="G690" s="246">
        <v>0.0081</v>
      </c>
    </row>
    <row r="691" ht="15.75" customHeight="1">
      <c r="A691" s="249">
        <v>44806.0</v>
      </c>
      <c r="B691" s="242">
        <v>17463.8</v>
      </c>
      <c r="C691" s="242">
        <v>17370.1</v>
      </c>
      <c r="D691" s="242">
        <v>17477.15</v>
      </c>
      <c r="E691" s="242">
        <v>17339.0</v>
      </c>
      <c r="F691" s="187" t="s">
        <v>1506</v>
      </c>
      <c r="G691" s="243">
        <v>0.0114</v>
      </c>
    </row>
    <row r="692" ht="15.75" customHeight="1">
      <c r="A692" s="250">
        <v>44775.0</v>
      </c>
      <c r="B692" s="245">
        <v>17266.75</v>
      </c>
      <c r="C692" s="245">
        <v>17279.85</v>
      </c>
      <c r="D692" s="245">
        <v>17306.45</v>
      </c>
      <c r="E692" s="245">
        <v>17043.65</v>
      </c>
      <c r="F692" s="244" t="s">
        <v>1507</v>
      </c>
      <c r="G692" s="246">
        <v>0.0031</v>
      </c>
    </row>
    <row r="693" ht="15.75" customHeight="1">
      <c r="A693" s="249">
        <v>44744.0</v>
      </c>
      <c r="B693" s="242">
        <v>17213.6</v>
      </c>
      <c r="C693" s="242">
        <v>17456.3</v>
      </c>
      <c r="D693" s="242">
        <v>17536.75</v>
      </c>
      <c r="E693" s="242">
        <v>17119.4</v>
      </c>
      <c r="F693" s="187" t="s">
        <v>1508</v>
      </c>
      <c r="G693" s="243">
        <v>-0.0173</v>
      </c>
    </row>
    <row r="694" ht="15.75" customHeight="1">
      <c r="A694" s="250">
        <v>44653.0</v>
      </c>
      <c r="B694" s="245">
        <v>17516.3</v>
      </c>
      <c r="C694" s="245">
        <v>17590.2</v>
      </c>
      <c r="D694" s="245">
        <v>17617.8</v>
      </c>
      <c r="E694" s="245">
        <v>17462.55</v>
      </c>
      <c r="F694" s="244" t="s">
        <v>1509</v>
      </c>
      <c r="G694" s="246">
        <v>-0.0025</v>
      </c>
    </row>
    <row r="695" ht="15.75" customHeight="1">
      <c r="A695" s="249">
        <v>44622.0</v>
      </c>
      <c r="B695" s="242">
        <v>17560.2</v>
      </c>
      <c r="C695" s="242">
        <v>17767.75</v>
      </c>
      <c r="D695" s="242">
        <v>17781.15</v>
      </c>
      <c r="E695" s="242">
        <v>17511.15</v>
      </c>
      <c r="F695" s="187" t="s">
        <v>1510</v>
      </c>
      <c r="G695" s="243">
        <v>-0.0124</v>
      </c>
    </row>
    <row r="696" ht="15.75" customHeight="1">
      <c r="A696" s="250">
        <v>44594.0</v>
      </c>
      <c r="B696" s="245">
        <v>17780.0</v>
      </c>
      <c r="C696" s="245">
        <v>17706.2</v>
      </c>
      <c r="D696" s="245">
        <v>17794.6</v>
      </c>
      <c r="E696" s="245">
        <v>17674.8</v>
      </c>
      <c r="F696" s="244" t="s">
        <v>1511</v>
      </c>
      <c r="G696" s="246">
        <v>0.0116</v>
      </c>
    </row>
    <row r="697" ht="15.75" customHeight="1">
      <c r="A697" s="249">
        <v>44563.0</v>
      </c>
      <c r="B697" s="242">
        <v>17576.85</v>
      </c>
      <c r="C697" s="242">
        <v>17529.45</v>
      </c>
      <c r="D697" s="242">
        <v>17622.4</v>
      </c>
      <c r="E697" s="242">
        <v>17244.55</v>
      </c>
      <c r="F697" s="187" t="s">
        <v>1512</v>
      </c>
      <c r="G697" s="243">
        <v>0.0137</v>
      </c>
    </row>
    <row r="698" ht="15.75" customHeight="1">
      <c r="A698" s="244" t="s">
        <v>444</v>
      </c>
      <c r="B698" s="245">
        <v>17339.85</v>
      </c>
      <c r="C698" s="245">
        <v>17301.05</v>
      </c>
      <c r="D698" s="245">
        <v>17410.0</v>
      </c>
      <c r="E698" s="245">
        <v>17264.15</v>
      </c>
      <c r="F698" s="244" t="s">
        <v>1513</v>
      </c>
      <c r="G698" s="246">
        <v>0.0139</v>
      </c>
    </row>
    <row r="699" ht="15.75" customHeight="1">
      <c r="A699" s="187" t="s">
        <v>445</v>
      </c>
      <c r="B699" s="242">
        <v>17101.95</v>
      </c>
      <c r="C699" s="242">
        <v>17208.3</v>
      </c>
      <c r="D699" s="242">
        <v>17373.5</v>
      </c>
      <c r="E699" s="242">
        <v>17077.1</v>
      </c>
      <c r="F699" s="187" t="s">
        <v>1514</v>
      </c>
      <c r="G699" s="243">
        <v>-5.0E-4</v>
      </c>
    </row>
    <row r="700" ht="15.75" customHeight="1">
      <c r="A700" s="244" t="s">
        <v>446</v>
      </c>
      <c r="B700" s="245">
        <v>17110.15</v>
      </c>
      <c r="C700" s="245">
        <v>17062.0</v>
      </c>
      <c r="D700" s="245">
        <v>17182.5</v>
      </c>
      <c r="E700" s="245">
        <v>16866.75</v>
      </c>
      <c r="F700" s="244" t="s">
        <v>1515</v>
      </c>
      <c r="G700" s="246">
        <v>-0.0097</v>
      </c>
    </row>
    <row r="701" ht="15.75" customHeight="1">
      <c r="A701" s="187" t="s">
        <v>447</v>
      </c>
      <c r="B701" s="242">
        <v>17277.95</v>
      </c>
      <c r="C701" s="242">
        <v>17001.55</v>
      </c>
      <c r="D701" s="242">
        <v>17309.15</v>
      </c>
      <c r="E701" s="242">
        <v>16836.8</v>
      </c>
      <c r="F701" s="187" t="s">
        <v>1516</v>
      </c>
      <c r="G701" s="243">
        <v>0.0075</v>
      </c>
    </row>
    <row r="702" ht="15.75" customHeight="1">
      <c r="A702" s="244" t="s">
        <v>448</v>
      </c>
      <c r="B702" s="245">
        <v>17149.1</v>
      </c>
      <c r="C702" s="245">
        <v>17575.15</v>
      </c>
      <c r="D702" s="245">
        <v>17599.4</v>
      </c>
      <c r="E702" s="245">
        <v>16997.85</v>
      </c>
      <c r="F702" s="244" t="s">
        <v>1517</v>
      </c>
      <c r="G702" s="246">
        <v>-0.0266</v>
      </c>
    </row>
    <row r="703" ht="15.75" customHeight="1">
      <c r="A703" s="187" t="s">
        <v>449</v>
      </c>
      <c r="B703" s="242">
        <v>17617.15</v>
      </c>
      <c r="C703" s="242">
        <v>17613.7</v>
      </c>
      <c r="D703" s="242">
        <v>17707.6</v>
      </c>
      <c r="E703" s="242">
        <v>17485.85</v>
      </c>
      <c r="F703" s="187" t="s">
        <v>1302</v>
      </c>
      <c r="G703" s="243">
        <v>-0.0079</v>
      </c>
    </row>
    <row r="704" ht="15.75" customHeight="1">
      <c r="A704" s="244" t="s">
        <v>450</v>
      </c>
      <c r="B704" s="245">
        <v>17757.0</v>
      </c>
      <c r="C704" s="245">
        <v>17921.0</v>
      </c>
      <c r="D704" s="245">
        <v>17943.7</v>
      </c>
      <c r="E704" s="245">
        <v>17648.45</v>
      </c>
      <c r="F704" s="244" t="s">
        <v>1518</v>
      </c>
      <c r="G704" s="246">
        <v>-0.0101</v>
      </c>
    </row>
    <row r="705" ht="15.75" customHeight="1">
      <c r="A705" s="187" t="s">
        <v>451</v>
      </c>
      <c r="B705" s="242">
        <v>17938.4</v>
      </c>
      <c r="C705" s="242">
        <v>18129.2</v>
      </c>
      <c r="D705" s="242">
        <v>18129.2</v>
      </c>
      <c r="E705" s="242">
        <v>17884.9</v>
      </c>
      <c r="F705" s="187" t="s">
        <v>1519</v>
      </c>
      <c r="G705" s="243">
        <v>-0.0096</v>
      </c>
    </row>
    <row r="706" ht="15.75" customHeight="1">
      <c r="A706" s="244" t="s">
        <v>452</v>
      </c>
      <c r="B706" s="245">
        <v>18113.05</v>
      </c>
      <c r="C706" s="245">
        <v>18337.2</v>
      </c>
      <c r="D706" s="245">
        <v>18350.95</v>
      </c>
      <c r="E706" s="245">
        <v>18085.9</v>
      </c>
      <c r="F706" s="244" t="s">
        <v>1520</v>
      </c>
      <c r="G706" s="246">
        <v>-0.0107</v>
      </c>
    </row>
    <row r="707" ht="15.75" customHeight="1">
      <c r="A707" s="187" t="s">
        <v>453</v>
      </c>
      <c r="B707" s="242">
        <v>18308.1</v>
      </c>
      <c r="C707" s="242">
        <v>18235.65</v>
      </c>
      <c r="D707" s="242">
        <v>18321.55</v>
      </c>
      <c r="E707" s="242">
        <v>18228.75</v>
      </c>
      <c r="F707" s="187" t="s">
        <v>1521</v>
      </c>
      <c r="G707" s="243">
        <v>0.0029</v>
      </c>
    </row>
    <row r="708" ht="15.75" customHeight="1">
      <c r="A708" s="244" t="s">
        <v>454</v>
      </c>
      <c r="B708" s="245">
        <v>18255.75</v>
      </c>
      <c r="C708" s="245">
        <v>18185.0</v>
      </c>
      <c r="D708" s="245">
        <v>18286.95</v>
      </c>
      <c r="E708" s="245">
        <v>18119.65</v>
      </c>
      <c r="F708" s="244" t="s">
        <v>1522</v>
      </c>
      <c r="G708" s="246">
        <v>-1.0E-4</v>
      </c>
    </row>
    <row r="709" ht="15.75" customHeight="1">
      <c r="A709" s="187" t="s">
        <v>455</v>
      </c>
      <c r="B709" s="242">
        <v>18257.8</v>
      </c>
      <c r="C709" s="242">
        <v>18257.0</v>
      </c>
      <c r="D709" s="242">
        <v>18272.25</v>
      </c>
      <c r="E709" s="242">
        <v>18163.8</v>
      </c>
      <c r="F709" s="187" t="s">
        <v>1523</v>
      </c>
      <c r="G709" s="243">
        <v>0.0025</v>
      </c>
    </row>
    <row r="710" ht="15.75" customHeight="1">
      <c r="A710" s="250">
        <v>44896.0</v>
      </c>
      <c r="B710" s="245">
        <v>18212.35</v>
      </c>
      <c r="C710" s="245">
        <v>18170.4</v>
      </c>
      <c r="D710" s="245">
        <v>18227.95</v>
      </c>
      <c r="E710" s="245">
        <v>18128.8</v>
      </c>
      <c r="F710" s="244" t="s">
        <v>1524</v>
      </c>
      <c r="G710" s="246">
        <v>0.0087</v>
      </c>
    </row>
    <row r="711" ht="15.75" customHeight="1">
      <c r="A711" s="249">
        <v>44866.0</v>
      </c>
      <c r="B711" s="242">
        <v>18055.75</v>
      </c>
      <c r="C711" s="242">
        <v>17997.75</v>
      </c>
      <c r="D711" s="242">
        <v>18081.25</v>
      </c>
      <c r="E711" s="242">
        <v>17964.4</v>
      </c>
      <c r="F711" s="187" t="s">
        <v>1525</v>
      </c>
      <c r="G711" s="243">
        <v>0.0029</v>
      </c>
    </row>
    <row r="712" ht="15.75" customHeight="1">
      <c r="A712" s="250">
        <v>44835.0</v>
      </c>
      <c r="B712" s="245">
        <v>18003.3</v>
      </c>
      <c r="C712" s="245">
        <v>17913.3</v>
      </c>
      <c r="D712" s="245">
        <v>18017.45</v>
      </c>
      <c r="E712" s="245">
        <v>17879.15</v>
      </c>
      <c r="F712" s="244" t="s">
        <v>1526</v>
      </c>
      <c r="G712" s="246">
        <v>0.0107</v>
      </c>
    </row>
    <row r="713" ht="15.75" customHeight="1">
      <c r="A713" s="249">
        <v>44743.0</v>
      </c>
      <c r="B713" s="242">
        <v>17812.7</v>
      </c>
      <c r="C713" s="242">
        <v>17797.6</v>
      </c>
      <c r="D713" s="242">
        <v>17905.0</v>
      </c>
      <c r="E713" s="242">
        <v>17704.55</v>
      </c>
      <c r="F713" s="187" t="s">
        <v>1527</v>
      </c>
      <c r="G713" s="243">
        <v>0.0038</v>
      </c>
    </row>
    <row r="714" ht="15.75" customHeight="1">
      <c r="A714" s="250">
        <v>44713.0</v>
      </c>
      <c r="B714" s="245">
        <v>17745.9</v>
      </c>
      <c r="C714" s="245">
        <v>17768.5</v>
      </c>
      <c r="D714" s="245">
        <v>17797.95</v>
      </c>
      <c r="E714" s="245">
        <v>17655.55</v>
      </c>
      <c r="F714" s="244" t="s">
        <v>1528</v>
      </c>
      <c r="G714" s="246">
        <v>-0.01</v>
      </c>
    </row>
    <row r="715" ht="15.75" customHeight="1">
      <c r="A715" s="249">
        <v>44682.0</v>
      </c>
      <c r="B715" s="242">
        <v>17925.25</v>
      </c>
      <c r="C715" s="242">
        <v>17820.1</v>
      </c>
      <c r="D715" s="242">
        <v>17944.7</v>
      </c>
      <c r="E715" s="242">
        <v>17748.85</v>
      </c>
      <c r="F715" s="187" t="s">
        <v>1529</v>
      </c>
      <c r="G715" s="243">
        <v>0.0067</v>
      </c>
    </row>
    <row r="716" ht="15.75" customHeight="1">
      <c r="A716" s="250">
        <v>44652.0</v>
      </c>
      <c r="B716" s="245">
        <v>17805.25</v>
      </c>
      <c r="C716" s="245">
        <v>17681.4</v>
      </c>
      <c r="D716" s="245">
        <v>17827.6</v>
      </c>
      <c r="E716" s="245">
        <v>17593.55</v>
      </c>
      <c r="F716" s="244" t="s">
        <v>1530</v>
      </c>
      <c r="G716" s="246">
        <v>0.0102</v>
      </c>
    </row>
    <row r="717" ht="15.75" customHeight="1">
      <c r="A717" s="249">
        <v>44621.0</v>
      </c>
      <c r="B717" s="242">
        <v>17625.7</v>
      </c>
      <c r="C717" s="242">
        <v>17387.15</v>
      </c>
      <c r="D717" s="242">
        <v>17646.65</v>
      </c>
      <c r="E717" s="242">
        <v>17383.3</v>
      </c>
      <c r="F717" s="187" t="s">
        <v>1531</v>
      </c>
      <c r="G717" s="243">
        <v>0.0157</v>
      </c>
    </row>
    <row r="718" ht="15.75" customHeight="1">
      <c r="A718" s="244" t="s">
        <v>456</v>
      </c>
      <c r="B718" s="245">
        <v>17354.05</v>
      </c>
      <c r="C718" s="245">
        <v>17244.5</v>
      </c>
      <c r="D718" s="245">
        <v>17400.8</v>
      </c>
      <c r="E718" s="245">
        <v>17238.5</v>
      </c>
      <c r="F718" s="244" t="s">
        <v>1532</v>
      </c>
      <c r="G718" s="246">
        <v>0.0087</v>
      </c>
    </row>
    <row r="719" ht="15.75" customHeight="1">
      <c r="A719" s="187" t="s">
        <v>457</v>
      </c>
      <c r="B719" s="242">
        <v>17203.95</v>
      </c>
      <c r="C719" s="242">
        <v>17201.45</v>
      </c>
      <c r="D719" s="242">
        <v>17264.05</v>
      </c>
      <c r="E719" s="242">
        <v>17146.35</v>
      </c>
      <c r="F719" s="187" t="s">
        <v>1533</v>
      </c>
      <c r="G719" s="243">
        <v>-6.0E-4</v>
      </c>
    </row>
    <row r="720" ht="15.75" customHeight="1">
      <c r="A720" s="244" t="s">
        <v>458</v>
      </c>
      <c r="B720" s="245">
        <v>17213.6</v>
      </c>
      <c r="C720" s="245">
        <v>17220.1</v>
      </c>
      <c r="D720" s="245">
        <v>17285.95</v>
      </c>
      <c r="E720" s="245">
        <v>17176.65</v>
      </c>
      <c r="F720" s="244" t="s">
        <v>1534</v>
      </c>
      <c r="G720" s="246">
        <v>-0.0011</v>
      </c>
    </row>
    <row r="721" ht="15.75" customHeight="1">
      <c r="A721" s="187" t="s">
        <v>459</v>
      </c>
      <c r="B721" s="242">
        <v>17233.25</v>
      </c>
      <c r="C721" s="242">
        <v>17177.6</v>
      </c>
      <c r="D721" s="242">
        <v>17250.25</v>
      </c>
      <c r="E721" s="242">
        <v>17161.15</v>
      </c>
      <c r="F721" s="187" t="s">
        <v>1535</v>
      </c>
      <c r="G721" s="243">
        <v>0.0086</v>
      </c>
    </row>
    <row r="722" ht="15.75" customHeight="1">
      <c r="A722" s="244" t="s">
        <v>460</v>
      </c>
      <c r="B722" s="245">
        <v>17086.25</v>
      </c>
      <c r="C722" s="245">
        <v>16937.75</v>
      </c>
      <c r="D722" s="245">
        <v>17112.05</v>
      </c>
      <c r="E722" s="245">
        <v>16833.2</v>
      </c>
      <c r="F722" s="244" t="s">
        <v>1536</v>
      </c>
      <c r="G722" s="246">
        <v>0.0049</v>
      </c>
    </row>
    <row r="723" ht="15.75" customHeight="1">
      <c r="A723" s="187" t="s">
        <v>461</v>
      </c>
      <c r="B723" s="242">
        <v>17003.75</v>
      </c>
      <c r="C723" s="242">
        <v>17149.5</v>
      </c>
      <c r="D723" s="242">
        <v>17155.6</v>
      </c>
      <c r="E723" s="242">
        <v>16909.6</v>
      </c>
      <c r="F723" s="187" t="s">
        <v>1537</v>
      </c>
      <c r="G723" s="243">
        <v>-0.004</v>
      </c>
    </row>
    <row r="724" ht="15.75" customHeight="1">
      <c r="A724" s="244" t="s">
        <v>462</v>
      </c>
      <c r="B724" s="245">
        <v>17072.6</v>
      </c>
      <c r="C724" s="245">
        <v>17066.8</v>
      </c>
      <c r="D724" s="245">
        <v>17118.65</v>
      </c>
      <c r="E724" s="245">
        <v>17015.55</v>
      </c>
      <c r="F724" s="244" t="s">
        <v>1538</v>
      </c>
      <c r="G724" s="246">
        <v>0.0069</v>
      </c>
    </row>
    <row r="725" ht="15.75" customHeight="1">
      <c r="A725" s="187" t="s">
        <v>463</v>
      </c>
      <c r="B725" s="242">
        <v>16955.45</v>
      </c>
      <c r="C725" s="242">
        <v>16865.55</v>
      </c>
      <c r="D725" s="242">
        <v>16971.0</v>
      </c>
      <c r="E725" s="242">
        <v>16819.5</v>
      </c>
      <c r="F725" s="187" t="s">
        <v>1539</v>
      </c>
      <c r="G725" s="243">
        <v>0.011</v>
      </c>
    </row>
    <row r="726" ht="15.75" customHeight="1">
      <c r="A726" s="244" t="s">
        <v>464</v>
      </c>
      <c r="B726" s="245">
        <v>16770.85</v>
      </c>
      <c r="C726" s="245">
        <v>16773.15</v>
      </c>
      <c r="D726" s="245">
        <v>16936.4</v>
      </c>
      <c r="E726" s="245">
        <v>16688.25</v>
      </c>
      <c r="F726" s="244" t="s">
        <v>1540</v>
      </c>
      <c r="G726" s="246">
        <v>0.0094</v>
      </c>
    </row>
    <row r="727" ht="15.75" customHeight="1">
      <c r="A727" s="187" t="s">
        <v>465</v>
      </c>
      <c r="B727" s="242">
        <v>16614.2</v>
      </c>
      <c r="C727" s="242">
        <v>16824.25</v>
      </c>
      <c r="D727" s="242">
        <v>16840.1</v>
      </c>
      <c r="E727" s="242">
        <v>16410.2</v>
      </c>
      <c r="F727" s="187" t="s">
        <v>1541</v>
      </c>
      <c r="G727" s="243">
        <v>-0.0218</v>
      </c>
    </row>
    <row r="728" ht="15.75" customHeight="1">
      <c r="A728" s="244" t="s">
        <v>466</v>
      </c>
      <c r="B728" s="245">
        <v>16985.2</v>
      </c>
      <c r="C728" s="245">
        <v>17276.0</v>
      </c>
      <c r="D728" s="245">
        <v>17298.15</v>
      </c>
      <c r="E728" s="245">
        <v>16966.45</v>
      </c>
      <c r="F728" s="244" t="s">
        <v>1542</v>
      </c>
      <c r="G728" s="246">
        <v>-0.0153</v>
      </c>
    </row>
    <row r="729" ht="15.75" customHeight="1">
      <c r="A729" s="187" t="s">
        <v>467</v>
      </c>
      <c r="B729" s="242">
        <v>17248.4</v>
      </c>
      <c r="C729" s="242">
        <v>17373.0</v>
      </c>
      <c r="D729" s="242">
        <v>17379.35</v>
      </c>
      <c r="E729" s="242">
        <v>17184.95</v>
      </c>
      <c r="F729" s="187" t="s">
        <v>1543</v>
      </c>
      <c r="G729" s="243">
        <v>0.0016</v>
      </c>
    </row>
    <row r="730" ht="15.75" customHeight="1">
      <c r="A730" s="244" t="s">
        <v>468</v>
      </c>
      <c r="B730" s="245">
        <v>17221.4</v>
      </c>
      <c r="C730" s="245">
        <v>17323.65</v>
      </c>
      <c r="D730" s="245">
        <v>17351.2</v>
      </c>
      <c r="E730" s="245">
        <v>17192.2</v>
      </c>
      <c r="F730" s="244" t="s">
        <v>1544</v>
      </c>
      <c r="G730" s="246">
        <v>-0.006</v>
      </c>
    </row>
    <row r="731" ht="15.75" customHeight="1">
      <c r="A731" s="187" t="s">
        <v>469</v>
      </c>
      <c r="B731" s="242">
        <v>17324.9</v>
      </c>
      <c r="C731" s="242">
        <v>17283.2</v>
      </c>
      <c r="D731" s="242">
        <v>17376.2</v>
      </c>
      <c r="E731" s="242">
        <v>17225.8</v>
      </c>
      <c r="F731" s="187" t="s">
        <v>1545</v>
      </c>
      <c r="G731" s="243">
        <v>-0.0025</v>
      </c>
    </row>
    <row r="732" ht="15.75" customHeight="1">
      <c r="A732" s="244" t="s">
        <v>470</v>
      </c>
      <c r="B732" s="245">
        <v>17368.25</v>
      </c>
      <c r="C732" s="245">
        <v>17619.1</v>
      </c>
      <c r="D732" s="245">
        <v>17639.5</v>
      </c>
      <c r="E732" s="245">
        <v>17355.95</v>
      </c>
      <c r="F732" s="244" t="s">
        <v>1546</v>
      </c>
      <c r="G732" s="246">
        <v>-0.0082</v>
      </c>
    </row>
    <row r="733" ht="15.75" customHeight="1">
      <c r="A733" s="247">
        <v>44481.0</v>
      </c>
      <c r="B733" s="242">
        <v>17511.3</v>
      </c>
      <c r="C733" s="242">
        <v>17476.05</v>
      </c>
      <c r="D733" s="242">
        <v>17534.35</v>
      </c>
      <c r="E733" s="242">
        <v>17405.25</v>
      </c>
      <c r="F733" s="187" t="s">
        <v>1547</v>
      </c>
      <c r="G733" s="243">
        <v>-3.0E-4</v>
      </c>
    </row>
    <row r="734" ht="15.75" customHeight="1">
      <c r="A734" s="250">
        <v>44451.0</v>
      </c>
      <c r="B734" s="245">
        <v>17516.85</v>
      </c>
      <c r="C734" s="245">
        <v>17524.4</v>
      </c>
      <c r="D734" s="245">
        <v>17543.25</v>
      </c>
      <c r="E734" s="245">
        <v>17379.6</v>
      </c>
      <c r="F734" s="244" t="s">
        <v>1548</v>
      </c>
      <c r="G734" s="246">
        <v>0.0027</v>
      </c>
    </row>
    <row r="735" ht="15.75" customHeight="1">
      <c r="A735" s="249">
        <v>44420.0</v>
      </c>
      <c r="B735" s="242">
        <v>17469.75</v>
      </c>
      <c r="C735" s="242">
        <v>17315.25</v>
      </c>
      <c r="D735" s="242">
        <v>17484.6</v>
      </c>
      <c r="E735" s="242">
        <v>17308.95</v>
      </c>
      <c r="F735" s="187" t="s">
        <v>1549</v>
      </c>
      <c r="G735" s="243">
        <v>0.0171</v>
      </c>
    </row>
    <row r="736" ht="15.75" customHeight="1">
      <c r="A736" s="250">
        <v>44389.0</v>
      </c>
      <c r="B736" s="245">
        <v>17176.7</v>
      </c>
      <c r="C736" s="245">
        <v>17044.1</v>
      </c>
      <c r="D736" s="245">
        <v>17251.65</v>
      </c>
      <c r="E736" s="245">
        <v>16987.75</v>
      </c>
      <c r="F736" s="244" t="s">
        <v>1550</v>
      </c>
      <c r="G736" s="246">
        <v>0.0156</v>
      </c>
    </row>
    <row r="737" ht="15.75" customHeight="1">
      <c r="A737" s="249">
        <v>44359.0</v>
      </c>
      <c r="B737" s="242">
        <v>16912.25</v>
      </c>
      <c r="C737" s="242">
        <v>17209.05</v>
      </c>
      <c r="D737" s="242">
        <v>17216.75</v>
      </c>
      <c r="E737" s="242">
        <v>16891.7</v>
      </c>
      <c r="F737" s="187" t="s">
        <v>1551</v>
      </c>
      <c r="G737" s="243">
        <v>-0.0165</v>
      </c>
    </row>
    <row r="738" ht="15.75" customHeight="1">
      <c r="A738" s="250">
        <v>44267.0</v>
      </c>
      <c r="B738" s="245">
        <v>17196.7</v>
      </c>
      <c r="C738" s="245">
        <v>17424.9</v>
      </c>
      <c r="D738" s="245">
        <v>17489.8</v>
      </c>
      <c r="E738" s="245">
        <v>17180.8</v>
      </c>
      <c r="F738" s="244" t="s">
        <v>1552</v>
      </c>
      <c r="G738" s="246">
        <v>-0.0118</v>
      </c>
    </row>
    <row r="739" ht="15.75" customHeight="1">
      <c r="A739" s="249">
        <v>44239.0</v>
      </c>
      <c r="B739" s="242">
        <v>17401.65</v>
      </c>
      <c r="C739" s="242">
        <v>17183.2</v>
      </c>
      <c r="D739" s="242">
        <v>17420.35</v>
      </c>
      <c r="E739" s="242">
        <v>17149.3</v>
      </c>
      <c r="F739" s="187" t="s">
        <v>1553</v>
      </c>
      <c r="G739" s="243">
        <v>0.0137</v>
      </c>
    </row>
    <row r="740" ht="15.75" customHeight="1">
      <c r="A740" s="250">
        <v>44208.0</v>
      </c>
      <c r="B740" s="245">
        <v>17166.9</v>
      </c>
      <c r="C740" s="245">
        <v>17104.4</v>
      </c>
      <c r="D740" s="245">
        <v>17213.05</v>
      </c>
      <c r="E740" s="245">
        <v>17064.25</v>
      </c>
      <c r="F740" s="244" t="s">
        <v>1554</v>
      </c>
      <c r="G740" s="246">
        <v>0.0108</v>
      </c>
    </row>
    <row r="741" ht="15.75" customHeight="1">
      <c r="A741" s="187" t="s">
        <v>471</v>
      </c>
      <c r="B741" s="242">
        <v>16983.2</v>
      </c>
      <c r="C741" s="242">
        <v>17051.15</v>
      </c>
      <c r="D741" s="242">
        <v>17324.65</v>
      </c>
      <c r="E741" s="242">
        <v>16931.4</v>
      </c>
      <c r="F741" s="187" t="s">
        <v>1555</v>
      </c>
      <c r="G741" s="243">
        <v>-0.0041</v>
      </c>
    </row>
    <row r="742" ht="15.75" customHeight="1">
      <c r="A742" s="244" t="s">
        <v>472</v>
      </c>
      <c r="B742" s="245">
        <v>17053.95</v>
      </c>
      <c r="C742" s="245">
        <v>17055.8</v>
      </c>
      <c r="D742" s="245">
        <v>17160.7</v>
      </c>
      <c r="E742" s="245">
        <v>16782.4</v>
      </c>
      <c r="F742" s="244" t="s">
        <v>1556</v>
      </c>
      <c r="G742" s="246">
        <v>0.0016</v>
      </c>
    </row>
    <row r="743" ht="15.75" customHeight="1">
      <c r="A743" s="187" t="s">
        <v>473</v>
      </c>
      <c r="B743" s="242">
        <v>17026.45</v>
      </c>
      <c r="C743" s="242">
        <v>17338.75</v>
      </c>
      <c r="D743" s="242">
        <v>17355.4</v>
      </c>
      <c r="E743" s="242">
        <v>16985.7</v>
      </c>
      <c r="F743" s="187" t="s">
        <v>1557</v>
      </c>
      <c r="G743" s="243">
        <v>-0.0291</v>
      </c>
    </row>
    <row r="744" ht="15.75" customHeight="1">
      <c r="A744" s="244" t="s">
        <v>474</v>
      </c>
      <c r="B744" s="245">
        <v>17536.25</v>
      </c>
      <c r="C744" s="245">
        <v>17417.3</v>
      </c>
      <c r="D744" s="245">
        <v>17564.35</v>
      </c>
      <c r="E744" s="245">
        <v>17351.7</v>
      </c>
      <c r="F744" s="244" t="s">
        <v>1558</v>
      </c>
      <c r="G744" s="246">
        <v>0.007</v>
      </c>
    </row>
    <row r="745" ht="15.75" customHeight="1">
      <c r="A745" s="187" t="s">
        <v>475</v>
      </c>
      <c r="B745" s="242">
        <v>17415.05</v>
      </c>
      <c r="C745" s="242">
        <v>17550.05</v>
      </c>
      <c r="D745" s="242">
        <v>17600.6</v>
      </c>
      <c r="E745" s="242">
        <v>17354.0</v>
      </c>
      <c r="F745" s="187" t="s">
        <v>1154</v>
      </c>
      <c r="G745" s="243">
        <v>-0.005</v>
      </c>
    </row>
    <row r="746" ht="15.75" customHeight="1">
      <c r="A746" s="244" t="s">
        <v>476</v>
      </c>
      <c r="B746" s="245">
        <v>17503.35</v>
      </c>
      <c r="C746" s="245">
        <v>17281.75</v>
      </c>
      <c r="D746" s="245">
        <v>17553.7</v>
      </c>
      <c r="E746" s="245">
        <v>17216.1</v>
      </c>
      <c r="F746" s="244" t="s">
        <v>1467</v>
      </c>
      <c r="G746" s="246">
        <v>0.005</v>
      </c>
    </row>
    <row r="747" ht="15.75" customHeight="1">
      <c r="A747" s="187" t="s">
        <v>477</v>
      </c>
      <c r="B747" s="242">
        <v>17416.55</v>
      </c>
      <c r="C747" s="242">
        <v>17796.25</v>
      </c>
      <c r="D747" s="242">
        <v>17805.25</v>
      </c>
      <c r="E747" s="242">
        <v>17280.45</v>
      </c>
      <c r="F747" s="187" t="s">
        <v>1559</v>
      </c>
      <c r="G747" s="243">
        <v>-0.0196</v>
      </c>
    </row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2:$A$747"/>
  <mergeCells count="1">
    <mergeCell ref="A1:G1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0" customHeight="1">
      <c r="A1" s="251" t="s">
        <v>1560</v>
      </c>
      <c r="B1" s="252"/>
      <c r="C1" s="252"/>
      <c r="D1" s="252"/>
      <c r="E1" s="252"/>
      <c r="F1" s="252"/>
      <c r="G1" s="253"/>
    </row>
    <row r="2" ht="15.0" customHeight="1">
      <c r="A2" s="89" t="s">
        <v>29</v>
      </c>
      <c r="B2" s="89" t="s">
        <v>30</v>
      </c>
      <c r="C2" s="89" t="s">
        <v>570</v>
      </c>
      <c r="D2" s="89" t="s">
        <v>571</v>
      </c>
      <c r="E2" s="89" t="s">
        <v>572</v>
      </c>
      <c r="F2" s="89" t="s">
        <v>742</v>
      </c>
      <c r="G2" s="89" t="s">
        <v>32</v>
      </c>
    </row>
    <row r="3" ht="15.0" customHeight="1">
      <c r="A3" s="91">
        <v>45615.0</v>
      </c>
      <c r="B3" s="88">
        <v>1525.5</v>
      </c>
      <c r="C3" s="88">
        <v>1537.0</v>
      </c>
      <c r="D3" s="88">
        <v>1558.0</v>
      </c>
      <c r="E3" s="88">
        <v>1519.3</v>
      </c>
      <c r="F3" s="89" t="s">
        <v>1561</v>
      </c>
      <c r="G3" s="98">
        <v>-0.0075</v>
      </c>
    </row>
    <row r="4" ht="15.0" customHeight="1">
      <c r="A4" s="91">
        <v>45614.0</v>
      </c>
      <c r="B4" s="88">
        <v>1537.0</v>
      </c>
      <c r="C4" s="88">
        <v>1568.95</v>
      </c>
      <c r="D4" s="88">
        <v>1568.95</v>
      </c>
      <c r="E4" s="88">
        <v>1529.45</v>
      </c>
      <c r="F4" s="89" t="s">
        <v>1562</v>
      </c>
      <c r="G4" s="98">
        <v>-0.0087</v>
      </c>
    </row>
    <row r="5" ht="15.0" customHeight="1">
      <c r="A5" s="91">
        <v>45610.0</v>
      </c>
      <c r="B5" s="88">
        <v>1550.5</v>
      </c>
      <c r="C5" s="88">
        <v>1550.0</v>
      </c>
      <c r="D5" s="88">
        <v>1568.0</v>
      </c>
      <c r="E5" s="88">
        <v>1536.55</v>
      </c>
      <c r="F5" s="89" t="s">
        <v>1563</v>
      </c>
      <c r="G5" s="98">
        <v>0.0</v>
      </c>
    </row>
    <row r="6" ht="15.0" customHeight="1">
      <c r="A6" s="91">
        <v>45609.0</v>
      </c>
      <c r="B6" s="88">
        <v>1550.45</v>
      </c>
      <c r="C6" s="88">
        <v>1559.9</v>
      </c>
      <c r="D6" s="88">
        <v>1572.5</v>
      </c>
      <c r="E6" s="88">
        <v>1546.35</v>
      </c>
      <c r="F6" s="89" t="s">
        <v>1564</v>
      </c>
      <c r="G6" s="98">
        <v>-0.0033</v>
      </c>
    </row>
    <row r="7" ht="15.0" customHeight="1">
      <c r="A7" s="91">
        <v>45608.0</v>
      </c>
      <c r="B7" s="88">
        <v>1555.65</v>
      </c>
      <c r="C7" s="88">
        <v>1568.8</v>
      </c>
      <c r="D7" s="88">
        <v>1595.0</v>
      </c>
      <c r="E7" s="88">
        <v>1550.1</v>
      </c>
      <c r="F7" s="89" t="s">
        <v>1565</v>
      </c>
      <c r="G7" s="98">
        <v>-0.0031</v>
      </c>
    </row>
    <row r="8" ht="15.0" customHeight="1">
      <c r="A8" s="91">
        <v>45607.0</v>
      </c>
      <c r="B8" s="88">
        <v>1560.55</v>
      </c>
      <c r="C8" s="88">
        <v>1561.0</v>
      </c>
      <c r="D8" s="88">
        <v>1581.6</v>
      </c>
      <c r="E8" s="88">
        <v>1551.8</v>
      </c>
      <c r="F8" s="89" t="s">
        <v>1566</v>
      </c>
      <c r="G8" s="98">
        <v>-0.006</v>
      </c>
    </row>
    <row r="9" ht="15.0" customHeight="1">
      <c r="A9" s="254">
        <v>45604.0</v>
      </c>
      <c r="B9" s="88">
        <v>1569.9</v>
      </c>
      <c r="C9" s="88">
        <v>1571.0</v>
      </c>
      <c r="D9" s="88">
        <v>1579.5</v>
      </c>
      <c r="E9" s="88">
        <v>1558.85</v>
      </c>
      <c r="F9" s="89" t="s">
        <v>1567</v>
      </c>
      <c r="G9" s="98">
        <v>-0.0037</v>
      </c>
    </row>
    <row r="10" ht="15.0" customHeight="1">
      <c r="A10" s="254">
        <v>45603.0</v>
      </c>
      <c r="B10" s="88">
        <v>1575.8</v>
      </c>
      <c r="C10" s="88">
        <v>1595.95</v>
      </c>
      <c r="D10" s="88">
        <v>1608.55</v>
      </c>
      <c r="E10" s="88">
        <v>1569.65</v>
      </c>
      <c r="F10" s="89" t="s">
        <v>1568</v>
      </c>
      <c r="G10" s="98">
        <v>-0.0144</v>
      </c>
    </row>
    <row r="11" ht="15.0" customHeight="1">
      <c r="A11" s="254">
        <v>45602.0</v>
      </c>
      <c r="B11" s="88">
        <v>1598.8</v>
      </c>
      <c r="C11" s="88">
        <v>1583.0</v>
      </c>
      <c r="D11" s="88">
        <v>1610.75</v>
      </c>
      <c r="E11" s="88">
        <v>1566.5</v>
      </c>
      <c r="F11" s="89" t="s">
        <v>1569</v>
      </c>
      <c r="G11" s="98">
        <v>0.0129</v>
      </c>
    </row>
    <row r="12" ht="15.0" customHeight="1">
      <c r="A12" s="254">
        <v>45601.0</v>
      </c>
      <c r="B12" s="88">
        <v>1578.4</v>
      </c>
      <c r="C12" s="88">
        <v>1583.25</v>
      </c>
      <c r="D12" s="88">
        <v>1593.9</v>
      </c>
      <c r="E12" s="88">
        <v>1566.0</v>
      </c>
      <c r="F12" s="89" t="s">
        <v>1570</v>
      </c>
      <c r="G12" s="98">
        <v>-0.0081</v>
      </c>
    </row>
    <row r="13" ht="15.0" customHeight="1">
      <c r="A13" s="254">
        <v>45600.0</v>
      </c>
      <c r="B13" s="88">
        <v>1591.25</v>
      </c>
      <c r="C13" s="88">
        <v>1619.15</v>
      </c>
      <c r="D13" s="88">
        <v>1623.85</v>
      </c>
      <c r="E13" s="88">
        <v>1573.05</v>
      </c>
      <c r="F13" s="89" t="s">
        <v>1571</v>
      </c>
      <c r="G13" s="98">
        <v>-0.0156</v>
      </c>
    </row>
    <row r="14" ht="15.0" customHeight="1">
      <c r="A14" s="254">
        <v>45597.0</v>
      </c>
      <c r="B14" s="88">
        <v>1616.45</v>
      </c>
      <c r="C14" s="88">
        <v>1620.0</v>
      </c>
      <c r="D14" s="88">
        <v>1626.35</v>
      </c>
      <c r="E14" s="88">
        <v>1605.35</v>
      </c>
      <c r="F14" s="89" t="s">
        <v>1572</v>
      </c>
      <c r="G14" s="98">
        <v>0.0024</v>
      </c>
    </row>
    <row r="15" ht="15.0" customHeight="1">
      <c r="A15" s="91">
        <v>45596.0</v>
      </c>
      <c r="B15" s="88">
        <v>1612.6</v>
      </c>
      <c r="C15" s="88">
        <v>1634.0</v>
      </c>
      <c r="D15" s="88">
        <v>1638.8</v>
      </c>
      <c r="E15" s="88">
        <v>1602.15</v>
      </c>
      <c r="F15" s="89" t="s">
        <v>1573</v>
      </c>
      <c r="G15" s="98">
        <v>-0.0127</v>
      </c>
    </row>
    <row r="16" ht="15.0" customHeight="1">
      <c r="A16" s="91">
        <v>45595.0</v>
      </c>
      <c r="B16" s="88">
        <v>1633.35</v>
      </c>
      <c r="C16" s="88">
        <v>1627.8</v>
      </c>
      <c r="D16" s="88">
        <v>1651.0</v>
      </c>
      <c r="E16" s="88">
        <v>1617.8</v>
      </c>
      <c r="F16" s="89" t="s">
        <v>1574</v>
      </c>
      <c r="G16" s="98">
        <v>-0.0023</v>
      </c>
    </row>
    <row r="17" ht="15.0" customHeight="1">
      <c r="A17" s="91">
        <v>45594.0</v>
      </c>
      <c r="B17" s="88">
        <v>1637.1</v>
      </c>
      <c r="C17" s="88">
        <v>1650.5</v>
      </c>
      <c r="D17" s="88">
        <v>1667.95</v>
      </c>
      <c r="E17" s="88">
        <v>1610.0</v>
      </c>
      <c r="F17" s="89" t="s">
        <v>1575</v>
      </c>
      <c r="G17" s="98">
        <v>-0.0158</v>
      </c>
    </row>
    <row r="18" ht="15.0" customHeight="1">
      <c r="A18" s="91">
        <v>45593.0</v>
      </c>
      <c r="B18" s="88">
        <v>1663.35</v>
      </c>
      <c r="C18" s="88">
        <v>1658.15</v>
      </c>
      <c r="D18" s="88">
        <v>1677.85</v>
      </c>
      <c r="E18" s="88">
        <v>1645.65</v>
      </c>
      <c r="F18" s="89" t="s">
        <v>1576</v>
      </c>
      <c r="G18" s="98">
        <v>-0.0016</v>
      </c>
    </row>
    <row r="19">
      <c r="A19" s="91">
        <v>45590.0</v>
      </c>
      <c r="B19" s="88">
        <v>1666.0</v>
      </c>
      <c r="C19" s="88">
        <v>1681.1</v>
      </c>
      <c r="D19" s="88">
        <v>1684.75</v>
      </c>
      <c r="E19" s="88">
        <v>1655.85</v>
      </c>
      <c r="F19" s="89" t="s">
        <v>1577</v>
      </c>
      <c r="G19" s="98">
        <v>-0.0074</v>
      </c>
    </row>
    <row r="20">
      <c r="A20" s="91">
        <v>45589.0</v>
      </c>
      <c r="B20" s="88">
        <v>1678.45</v>
      </c>
      <c r="C20" s="88">
        <v>1687.0</v>
      </c>
      <c r="D20" s="88">
        <v>1693.0</v>
      </c>
      <c r="E20" s="88">
        <v>1657.4</v>
      </c>
      <c r="F20" s="89" t="s">
        <v>1578</v>
      </c>
      <c r="G20" s="98">
        <v>-0.0044</v>
      </c>
    </row>
    <row r="21" ht="15.75" customHeight="1">
      <c r="A21" s="91">
        <v>45588.0</v>
      </c>
      <c r="B21" s="88">
        <v>1685.8</v>
      </c>
      <c r="C21" s="88">
        <v>1690.0</v>
      </c>
      <c r="D21" s="88">
        <v>1701.35</v>
      </c>
      <c r="E21" s="88">
        <v>1680.1</v>
      </c>
      <c r="F21" s="89" t="s">
        <v>1579</v>
      </c>
      <c r="G21" s="98">
        <v>-0.0038</v>
      </c>
    </row>
    <row r="22" ht="15.75" customHeight="1">
      <c r="A22" s="91">
        <v>45587.0</v>
      </c>
      <c r="B22" s="88">
        <v>1692.25</v>
      </c>
      <c r="C22" s="88">
        <v>1692.0</v>
      </c>
      <c r="D22" s="88">
        <v>1712.9</v>
      </c>
      <c r="E22" s="88">
        <v>1687.35</v>
      </c>
      <c r="F22" s="89" t="s">
        <v>1580</v>
      </c>
      <c r="G22" s="98">
        <v>-2.0E-4</v>
      </c>
    </row>
    <row r="23" ht="15.75" customHeight="1">
      <c r="A23" s="91">
        <v>45586.0</v>
      </c>
      <c r="B23" s="88">
        <v>1692.55</v>
      </c>
      <c r="C23" s="88">
        <v>1705.55</v>
      </c>
      <c r="D23" s="88">
        <v>1708.95</v>
      </c>
      <c r="E23" s="88">
        <v>1662.0</v>
      </c>
      <c r="F23" s="89" t="s">
        <v>1581</v>
      </c>
      <c r="G23" s="98">
        <v>-0.009</v>
      </c>
    </row>
    <row r="24" ht="15.75" customHeight="1">
      <c r="A24" s="91">
        <v>45583.0</v>
      </c>
      <c r="B24" s="88">
        <v>1707.85</v>
      </c>
      <c r="C24" s="88">
        <v>1710.0</v>
      </c>
      <c r="D24" s="88">
        <v>1716.1</v>
      </c>
      <c r="E24" s="88">
        <v>1685.2</v>
      </c>
      <c r="F24" s="89" t="s">
        <v>1582</v>
      </c>
      <c r="G24" s="98">
        <v>0.0039</v>
      </c>
    </row>
    <row r="25" ht="15.75" customHeight="1">
      <c r="A25" s="91">
        <v>45582.0</v>
      </c>
      <c r="B25" s="88">
        <v>1701.15</v>
      </c>
      <c r="C25" s="88">
        <v>1736.75</v>
      </c>
      <c r="D25" s="88">
        <v>1737.95</v>
      </c>
      <c r="E25" s="88">
        <v>1694.4</v>
      </c>
      <c r="F25" s="89" t="s">
        <v>1583</v>
      </c>
      <c r="G25" s="98">
        <v>-0.0189</v>
      </c>
    </row>
    <row r="26" ht="15.75" customHeight="1">
      <c r="A26" s="91">
        <v>45581.0</v>
      </c>
      <c r="B26" s="88">
        <v>1733.95</v>
      </c>
      <c r="C26" s="88">
        <v>1720.0</v>
      </c>
      <c r="D26" s="88">
        <v>1742.25</v>
      </c>
      <c r="E26" s="88">
        <v>1717.1</v>
      </c>
      <c r="F26" s="89" t="s">
        <v>1584</v>
      </c>
      <c r="G26" s="98">
        <v>0.0097</v>
      </c>
    </row>
    <row r="27" ht="15.75" customHeight="1">
      <c r="A27" s="91">
        <v>45580.0</v>
      </c>
      <c r="B27" s="88">
        <v>1717.25</v>
      </c>
      <c r="C27" s="88">
        <v>1708.0</v>
      </c>
      <c r="D27" s="88">
        <v>1732.75</v>
      </c>
      <c r="E27" s="88">
        <v>1699.95</v>
      </c>
      <c r="F27" s="89" t="s">
        <v>1585</v>
      </c>
      <c r="G27" s="98">
        <v>0.0128</v>
      </c>
    </row>
    <row r="28" ht="15.75" customHeight="1">
      <c r="A28" s="91">
        <v>45579.0</v>
      </c>
      <c r="B28" s="88">
        <v>1695.6</v>
      </c>
      <c r="C28" s="88">
        <v>1686.0</v>
      </c>
      <c r="D28" s="88">
        <v>1710.05</v>
      </c>
      <c r="E28" s="88">
        <v>1679.35</v>
      </c>
      <c r="F28" s="89" t="s">
        <v>1586</v>
      </c>
      <c r="G28" s="98">
        <v>0.0049</v>
      </c>
    </row>
    <row r="29" ht="15.75" customHeight="1">
      <c r="A29" s="91">
        <v>45576.0</v>
      </c>
      <c r="B29" s="88">
        <v>1687.4</v>
      </c>
      <c r="C29" s="88">
        <v>1678.1</v>
      </c>
      <c r="D29" s="88">
        <v>1690.25</v>
      </c>
      <c r="E29" s="88">
        <v>1658.65</v>
      </c>
      <c r="F29" s="89" t="s">
        <v>1587</v>
      </c>
      <c r="G29" s="98">
        <v>0.0055</v>
      </c>
    </row>
    <row r="30" ht="15.75" customHeight="1">
      <c r="A30" s="91">
        <v>45575.0</v>
      </c>
      <c r="B30" s="88">
        <v>1678.1</v>
      </c>
      <c r="C30" s="88">
        <v>1686.6</v>
      </c>
      <c r="D30" s="88">
        <v>1698.95</v>
      </c>
      <c r="E30" s="88">
        <v>1665.0</v>
      </c>
      <c r="F30" s="89" t="s">
        <v>1588</v>
      </c>
      <c r="G30" s="98">
        <v>0.0</v>
      </c>
    </row>
    <row r="31" ht="15.75" customHeight="1">
      <c r="A31" s="254">
        <v>45574.0</v>
      </c>
      <c r="B31" s="88">
        <v>1678.1</v>
      </c>
      <c r="C31" s="88">
        <v>1666.75</v>
      </c>
      <c r="D31" s="88">
        <v>1704.6</v>
      </c>
      <c r="E31" s="88">
        <v>1661.05</v>
      </c>
      <c r="F31" s="89" t="s">
        <v>1589</v>
      </c>
      <c r="G31" s="98">
        <v>0.0125</v>
      </c>
    </row>
    <row r="32" ht="15.75" customHeight="1">
      <c r="A32" s="254">
        <v>45573.0</v>
      </c>
      <c r="B32" s="88">
        <v>1657.45</v>
      </c>
      <c r="C32" s="88">
        <v>1662.6</v>
      </c>
      <c r="D32" s="88">
        <v>1679.5</v>
      </c>
      <c r="E32" s="88">
        <v>1652.0</v>
      </c>
      <c r="F32" s="89" t="s">
        <v>1590</v>
      </c>
      <c r="G32" s="98">
        <v>-0.0028</v>
      </c>
    </row>
    <row r="33" ht="15.75" customHeight="1">
      <c r="A33" s="254">
        <v>45572.0</v>
      </c>
      <c r="B33" s="88">
        <v>1662.05</v>
      </c>
      <c r="C33" s="88">
        <v>1651.0</v>
      </c>
      <c r="D33" s="88">
        <v>1670.0</v>
      </c>
      <c r="E33" s="88">
        <v>1642.45</v>
      </c>
      <c r="F33" s="89" t="s">
        <v>1591</v>
      </c>
      <c r="G33" s="98">
        <v>0.0129</v>
      </c>
    </row>
    <row r="34" ht="15.75" customHeight="1">
      <c r="A34" s="254">
        <v>45569.0</v>
      </c>
      <c r="B34" s="88">
        <v>1640.9</v>
      </c>
      <c r="C34" s="88">
        <v>1670.05</v>
      </c>
      <c r="D34" s="88">
        <v>1686.7</v>
      </c>
      <c r="E34" s="88">
        <v>1630.15</v>
      </c>
      <c r="F34" s="89" t="s">
        <v>1592</v>
      </c>
      <c r="G34" s="98">
        <v>-0.0195</v>
      </c>
    </row>
    <row r="35" ht="15.75" customHeight="1">
      <c r="A35" s="254">
        <v>45568.0</v>
      </c>
      <c r="B35" s="88">
        <v>1673.45</v>
      </c>
      <c r="C35" s="88">
        <v>1665.0</v>
      </c>
      <c r="D35" s="88">
        <v>1695.0</v>
      </c>
      <c r="E35" s="88">
        <v>1665.0</v>
      </c>
      <c r="F35" s="89" t="s">
        <v>1593</v>
      </c>
      <c r="G35" s="98">
        <v>-0.0149</v>
      </c>
    </row>
    <row r="36" ht="15.75" customHeight="1">
      <c r="A36" s="254">
        <v>45566.0</v>
      </c>
      <c r="B36" s="88">
        <v>1698.7</v>
      </c>
      <c r="C36" s="88">
        <v>1705.0</v>
      </c>
      <c r="D36" s="88">
        <v>1722.85</v>
      </c>
      <c r="E36" s="88">
        <v>1696.0</v>
      </c>
      <c r="F36" s="89" t="s">
        <v>1594</v>
      </c>
      <c r="G36" s="98">
        <v>-0.0063</v>
      </c>
    </row>
    <row r="37" ht="15.75" customHeight="1">
      <c r="A37" s="254">
        <v>45565.0</v>
      </c>
      <c r="B37" s="88">
        <v>1709.55</v>
      </c>
      <c r="C37" s="88">
        <v>1714.0</v>
      </c>
      <c r="D37" s="88">
        <v>1733.0</v>
      </c>
      <c r="E37" s="88">
        <v>1704.2</v>
      </c>
      <c r="F37" s="89" t="s">
        <v>1595</v>
      </c>
      <c r="G37" s="98">
        <v>-0.0144</v>
      </c>
    </row>
    <row r="38" ht="15.75" customHeight="1">
      <c r="A38" s="254">
        <v>45562.0</v>
      </c>
      <c r="B38" s="88">
        <v>1734.6</v>
      </c>
      <c r="C38" s="88">
        <v>1755.2</v>
      </c>
      <c r="D38" s="88">
        <v>1763.45</v>
      </c>
      <c r="E38" s="88">
        <v>1722.5</v>
      </c>
      <c r="F38" s="89" t="s">
        <v>1596</v>
      </c>
      <c r="G38" s="98">
        <v>-0.0206</v>
      </c>
    </row>
    <row r="39" ht="15.75" customHeight="1">
      <c r="A39" s="254">
        <v>45561.0</v>
      </c>
      <c r="B39" s="88">
        <v>1771.1</v>
      </c>
      <c r="C39" s="88">
        <v>1770.0</v>
      </c>
      <c r="D39" s="88">
        <v>1779.0</v>
      </c>
      <c r="E39" s="88">
        <v>1746.15</v>
      </c>
      <c r="F39" s="89" t="s">
        <v>1597</v>
      </c>
      <c r="G39" s="98">
        <v>0.0061</v>
      </c>
    </row>
    <row r="40" ht="15.75" customHeight="1">
      <c r="A40" s="254">
        <v>45560.0</v>
      </c>
      <c r="B40" s="88">
        <v>1760.4</v>
      </c>
      <c r="C40" s="88">
        <v>1755.55</v>
      </c>
      <c r="D40" s="88">
        <v>1766.9</v>
      </c>
      <c r="E40" s="88">
        <v>1745.0</v>
      </c>
      <c r="F40" s="89" t="s">
        <v>1598</v>
      </c>
      <c r="G40" s="98">
        <v>0.0021</v>
      </c>
    </row>
    <row r="41" ht="15.75" customHeight="1">
      <c r="A41" s="254">
        <v>45559.0</v>
      </c>
      <c r="B41" s="88">
        <v>1756.65</v>
      </c>
      <c r="C41" s="88">
        <v>1752.0</v>
      </c>
      <c r="D41" s="88">
        <v>1767.55</v>
      </c>
      <c r="E41" s="88">
        <v>1746.1</v>
      </c>
      <c r="F41" s="89" t="s">
        <v>1599</v>
      </c>
      <c r="G41" s="98">
        <v>0.0035</v>
      </c>
    </row>
    <row r="42" ht="15.75" customHeight="1">
      <c r="A42" s="254">
        <v>45558.0</v>
      </c>
      <c r="B42" s="88">
        <v>1750.45</v>
      </c>
      <c r="C42" s="88">
        <v>1719.0</v>
      </c>
      <c r="D42" s="88">
        <v>1754.25</v>
      </c>
      <c r="E42" s="88">
        <v>1719.0</v>
      </c>
      <c r="F42" s="89" t="s">
        <v>1600</v>
      </c>
      <c r="G42" s="98">
        <v>0.0226</v>
      </c>
    </row>
    <row r="43" ht="15.75" customHeight="1">
      <c r="A43" s="254">
        <v>45555.0</v>
      </c>
      <c r="B43" s="88">
        <v>1711.75</v>
      </c>
      <c r="C43" s="88">
        <v>1671.0</v>
      </c>
      <c r="D43" s="88">
        <v>1723.4</v>
      </c>
      <c r="E43" s="88">
        <v>1666.0</v>
      </c>
      <c r="F43" s="89" t="s">
        <v>1601</v>
      </c>
      <c r="G43" s="98">
        <v>0.0282</v>
      </c>
    </row>
    <row r="44" ht="15.75" customHeight="1">
      <c r="A44" s="254">
        <v>45554.0</v>
      </c>
      <c r="B44" s="88">
        <v>1664.85</v>
      </c>
      <c r="C44" s="88">
        <v>1647.7</v>
      </c>
      <c r="D44" s="88">
        <v>1711.7</v>
      </c>
      <c r="E44" s="88">
        <v>1647.7</v>
      </c>
      <c r="F44" s="89" t="s">
        <v>1602</v>
      </c>
      <c r="G44" s="98">
        <v>0.006</v>
      </c>
    </row>
    <row r="45" ht="15.75" customHeight="1">
      <c r="A45" s="254">
        <v>45553.0</v>
      </c>
      <c r="B45" s="88">
        <v>1654.9</v>
      </c>
      <c r="C45" s="88">
        <v>1655.2</v>
      </c>
      <c r="D45" s="88">
        <v>1670.95</v>
      </c>
      <c r="E45" s="88">
        <v>1647.85</v>
      </c>
      <c r="F45" s="89" t="s">
        <v>1603</v>
      </c>
      <c r="G45" s="98">
        <v>-0.0041</v>
      </c>
    </row>
    <row r="46" ht="15.75" customHeight="1">
      <c r="A46" s="254">
        <v>45552.0</v>
      </c>
      <c r="B46" s="88">
        <v>1661.75</v>
      </c>
      <c r="C46" s="88">
        <v>1650.0</v>
      </c>
      <c r="D46" s="88">
        <v>1666.05</v>
      </c>
      <c r="E46" s="88">
        <v>1638.5</v>
      </c>
      <c r="F46" s="89" t="s">
        <v>1604</v>
      </c>
      <c r="G46" s="98">
        <v>0.0161</v>
      </c>
    </row>
    <row r="47" ht="15.75" customHeight="1">
      <c r="A47" s="254">
        <v>45551.0</v>
      </c>
      <c r="B47" s="88">
        <v>1635.45</v>
      </c>
      <c r="C47" s="88">
        <v>1634.45</v>
      </c>
      <c r="D47" s="88">
        <v>1652.95</v>
      </c>
      <c r="E47" s="88">
        <v>1630.1</v>
      </c>
      <c r="F47" s="89" t="s">
        <v>1605</v>
      </c>
      <c r="G47" s="98">
        <v>6.0E-4</v>
      </c>
    </row>
    <row r="48" ht="15.75" customHeight="1">
      <c r="A48" s="254">
        <v>45548.0</v>
      </c>
      <c r="B48" s="88">
        <v>1634.45</v>
      </c>
      <c r="C48" s="88">
        <v>1651.0</v>
      </c>
      <c r="D48" s="88">
        <v>1654.9</v>
      </c>
      <c r="E48" s="88">
        <v>1631.05</v>
      </c>
      <c r="F48" s="89" t="s">
        <v>1606</v>
      </c>
      <c r="G48" s="98">
        <v>-0.0075</v>
      </c>
    </row>
    <row r="49" ht="15.75" customHeight="1">
      <c r="A49" s="254">
        <v>45547.0</v>
      </c>
      <c r="B49" s="88">
        <v>1646.75</v>
      </c>
      <c r="C49" s="88">
        <v>1596.15</v>
      </c>
      <c r="D49" s="88">
        <v>1652.8</v>
      </c>
      <c r="E49" s="88">
        <v>1590.1</v>
      </c>
      <c r="F49" s="89" t="s">
        <v>1607</v>
      </c>
      <c r="G49" s="98">
        <v>0.0437</v>
      </c>
    </row>
    <row r="50" ht="15.75" customHeight="1">
      <c r="A50" s="254">
        <v>45546.0</v>
      </c>
      <c r="B50" s="88">
        <v>1577.8</v>
      </c>
      <c r="C50" s="88">
        <v>1578.45</v>
      </c>
      <c r="D50" s="88">
        <v>1598.9</v>
      </c>
      <c r="E50" s="88">
        <v>1574.45</v>
      </c>
      <c r="F50" s="89" t="s">
        <v>1608</v>
      </c>
      <c r="G50" s="98">
        <v>0.0</v>
      </c>
    </row>
    <row r="51" ht="15.75" customHeight="1">
      <c r="A51" s="254">
        <v>45545.0</v>
      </c>
      <c r="B51" s="88">
        <v>1577.85</v>
      </c>
      <c r="C51" s="88">
        <v>1545.15</v>
      </c>
      <c r="D51" s="88">
        <v>1586.0</v>
      </c>
      <c r="E51" s="88">
        <v>1545.15</v>
      </c>
      <c r="F51" s="89" t="s">
        <v>1609</v>
      </c>
      <c r="G51" s="98">
        <v>0.0228</v>
      </c>
    </row>
    <row r="52" ht="15.75" customHeight="1">
      <c r="A52" s="254">
        <v>45544.0</v>
      </c>
      <c r="B52" s="88">
        <v>1542.65</v>
      </c>
      <c r="C52" s="88">
        <v>1523.25</v>
      </c>
      <c r="D52" s="88">
        <v>1546.75</v>
      </c>
      <c r="E52" s="88">
        <v>1523.25</v>
      </c>
      <c r="F52" s="89" t="s">
        <v>1610</v>
      </c>
      <c r="G52" s="98">
        <v>0.0022</v>
      </c>
    </row>
    <row r="53" ht="15.75" customHeight="1">
      <c r="A53" s="254">
        <v>45541.0</v>
      </c>
      <c r="B53" s="88">
        <v>1539.25</v>
      </c>
      <c r="C53" s="88">
        <v>1552.8</v>
      </c>
      <c r="D53" s="88">
        <v>1555.6</v>
      </c>
      <c r="E53" s="88">
        <v>1530.2</v>
      </c>
      <c r="F53" s="89" t="s">
        <v>1611</v>
      </c>
      <c r="G53" s="98">
        <v>-0.0051</v>
      </c>
    </row>
    <row r="54" ht="15.75" customHeight="1">
      <c r="A54" s="254">
        <v>45540.0</v>
      </c>
      <c r="B54" s="88">
        <v>1547.2</v>
      </c>
      <c r="C54" s="88">
        <v>1559.0</v>
      </c>
      <c r="D54" s="88">
        <v>1563.0</v>
      </c>
      <c r="E54" s="88">
        <v>1541.5</v>
      </c>
      <c r="F54" s="89" t="s">
        <v>1612</v>
      </c>
      <c r="G54" s="98">
        <v>-0.0094</v>
      </c>
    </row>
    <row r="55" ht="15.75" customHeight="1">
      <c r="A55" s="254">
        <v>45539.0</v>
      </c>
      <c r="B55" s="88">
        <v>1561.9</v>
      </c>
      <c r="C55" s="88">
        <v>1558.0</v>
      </c>
      <c r="D55" s="88">
        <v>1566.0</v>
      </c>
      <c r="E55" s="88">
        <v>1542.0</v>
      </c>
      <c r="F55" s="89" t="s">
        <v>1613</v>
      </c>
      <c r="G55" s="98">
        <v>8.0E-4</v>
      </c>
    </row>
    <row r="56" ht="15.75" customHeight="1">
      <c r="A56" s="254">
        <v>45538.0</v>
      </c>
      <c r="B56" s="88">
        <v>1560.6</v>
      </c>
      <c r="C56" s="88">
        <v>1579.0</v>
      </c>
      <c r="D56" s="88">
        <v>1579.0</v>
      </c>
      <c r="E56" s="88">
        <v>1558.6</v>
      </c>
      <c r="F56" s="89" t="s">
        <v>1614</v>
      </c>
      <c r="G56" s="98">
        <v>-0.0068</v>
      </c>
    </row>
    <row r="57" ht="15.75" customHeight="1">
      <c r="A57" s="254">
        <v>45537.0</v>
      </c>
      <c r="B57" s="88">
        <v>1571.35</v>
      </c>
      <c r="C57" s="88">
        <v>1605.0</v>
      </c>
      <c r="D57" s="88">
        <v>1605.0</v>
      </c>
      <c r="E57" s="88">
        <v>1565.5</v>
      </c>
      <c r="F57" s="89" t="s">
        <v>1615</v>
      </c>
      <c r="G57" s="98">
        <v>-0.0111</v>
      </c>
    </row>
    <row r="58" ht="15.75" customHeight="1">
      <c r="A58" s="254">
        <v>45534.0</v>
      </c>
      <c r="B58" s="88">
        <v>1589.05</v>
      </c>
      <c r="C58" s="88">
        <v>1576.0</v>
      </c>
      <c r="D58" s="88">
        <v>1608.4</v>
      </c>
      <c r="E58" s="88">
        <v>1561.6</v>
      </c>
      <c r="F58" s="89" t="s">
        <v>1616</v>
      </c>
      <c r="G58" s="98">
        <v>0.0148</v>
      </c>
    </row>
    <row r="59" ht="15.75" customHeight="1">
      <c r="A59" s="254">
        <v>45533.0</v>
      </c>
      <c r="B59" s="88">
        <v>1565.9</v>
      </c>
      <c r="C59" s="88">
        <v>1565.0</v>
      </c>
      <c r="D59" s="88">
        <v>1571.7</v>
      </c>
      <c r="E59" s="88">
        <v>1545.95</v>
      </c>
      <c r="F59" s="89" t="s">
        <v>1617</v>
      </c>
      <c r="G59" s="98">
        <v>0.0061</v>
      </c>
    </row>
    <row r="60" ht="15.75" customHeight="1">
      <c r="A60" s="254">
        <v>45532.0</v>
      </c>
      <c r="B60" s="88">
        <v>1556.35</v>
      </c>
      <c r="C60" s="88">
        <v>1527.95</v>
      </c>
      <c r="D60" s="88">
        <v>1564.5</v>
      </c>
      <c r="E60" s="88">
        <v>1521.65</v>
      </c>
      <c r="F60" s="89" t="s">
        <v>1618</v>
      </c>
      <c r="G60" s="98">
        <v>0.0221</v>
      </c>
    </row>
    <row r="61" ht="15.75" customHeight="1">
      <c r="A61" s="254">
        <v>45531.0</v>
      </c>
      <c r="B61" s="88">
        <v>1522.75</v>
      </c>
      <c r="C61" s="88">
        <v>1518.0</v>
      </c>
      <c r="D61" s="88">
        <v>1526.35</v>
      </c>
      <c r="E61" s="88">
        <v>1502.0</v>
      </c>
      <c r="F61" s="89" t="s">
        <v>1619</v>
      </c>
      <c r="G61" s="98">
        <v>0.0061</v>
      </c>
    </row>
    <row r="62" ht="15.75" customHeight="1">
      <c r="A62" s="254">
        <v>45530.0</v>
      </c>
      <c r="B62" s="88">
        <v>1513.55</v>
      </c>
      <c r="C62" s="88">
        <v>1509.0</v>
      </c>
      <c r="D62" s="88">
        <v>1520.7</v>
      </c>
      <c r="E62" s="88">
        <v>1505.0</v>
      </c>
      <c r="F62" s="89" t="s">
        <v>1620</v>
      </c>
      <c r="G62" s="98">
        <v>0.0045</v>
      </c>
    </row>
    <row r="63" ht="15.75" customHeight="1">
      <c r="A63" s="254">
        <v>45527.0</v>
      </c>
      <c r="B63" s="88">
        <v>1506.75</v>
      </c>
      <c r="C63" s="88">
        <v>1493.0</v>
      </c>
      <c r="D63" s="88">
        <v>1510.0</v>
      </c>
      <c r="E63" s="88">
        <v>1479.35</v>
      </c>
      <c r="F63" s="89" t="s">
        <v>1561</v>
      </c>
      <c r="G63" s="98">
        <v>0.0137</v>
      </c>
    </row>
    <row r="64" ht="15.75" customHeight="1">
      <c r="A64" s="254">
        <v>45526.0</v>
      </c>
      <c r="B64" s="88">
        <v>1486.35</v>
      </c>
      <c r="C64" s="88">
        <v>1473.7</v>
      </c>
      <c r="D64" s="88">
        <v>1499.9</v>
      </c>
      <c r="E64" s="88">
        <v>1465.0</v>
      </c>
      <c r="F64" s="89" t="s">
        <v>1621</v>
      </c>
      <c r="G64" s="98">
        <v>0.0156</v>
      </c>
    </row>
    <row r="65" ht="15.75" customHeight="1">
      <c r="A65" s="254">
        <v>45525.0</v>
      </c>
      <c r="B65" s="88">
        <v>1463.45</v>
      </c>
      <c r="C65" s="88">
        <v>1453.0</v>
      </c>
      <c r="D65" s="88">
        <v>1466.6</v>
      </c>
      <c r="E65" s="88">
        <v>1447.7</v>
      </c>
      <c r="F65" s="89" t="s">
        <v>1622</v>
      </c>
      <c r="G65" s="98">
        <v>0.0099</v>
      </c>
    </row>
    <row r="66" ht="15.75" customHeight="1">
      <c r="A66" s="254">
        <v>45524.0</v>
      </c>
      <c r="B66" s="88">
        <v>1449.15</v>
      </c>
      <c r="C66" s="88">
        <v>1480.0</v>
      </c>
      <c r="D66" s="88">
        <v>1484.75</v>
      </c>
      <c r="E66" s="88">
        <v>1446.5</v>
      </c>
      <c r="F66" s="89" t="s">
        <v>1623</v>
      </c>
      <c r="G66" s="98">
        <v>-0.0139</v>
      </c>
    </row>
    <row r="67" ht="15.75" customHeight="1">
      <c r="A67" s="254">
        <v>45523.0</v>
      </c>
      <c r="B67" s="88">
        <v>1469.65</v>
      </c>
      <c r="C67" s="88">
        <v>1487.0</v>
      </c>
      <c r="D67" s="88">
        <v>1489.1</v>
      </c>
      <c r="E67" s="88">
        <v>1464.3</v>
      </c>
      <c r="F67" s="89" t="s">
        <v>1624</v>
      </c>
      <c r="G67" s="98">
        <v>-0.0094</v>
      </c>
    </row>
    <row r="68" ht="15.75" customHeight="1">
      <c r="A68" s="254">
        <v>45520.0</v>
      </c>
      <c r="B68" s="88">
        <v>1483.55</v>
      </c>
      <c r="C68" s="88">
        <v>1480.0</v>
      </c>
      <c r="D68" s="88">
        <v>1491.0</v>
      </c>
      <c r="E68" s="88">
        <v>1468.1</v>
      </c>
      <c r="F68" s="89" t="s">
        <v>1625</v>
      </c>
      <c r="G68" s="98">
        <v>0.0081</v>
      </c>
    </row>
    <row r="69" ht="15.75" customHeight="1">
      <c r="A69" s="254">
        <v>45518.0</v>
      </c>
      <c r="B69" s="88">
        <v>1471.7</v>
      </c>
      <c r="C69" s="88">
        <v>1453.1</v>
      </c>
      <c r="D69" s="88">
        <v>1480.1</v>
      </c>
      <c r="E69" s="88">
        <v>1453.1</v>
      </c>
      <c r="F69" s="89" t="s">
        <v>1585</v>
      </c>
      <c r="G69" s="98">
        <v>0.0082</v>
      </c>
    </row>
    <row r="70" ht="15.75" customHeight="1">
      <c r="A70" s="254">
        <v>45517.0</v>
      </c>
      <c r="B70" s="88">
        <v>1459.7</v>
      </c>
      <c r="C70" s="88">
        <v>1468.0</v>
      </c>
      <c r="D70" s="88">
        <v>1478.4</v>
      </c>
      <c r="E70" s="88">
        <v>1450.35</v>
      </c>
      <c r="F70" s="89" t="s">
        <v>1626</v>
      </c>
      <c r="G70" s="98">
        <v>8.0E-4</v>
      </c>
    </row>
    <row r="71" ht="15.75" customHeight="1">
      <c r="A71" s="254">
        <v>45516.0</v>
      </c>
      <c r="B71" s="88">
        <v>1458.6</v>
      </c>
      <c r="C71" s="88">
        <v>1466.0</v>
      </c>
      <c r="D71" s="88">
        <v>1477.5</v>
      </c>
      <c r="E71" s="88">
        <v>1445.0</v>
      </c>
      <c r="F71" s="89" t="s">
        <v>1627</v>
      </c>
      <c r="G71" s="98">
        <v>-0.0038</v>
      </c>
    </row>
    <row r="72" ht="15.75" customHeight="1">
      <c r="A72" s="254">
        <v>45513.0</v>
      </c>
      <c r="B72" s="88">
        <v>1464.1</v>
      </c>
      <c r="C72" s="88">
        <v>1465.0</v>
      </c>
      <c r="D72" s="88">
        <v>1482.0</v>
      </c>
      <c r="E72" s="88">
        <v>1457.3</v>
      </c>
      <c r="F72" s="89" t="s">
        <v>1628</v>
      </c>
      <c r="G72" s="98">
        <v>0.0085</v>
      </c>
    </row>
    <row r="73" ht="15.75" customHeight="1">
      <c r="A73" s="254">
        <v>45512.0</v>
      </c>
      <c r="B73" s="88">
        <v>1451.8</v>
      </c>
      <c r="C73" s="88">
        <v>1435.0</v>
      </c>
      <c r="D73" s="88">
        <v>1466.5</v>
      </c>
      <c r="E73" s="88">
        <v>1430.0</v>
      </c>
      <c r="F73" s="89" t="s">
        <v>1608</v>
      </c>
      <c r="G73" s="98">
        <v>0.007</v>
      </c>
    </row>
    <row r="74" ht="15.75" customHeight="1">
      <c r="A74" s="254">
        <v>45511.0</v>
      </c>
      <c r="B74" s="88">
        <v>1441.75</v>
      </c>
      <c r="C74" s="88">
        <v>1452.0</v>
      </c>
      <c r="D74" s="88">
        <v>1454.9</v>
      </c>
      <c r="E74" s="88">
        <v>1422.6</v>
      </c>
      <c r="F74" s="89" t="s">
        <v>1629</v>
      </c>
      <c r="G74" s="98">
        <v>-0.0012</v>
      </c>
    </row>
    <row r="75" ht="15.75" customHeight="1">
      <c r="A75" s="254">
        <v>45510.0</v>
      </c>
      <c r="B75" s="88">
        <v>1443.55</v>
      </c>
      <c r="C75" s="88">
        <v>1483.1</v>
      </c>
      <c r="D75" s="88">
        <v>1492.9</v>
      </c>
      <c r="E75" s="88">
        <v>1431.1</v>
      </c>
      <c r="F75" s="89" t="s">
        <v>1630</v>
      </c>
      <c r="G75" s="98">
        <v>-0.0151</v>
      </c>
    </row>
    <row r="76" ht="15.75" customHeight="1">
      <c r="A76" s="254">
        <v>45509.0</v>
      </c>
      <c r="B76" s="88">
        <v>1465.7</v>
      </c>
      <c r="C76" s="88">
        <v>1482.0</v>
      </c>
      <c r="D76" s="88">
        <v>1488.0</v>
      </c>
      <c r="E76" s="88">
        <v>1451.5</v>
      </c>
      <c r="F76" s="89" t="s">
        <v>1631</v>
      </c>
      <c r="G76" s="98">
        <v>-0.0188</v>
      </c>
    </row>
    <row r="77" ht="15.75" customHeight="1">
      <c r="A77" s="254">
        <v>45506.0</v>
      </c>
      <c r="B77" s="88">
        <v>1493.8</v>
      </c>
      <c r="C77" s="88">
        <v>1494.1</v>
      </c>
      <c r="D77" s="88">
        <v>1505.15</v>
      </c>
      <c r="E77" s="88">
        <v>1483.6</v>
      </c>
      <c r="F77" s="89" t="s">
        <v>1632</v>
      </c>
      <c r="G77" s="98">
        <v>-0.0078</v>
      </c>
    </row>
    <row r="78" ht="15.75" customHeight="1">
      <c r="A78" s="254">
        <v>45505.0</v>
      </c>
      <c r="B78" s="88">
        <v>1505.5</v>
      </c>
      <c r="C78" s="88">
        <v>1485.0</v>
      </c>
      <c r="D78" s="88">
        <v>1511.0</v>
      </c>
      <c r="E78" s="88">
        <v>1485.0</v>
      </c>
      <c r="F78" s="89" t="s">
        <v>1633</v>
      </c>
      <c r="G78" s="98">
        <v>0.0094</v>
      </c>
    </row>
    <row r="79" ht="15.75" customHeight="1">
      <c r="A79" s="254">
        <v>45504.0</v>
      </c>
      <c r="B79" s="88">
        <v>1491.55</v>
      </c>
      <c r="C79" s="88">
        <v>1477.85</v>
      </c>
      <c r="D79" s="88">
        <v>1504.15</v>
      </c>
      <c r="E79" s="88">
        <v>1473.15</v>
      </c>
      <c r="F79" s="89" t="s">
        <v>1634</v>
      </c>
      <c r="G79" s="98">
        <v>0.0144</v>
      </c>
    </row>
    <row r="80" ht="15.75" customHeight="1">
      <c r="A80" s="254">
        <v>45503.0</v>
      </c>
      <c r="B80" s="88">
        <v>1470.35</v>
      </c>
      <c r="C80" s="88">
        <v>1484.4</v>
      </c>
      <c r="D80" s="88">
        <v>1484.9</v>
      </c>
      <c r="E80" s="88">
        <v>1464.05</v>
      </c>
      <c r="F80" s="89" t="s">
        <v>1635</v>
      </c>
      <c r="G80" s="98">
        <v>-0.0074</v>
      </c>
    </row>
    <row r="81" ht="15.75" customHeight="1">
      <c r="A81" s="254">
        <v>45502.0</v>
      </c>
      <c r="B81" s="88">
        <v>1481.35</v>
      </c>
      <c r="C81" s="88">
        <v>1525.0</v>
      </c>
      <c r="D81" s="88">
        <v>1525.0</v>
      </c>
      <c r="E81" s="88">
        <v>1477.05</v>
      </c>
      <c r="F81" s="89" t="s">
        <v>1636</v>
      </c>
      <c r="G81" s="98">
        <v>-0.0218</v>
      </c>
    </row>
    <row r="82" ht="15.75" customHeight="1">
      <c r="A82" s="254">
        <v>45499.0</v>
      </c>
      <c r="B82" s="88">
        <v>1514.4</v>
      </c>
      <c r="C82" s="88">
        <v>1450.25</v>
      </c>
      <c r="D82" s="88">
        <v>1520.0</v>
      </c>
      <c r="E82" s="88">
        <v>1449.15</v>
      </c>
      <c r="F82" s="89" t="s">
        <v>1637</v>
      </c>
      <c r="G82" s="98">
        <v>0.045</v>
      </c>
    </row>
    <row r="83" ht="15.75" customHeight="1">
      <c r="A83" s="254">
        <v>45498.0</v>
      </c>
      <c r="B83" s="88">
        <v>1449.15</v>
      </c>
      <c r="C83" s="88">
        <v>1445.0</v>
      </c>
      <c r="D83" s="88">
        <v>1454.0</v>
      </c>
      <c r="E83" s="88">
        <v>1440.1</v>
      </c>
      <c r="F83" s="89" t="s">
        <v>1638</v>
      </c>
      <c r="G83" s="98">
        <v>-0.0042</v>
      </c>
    </row>
    <row r="84" ht="15.75" customHeight="1">
      <c r="A84" s="254">
        <v>45497.0</v>
      </c>
      <c r="B84" s="88">
        <v>1455.2</v>
      </c>
      <c r="C84" s="88">
        <v>1466.0</v>
      </c>
      <c r="D84" s="88">
        <v>1475.6</v>
      </c>
      <c r="E84" s="88">
        <v>1436.55</v>
      </c>
      <c r="F84" s="89" t="s">
        <v>1633</v>
      </c>
      <c r="G84" s="98">
        <v>-0.0072</v>
      </c>
    </row>
    <row r="85" ht="15.75" customHeight="1">
      <c r="A85" s="254">
        <v>45496.0</v>
      </c>
      <c r="B85" s="88">
        <v>1465.7</v>
      </c>
      <c r="C85" s="88">
        <v>1470.0</v>
      </c>
      <c r="D85" s="88">
        <v>1470.0</v>
      </c>
      <c r="E85" s="88">
        <v>1428.45</v>
      </c>
      <c r="F85" s="89" t="s">
        <v>1639</v>
      </c>
      <c r="G85" s="98">
        <v>2.0E-4</v>
      </c>
    </row>
    <row r="86" ht="15.75" customHeight="1">
      <c r="A86" s="254">
        <v>45495.0</v>
      </c>
      <c r="B86" s="88">
        <v>1465.4</v>
      </c>
      <c r="C86" s="88">
        <v>1450.0</v>
      </c>
      <c r="D86" s="88">
        <v>1472.0</v>
      </c>
      <c r="E86" s="88">
        <v>1449.05</v>
      </c>
      <c r="F86" s="89" t="s">
        <v>1640</v>
      </c>
      <c r="G86" s="98">
        <v>0.0025</v>
      </c>
    </row>
    <row r="87" ht="15.75" customHeight="1">
      <c r="A87" s="254">
        <v>45492.0</v>
      </c>
      <c r="B87" s="88">
        <v>1461.75</v>
      </c>
      <c r="C87" s="88">
        <v>1480.0</v>
      </c>
      <c r="D87" s="88">
        <v>1480.0</v>
      </c>
      <c r="E87" s="88">
        <v>1451.95</v>
      </c>
      <c r="F87" s="89" t="s">
        <v>1641</v>
      </c>
      <c r="G87" s="98">
        <v>-0.0148</v>
      </c>
    </row>
    <row r="88" ht="15.75" customHeight="1">
      <c r="A88" s="254">
        <v>45491.0</v>
      </c>
      <c r="B88" s="88">
        <v>1483.65</v>
      </c>
      <c r="C88" s="88">
        <v>1466.0</v>
      </c>
      <c r="D88" s="88">
        <v>1485.95</v>
      </c>
      <c r="E88" s="88">
        <v>1459.05</v>
      </c>
      <c r="F88" s="89" t="s">
        <v>1570</v>
      </c>
      <c r="G88" s="98">
        <v>0.0117</v>
      </c>
    </row>
    <row r="89" ht="15.75" customHeight="1">
      <c r="A89" s="254">
        <v>45489.0</v>
      </c>
      <c r="B89" s="88">
        <v>1466.5</v>
      </c>
      <c r="C89" s="88">
        <v>1452.0</v>
      </c>
      <c r="D89" s="88">
        <v>1473.3</v>
      </c>
      <c r="E89" s="88">
        <v>1445.0</v>
      </c>
      <c r="F89" s="89" t="s">
        <v>1642</v>
      </c>
      <c r="G89" s="98">
        <v>0.0201</v>
      </c>
    </row>
    <row r="90" ht="15.75" customHeight="1">
      <c r="A90" s="254">
        <v>45488.0</v>
      </c>
      <c r="B90" s="88">
        <v>1437.6</v>
      </c>
      <c r="C90" s="88">
        <v>1433.25</v>
      </c>
      <c r="D90" s="88">
        <v>1440.0</v>
      </c>
      <c r="E90" s="88">
        <v>1426.05</v>
      </c>
      <c r="F90" s="89" t="s">
        <v>1643</v>
      </c>
      <c r="G90" s="98">
        <v>0.003</v>
      </c>
    </row>
    <row r="91" ht="15.75" customHeight="1">
      <c r="A91" s="254">
        <v>45485.0</v>
      </c>
      <c r="B91" s="88">
        <v>1433.25</v>
      </c>
      <c r="C91" s="88">
        <v>1442.0</v>
      </c>
      <c r="D91" s="88">
        <v>1447.6</v>
      </c>
      <c r="E91" s="88">
        <v>1421.45</v>
      </c>
      <c r="F91" s="89" t="s">
        <v>1644</v>
      </c>
      <c r="G91" s="98">
        <v>-0.0033</v>
      </c>
    </row>
    <row r="92" ht="15.75" customHeight="1">
      <c r="A92" s="254">
        <v>45484.0</v>
      </c>
      <c r="B92" s="88">
        <v>1437.95</v>
      </c>
      <c r="C92" s="88">
        <v>1450.0</v>
      </c>
      <c r="D92" s="88">
        <v>1450.85</v>
      </c>
      <c r="E92" s="88">
        <v>1428.0</v>
      </c>
      <c r="F92" s="89" t="s">
        <v>1645</v>
      </c>
      <c r="G92" s="98">
        <v>-0.0049</v>
      </c>
    </row>
    <row r="93" ht="15.75" customHeight="1">
      <c r="A93" s="254">
        <v>45483.0</v>
      </c>
      <c r="B93" s="88">
        <v>1445.05</v>
      </c>
      <c r="C93" s="88">
        <v>1441.0</v>
      </c>
      <c r="D93" s="88">
        <v>1448.75</v>
      </c>
      <c r="E93" s="88">
        <v>1426.15</v>
      </c>
      <c r="F93" s="89" t="s">
        <v>1646</v>
      </c>
      <c r="G93" s="98">
        <v>0.0066</v>
      </c>
    </row>
    <row r="94" ht="15.75" customHeight="1">
      <c r="A94" s="254">
        <v>45482.0</v>
      </c>
      <c r="B94" s="88">
        <v>1435.55</v>
      </c>
      <c r="C94" s="88">
        <v>1436.0</v>
      </c>
      <c r="D94" s="88">
        <v>1441.65</v>
      </c>
      <c r="E94" s="88">
        <v>1428.15</v>
      </c>
      <c r="F94" s="89" t="s">
        <v>1647</v>
      </c>
      <c r="G94" s="98">
        <v>3.0E-4</v>
      </c>
    </row>
    <row r="95" ht="15.75" customHeight="1">
      <c r="A95" s="254">
        <v>45481.0</v>
      </c>
      <c r="B95" s="88">
        <v>1435.15</v>
      </c>
      <c r="C95" s="88">
        <v>1431.0</v>
      </c>
      <c r="D95" s="88">
        <v>1438.85</v>
      </c>
      <c r="E95" s="88">
        <v>1423.15</v>
      </c>
      <c r="F95" s="89" t="s">
        <v>1648</v>
      </c>
      <c r="G95" s="98">
        <v>0.0038</v>
      </c>
    </row>
    <row r="96" ht="15.75" customHeight="1">
      <c r="A96" s="254">
        <v>45478.0</v>
      </c>
      <c r="B96" s="88">
        <v>1429.7</v>
      </c>
      <c r="C96" s="88">
        <v>1422.5</v>
      </c>
      <c r="D96" s="88">
        <v>1433.6</v>
      </c>
      <c r="E96" s="88">
        <v>1416.85</v>
      </c>
      <c r="F96" s="89" t="s">
        <v>1649</v>
      </c>
      <c r="G96" s="98">
        <v>0.0047</v>
      </c>
    </row>
    <row r="97" ht="15.75" customHeight="1">
      <c r="A97" s="254">
        <v>45477.0</v>
      </c>
      <c r="B97" s="88">
        <v>1423.05</v>
      </c>
      <c r="C97" s="88">
        <v>1418.0</v>
      </c>
      <c r="D97" s="88">
        <v>1441.1</v>
      </c>
      <c r="E97" s="88">
        <v>1411.5</v>
      </c>
      <c r="F97" s="89" t="s">
        <v>1650</v>
      </c>
      <c r="G97" s="98">
        <v>0.0023</v>
      </c>
    </row>
    <row r="98" ht="15.75" customHeight="1">
      <c r="A98" s="254">
        <v>45476.0</v>
      </c>
      <c r="B98" s="88">
        <v>1419.85</v>
      </c>
      <c r="C98" s="88">
        <v>1427.95</v>
      </c>
      <c r="D98" s="88">
        <v>1432.4</v>
      </c>
      <c r="E98" s="88">
        <v>1408.45</v>
      </c>
      <c r="F98" s="89" t="s">
        <v>1651</v>
      </c>
      <c r="G98" s="98">
        <v>6.0E-4</v>
      </c>
    </row>
    <row r="99" ht="15.75" customHeight="1">
      <c r="A99" s="254">
        <v>45475.0</v>
      </c>
      <c r="B99" s="88">
        <v>1418.95</v>
      </c>
      <c r="C99" s="88">
        <v>1462.0</v>
      </c>
      <c r="D99" s="88">
        <v>1473.4</v>
      </c>
      <c r="E99" s="88">
        <v>1417.0</v>
      </c>
      <c r="F99" s="89" t="s">
        <v>1652</v>
      </c>
      <c r="G99" s="98">
        <v>-0.0241</v>
      </c>
    </row>
    <row r="100" ht="15.75" customHeight="1">
      <c r="A100" s="254">
        <v>45474.0</v>
      </c>
      <c r="B100" s="88">
        <v>1454.0</v>
      </c>
      <c r="C100" s="88">
        <v>1450.0</v>
      </c>
      <c r="D100" s="88">
        <v>1466.8</v>
      </c>
      <c r="E100" s="88">
        <v>1449.25</v>
      </c>
      <c r="F100" s="89" t="s">
        <v>1653</v>
      </c>
      <c r="G100" s="98">
        <v>0.0069</v>
      </c>
    </row>
    <row r="101" ht="15.75" customHeight="1">
      <c r="A101" s="254">
        <v>45471.0</v>
      </c>
      <c r="B101" s="88">
        <v>1444.05</v>
      </c>
      <c r="C101" s="88">
        <v>1536.25</v>
      </c>
      <c r="D101" s="88">
        <v>1536.25</v>
      </c>
      <c r="E101" s="88">
        <v>1436.65</v>
      </c>
      <c r="F101" s="89" t="s">
        <v>1654</v>
      </c>
      <c r="G101" s="98">
        <v>-0.0215</v>
      </c>
    </row>
    <row r="102" ht="15.75" customHeight="1">
      <c r="A102" s="254">
        <v>45470.0</v>
      </c>
      <c r="B102" s="88">
        <v>1475.8</v>
      </c>
      <c r="C102" s="88">
        <v>1464.0</v>
      </c>
      <c r="D102" s="88">
        <v>1489.0</v>
      </c>
      <c r="E102" s="88">
        <v>1440.05</v>
      </c>
      <c r="F102" s="89" t="s">
        <v>1655</v>
      </c>
      <c r="G102" s="98">
        <v>0.0112</v>
      </c>
    </row>
    <row r="103" ht="15.75" customHeight="1">
      <c r="A103" s="254">
        <v>45469.0</v>
      </c>
      <c r="B103" s="88">
        <v>1459.5</v>
      </c>
      <c r="C103" s="88">
        <v>1414.95</v>
      </c>
      <c r="D103" s="88">
        <v>1479.95</v>
      </c>
      <c r="E103" s="88">
        <v>1408.95</v>
      </c>
      <c r="F103" s="89" t="s">
        <v>1656</v>
      </c>
      <c r="G103" s="98">
        <v>0.0315</v>
      </c>
    </row>
    <row r="104" ht="15.75" customHeight="1">
      <c r="A104" s="254">
        <v>45468.0</v>
      </c>
      <c r="B104" s="88">
        <v>1414.95</v>
      </c>
      <c r="C104" s="88">
        <v>1434.0</v>
      </c>
      <c r="D104" s="88">
        <v>1434.0</v>
      </c>
      <c r="E104" s="88">
        <v>1409.85</v>
      </c>
      <c r="F104" s="89" t="s">
        <v>1657</v>
      </c>
      <c r="G104" s="98">
        <v>-0.0034</v>
      </c>
    </row>
    <row r="105" ht="15.75" customHeight="1">
      <c r="A105" s="254">
        <v>45467.0</v>
      </c>
      <c r="B105" s="88">
        <v>1419.8</v>
      </c>
      <c r="C105" s="88">
        <v>1402.0</v>
      </c>
      <c r="D105" s="88">
        <v>1423.8</v>
      </c>
      <c r="E105" s="88">
        <v>1389.35</v>
      </c>
      <c r="F105" s="89" t="s">
        <v>1658</v>
      </c>
      <c r="G105" s="98">
        <v>0.0026</v>
      </c>
    </row>
    <row r="106" ht="15.75" customHeight="1">
      <c r="A106" s="254">
        <v>45464.0</v>
      </c>
      <c r="B106" s="88">
        <v>1416.05</v>
      </c>
      <c r="C106" s="88">
        <v>1384.95</v>
      </c>
      <c r="D106" s="88">
        <v>1423.95</v>
      </c>
      <c r="E106" s="88">
        <v>1372.85</v>
      </c>
      <c r="F106" s="89" t="s">
        <v>1659</v>
      </c>
      <c r="G106" s="98">
        <v>0.0253</v>
      </c>
    </row>
    <row r="107" ht="15.75" customHeight="1">
      <c r="A107" s="254">
        <v>45463.0</v>
      </c>
      <c r="B107" s="88">
        <v>1381.15</v>
      </c>
      <c r="C107" s="88">
        <v>1405.95</v>
      </c>
      <c r="D107" s="88">
        <v>1406.95</v>
      </c>
      <c r="E107" s="88">
        <v>1376.25</v>
      </c>
      <c r="F107" s="89" t="s">
        <v>1660</v>
      </c>
      <c r="G107" s="98">
        <v>-0.008</v>
      </c>
    </row>
    <row r="108" ht="15.75" customHeight="1">
      <c r="A108" s="254">
        <v>45462.0</v>
      </c>
      <c r="B108" s="88">
        <v>1392.35</v>
      </c>
      <c r="C108" s="88">
        <v>1433.95</v>
      </c>
      <c r="D108" s="88">
        <v>1434.8</v>
      </c>
      <c r="E108" s="88">
        <v>1388.3</v>
      </c>
      <c r="F108" s="89" t="s">
        <v>1661</v>
      </c>
      <c r="G108" s="98">
        <v>-0.0252</v>
      </c>
    </row>
    <row r="109" ht="15.75" customHeight="1">
      <c r="A109" s="254">
        <v>45461.0</v>
      </c>
      <c r="B109" s="88">
        <v>1428.35</v>
      </c>
      <c r="C109" s="88">
        <v>1444.0</v>
      </c>
      <c r="D109" s="88">
        <v>1444.0</v>
      </c>
      <c r="E109" s="88">
        <v>1418.0</v>
      </c>
      <c r="F109" s="89" t="s">
        <v>1662</v>
      </c>
      <c r="G109" s="98">
        <v>7.0E-4</v>
      </c>
    </row>
    <row r="110" ht="15.75" customHeight="1">
      <c r="A110" s="254">
        <v>45457.0</v>
      </c>
      <c r="B110" s="88">
        <v>1427.4</v>
      </c>
      <c r="C110" s="88">
        <v>1434.0</v>
      </c>
      <c r="D110" s="88">
        <v>1434.0</v>
      </c>
      <c r="E110" s="88">
        <v>1420.95</v>
      </c>
      <c r="F110" s="89" t="s">
        <v>1663</v>
      </c>
      <c r="G110" s="98">
        <v>0.0012</v>
      </c>
    </row>
    <row r="111" ht="15.75" customHeight="1">
      <c r="A111" s="254">
        <v>45456.0</v>
      </c>
      <c r="B111" s="88">
        <v>1425.75</v>
      </c>
      <c r="C111" s="88">
        <v>1449.0</v>
      </c>
      <c r="D111" s="88">
        <v>1455.95</v>
      </c>
      <c r="E111" s="88">
        <v>1420.45</v>
      </c>
      <c r="F111" s="89" t="s">
        <v>1664</v>
      </c>
      <c r="G111" s="98">
        <v>-0.0088</v>
      </c>
    </row>
    <row r="112" ht="15.75" customHeight="1">
      <c r="A112" s="254">
        <v>45455.0</v>
      </c>
      <c r="B112" s="88">
        <v>1438.4</v>
      </c>
      <c r="C112" s="88">
        <v>1425.0</v>
      </c>
      <c r="D112" s="88">
        <v>1447.85</v>
      </c>
      <c r="E112" s="88">
        <v>1422.1</v>
      </c>
      <c r="F112" s="89" t="s">
        <v>1649</v>
      </c>
      <c r="G112" s="98">
        <v>0.0078</v>
      </c>
    </row>
    <row r="113" ht="15.75" customHeight="1">
      <c r="A113" s="254">
        <v>45454.0</v>
      </c>
      <c r="B113" s="88">
        <v>1427.25</v>
      </c>
      <c r="C113" s="88">
        <v>1426.0</v>
      </c>
      <c r="D113" s="88">
        <v>1434.6</v>
      </c>
      <c r="E113" s="88">
        <v>1413.0</v>
      </c>
      <c r="F113" s="89" t="s">
        <v>1665</v>
      </c>
      <c r="G113" s="98">
        <v>8.0E-4</v>
      </c>
    </row>
    <row r="114" ht="15.75" customHeight="1">
      <c r="A114" s="254">
        <v>45453.0</v>
      </c>
      <c r="B114" s="88">
        <v>1426.05</v>
      </c>
      <c r="C114" s="88">
        <v>1421.05</v>
      </c>
      <c r="D114" s="88">
        <v>1436.65</v>
      </c>
      <c r="E114" s="88">
        <v>1421.05</v>
      </c>
      <c r="F114" s="89" t="s">
        <v>1666</v>
      </c>
      <c r="G114" s="98">
        <v>6.0E-4</v>
      </c>
    </row>
    <row r="115" ht="15.75" customHeight="1">
      <c r="A115" s="254">
        <v>45450.0</v>
      </c>
      <c r="B115" s="88">
        <v>1425.25</v>
      </c>
      <c r="C115" s="88">
        <v>1370.6</v>
      </c>
      <c r="D115" s="88">
        <v>1430.65</v>
      </c>
      <c r="E115" s="88">
        <v>1363.15</v>
      </c>
      <c r="F115" s="89" t="s">
        <v>1667</v>
      </c>
      <c r="G115" s="98">
        <v>0.0399</v>
      </c>
    </row>
    <row r="116" ht="15.75" customHeight="1">
      <c r="A116" s="254">
        <v>45449.0</v>
      </c>
      <c r="B116" s="88">
        <v>1370.6</v>
      </c>
      <c r="C116" s="88">
        <v>1359.0</v>
      </c>
      <c r="D116" s="88">
        <v>1376.25</v>
      </c>
      <c r="E116" s="88">
        <v>1329.0</v>
      </c>
      <c r="F116" s="89" t="s">
        <v>1668</v>
      </c>
      <c r="G116" s="98">
        <v>0.0195</v>
      </c>
    </row>
    <row r="117" ht="15.75" customHeight="1">
      <c r="A117" s="254">
        <v>45448.0</v>
      </c>
      <c r="B117" s="88">
        <v>1344.35</v>
      </c>
      <c r="C117" s="88">
        <v>1325.65</v>
      </c>
      <c r="D117" s="88">
        <v>1348.75</v>
      </c>
      <c r="E117" s="88">
        <v>1279.85</v>
      </c>
      <c r="F117" s="89" t="s">
        <v>1669</v>
      </c>
      <c r="G117" s="98">
        <v>0.0344</v>
      </c>
    </row>
    <row r="118" ht="15.75" customHeight="1">
      <c r="A118" s="254">
        <v>45447.0</v>
      </c>
      <c r="B118" s="88">
        <v>1299.7</v>
      </c>
      <c r="C118" s="88">
        <v>1391.1</v>
      </c>
      <c r="D118" s="88">
        <v>1397.0</v>
      </c>
      <c r="E118" s="88">
        <v>1219.05</v>
      </c>
      <c r="F118" s="89" t="s">
        <v>1670</v>
      </c>
      <c r="G118" s="98">
        <v>-0.0657</v>
      </c>
    </row>
    <row r="119" ht="15.75" customHeight="1">
      <c r="A119" s="254">
        <v>45446.0</v>
      </c>
      <c r="B119" s="88">
        <v>1391.1</v>
      </c>
      <c r="C119" s="88">
        <v>1415.3</v>
      </c>
      <c r="D119" s="88">
        <v>1420.45</v>
      </c>
      <c r="E119" s="88">
        <v>1385.0</v>
      </c>
      <c r="F119" s="89" t="s">
        <v>1671</v>
      </c>
      <c r="G119" s="98">
        <v>0.0134</v>
      </c>
    </row>
    <row r="120" ht="15.75" customHeight="1">
      <c r="A120" s="254">
        <v>45443.0</v>
      </c>
      <c r="B120" s="88">
        <v>1372.75</v>
      </c>
      <c r="C120" s="88">
        <v>1380.0</v>
      </c>
      <c r="D120" s="88">
        <v>1388.0</v>
      </c>
      <c r="E120" s="88">
        <v>1338.0</v>
      </c>
      <c r="F120" s="89" t="s">
        <v>1672</v>
      </c>
      <c r="G120" s="98">
        <v>-0.0032</v>
      </c>
    </row>
    <row r="121" ht="15.75" customHeight="1">
      <c r="A121" s="254">
        <v>45442.0</v>
      </c>
      <c r="B121" s="88">
        <v>1377.15</v>
      </c>
      <c r="C121" s="88">
        <v>1378.8</v>
      </c>
      <c r="D121" s="88">
        <v>1386.45</v>
      </c>
      <c r="E121" s="88">
        <v>1363.5</v>
      </c>
      <c r="F121" s="89" t="s">
        <v>1673</v>
      </c>
      <c r="G121" s="98">
        <v>0.0</v>
      </c>
    </row>
    <row r="122" ht="15.75" customHeight="1">
      <c r="A122" s="254">
        <v>45441.0</v>
      </c>
      <c r="B122" s="88">
        <v>1377.1</v>
      </c>
      <c r="C122" s="88">
        <v>1355.5</v>
      </c>
      <c r="D122" s="88">
        <v>1390.25</v>
      </c>
      <c r="E122" s="88">
        <v>1355.5</v>
      </c>
      <c r="F122" s="89" t="s">
        <v>1674</v>
      </c>
      <c r="G122" s="98">
        <v>0.0044</v>
      </c>
    </row>
    <row r="123" ht="15.75" customHeight="1">
      <c r="A123" s="254">
        <v>45440.0</v>
      </c>
      <c r="B123" s="88">
        <v>1371.05</v>
      </c>
      <c r="C123" s="88">
        <v>1384.8</v>
      </c>
      <c r="D123" s="88">
        <v>1386.95</v>
      </c>
      <c r="E123" s="88">
        <v>1366.9</v>
      </c>
      <c r="F123" s="89" t="s">
        <v>1586</v>
      </c>
      <c r="G123" s="98">
        <v>-0.0096</v>
      </c>
    </row>
    <row r="124" ht="15.75" customHeight="1">
      <c r="A124" s="254">
        <v>45439.0</v>
      </c>
      <c r="B124" s="88">
        <v>1384.35</v>
      </c>
      <c r="C124" s="88">
        <v>1396.0</v>
      </c>
      <c r="D124" s="88">
        <v>1407.0</v>
      </c>
      <c r="E124" s="88">
        <v>1378.0</v>
      </c>
      <c r="F124" s="89" t="s">
        <v>1675</v>
      </c>
      <c r="G124" s="98">
        <v>-0.003</v>
      </c>
    </row>
    <row r="125" ht="15.75" customHeight="1">
      <c r="A125" s="254">
        <v>45436.0</v>
      </c>
      <c r="B125" s="88">
        <v>1388.5</v>
      </c>
      <c r="C125" s="88">
        <v>1375.5</v>
      </c>
      <c r="D125" s="88">
        <v>1397.75</v>
      </c>
      <c r="E125" s="88">
        <v>1374.05</v>
      </c>
      <c r="F125" s="89" t="s">
        <v>1676</v>
      </c>
      <c r="G125" s="98">
        <v>0.0105</v>
      </c>
    </row>
    <row r="126" ht="15.75" customHeight="1">
      <c r="A126" s="254">
        <v>45435.0</v>
      </c>
      <c r="B126" s="88">
        <v>1374.05</v>
      </c>
      <c r="C126" s="88">
        <v>1350.75</v>
      </c>
      <c r="D126" s="88">
        <v>1377.3</v>
      </c>
      <c r="E126" s="88">
        <v>1344.3</v>
      </c>
      <c r="F126" s="89" t="s">
        <v>1677</v>
      </c>
      <c r="G126" s="98">
        <v>0.0194</v>
      </c>
    </row>
    <row r="127" ht="15.75" customHeight="1">
      <c r="A127" s="254">
        <v>45434.0</v>
      </c>
      <c r="B127" s="88">
        <v>1347.9</v>
      </c>
      <c r="C127" s="88">
        <v>1342.15</v>
      </c>
      <c r="D127" s="88">
        <v>1351.0</v>
      </c>
      <c r="E127" s="88">
        <v>1329.55</v>
      </c>
      <c r="F127" s="89" t="s">
        <v>1678</v>
      </c>
      <c r="G127" s="98">
        <v>0.0027</v>
      </c>
    </row>
    <row r="128" ht="15.75" customHeight="1">
      <c r="A128" s="254">
        <v>45433.0</v>
      </c>
      <c r="B128" s="88">
        <v>1344.3</v>
      </c>
      <c r="C128" s="88">
        <v>1356.0</v>
      </c>
      <c r="D128" s="88">
        <v>1362.75</v>
      </c>
      <c r="E128" s="88">
        <v>1335.75</v>
      </c>
      <c r="F128" s="89" t="s">
        <v>1679</v>
      </c>
      <c r="G128" s="98">
        <v>-0.0026</v>
      </c>
    </row>
    <row r="129" ht="15.75" customHeight="1">
      <c r="A129" s="254">
        <v>45430.0</v>
      </c>
      <c r="B129" s="88">
        <v>1347.75</v>
      </c>
      <c r="C129" s="88">
        <v>1347.95</v>
      </c>
      <c r="D129" s="88">
        <v>1351.0</v>
      </c>
      <c r="E129" s="88">
        <v>1341.45</v>
      </c>
      <c r="F129" s="89" t="s">
        <v>1680</v>
      </c>
      <c r="G129" s="98">
        <v>0.0025</v>
      </c>
    </row>
    <row r="130" ht="15.75" customHeight="1">
      <c r="A130" s="254">
        <v>45429.0</v>
      </c>
      <c r="B130" s="88">
        <v>1344.45</v>
      </c>
      <c r="C130" s="88">
        <v>1353.6</v>
      </c>
      <c r="D130" s="88">
        <v>1360.0</v>
      </c>
      <c r="E130" s="88">
        <v>1339.25</v>
      </c>
      <c r="F130" s="89" t="s">
        <v>1681</v>
      </c>
      <c r="G130" s="98">
        <v>-5.0E-4</v>
      </c>
    </row>
    <row r="131" ht="15.75" customHeight="1">
      <c r="A131" s="254">
        <v>45428.0</v>
      </c>
      <c r="B131" s="88">
        <v>1345.1</v>
      </c>
      <c r="C131" s="88">
        <v>1328.0</v>
      </c>
      <c r="D131" s="88">
        <v>1356.85</v>
      </c>
      <c r="E131" s="88">
        <v>1321.3</v>
      </c>
      <c r="F131" s="89" t="s">
        <v>1682</v>
      </c>
      <c r="G131" s="98">
        <v>0.0269</v>
      </c>
    </row>
    <row r="132" ht="15.75" customHeight="1">
      <c r="A132" s="254">
        <v>45427.0</v>
      </c>
      <c r="B132" s="88">
        <v>1309.9</v>
      </c>
      <c r="C132" s="88">
        <v>1281.55</v>
      </c>
      <c r="D132" s="88">
        <v>1318.25</v>
      </c>
      <c r="E132" s="88">
        <v>1280.5</v>
      </c>
      <c r="F132" s="89" t="s">
        <v>1683</v>
      </c>
      <c r="G132" s="98">
        <v>0.0199</v>
      </c>
    </row>
    <row r="133" ht="15.75" customHeight="1">
      <c r="A133" s="254">
        <v>45426.0</v>
      </c>
      <c r="B133" s="88">
        <v>1284.3</v>
      </c>
      <c r="C133" s="88">
        <v>1290.55</v>
      </c>
      <c r="D133" s="88">
        <v>1299.9</v>
      </c>
      <c r="E133" s="88">
        <v>1280.7</v>
      </c>
      <c r="F133" s="89" t="s">
        <v>1648</v>
      </c>
      <c r="G133" s="98">
        <v>-0.0013</v>
      </c>
    </row>
    <row r="134" ht="15.75" customHeight="1">
      <c r="A134" s="254">
        <v>45425.0</v>
      </c>
      <c r="B134" s="88">
        <v>1285.95</v>
      </c>
      <c r="C134" s="88">
        <v>1301.15</v>
      </c>
      <c r="D134" s="88">
        <v>1302.9</v>
      </c>
      <c r="E134" s="88">
        <v>1281.4</v>
      </c>
      <c r="F134" s="89" t="s">
        <v>1684</v>
      </c>
      <c r="G134" s="98">
        <v>-0.0117</v>
      </c>
    </row>
    <row r="135" ht="15.75" customHeight="1">
      <c r="A135" s="254">
        <v>45422.0</v>
      </c>
      <c r="B135" s="88">
        <v>1301.15</v>
      </c>
      <c r="C135" s="88">
        <v>1275.05</v>
      </c>
      <c r="D135" s="88">
        <v>1308.5</v>
      </c>
      <c r="E135" s="88">
        <v>1271.75</v>
      </c>
      <c r="F135" s="89" t="s">
        <v>1685</v>
      </c>
      <c r="G135" s="98">
        <v>0.0201</v>
      </c>
    </row>
    <row r="136" ht="15.75" customHeight="1">
      <c r="A136" s="254">
        <v>45421.0</v>
      </c>
      <c r="B136" s="88">
        <v>1275.45</v>
      </c>
      <c r="C136" s="88">
        <v>1283.0</v>
      </c>
      <c r="D136" s="88">
        <v>1295.3</v>
      </c>
      <c r="E136" s="88">
        <v>1270.05</v>
      </c>
      <c r="F136" s="89" t="s">
        <v>1686</v>
      </c>
      <c r="G136" s="98">
        <v>-0.0102</v>
      </c>
    </row>
    <row r="137" ht="15.75" customHeight="1">
      <c r="A137" s="254">
        <v>45420.0</v>
      </c>
      <c r="B137" s="88">
        <v>1288.6</v>
      </c>
      <c r="C137" s="88">
        <v>1276.15</v>
      </c>
      <c r="D137" s="88">
        <v>1299.4</v>
      </c>
      <c r="E137" s="88">
        <v>1274.7</v>
      </c>
      <c r="F137" s="89" t="s">
        <v>1687</v>
      </c>
      <c r="G137" s="98">
        <v>0.0019</v>
      </c>
    </row>
    <row r="138" ht="15.75" customHeight="1">
      <c r="A138" s="254">
        <v>45419.0</v>
      </c>
      <c r="B138" s="88">
        <v>1286.15</v>
      </c>
      <c r="C138" s="88">
        <v>1286.35</v>
      </c>
      <c r="D138" s="88">
        <v>1294.45</v>
      </c>
      <c r="E138" s="88">
        <v>1271.0</v>
      </c>
      <c r="F138" s="89" t="s">
        <v>1688</v>
      </c>
      <c r="G138" s="98">
        <v>0.0021</v>
      </c>
    </row>
    <row r="139" ht="15.75" customHeight="1">
      <c r="A139" s="254">
        <v>45418.0</v>
      </c>
      <c r="B139" s="88">
        <v>1283.4</v>
      </c>
      <c r="C139" s="88">
        <v>1275.0</v>
      </c>
      <c r="D139" s="88">
        <v>1298.45</v>
      </c>
      <c r="E139" s="88">
        <v>1273.2</v>
      </c>
      <c r="F139" s="89" t="s">
        <v>1689</v>
      </c>
      <c r="G139" s="98">
        <v>0.0047</v>
      </c>
    </row>
    <row r="140" ht="15.75" customHeight="1">
      <c r="A140" s="254">
        <v>45415.0</v>
      </c>
      <c r="B140" s="88">
        <v>1277.4</v>
      </c>
      <c r="C140" s="88">
        <v>1306.0</v>
      </c>
      <c r="D140" s="88">
        <v>1310.5</v>
      </c>
      <c r="E140" s="88">
        <v>1258.15</v>
      </c>
      <c r="F140" s="89" t="s">
        <v>1690</v>
      </c>
      <c r="G140" s="98">
        <v>-0.0204</v>
      </c>
    </row>
    <row r="141" ht="15.75" customHeight="1">
      <c r="A141" s="254">
        <v>45414.0</v>
      </c>
      <c r="B141" s="88">
        <v>1304.05</v>
      </c>
      <c r="C141" s="88">
        <v>1315.25</v>
      </c>
      <c r="D141" s="88">
        <v>1319.9</v>
      </c>
      <c r="E141" s="88">
        <v>1293.6</v>
      </c>
      <c r="F141" s="89" t="s">
        <v>1691</v>
      </c>
      <c r="G141" s="98">
        <v>-0.0138</v>
      </c>
    </row>
    <row r="142" ht="15.75" customHeight="1">
      <c r="A142" s="254">
        <v>45412.0</v>
      </c>
      <c r="B142" s="88">
        <v>1322.3</v>
      </c>
      <c r="C142" s="88">
        <v>1323.15</v>
      </c>
      <c r="D142" s="88">
        <v>1334.8</v>
      </c>
      <c r="E142" s="88">
        <v>1319.95</v>
      </c>
      <c r="F142" s="89" t="s">
        <v>1692</v>
      </c>
      <c r="G142" s="98">
        <v>-0.0076</v>
      </c>
    </row>
    <row r="143" ht="15.75" customHeight="1">
      <c r="A143" s="254">
        <v>45411.0</v>
      </c>
      <c r="B143" s="88">
        <v>1332.45</v>
      </c>
      <c r="C143" s="88">
        <v>1324.5</v>
      </c>
      <c r="D143" s="88">
        <v>1346.0</v>
      </c>
      <c r="E143" s="88">
        <v>1320.0</v>
      </c>
      <c r="F143" s="89" t="s">
        <v>1693</v>
      </c>
      <c r="G143" s="98">
        <v>0.0049</v>
      </c>
    </row>
    <row r="144" ht="15.75" customHeight="1">
      <c r="A144" s="254">
        <v>45408.0</v>
      </c>
      <c r="B144" s="88">
        <v>1326.0</v>
      </c>
      <c r="C144" s="88">
        <v>1338.0</v>
      </c>
      <c r="D144" s="88">
        <v>1345.7</v>
      </c>
      <c r="E144" s="88">
        <v>1322.0</v>
      </c>
      <c r="F144" s="89" t="s">
        <v>1694</v>
      </c>
      <c r="G144" s="98">
        <v>-0.0095</v>
      </c>
    </row>
    <row r="145" ht="15.75" customHeight="1">
      <c r="A145" s="254">
        <v>45407.0</v>
      </c>
      <c r="B145" s="88">
        <v>1338.7</v>
      </c>
      <c r="C145" s="88">
        <v>1331.0</v>
      </c>
      <c r="D145" s="88">
        <v>1343.8</v>
      </c>
      <c r="E145" s="88">
        <v>1324.35</v>
      </c>
      <c r="F145" s="89" t="s">
        <v>1695</v>
      </c>
      <c r="G145" s="98">
        <v>0.0017</v>
      </c>
    </row>
    <row r="146" ht="15.75" customHeight="1">
      <c r="A146" s="254">
        <v>45406.0</v>
      </c>
      <c r="B146" s="88">
        <v>1336.4</v>
      </c>
      <c r="C146" s="88">
        <v>1352.0</v>
      </c>
      <c r="D146" s="88">
        <v>1354.0</v>
      </c>
      <c r="E146" s="88">
        <v>1333.55</v>
      </c>
      <c r="F146" s="89" t="s">
        <v>1696</v>
      </c>
      <c r="G146" s="98">
        <v>-0.0044</v>
      </c>
    </row>
    <row r="147" ht="15.75" customHeight="1">
      <c r="A147" s="254">
        <v>45405.0</v>
      </c>
      <c r="B147" s="88">
        <v>1342.35</v>
      </c>
      <c r="C147" s="88">
        <v>1310.0</v>
      </c>
      <c r="D147" s="88">
        <v>1351.0</v>
      </c>
      <c r="E147" s="88">
        <v>1302.1</v>
      </c>
      <c r="F147" s="89" t="s">
        <v>1697</v>
      </c>
      <c r="G147" s="98">
        <v>0.0345</v>
      </c>
    </row>
    <row r="148" ht="15.75" customHeight="1">
      <c r="A148" s="254">
        <v>45404.0</v>
      </c>
      <c r="B148" s="88">
        <v>1297.55</v>
      </c>
      <c r="C148" s="88">
        <v>1304.0</v>
      </c>
      <c r="D148" s="88">
        <v>1305.4</v>
      </c>
      <c r="E148" s="88">
        <v>1288.25</v>
      </c>
      <c r="F148" s="89" t="s">
        <v>1698</v>
      </c>
      <c r="G148" s="98">
        <v>0.0066</v>
      </c>
    </row>
    <row r="149" ht="15.75" customHeight="1">
      <c r="A149" s="254">
        <v>45401.0</v>
      </c>
      <c r="B149" s="88">
        <v>1289.0</v>
      </c>
      <c r="C149" s="88">
        <v>1280.0</v>
      </c>
      <c r="D149" s="88">
        <v>1296.5</v>
      </c>
      <c r="E149" s="88">
        <v>1253.35</v>
      </c>
      <c r="F149" s="89" t="s">
        <v>1699</v>
      </c>
      <c r="G149" s="98">
        <v>0.0184</v>
      </c>
    </row>
    <row r="150" ht="15.75" customHeight="1">
      <c r="A150" s="254">
        <v>45400.0</v>
      </c>
      <c r="B150" s="88">
        <v>1265.75</v>
      </c>
      <c r="C150" s="88">
        <v>1220.0</v>
      </c>
      <c r="D150" s="88">
        <v>1281.85</v>
      </c>
      <c r="E150" s="88">
        <v>1215.8</v>
      </c>
      <c r="F150" s="89" t="s">
        <v>1700</v>
      </c>
      <c r="G150" s="98">
        <v>0.0405</v>
      </c>
    </row>
    <row r="151" ht="15.75" customHeight="1">
      <c r="A151" s="254">
        <v>45398.0</v>
      </c>
      <c r="B151" s="88">
        <v>1216.45</v>
      </c>
      <c r="C151" s="88">
        <v>1223.9</v>
      </c>
      <c r="D151" s="88">
        <v>1233.95</v>
      </c>
      <c r="E151" s="88">
        <v>1212.05</v>
      </c>
      <c r="F151" s="89" t="s">
        <v>1701</v>
      </c>
      <c r="G151" s="98">
        <v>-0.0066</v>
      </c>
    </row>
    <row r="152" ht="15.75" customHeight="1">
      <c r="A152" s="254">
        <v>45397.0</v>
      </c>
      <c r="B152" s="88">
        <v>1224.55</v>
      </c>
      <c r="C152" s="88">
        <v>1210.6</v>
      </c>
      <c r="D152" s="88">
        <v>1235.0</v>
      </c>
      <c r="E152" s="88">
        <v>1210.35</v>
      </c>
      <c r="F152" s="89" t="s">
        <v>1638</v>
      </c>
      <c r="G152" s="98">
        <v>-8.0E-4</v>
      </c>
    </row>
    <row r="153" ht="15.75" customHeight="1">
      <c r="A153" s="254">
        <v>45394.0</v>
      </c>
      <c r="B153" s="88">
        <v>1225.55</v>
      </c>
      <c r="C153" s="88">
        <v>1226.1</v>
      </c>
      <c r="D153" s="88">
        <v>1231.85</v>
      </c>
      <c r="E153" s="88">
        <v>1219.55</v>
      </c>
      <c r="F153" s="89" t="s">
        <v>1702</v>
      </c>
      <c r="G153" s="98">
        <v>-0.0031</v>
      </c>
    </row>
    <row r="154" ht="15.75" customHeight="1">
      <c r="A154" s="254">
        <v>45392.0</v>
      </c>
      <c r="B154" s="88">
        <v>1229.4</v>
      </c>
      <c r="C154" s="88">
        <v>1213.25</v>
      </c>
      <c r="D154" s="88">
        <v>1230.7</v>
      </c>
      <c r="E154" s="88">
        <v>1208.75</v>
      </c>
      <c r="F154" s="89" t="s">
        <v>1703</v>
      </c>
      <c r="G154" s="98">
        <v>0.0207</v>
      </c>
    </row>
    <row r="155" ht="15.75" customHeight="1">
      <c r="A155" s="254">
        <v>45391.0</v>
      </c>
      <c r="B155" s="88">
        <v>1204.45</v>
      </c>
      <c r="C155" s="88">
        <v>1214.95</v>
      </c>
      <c r="D155" s="88">
        <v>1214.95</v>
      </c>
      <c r="E155" s="88">
        <v>1198.3</v>
      </c>
      <c r="F155" s="89" t="s">
        <v>1704</v>
      </c>
      <c r="G155" s="98">
        <v>-2.0E-4</v>
      </c>
    </row>
    <row r="156" ht="15.75" customHeight="1">
      <c r="A156" s="254">
        <v>45390.0</v>
      </c>
      <c r="B156" s="88">
        <v>1204.7</v>
      </c>
      <c r="C156" s="88">
        <v>1188.0</v>
      </c>
      <c r="D156" s="88">
        <v>1210.55</v>
      </c>
      <c r="E156" s="88">
        <v>1183.1</v>
      </c>
      <c r="F156" s="89" t="s">
        <v>1705</v>
      </c>
      <c r="G156" s="98">
        <v>0.0115</v>
      </c>
    </row>
    <row r="157" ht="15.75" customHeight="1">
      <c r="A157" s="254">
        <v>45387.0</v>
      </c>
      <c r="B157" s="88">
        <v>1191.0</v>
      </c>
      <c r="C157" s="88">
        <v>1205.9</v>
      </c>
      <c r="D157" s="88">
        <v>1211.35</v>
      </c>
      <c r="E157" s="88">
        <v>1188.95</v>
      </c>
      <c r="F157" s="89" t="s">
        <v>1706</v>
      </c>
      <c r="G157" s="98">
        <v>-0.0131</v>
      </c>
    </row>
    <row r="158" ht="15.75" customHeight="1">
      <c r="A158" s="254">
        <v>45386.0</v>
      </c>
      <c r="B158" s="88">
        <v>1206.85</v>
      </c>
      <c r="C158" s="88">
        <v>1231.95</v>
      </c>
      <c r="D158" s="88">
        <v>1233.0</v>
      </c>
      <c r="E158" s="88">
        <v>1201.3</v>
      </c>
      <c r="F158" s="89" t="s">
        <v>1707</v>
      </c>
      <c r="G158" s="98">
        <v>-0.0154</v>
      </c>
    </row>
    <row r="159" ht="15.75" customHeight="1">
      <c r="A159" s="254">
        <v>45385.0</v>
      </c>
      <c r="B159" s="88">
        <v>1225.7</v>
      </c>
      <c r="C159" s="88">
        <v>1195.0</v>
      </c>
      <c r="D159" s="88">
        <v>1240.6</v>
      </c>
      <c r="E159" s="88">
        <v>1189.45</v>
      </c>
      <c r="F159" s="89" t="s">
        <v>1708</v>
      </c>
      <c r="G159" s="98">
        <v>0.0144</v>
      </c>
    </row>
    <row r="160" ht="15.75" customHeight="1">
      <c r="A160" s="254">
        <v>45384.0</v>
      </c>
      <c r="B160" s="88">
        <v>1208.25</v>
      </c>
      <c r="C160" s="88">
        <v>1225.0</v>
      </c>
      <c r="D160" s="88">
        <v>1227.75</v>
      </c>
      <c r="E160" s="88">
        <v>1203.2</v>
      </c>
      <c r="F160" s="89" t="s">
        <v>1709</v>
      </c>
      <c r="G160" s="98">
        <v>-0.0075</v>
      </c>
    </row>
    <row r="161" ht="15.75" customHeight="1">
      <c r="A161" s="254">
        <v>45383.0</v>
      </c>
      <c r="B161" s="88">
        <v>1217.35</v>
      </c>
      <c r="C161" s="88">
        <v>1228.0</v>
      </c>
      <c r="D161" s="88">
        <v>1231.9</v>
      </c>
      <c r="E161" s="88">
        <v>1208.0</v>
      </c>
      <c r="F161" s="89" t="s">
        <v>1710</v>
      </c>
      <c r="G161" s="98">
        <v>-0.0092</v>
      </c>
    </row>
    <row r="162" ht="15.75" customHeight="1">
      <c r="A162" s="254">
        <v>45379.0</v>
      </c>
      <c r="B162" s="88">
        <v>1228.6</v>
      </c>
      <c r="C162" s="88">
        <v>1226.95</v>
      </c>
      <c r="D162" s="88">
        <v>1238.5</v>
      </c>
      <c r="E162" s="88">
        <v>1220.3</v>
      </c>
      <c r="F162" s="89" t="s">
        <v>1711</v>
      </c>
      <c r="G162" s="98">
        <v>0.0031</v>
      </c>
    </row>
    <row r="163" ht="15.75" customHeight="1">
      <c r="A163" s="254">
        <v>45378.0</v>
      </c>
      <c r="B163" s="88">
        <v>1224.8</v>
      </c>
      <c r="C163" s="88">
        <v>1210.55</v>
      </c>
      <c r="D163" s="88">
        <v>1228.25</v>
      </c>
      <c r="E163" s="88">
        <v>1210.55</v>
      </c>
      <c r="F163" s="89" t="s">
        <v>1712</v>
      </c>
      <c r="G163" s="98">
        <v>0.0096</v>
      </c>
    </row>
    <row r="164" ht="15.75" customHeight="1">
      <c r="A164" s="254">
        <v>45377.0</v>
      </c>
      <c r="B164" s="88">
        <v>1213.1</v>
      </c>
      <c r="C164" s="88">
        <v>1225.0</v>
      </c>
      <c r="D164" s="88">
        <v>1234.0</v>
      </c>
      <c r="E164" s="88">
        <v>1210.0</v>
      </c>
      <c r="F164" s="89" t="s">
        <v>1713</v>
      </c>
      <c r="G164" s="98">
        <v>-0.0186</v>
      </c>
    </row>
    <row r="165" ht="15.75" customHeight="1">
      <c r="A165" s="254">
        <v>45373.0</v>
      </c>
      <c r="B165" s="88">
        <v>1236.1</v>
      </c>
      <c r="C165" s="88">
        <v>1226.95</v>
      </c>
      <c r="D165" s="88">
        <v>1245.0</v>
      </c>
      <c r="E165" s="88">
        <v>1222.0</v>
      </c>
      <c r="F165" s="89" t="s">
        <v>1714</v>
      </c>
      <c r="G165" s="98">
        <v>0.0125</v>
      </c>
    </row>
    <row r="166" ht="15.75" customHeight="1">
      <c r="A166" s="254">
        <v>45372.0</v>
      </c>
      <c r="B166" s="88">
        <v>1220.8</v>
      </c>
      <c r="C166" s="88">
        <v>1238.0</v>
      </c>
      <c r="D166" s="88">
        <v>1242.9</v>
      </c>
      <c r="E166" s="88">
        <v>1214.1</v>
      </c>
      <c r="F166" s="89" t="s">
        <v>1715</v>
      </c>
      <c r="G166" s="98">
        <v>-0.0089</v>
      </c>
    </row>
    <row r="167" ht="15.75" customHeight="1">
      <c r="A167" s="254">
        <v>45371.0</v>
      </c>
      <c r="B167" s="88">
        <v>1231.8</v>
      </c>
      <c r="C167" s="88">
        <v>1228.25</v>
      </c>
      <c r="D167" s="88">
        <v>1239.0</v>
      </c>
      <c r="E167" s="88">
        <v>1223.65</v>
      </c>
      <c r="F167" s="89" t="s">
        <v>1716</v>
      </c>
      <c r="G167" s="98">
        <v>0.0028</v>
      </c>
    </row>
    <row r="168" ht="15.75" customHeight="1">
      <c r="A168" s="254">
        <v>45370.0</v>
      </c>
      <c r="B168" s="88">
        <v>1228.35</v>
      </c>
      <c r="C168" s="88">
        <v>1216.2</v>
      </c>
      <c r="D168" s="88">
        <v>1240.4</v>
      </c>
      <c r="E168" s="88">
        <v>1214.6</v>
      </c>
      <c r="F168" s="89" t="s">
        <v>1717</v>
      </c>
      <c r="G168" s="98">
        <v>0.0025</v>
      </c>
    </row>
    <row r="169" ht="15.75" customHeight="1">
      <c r="A169" s="254">
        <v>45369.0</v>
      </c>
      <c r="B169" s="88">
        <v>1225.3</v>
      </c>
      <c r="C169" s="88">
        <v>1225.0</v>
      </c>
      <c r="D169" s="88">
        <v>1230.55</v>
      </c>
      <c r="E169" s="88">
        <v>1215.2</v>
      </c>
      <c r="F169" s="89" t="s">
        <v>1718</v>
      </c>
      <c r="G169" s="98">
        <v>0.0043</v>
      </c>
    </row>
    <row r="170" ht="15.75" customHeight="1">
      <c r="A170" s="254">
        <v>45366.0</v>
      </c>
      <c r="B170" s="88">
        <v>1220.0</v>
      </c>
      <c r="C170" s="88">
        <v>1190.0</v>
      </c>
      <c r="D170" s="88">
        <v>1222.8</v>
      </c>
      <c r="E170" s="88">
        <v>1187.85</v>
      </c>
      <c r="F170" s="89" t="s">
        <v>1719</v>
      </c>
      <c r="G170" s="98">
        <v>0.0213</v>
      </c>
    </row>
    <row r="171" ht="15.75" customHeight="1">
      <c r="A171" s="254">
        <v>45365.0</v>
      </c>
      <c r="B171" s="88">
        <v>1194.6</v>
      </c>
      <c r="C171" s="88">
        <v>1173.95</v>
      </c>
      <c r="D171" s="88">
        <v>1199.7</v>
      </c>
      <c r="E171" s="88">
        <v>1163.55</v>
      </c>
      <c r="F171" s="89" t="s">
        <v>1720</v>
      </c>
      <c r="G171" s="98">
        <v>0.0221</v>
      </c>
    </row>
    <row r="172" ht="15.75" customHeight="1">
      <c r="A172" s="254">
        <v>45364.0</v>
      </c>
      <c r="B172" s="88">
        <v>1168.75</v>
      </c>
      <c r="C172" s="88">
        <v>1212.0</v>
      </c>
      <c r="D172" s="88">
        <v>1212.0</v>
      </c>
      <c r="E172" s="88">
        <v>1151.7</v>
      </c>
      <c r="F172" s="89" t="s">
        <v>1721</v>
      </c>
      <c r="G172" s="98">
        <v>-0.0295</v>
      </c>
    </row>
    <row r="173" ht="15.75" customHeight="1">
      <c r="A173" s="254">
        <v>45363.0</v>
      </c>
      <c r="B173" s="88">
        <v>1204.25</v>
      </c>
      <c r="C173" s="88">
        <v>1200.0</v>
      </c>
      <c r="D173" s="88">
        <v>1208.0</v>
      </c>
      <c r="E173" s="88">
        <v>1197.8</v>
      </c>
      <c r="F173" s="89" t="s">
        <v>1722</v>
      </c>
      <c r="G173" s="98">
        <v>0.0064</v>
      </c>
    </row>
    <row r="174" ht="15.75" customHeight="1">
      <c r="A174" s="254">
        <v>45362.0</v>
      </c>
      <c r="B174" s="88">
        <v>1196.6</v>
      </c>
      <c r="C174" s="88">
        <v>1186.0</v>
      </c>
      <c r="D174" s="88">
        <v>1218.3</v>
      </c>
      <c r="E174" s="88">
        <v>1186.0</v>
      </c>
      <c r="F174" s="89" t="s">
        <v>1723</v>
      </c>
      <c r="G174" s="98">
        <v>-0.0026</v>
      </c>
    </row>
    <row r="175" ht="15.75" customHeight="1">
      <c r="A175" s="254">
        <v>45358.0</v>
      </c>
      <c r="B175" s="88">
        <v>1199.7</v>
      </c>
      <c r="C175" s="88">
        <v>1209.85</v>
      </c>
      <c r="D175" s="88">
        <v>1213.6</v>
      </c>
      <c r="E175" s="88">
        <v>1189.45</v>
      </c>
      <c r="F175" s="89" t="s">
        <v>1724</v>
      </c>
      <c r="G175" s="98">
        <v>0.005</v>
      </c>
    </row>
    <row r="176" ht="15.75" customHeight="1">
      <c r="A176" s="254">
        <v>45357.0</v>
      </c>
      <c r="B176" s="88">
        <v>1193.7</v>
      </c>
      <c r="C176" s="88">
        <v>1173.95</v>
      </c>
      <c r="D176" s="88">
        <v>1196.6</v>
      </c>
      <c r="E176" s="88">
        <v>1157.35</v>
      </c>
      <c r="F176" s="89" t="s">
        <v>1710</v>
      </c>
      <c r="G176" s="98">
        <v>0.0212</v>
      </c>
    </row>
    <row r="177" ht="15.75" customHeight="1">
      <c r="A177" s="254">
        <v>45356.0</v>
      </c>
      <c r="B177" s="88">
        <v>1168.9</v>
      </c>
      <c r="C177" s="88">
        <v>1133.05</v>
      </c>
      <c r="D177" s="88">
        <v>1179.75</v>
      </c>
      <c r="E177" s="88">
        <v>1133.05</v>
      </c>
      <c r="F177" s="89" t="s">
        <v>1725</v>
      </c>
      <c r="G177" s="98">
        <v>0.0312</v>
      </c>
    </row>
    <row r="178" ht="15.75" customHeight="1">
      <c r="A178" s="254">
        <v>45355.0</v>
      </c>
      <c r="B178" s="88">
        <v>1133.5</v>
      </c>
      <c r="C178" s="88">
        <v>1132.0</v>
      </c>
      <c r="D178" s="88">
        <v>1149.25</v>
      </c>
      <c r="E178" s="88">
        <v>1132.0</v>
      </c>
      <c r="F178" s="89" t="s">
        <v>1726</v>
      </c>
      <c r="G178" s="98">
        <v>4.0E-4</v>
      </c>
    </row>
    <row r="179" ht="15.75" customHeight="1">
      <c r="A179" s="254">
        <v>45353.0</v>
      </c>
      <c r="B179" s="88">
        <v>1133.0</v>
      </c>
      <c r="C179" s="88">
        <v>1124.05</v>
      </c>
      <c r="D179" s="88">
        <v>1134.25</v>
      </c>
      <c r="E179" s="88">
        <v>1124.0</v>
      </c>
      <c r="F179" s="89" t="s">
        <v>1727</v>
      </c>
      <c r="G179" s="98">
        <v>0.0038</v>
      </c>
    </row>
    <row r="180" ht="15.75" customHeight="1">
      <c r="A180" s="254">
        <v>45352.0</v>
      </c>
      <c r="B180" s="88">
        <v>1128.7</v>
      </c>
      <c r="C180" s="88">
        <v>1128.0</v>
      </c>
      <c r="D180" s="88">
        <v>1140.75</v>
      </c>
      <c r="E180" s="88">
        <v>1117.4</v>
      </c>
      <c r="F180" s="89" t="s">
        <v>1728</v>
      </c>
      <c r="G180" s="98">
        <v>0.0048</v>
      </c>
    </row>
    <row r="181" ht="15.75" customHeight="1">
      <c r="A181" s="254">
        <v>45351.0</v>
      </c>
      <c r="B181" s="88">
        <v>1123.35</v>
      </c>
      <c r="C181" s="88">
        <v>1118.85</v>
      </c>
      <c r="D181" s="88">
        <v>1137.95</v>
      </c>
      <c r="E181" s="88">
        <v>1099.0</v>
      </c>
      <c r="F181" s="89" t="s">
        <v>1729</v>
      </c>
      <c r="G181" s="98">
        <v>-0.0048</v>
      </c>
    </row>
    <row r="182" ht="15.75" customHeight="1">
      <c r="A182" s="254">
        <v>45350.0</v>
      </c>
      <c r="B182" s="88">
        <v>1128.75</v>
      </c>
      <c r="C182" s="88">
        <v>1133.4</v>
      </c>
      <c r="D182" s="88">
        <v>1152.65</v>
      </c>
      <c r="E182" s="88">
        <v>1123.5</v>
      </c>
      <c r="F182" s="89" t="s">
        <v>1730</v>
      </c>
      <c r="G182" s="98">
        <v>0.0011</v>
      </c>
    </row>
    <row r="183" ht="15.75" customHeight="1">
      <c r="A183" s="254">
        <v>45349.0</v>
      </c>
      <c r="B183" s="88">
        <v>1127.5</v>
      </c>
      <c r="C183" s="88">
        <v>1113.0</v>
      </c>
      <c r="D183" s="88">
        <v>1131.0</v>
      </c>
      <c r="E183" s="88">
        <v>1101.3</v>
      </c>
      <c r="F183" s="89" t="s">
        <v>1677</v>
      </c>
      <c r="G183" s="98">
        <v>0.0157</v>
      </c>
    </row>
    <row r="184" ht="15.75" customHeight="1">
      <c r="A184" s="254">
        <v>45348.0</v>
      </c>
      <c r="B184" s="88">
        <v>1110.05</v>
      </c>
      <c r="C184" s="88">
        <v>1118.1</v>
      </c>
      <c r="D184" s="88">
        <v>1125.9</v>
      </c>
      <c r="E184" s="88">
        <v>1104.35</v>
      </c>
      <c r="F184" s="89" t="s">
        <v>1731</v>
      </c>
      <c r="G184" s="98">
        <v>-0.0139</v>
      </c>
    </row>
    <row r="185" ht="15.75" customHeight="1">
      <c r="A185" s="254">
        <v>45345.0</v>
      </c>
      <c r="B185" s="88">
        <v>1125.75</v>
      </c>
      <c r="C185" s="88">
        <v>1127.0</v>
      </c>
      <c r="D185" s="88">
        <v>1131.85</v>
      </c>
      <c r="E185" s="88">
        <v>1115.3</v>
      </c>
      <c r="F185" s="89" t="s">
        <v>1732</v>
      </c>
      <c r="G185" s="98">
        <v>-0.0086</v>
      </c>
    </row>
    <row r="186" ht="15.75" customHeight="1">
      <c r="A186" s="254">
        <v>45344.0</v>
      </c>
      <c r="B186" s="88">
        <v>1135.55</v>
      </c>
      <c r="C186" s="88">
        <v>1137.6</v>
      </c>
      <c r="D186" s="88">
        <v>1138.75</v>
      </c>
      <c r="E186" s="88">
        <v>1097.65</v>
      </c>
      <c r="F186" s="89" t="s">
        <v>1661</v>
      </c>
      <c r="G186" s="98">
        <v>-0.0038</v>
      </c>
    </row>
    <row r="187" ht="15.75" customHeight="1">
      <c r="A187" s="254">
        <v>45343.0</v>
      </c>
      <c r="B187" s="88">
        <v>1139.9</v>
      </c>
      <c r="C187" s="88">
        <v>1155.0</v>
      </c>
      <c r="D187" s="88">
        <v>1159.15</v>
      </c>
      <c r="E187" s="88">
        <v>1132.6</v>
      </c>
      <c r="F187" s="89" t="s">
        <v>1733</v>
      </c>
      <c r="G187" s="98">
        <v>-0.0035</v>
      </c>
    </row>
    <row r="188" ht="15.75" customHeight="1">
      <c r="A188" s="254">
        <v>45342.0</v>
      </c>
      <c r="B188" s="88">
        <v>1143.95</v>
      </c>
      <c r="C188" s="88">
        <v>1145.0</v>
      </c>
      <c r="D188" s="88">
        <v>1151.6</v>
      </c>
      <c r="E188" s="88">
        <v>1135.0</v>
      </c>
      <c r="F188" s="89" t="s">
        <v>1734</v>
      </c>
      <c r="G188" s="98">
        <v>0.0015</v>
      </c>
    </row>
    <row r="189" ht="15.75" customHeight="1">
      <c r="A189" s="254">
        <v>45341.0</v>
      </c>
      <c r="B189" s="88">
        <v>1142.2</v>
      </c>
      <c r="C189" s="88">
        <v>1121.05</v>
      </c>
      <c r="D189" s="88">
        <v>1145.0</v>
      </c>
      <c r="E189" s="88">
        <v>1118.35</v>
      </c>
      <c r="F189" s="89" t="s">
        <v>1735</v>
      </c>
      <c r="G189" s="98">
        <v>0.0198</v>
      </c>
    </row>
    <row r="190" ht="15.75" customHeight="1">
      <c r="A190" s="254">
        <v>45338.0</v>
      </c>
      <c r="B190" s="88">
        <v>1120.0</v>
      </c>
      <c r="C190" s="88">
        <v>1124.0</v>
      </c>
      <c r="D190" s="88">
        <v>1127.05</v>
      </c>
      <c r="E190" s="88">
        <v>1116.85</v>
      </c>
      <c r="F190" s="89" t="s">
        <v>1736</v>
      </c>
      <c r="G190" s="98">
        <v>-6.0E-4</v>
      </c>
    </row>
    <row r="191" ht="15.75" customHeight="1">
      <c r="A191" s="254">
        <v>45337.0</v>
      </c>
      <c r="B191" s="88">
        <v>1120.7</v>
      </c>
      <c r="C191" s="88">
        <v>1122.3</v>
      </c>
      <c r="D191" s="88">
        <v>1131.45</v>
      </c>
      <c r="E191" s="88">
        <v>1109.4</v>
      </c>
      <c r="F191" s="89" t="s">
        <v>1737</v>
      </c>
      <c r="G191" s="98">
        <v>0.0043</v>
      </c>
    </row>
    <row r="192" ht="15.75" customHeight="1">
      <c r="A192" s="254">
        <v>45336.0</v>
      </c>
      <c r="B192" s="88">
        <v>1115.85</v>
      </c>
      <c r="C192" s="88">
        <v>1110.0</v>
      </c>
      <c r="D192" s="88">
        <v>1121.15</v>
      </c>
      <c r="E192" s="88">
        <v>1104.7</v>
      </c>
      <c r="F192" s="89" t="s">
        <v>1738</v>
      </c>
      <c r="G192" s="98">
        <v>-0.0018</v>
      </c>
    </row>
    <row r="193" ht="15.75" customHeight="1">
      <c r="A193" s="254">
        <v>45335.0</v>
      </c>
      <c r="B193" s="88">
        <v>1117.85</v>
      </c>
      <c r="C193" s="88">
        <v>1111.0</v>
      </c>
      <c r="D193" s="88">
        <v>1125.0</v>
      </c>
      <c r="E193" s="88">
        <v>1103.8</v>
      </c>
      <c r="F193" s="89" t="s">
        <v>1739</v>
      </c>
      <c r="G193" s="98">
        <v>-8.0E-4</v>
      </c>
    </row>
    <row r="194" ht="15.75" customHeight="1">
      <c r="A194" s="254">
        <v>45334.0</v>
      </c>
      <c r="B194" s="88">
        <v>1118.7</v>
      </c>
      <c r="C194" s="88">
        <v>1122.9</v>
      </c>
      <c r="D194" s="88">
        <v>1129.0</v>
      </c>
      <c r="E194" s="88">
        <v>1111.3</v>
      </c>
      <c r="F194" s="89" t="s">
        <v>1740</v>
      </c>
      <c r="G194" s="98">
        <v>-0.0014</v>
      </c>
    </row>
    <row r="195" ht="15.75" customHeight="1">
      <c r="A195" s="254">
        <v>45331.0</v>
      </c>
      <c r="B195" s="88">
        <v>1120.25</v>
      </c>
      <c r="C195" s="88">
        <v>1145.95</v>
      </c>
      <c r="D195" s="88">
        <v>1145.95</v>
      </c>
      <c r="E195" s="88">
        <v>1116.25</v>
      </c>
      <c r="F195" s="89" t="s">
        <v>1741</v>
      </c>
      <c r="G195" s="98">
        <v>-0.0192</v>
      </c>
    </row>
    <row r="196" ht="15.75" customHeight="1">
      <c r="A196" s="254">
        <v>45330.0</v>
      </c>
      <c r="B196" s="88">
        <v>1142.15</v>
      </c>
      <c r="C196" s="88">
        <v>1144.4</v>
      </c>
      <c r="D196" s="88">
        <v>1146.5</v>
      </c>
      <c r="E196" s="88">
        <v>1116.2</v>
      </c>
      <c r="F196" s="89" t="s">
        <v>1742</v>
      </c>
      <c r="G196" s="98">
        <v>0.0069</v>
      </c>
    </row>
    <row r="197" ht="15.75" customHeight="1">
      <c r="A197" s="254">
        <v>45329.0</v>
      </c>
      <c r="B197" s="88">
        <v>1134.3</v>
      </c>
      <c r="C197" s="88">
        <v>1138.8</v>
      </c>
      <c r="D197" s="88">
        <v>1148.25</v>
      </c>
      <c r="E197" s="88">
        <v>1131.8</v>
      </c>
      <c r="F197" s="89" t="s">
        <v>1743</v>
      </c>
      <c r="G197" s="98">
        <v>2.0E-4</v>
      </c>
    </row>
    <row r="198" ht="15.75" customHeight="1">
      <c r="A198" s="254">
        <v>45328.0</v>
      </c>
      <c r="B198" s="88">
        <v>1134.05</v>
      </c>
      <c r="C198" s="88">
        <v>1125.0</v>
      </c>
      <c r="D198" s="88">
        <v>1156.1</v>
      </c>
      <c r="E198" s="88">
        <v>1123.0</v>
      </c>
      <c r="F198" s="89" t="s">
        <v>1744</v>
      </c>
      <c r="G198" s="98">
        <v>0.0184</v>
      </c>
    </row>
    <row r="199" ht="15.75" customHeight="1">
      <c r="A199" s="254">
        <v>45327.0</v>
      </c>
      <c r="B199" s="88">
        <v>1113.55</v>
      </c>
      <c r="C199" s="88">
        <v>1154.35</v>
      </c>
      <c r="D199" s="88">
        <v>1159.65</v>
      </c>
      <c r="E199" s="88">
        <v>1110.0</v>
      </c>
      <c r="F199" s="89" t="s">
        <v>1745</v>
      </c>
      <c r="G199" s="98">
        <v>-0.0324</v>
      </c>
    </row>
    <row r="200" ht="15.75" customHeight="1">
      <c r="A200" s="254">
        <v>45324.0</v>
      </c>
      <c r="B200" s="88">
        <v>1150.8</v>
      </c>
      <c r="C200" s="88">
        <v>1155.0</v>
      </c>
      <c r="D200" s="88">
        <v>1175.2</v>
      </c>
      <c r="E200" s="88">
        <v>1145.3</v>
      </c>
      <c r="F200" s="89" t="s">
        <v>1746</v>
      </c>
      <c r="G200" s="98">
        <v>-3.0E-4</v>
      </c>
    </row>
    <row r="201" ht="15.75" customHeight="1">
      <c r="A201" s="254">
        <v>45323.0</v>
      </c>
      <c r="B201" s="88">
        <v>1151.2</v>
      </c>
      <c r="C201" s="88">
        <v>1165.05</v>
      </c>
      <c r="D201" s="88">
        <v>1170.2</v>
      </c>
      <c r="E201" s="88">
        <v>1148.95</v>
      </c>
      <c r="F201" s="89" t="s">
        <v>1747</v>
      </c>
      <c r="G201" s="98">
        <v>-0.0167</v>
      </c>
    </row>
    <row r="202" ht="15.75" customHeight="1">
      <c r="A202" s="254">
        <v>45322.0</v>
      </c>
      <c r="B202" s="88">
        <v>1170.7</v>
      </c>
      <c r="C202" s="88">
        <v>1159.0</v>
      </c>
      <c r="D202" s="88">
        <v>1175.05</v>
      </c>
      <c r="E202" s="88">
        <v>1146.2</v>
      </c>
      <c r="F202" s="89" t="s">
        <v>1748</v>
      </c>
      <c r="G202" s="98">
        <v>0.0104</v>
      </c>
    </row>
    <row r="203" ht="15.75" customHeight="1">
      <c r="A203" s="254">
        <v>45321.0</v>
      </c>
      <c r="B203" s="88">
        <v>1158.65</v>
      </c>
      <c r="C203" s="88">
        <v>1162.15</v>
      </c>
      <c r="D203" s="88">
        <v>1180.85</v>
      </c>
      <c r="E203" s="88">
        <v>1154.55</v>
      </c>
      <c r="F203" s="89" t="s">
        <v>1749</v>
      </c>
      <c r="G203" s="98">
        <v>-0.003</v>
      </c>
    </row>
    <row r="204" ht="15.75" customHeight="1">
      <c r="A204" s="254">
        <v>45320.0</v>
      </c>
      <c r="B204" s="88">
        <v>1162.15</v>
      </c>
      <c r="C204" s="88">
        <v>1158.0</v>
      </c>
      <c r="D204" s="88">
        <v>1169.75</v>
      </c>
      <c r="E204" s="88">
        <v>1158.0</v>
      </c>
      <c r="F204" s="89" t="s">
        <v>1598</v>
      </c>
      <c r="G204" s="98">
        <v>0.0014</v>
      </c>
    </row>
    <row r="205" ht="15.75" customHeight="1">
      <c r="A205" s="254">
        <v>45316.0</v>
      </c>
      <c r="B205" s="88">
        <v>1160.55</v>
      </c>
      <c r="C205" s="88">
        <v>1186.0</v>
      </c>
      <c r="D205" s="88">
        <v>1200.65</v>
      </c>
      <c r="E205" s="88">
        <v>1157.05</v>
      </c>
      <c r="F205" s="89" t="s">
        <v>1750</v>
      </c>
      <c r="G205" s="98">
        <v>-0.0247</v>
      </c>
    </row>
    <row r="206" ht="15.75" customHeight="1">
      <c r="A206" s="254">
        <v>45315.0</v>
      </c>
      <c r="B206" s="88">
        <v>1189.95</v>
      </c>
      <c r="C206" s="88">
        <v>1140.1</v>
      </c>
      <c r="D206" s="88">
        <v>1194.0</v>
      </c>
      <c r="E206" s="88">
        <v>1140.1</v>
      </c>
      <c r="F206" s="89" t="s">
        <v>1751</v>
      </c>
      <c r="G206" s="98">
        <v>0.0276</v>
      </c>
    </row>
    <row r="207" ht="15.75" customHeight="1">
      <c r="A207" s="254">
        <v>45314.0</v>
      </c>
      <c r="B207" s="88">
        <v>1158.0</v>
      </c>
      <c r="C207" s="88">
        <v>1145.0</v>
      </c>
      <c r="D207" s="88">
        <v>1172.55</v>
      </c>
      <c r="E207" s="88">
        <v>1135.0</v>
      </c>
      <c r="F207" s="89" t="s">
        <v>1752</v>
      </c>
      <c r="G207" s="98">
        <v>0.0305</v>
      </c>
    </row>
    <row r="208" ht="15.75" customHeight="1">
      <c r="A208" s="254">
        <v>45311.0</v>
      </c>
      <c r="B208" s="88">
        <v>1123.75</v>
      </c>
      <c r="C208" s="88">
        <v>1128.05</v>
      </c>
      <c r="D208" s="88">
        <v>1139.25</v>
      </c>
      <c r="E208" s="88">
        <v>1118.75</v>
      </c>
      <c r="F208" s="89" t="s">
        <v>1753</v>
      </c>
      <c r="G208" s="98">
        <v>-0.0011</v>
      </c>
    </row>
    <row r="209" ht="15.75" customHeight="1">
      <c r="A209" s="254">
        <v>45310.0</v>
      </c>
      <c r="B209" s="88">
        <v>1125.0</v>
      </c>
      <c r="C209" s="88">
        <v>1091.0</v>
      </c>
      <c r="D209" s="88">
        <v>1136.35</v>
      </c>
      <c r="E209" s="88">
        <v>1089.8</v>
      </c>
      <c r="F209" s="89" t="s">
        <v>1754</v>
      </c>
      <c r="G209" s="98">
        <v>0.0349</v>
      </c>
    </row>
    <row r="210" ht="15.75" customHeight="1">
      <c r="A210" s="254">
        <v>45309.0</v>
      </c>
      <c r="B210" s="88">
        <v>1087.05</v>
      </c>
      <c r="C210" s="88">
        <v>1075.2</v>
      </c>
      <c r="D210" s="88">
        <v>1096.0</v>
      </c>
      <c r="E210" s="88">
        <v>1075.2</v>
      </c>
      <c r="F210" s="89" t="s">
        <v>1755</v>
      </c>
      <c r="G210" s="98">
        <v>0.0017</v>
      </c>
    </row>
    <row r="211" ht="15.75" customHeight="1">
      <c r="A211" s="254">
        <v>45308.0</v>
      </c>
      <c r="B211" s="88">
        <v>1085.25</v>
      </c>
      <c r="C211" s="88">
        <v>1092.0</v>
      </c>
      <c r="D211" s="88">
        <v>1108.95</v>
      </c>
      <c r="E211" s="88">
        <v>1078.8</v>
      </c>
      <c r="F211" s="89" t="s">
        <v>1733</v>
      </c>
      <c r="G211" s="98">
        <v>-0.0097</v>
      </c>
    </row>
    <row r="212" ht="15.75" customHeight="1">
      <c r="A212" s="254">
        <v>45307.0</v>
      </c>
      <c r="B212" s="88">
        <v>1095.9</v>
      </c>
      <c r="C212" s="88">
        <v>1107.0</v>
      </c>
      <c r="D212" s="88">
        <v>1117.0</v>
      </c>
      <c r="E212" s="88">
        <v>1093.0</v>
      </c>
      <c r="F212" s="89" t="s">
        <v>1756</v>
      </c>
      <c r="G212" s="98">
        <v>-0.0059</v>
      </c>
    </row>
    <row r="213" ht="15.75" customHeight="1">
      <c r="A213" s="254">
        <v>45306.0</v>
      </c>
      <c r="B213" s="88">
        <v>1102.4</v>
      </c>
      <c r="C213" s="88">
        <v>1078.05</v>
      </c>
      <c r="D213" s="88">
        <v>1104.7</v>
      </c>
      <c r="E213" s="88">
        <v>1074.55</v>
      </c>
      <c r="F213" s="89" t="s">
        <v>1757</v>
      </c>
      <c r="G213" s="98">
        <v>0.0242</v>
      </c>
    </row>
    <row r="214" ht="15.75" customHeight="1">
      <c r="A214" s="254">
        <v>45303.0</v>
      </c>
      <c r="B214" s="88">
        <v>1076.35</v>
      </c>
      <c r="C214" s="88">
        <v>1058.1</v>
      </c>
      <c r="D214" s="88">
        <v>1078.55</v>
      </c>
      <c r="E214" s="88">
        <v>1051.6</v>
      </c>
      <c r="F214" s="89" t="s">
        <v>1758</v>
      </c>
      <c r="G214" s="98">
        <v>0.0127</v>
      </c>
    </row>
    <row r="215" ht="15.75" customHeight="1">
      <c r="A215" s="254">
        <v>45302.0</v>
      </c>
      <c r="B215" s="88">
        <v>1062.85</v>
      </c>
      <c r="C215" s="88">
        <v>1065.75</v>
      </c>
      <c r="D215" s="88">
        <v>1073.9</v>
      </c>
      <c r="E215" s="88">
        <v>1057.35</v>
      </c>
      <c r="F215" s="89" t="s">
        <v>1759</v>
      </c>
      <c r="G215" s="98">
        <v>1.0E-4</v>
      </c>
    </row>
    <row r="216" ht="15.75" customHeight="1">
      <c r="A216" s="254">
        <v>45301.0</v>
      </c>
      <c r="B216" s="88">
        <v>1062.7</v>
      </c>
      <c r="C216" s="88">
        <v>1066.95</v>
      </c>
      <c r="D216" s="88">
        <v>1073.3</v>
      </c>
      <c r="E216" s="88">
        <v>1055.3</v>
      </c>
      <c r="F216" s="89" t="s">
        <v>1760</v>
      </c>
      <c r="G216" s="98">
        <v>-0.0017</v>
      </c>
    </row>
    <row r="217" ht="15.75" customHeight="1">
      <c r="A217" s="254">
        <v>45300.0</v>
      </c>
      <c r="B217" s="88">
        <v>1064.5</v>
      </c>
      <c r="C217" s="88">
        <v>1057.0</v>
      </c>
      <c r="D217" s="88">
        <v>1067.9</v>
      </c>
      <c r="E217" s="88">
        <v>1048.05</v>
      </c>
      <c r="F217" s="89" t="s">
        <v>1704</v>
      </c>
      <c r="G217" s="98">
        <v>0.0147</v>
      </c>
    </row>
    <row r="218" ht="15.75" customHeight="1">
      <c r="A218" s="254">
        <v>45299.0</v>
      </c>
      <c r="B218" s="88">
        <v>1049.05</v>
      </c>
      <c r="C218" s="88">
        <v>1050.0</v>
      </c>
      <c r="D218" s="88">
        <v>1059.0</v>
      </c>
      <c r="E218" s="88">
        <v>1045.25</v>
      </c>
      <c r="F218" s="89" t="s">
        <v>1761</v>
      </c>
      <c r="G218" s="98">
        <v>0.0023</v>
      </c>
    </row>
    <row r="219" ht="15.75" customHeight="1">
      <c r="A219" s="254">
        <v>45296.0</v>
      </c>
      <c r="B219" s="88">
        <v>1046.6</v>
      </c>
      <c r="C219" s="88">
        <v>1053.8</v>
      </c>
      <c r="D219" s="88">
        <v>1063.65</v>
      </c>
      <c r="E219" s="88">
        <v>1038.95</v>
      </c>
      <c r="F219" s="89" t="s">
        <v>1762</v>
      </c>
      <c r="G219" s="98">
        <v>-0.0012</v>
      </c>
    </row>
    <row r="220" ht="15.75" customHeight="1">
      <c r="A220" s="254">
        <v>45295.0</v>
      </c>
      <c r="B220" s="88">
        <v>1047.9</v>
      </c>
      <c r="C220" s="88">
        <v>1035.25</v>
      </c>
      <c r="D220" s="88">
        <v>1058.8</v>
      </c>
      <c r="E220" s="88">
        <v>1027.55</v>
      </c>
      <c r="F220" s="89" t="s">
        <v>1763</v>
      </c>
      <c r="G220" s="98">
        <v>0.0123</v>
      </c>
    </row>
    <row r="221" ht="15.75" customHeight="1">
      <c r="A221" s="254">
        <v>45294.0</v>
      </c>
      <c r="B221" s="88">
        <v>1035.2</v>
      </c>
      <c r="C221" s="88">
        <v>1031.95</v>
      </c>
      <c r="D221" s="88">
        <v>1037.0</v>
      </c>
      <c r="E221" s="88">
        <v>1021.35</v>
      </c>
      <c r="F221" s="89" t="s">
        <v>1764</v>
      </c>
      <c r="G221" s="98">
        <v>0.0132</v>
      </c>
    </row>
    <row r="222" ht="15.75" customHeight="1">
      <c r="A222" s="254">
        <v>45293.0</v>
      </c>
      <c r="B222" s="88">
        <v>1021.7</v>
      </c>
      <c r="C222" s="88">
        <v>1017.4</v>
      </c>
      <c r="D222" s="88">
        <v>1025.45</v>
      </c>
      <c r="E222" s="88">
        <v>1016.0</v>
      </c>
      <c r="F222" s="89" t="s">
        <v>1765</v>
      </c>
      <c r="G222" s="98">
        <v>0.0085</v>
      </c>
    </row>
    <row r="223" ht="15.75" customHeight="1">
      <c r="A223" s="254">
        <v>45292.0</v>
      </c>
      <c r="B223" s="88">
        <v>1013.05</v>
      </c>
      <c r="C223" s="88">
        <v>1031.95</v>
      </c>
      <c r="D223" s="88">
        <v>1031.95</v>
      </c>
      <c r="E223" s="88">
        <v>1007.0</v>
      </c>
      <c r="F223" s="89" t="s">
        <v>1766</v>
      </c>
      <c r="G223" s="98">
        <v>-0.0186</v>
      </c>
    </row>
    <row r="224" ht="15.75" customHeight="1">
      <c r="A224" s="91">
        <v>45289.0</v>
      </c>
      <c r="B224" s="88">
        <v>1032.2</v>
      </c>
      <c r="C224" s="88">
        <v>1033.15</v>
      </c>
      <c r="D224" s="88">
        <v>1043.25</v>
      </c>
      <c r="E224" s="88">
        <v>1024.4</v>
      </c>
      <c r="F224" s="89" t="s">
        <v>1767</v>
      </c>
      <c r="G224" s="98">
        <v>-0.0043</v>
      </c>
    </row>
    <row r="225" ht="15.75" customHeight="1">
      <c r="A225" s="91">
        <v>45288.0</v>
      </c>
      <c r="B225" s="88">
        <v>1036.7</v>
      </c>
      <c r="C225" s="88">
        <v>1023.9</v>
      </c>
      <c r="D225" s="88">
        <v>1041.95</v>
      </c>
      <c r="E225" s="88">
        <v>1022.2</v>
      </c>
      <c r="F225" s="89" t="s">
        <v>1694</v>
      </c>
      <c r="G225" s="98">
        <v>0.0152</v>
      </c>
    </row>
    <row r="226" ht="15.75" customHeight="1">
      <c r="A226" s="91">
        <v>45287.0</v>
      </c>
      <c r="B226" s="88">
        <v>1021.2</v>
      </c>
      <c r="C226" s="88">
        <v>1000.0</v>
      </c>
      <c r="D226" s="88">
        <v>1024.05</v>
      </c>
      <c r="E226" s="89">
        <v>998.0</v>
      </c>
      <c r="F226" s="89" t="s">
        <v>1768</v>
      </c>
      <c r="G226" s="98">
        <v>0.0214</v>
      </c>
    </row>
    <row r="227" ht="15.75" customHeight="1">
      <c r="A227" s="91">
        <v>45286.0</v>
      </c>
      <c r="B227" s="89">
        <v>999.85</v>
      </c>
      <c r="C227" s="89">
        <v>995.0</v>
      </c>
      <c r="D227" s="88">
        <v>1002.5</v>
      </c>
      <c r="E227" s="89">
        <v>989.65</v>
      </c>
      <c r="F227" s="89" t="s">
        <v>1769</v>
      </c>
      <c r="G227" s="98">
        <v>0.0104</v>
      </c>
    </row>
    <row r="228" ht="15.75" customHeight="1">
      <c r="A228" s="91">
        <v>45282.0</v>
      </c>
      <c r="B228" s="89">
        <v>989.55</v>
      </c>
      <c r="C228" s="89">
        <v>981.9</v>
      </c>
      <c r="D228" s="89">
        <v>998.95</v>
      </c>
      <c r="E228" s="89">
        <v>975.55</v>
      </c>
      <c r="F228" s="89" t="s">
        <v>1770</v>
      </c>
      <c r="G228" s="98">
        <v>0.0119</v>
      </c>
    </row>
    <row r="229" ht="15.75" customHeight="1">
      <c r="A229" s="91">
        <v>45281.0</v>
      </c>
      <c r="B229" s="89">
        <v>977.9</v>
      </c>
      <c r="C229" s="89">
        <v>968.0</v>
      </c>
      <c r="D229" s="89">
        <v>981.55</v>
      </c>
      <c r="E229" s="89">
        <v>960.0</v>
      </c>
      <c r="F229" s="89" t="s">
        <v>1771</v>
      </c>
      <c r="G229" s="98">
        <v>0.0065</v>
      </c>
    </row>
    <row r="230" ht="15.75" customHeight="1">
      <c r="A230" s="91">
        <v>45280.0</v>
      </c>
      <c r="B230" s="89">
        <v>971.55</v>
      </c>
      <c r="C230" s="89">
        <v>992.9</v>
      </c>
      <c r="D230" s="89">
        <v>993.65</v>
      </c>
      <c r="E230" s="89">
        <v>969.0</v>
      </c>
      <c r="F230" s="89" t="s">
        <v>1772</v>
      </c>
      <c r="G230" s="98">
        <v>-0.0171</v>
      </c>
    </row>
    <row r="231" ht="15.75" customHeight="1">
      <c r="A231" s="91">
        <v>45279.0</v>
      </c>
      <c r="B231" s="89">
        <v>988.45</v>
      </c>
      <c r="C231" s="89">
        <v>995.45</v>
      </c>
      <c r="D231" s="89">
        <v>997.95</v>
      </c>
      <c r="E231" s="89">
        <v>985.9</v>
      </c>
      <c r="F231" s="89" t="s">
        <v>1610</v>
      </c>
      <c r="G231" s="98">
        <v>-0.0018</v>
      </c>
    </row>
    <row r="232" ht="15.75" customHeight="1">
      <c r="A232" s="91">
        <v>45278.0</v>
      </c>
      <c r="B232" s="89">
        <v>990.25</v>
      </c>
      <c r="C232" s="89">
        <v>995.0</v>
      </c>
      <c r="D232" s="89">
        <v>998.8</v>
      </c>
      <c r="E232" s="89">
        <v>982.15</v>
      </c>
      <c r="F232" s="89" t="s">
        <v>1773</v>
      </c>
      <c r="G232" s="98">
        <v>-0.0023</v>
      </c>
    </row>
    <row r="233" ht="15.75" customHeight="1">
      <c r="A233" s="91">
        <v>45275.0</v>
      </c>
      <c r="B233" s="89">
        <v>992.55</v>
      </c>
      <c r="C233" s="89">
        <v>999.65</v>
      </c>
      <c r="D233" s="88">
        <v>1010.85</v>
      </c>
      <c r="E233" s="89">
        <v>988.25</v>
      </c>
      <c r="F233" s="89" t="s">
        <v>1719</v>
      </c>
      <c r="G233" s="98">
        <v>-0.0126</v>
      </c>
    </row>
    <row r="234" ht="15.75" customHeight="1">
      <c r="A234" s="91">
        <v>45274.0</v>
      </c>
      <c r="B234" s="88">
        <v>1005.2</v>
      </c>
      <c r="C234" s="88">
        <v>1006.0</v>
      </c>
      <c r="D234" s="88">
        <v>1011.2</v>
      </c>
      <c r="E234" s="89">
        <v>999.15</v>
      </c>
      <c r="F234" s="89" t="s">
        <v>1774</v>
      </c>
      <c r="G234" s="98">
        <v>0.0053</v>
      </c>
    </row>
    <row r="235" ht="15.75" customHeight="1">
      <c r="A235" s="91">
        <v>45273.0</v>
      </c>
      <c r="B235" s="89">
        <v>999.9</v>
      </c>
      <c r="C235" s="89">
        <v>993.2</v>
      </c>
      <c r="D235" s="88">
        <v>1002.0</v>
      </c>
      <c r="E235" s="89">
        <v>991.5</v>
      </c>
      <c r="F235" s="89" t="s">
        <v>1582</v>
      </c>
      <c r="G235" s="98">
        <v>0.0047</v>
      </c>
    </row>
    <row r="236" ht="15.75" customHeight="1">
      <c r="A236" s="91">
        <v>45272.0</v>
      </c>
      <c r="B236" s="89">
        <v>995.25</v>
      </c>
      <c r="C236" s="89">
        <v>999.25</v>
      </c>
      <c r="D236" s="88">
        <v>1000.85</v>
      </c>
      <c r="E236" s="89">
        <v>987.0</v>
      </c>
      <c r="F236" s="89" t="s">
        <v>1596</v>
      </c>
      <c r="G236" s="98">
        <v>-0.0056</v>
      </c>
    </row>
    <row r="237" ht="15.75" customHeight="1">
      <c r="A237" s="91">
        <v>45271.0</v>
      </c>
      <c r="B237" s="88">
        <v>1000.85</v>
      </c>
      <c r="C237" s="89">
        <v>996.1</v>
      </c>
      <c r="D237" s="88">
        <v>1004.6</v>
      </c>
      <c r="E237" s="89">
        <v>992.05</v>
      </c>
      <c r="F237" s="89" t="s">
        <v>1658</v>
      </c>
      <c r="G237" s="98">
        <v>6.0E-4</v>
      </c>
    </row>
    <row r="238" ht="15.75" customHeight="1">
      <c r="A238" s="254">
        <v>45268.0</v>
      </c>
      <c r="B238" s="88">
        <v>1000.25</v>
      </c>
      <c r="C238" s="89">
        <v>998.7</v>
      </c>
      <c r="D238" s="88">
        <v>1004.0</v>
      </c>
      <c r="E238" s="89">
        <v>991.3</v>
      </c>
      <c r="F238" s="89" t="s">
        <v>1569</v>
      </c>
      <c r="G238" s="98">
        <v>3.0E-4</v>
      </c>
    </row>
    <row r="239" ht="15.75" customHeight="1">
      <c r="A239" s="254">
        <v>45267.0</v>
      </c>
      <c r="B239" s="88">
        <v>1000.0</v>
      </c>
      <c r="C239" s="88">
        <v>1015.0</v>
      </c>
      <c r="D239" s="88">
        <v>1019.7</v>
      </c>
      <c r="E239" s="89">
        <v>998.0</v>
      </c>
      <c r="F239" s="89" t="s">
        <v>1775</v>
      </c>
      <c r="G239" s="98">
        <v>-0.0239</v>
      </c>
    </row>
    <row r="240" ht="15.75" customHeight="1">
      <c r="A240" s="254">
        <v>45266.0</v>
      </c>
      <c r="B240" s="88">
        <v>1024.45</v>
      </c>
      <c r="C240" s="88">
        <v>1029.1</v>
      </c>
      <c r="D240" s="88">
        <v>1035.0</v>
      </c>
      <c r="E240" s="88">
        <v>1013.45</v>
      </c>
      <c r="F240" s="89" t="s">
        <v>1776</v>
      </c>
      <c r="G240" s="98">
        <v>-0.0064</v>
      </c>
    </row>
    <row r="241" ht="15.75" customHeight="1">
      <c r="A241" s="254">
        <v>45265.0</v>
      </c>
      <c r="B241" s="88">
        <v>1031.1</v>
      </c>
      <c r="C241" s="88">
        <v>1038.8</v>
      </c>
      <c r="D241" s="88">
        <v>1045.95</v>
      </c>
      <c r="E241" s="88">
        <v>1022.1</v>
      </c>
      <c r="F241" s="89" t="s">
        <v>1777</v>
      </c>
      <c r="G241" s="98">
        <v>-0.0017</v>
      </c>
    </row>
    <row r="242" ht="15.75" customHeight="1">
      <c r="A242" s="254">
        <v>45264.0</v>
      </c>
      <c r="B242" s="88">
        <v>1032.9</v>
      </c>
      <c r="C242" s="88">
        <v>1036.0</v>
      </c>
      <c r="D242" s="88">
        <v>1044.0</v>
      </c>
      <c r="E242" s="88">
        <v>1025.2</v>
      </c>
      <c r="F242" s="89" t="s">
        <v>1568</v>
      </c>
      <c r="G242" s="98">
        <v>0.0179</v>
      </c>
    </row>
    <row r="243" ht="15.75" customHeight="1">
      <c r="A243" s="254">
        <v>45261.0</v>
      </c>
      <c r="B243" s="88">
        <v>1014.7</v>
      </c>
      <c r="C243" s="88">
        <v>1015.0</v>
      </c>
      <c r="D243" s="88">
        <v>1022.55</v>
      </c>
      <c r="E243" s="88">
        <v>1008.2</v>
      </c>
      <c r="F243" s="89" t="s">
        <v>1778</v>
      </c>
      <c r="G243" s="98">
        <v>0.0</v>
      </c>
    </row>
    <row r="244" ht="15.75" customHeight="1">
      <c r="A244" s="91">
        <v>45260.0</v>
      </c>
      <c r="B244" s="88">
        <v>1014.7</v>
      </c>
      <c r="C244" s="89">
        <v>995.0</v>
      </c>
      <c r="D244" s="88">
        <v>1018.2</v>
      </c>
      <c r="E244" s="89">
        <v>992.7</v>
      </c>
      <c r="F244" s="89" t="s">
        <v>1779</v>
      </c>
      <c r="G244" s="98">
        <v>0.0194</v>
      </c>
    </row>
    <row r="245" ht="15.75" customHeight="1">
      <c r="A245" s="91">
        <v>45259.0</v>
      </c>
      <c r="B245" s="89">
        <v>995.4</v>
      </c>
      <c r="C245" s="89">
        <v>995.9</v>
      </c>
      <c r="D245" s="88">
        <v>1007.1</v>
      </c>
      <c r="E245" s="89">
        <v>990.95</v>
      </c>
      <c r="F245" s="89" t="s">
        <v>1612</v>
      </c>
      <c r="G245" s="98">
        <v>0.0107</v>
      </c>
    </row>
    <row r="246" ht="15.75" customHeight="1">
      <c r="A246" s="91">
        <v>45258.0</v>
      </c>
      <c r="B246" s="89">
        <v>984.9</v>
      </c>
      <c r="C246" s="89">
        <v>974.05</v>
      </c>
      <c r="D246" s="89">
        <v>988.0</v>
      </c>
      <c r="E246" s="89">
        <v>971.2</v>
      </c>
      <c r="F246" s="89" t="s">
        <v>1780</v>
      </c>
      <c r="G246" s="98">
        <v>0.0121</v>
      </c>
    </row>
    <row r="247" ht="15.75" customHeight="1">
      <c r="A247" s="91">
        <v>45254.0</v>
      </c>
      <c r="B247" s="89">
        <v>973.15</v>
      </c>
      <c r="C247" s="89">
        <v>975.0</v>
      </c>
      <c r="D247" s="89">
        <v>977.15</v>
      </c>
      <c r="E247" s="89">
        <v>971.0</v>
      </c>
      <c r="F247" s="89" t="s">
        <v>1781</v>
      </c>
      <c r="G247" s="98">
        <v>-0.0036</v>
      </c>
    </row>
    <row r="248" ht="15.75" customHeight="1">
      <c r="A248" s="91">
        <v>45253.0</v>
      </c>
      <c r="B248" s="89">
        <v>976.65</v>
      </c>
      <c r="C248" s="89">
        <v>970.0</v>
      </c>
      <c r="D248" s="89">
        <v>981.0</v>
      </c>
      <c r="E248" s="89">
        <v>963.7</v>
      </c>
      <c r="F248" s="89" t="s">
        <v>1782</v>
      </c>
      <c r="G248" s="98">
        <v>0.0071</v>
      </c>
    </row>
    <row r="249" ht="15.75" customHeight="1">
      <c r="A249" s="91">
        <v>45252.0</v>
      </c>
      <c r="B249" s="89">
        <v>969.75</v>
      </c>
      <c r="C249" s="89">
        <v>974.3</v>
      </c>
      <c r="D249" s="89">
        <v>976.3</v>
      </c>
      <c r="E249" s="89">
        <v>965.95</v>
      </c>
      <c r="F249" s="89" t="s">
        <v>1757</v>
      </c>
      <c r="G249" s="98">
        <v>-0.0011</v>
      </c>
    </row>
    <row r="250" ht="15.75" customHeight="1">
      <c r="A250" s="91">
        <v>45251.0</v>
      </c>
      <c r="B250" s="89">
        <v>970.85</v>
      </c>
      <c r="C250" s="89">
        <v>967.0</v>
      </c>
      <c r="D250" s="89">
        <v>976.35</v>
      </c>
      <c r="E250" s="89">
        <v>961.0</v>
      </c>
      <c r="F250" s="89" t="s">
        <v>1629</v>
      </c>
      <c r="G250" s="98">
        <v>0.0098</v>
      </c>
    </row>
    <row r="251" ht="15.75" customHeight="1">
      <c r="A251" s="91">
        <v>45250.0</v>
      </c>
      <c r="B251" s="89">
        <v>961.4</v>
      </c>
      <c r="C251" s="89">
        <v>949.0</v>
      </c>
      <c r="D251" s="89">
        <v>964.3</v>
      </c>
      <c r="E251" s="89">
        <v>941.95</v>
      </c>
      <c r="F251" s="89" t="s">
        <v>1738</v>
      </c>
      <c r="G251" s="98">
        <v>0.0149</v>
      </c>
    </row>
    <row r="252" ht="15.75" customHeight="1">
      <c r="A252" s="91">
        <v>45247.0</v>
      </c>
      <c r="B252" s="89">
        <v>947.3</v>
      </c>
      <c r="C252" s="89">
        <v>948.8</v>
      </c>
      <c r="D252" s="89">
        <v>954.0</v>
      </c>
      <c r="E252" s="89">
        <v>946.0</v>
      </c>
      <c r="F252" s="89" t="s">
        <v>1783</v>
      </c>
      <c r="G252" s="98">
        <v>-0.0024</v>
      </c>
    </row>
    <row r="253" ht="15.75" customHeight="1">
      <c r="A253" s="91">
        <v>45246.0</v>
      </c>
      <c r="B253" s="89">
        <v>949.55</v>
      </c>
      <c r="C253" s="89">
        <v>949.0</v>
      </c>
      <c r="D253" s="89">
        <v>953.9</v>
      </c>
      <c r="E253" s="89">
        <v>943.25</v>
      </c>
      <c r="F253" s="89" t="s">
        <v>1784</v>
      </c>
      <c r="G253" s="98">
        <v>-5.0E-4</v>
      </c>
    </row>
    <row r="254" ht="15.75" customHeight="1">
      <c r="A254" s="91">
        <v>45245.0</v>
      </c>
      <c r="B254" s="89">
        <v>950.0</v>
      </c>
      <c r="C254" s="89">
        <v>948.0</v>
      </c>
      <c r="D254" s="89">
        <v>952.7</v>
      </c>
      <c r="E254" s="89">
        <v>936.2</v>
      </c>
      <c r="F254" s="89" t="s">
        <v>1562</v>
      </c>
      <c r="G254" s="98">
        <v>0.016</v>
      </c>
    </row>
    <row r="255" ht="15.75" customHeight="1">
      <c r="A255" s="91">
        <v>45243.0</v>
      </c>
      <c r="B255" s="89">
        <v>935.0</v>
      </c>
      <c r="C255" s="89">
        <v>938.0</v>
      </c>
      <c r="D255" s="89">
        <v>940.3</v>
      </c>
      <c r="E255" s="89">
        <v>933.8</v>
      </c>
      <c r="F255" s="89" t="s">
        <v>1785</v>
      </c>
      <c r="G255" s="98">
        <v>-0.0032</v>
      </c>
    </row>
    <row r="256" ht="15.75" customHeight="1">
      <c r="A256" s="91">
        <v>45242.0</v>
      </c>
      <c r="B256" s="89">
        <v>938.0</v>
      </c>
      <c r="C256" s="89">
        <v>940.0</v>
      </c>
      <c r="D256" s="89">
        <v>940.0</v>
      </c>
      <c r="E256" s="89">
        <v>933.7</v>
      </c>
      <c r="F256" s="89" t="s">
        <v>1786</v>
      </c>
      <c r="G256" s="98">
        <v>0.0027</v>
      </c>
    </row>
    <row r="257" ht="15.75" customHeight="1">
      <c r="A257" s="91">
        <v>45240.0</v>
      </c>
      <c r="B257" s="89">
        <v>935.5</v>
      </c>
      <c r="C257" s="89">
        <v>929.0</v>
      </c>
      <c r="D257" s="89">
        <v>937.0</v>
      </c>
      <c r="E257" s="89">
        <v>929.0</v>
      </c>
      <c r="F257" s="89" t="s">
        <v>1787</v>
      </c>
      <c r="G257" s="98">
        <v>0.0034</v>
      </c>
    </row>
    <row r="258" ht="15.75" customHeight="1">
      <c r="A258" s="254">
        <v>45239.0</v>
      </c>
      <c r="B258" s="89">
        <v>932.35</v>
      </c>
      <c r="C258" s="89">
        <v>936.75</v>
      </c>
      <c r="D258" s="89">
        <v>937.3</v>
      </c>
      <c r="E258" s="89">
        <v>930.55</v>
      </c>
      <c r="F258" s="89" t="s">
        <v>1610</v>
      </c>
      <c r="G258" s="98">
        <v>-0.0047</v>
      </c>
    </row>
    <row r="259" ht="15.75" customHeight="1">
      <c r="A259" s="254">
        <v>45238.0</v>
      </c>
      <c r="B259" s="89">
        <v>936.75</v>
      </c>
      <c r="C259" s="89">
        <v>941.8</v>
      </c>
      <c r="D259" s="89">
        <v>941.8</v>
      </c>
      <c r="E259" s="89">
        <v>934.4</v>
      </c>
      <c r="F259" s="89" t="s">
        <v>1788</v>
      </c>
      <c r="G259" s="98">
        <v>-4.0E-4</v>
      </c>
    </row>
    <row r="260" ht="15.75" customHeight="1">
      <c r="A260" s="254">
        <v>45237.0</v>
      </c>
      <c r="B260" s="89">
        <v>937.15</v>
      </c>
      <c r="C260" s="89">
        <v>936.05</v>
      </c>
      <c r="D260" s="89">
        <v>938.95</v>
      </c>
      <c r="E260" s="89">
        <v>932.45</v>
      </c>
      <c r="F260" s="89" t="s">
        <v>1628</v>
      </c>
      <c r="G260" s="98">
        <v>-0.0022</v>
      </c>
    </row>
    <row r="261" ht="15.75" customHeight="1">
      <c r="A261" s="254">
        <v>45236.0</v>
      </c>
      <c r="B261" s="89">
        <v>939.2</v>
      </c>
      <c r="C261" s="89">
        <v>934.2</v>
      </c>
      <c r="D261" s="89">
        <v>940.7</v>
      </c>
      <c r="E261" s="89">
        <v>930.0</v>
      </c>
      <c r="F261" s="89" t="s">
        <v>1579</v>
      </c>
      <c r="G261" s="98">
        <v>0.0091</v>
      </c>
    </row>
    <row r="262" ht="15.75" customHeight="1">
      <c r="A262" s="254">
        <v>45233.0</v>
      </c>
      <c r="B262" s="89">
        <v>930.75</v>
      </c>
      <c r="C262" s="89">
        <v>925.0</v>
      </c>
      <c r="D262" s="89">
        <v>933.7</v>
      </c>
      <c r="E262" s="89">
        <v>922.2</v>
      </c>
      <c r="F262" s="89" t="s">
        <v>1749</v>
      </c>
      <c r="G262" s="98">
        <v>0.0075</v>
      </c>
    </row>
    <row r="263" ht="15.75" customHeight="1">
      <c r="A263" s="254">
        <v>45232.0</v>
      </c>
      <c r="B263" s="89">
        <v>923.85</v>
      </c>
      <c r="C263" s="89">
        <v>920.0</v>
      </c>
      <c r="D263" s="89">
        <v>925.95</v>
      </c>
      <c r="E263" s="89">
        <v>916.4</v>
      </c>
      <c r="F263" s="89" t="s">
        <v>1681</v>
      </c>
      <c r="G263" s="98">
        <v>0.0114</v>
      </c>
    </row>
    <row r="264" ht="15.75" customHeight="1">
      <c r="A264" s="254">
        <v>45231.0</v>
      </c>
      <c r="B264" s="89">
        <v>913.45</v>
      </c>
      <c r="C264" s="89">
        <v>903.0</v>
      </c>
      <c r="D264" s="89">
        <v>914.55</v>
      </c>
      <c r="E264" s="89">
        <v>895.45</v>
      </c>
      <c r="F264" s="89" t="s">
        <v>1562</v>
      </c>
      <c r="G264" s="98">
        <v>-0.001</v>
      </c>
    </row>
    <row r="265" ht="15.75" customHeight="1">
      <c r="A265" s="91">
        <v>45230.0</v>
      </c>
      <c r="B265" s="89">
        <v>914.4</v>
      </c>
      <c r="C265" s="89">
        <v>920.3</v>
      </c>
      <c r="D265" s="89">
        <v>923.55</v>
      </c>
      <c r="E265" s="89">
        <v>912.4</v>
      </c>
      <c r="F265" s="89" t="s">
        <v>1629</v>
      </c>
      <c r="G265" s="98">
        <v>-0.0128</v>
      </c>
    </row>
    <row r="266" ht="15.75" customHeight="1">
      <c r="A266" s="91">
        <v>45229.0</v>
      </c>
      <c r="B266" s="89">
        <v>926.25</v>
      </c>
      <c r="C266" s="89">
        <v>914.8</v>
      </c>
      <c r="D266" s="89">
        <v>931.95</v>
      </c>
      <c r="E266" s="89">
        <v>910.35</v>
      </c>
      <c r="F266" s="89" t="s">
        <v>1789</v>
      </c>
      <c r="G266" s="98">
        <v>0.0127</v>
      </c>
    </row>
    <row r="267" ht="15.75" customHeight="1">
      <c r="A267" s="91">
        <v>45226.0</v>
      </c>
      <c r="B267" s="89">
        <v>914.6</v>
      </c>
      <c r="C267" s="89">
        <v>910.75</v>
      </c>
      <c r="D267" s="89">
        <v>918.4</v>
      </c>
      <c r="E267" s="89">
        <v>906.45</v>
      </c>
      <c r="F267" s="89" t="s">
        <v>1790</v>
      </c>
      <c r="G267" s="98">
        <v>0.01</v>
      </c>
    </row>
    <row r="268" ht="15.75" customHeight="1">
      <c r="A268" s="91">
        <v>45225.0</v>
      </c>
      <c r="B268" s="89">
        <v>905.5</v>
      </c>
      <c r="C268" s="89">
        <v>921.65</v>
      </c>
      <c r="D268" s="89">
        <v>924.6</v>
      </c>
      <c r="E268" s="89">
        <v>900.05</v>
      </c>
      <c r="F268" s="89" t="s">
        <v>1716</v>
      </c>
      <c r="G268" s="98">
        <v>-0.0185</v>
      </c>
    </row>
    <row r="269" ht="15.75" customHeight="1">
      <c r="A269" s="91">
        <v>45224.0</v>
      </c>
      <c r="B269" s="89">
        <v>922.6</v>
      </c>
      <c r="C269" s="89">
        <v>924.6</v>
      </c>
      <c r="D269" s="89">
        <v>939.65</v>
      </c>
      <c r="E269" s="89">
        <v>919.0</v>
      </c>
      <c r="F269" s="89" t="s">
        <v>1791</v>
      </c>
      <c r="G269" s="98">
        <v>-0.0178</v>
      </c>
    </row>
    <row r="270" ht="15.75" customHeight="1">
      <c r="A270" s="91">
        <v>45222.0</v>
      </c>
      <c r="B270" s="89">
        <v>939.3</v>
      </c>
      <c r="C270" s="89">
        <v>941.6</v>
      </c>
      <c r="D270" s="89">
        <v>949.1</v>
      </c>
      <c r="E270" s="89">
        <v>937.0</v>
      </c>
      <c r="F270" s="89" t="s">
        <v>1792</v>
      </c>
      <c r="G270" s="98">
        <v>-0.0062</v>
      </c>
    </row>
    <row r="271" ht="15.75" customHeight="1">
      <c r="A271" s="91">
        <v>45219.0</v>
      </c>
      <c r="B271" s="89">
        <v>945.2</v>
      </c>
      <c r="C271" s="89">
        <v>937.8</v>
      </c>
      <c r="D271" s="89">
        <v>947.5</v>
      </c>
      <c r="E271" s="89">
        <v>937.0</v>
      </c>
      <c r="F271" s="89" t="s">
        <v>1793</v>
      </c>
      <c r="G271" s="98">
        <v>0.0024</v>
      </c>
    </row>
    <row r="272" ht="15.75" customHeight="1">
      <c r="A272" s="91">
        <v>45218.0</v>
      </c>
      <c r="B272" s="89">
        <v>942.95</v>
      </c>
      <c r="C272" s="89">
        <v>945.8</v>
      </c>
      <c r="D272" s="89">
        <v>951.3</v>
      </c>
      <c r="E272" s="89">
        <v>941.35</v>
      </c>
      <c r="F272" s="89" t="s">
        <v>1620</v>
      </c>
      <c r="G272" s="98">
        <v>-0.0104</v>
      </c>
    </row>
    <row r="273" ht="15.75" customHeight="1">
      <c r="A273" s="91">
        <v>45217.0</v>
      </c>
      <c r="B273" s="89">
        <v>952.85</v>
      </c>
      <c r="C273" s="89">
        <v>953.0</v>
      </c>
      <c r="D273" s="89">
        <v>958.9</v>
      </c>
      <c r="E273" s="89">
        <v>950.65</v>
      </c>
      <c r="F273" s="89" t="s">
        <v>1794</v>
      </c>
      <c r="G273" s="98">
        <v>-8.0E-4</v>
      </c>
    </row>
    <row r="274" ht="15.75" customHeight="1">
      <c r="A274" s="91">
        <v>45216.0</v>
      </c>
      <c r="B274" s="89">
        <v>953.65</v>
      </c>
      <c r="C274" s="89">
        <v>946.55</v>
      </c>
      <c r="D274" s="89">
        <v>960.25</v>
      </c>
      <c r="E274" s="89">
        <v>946.0</v>
      </c>
      <c r="F274" s="89" t="s">
        <v>1641</v>
      </c>
      <c r="G274" s="98">
        <v>0.0075</v>
      </c>
    </row>
    <row r="275" ht="15.75" customHeight="1">
      <c r="A275" s="91">
        <v>45215.0</v>
      </c>
      <c r="B275" s="89">
        <v>946.55</v>
      </c>
      <c r="C275" s="89">
        <v>957.95</v>
      </c>
      <c r="D275" s="89">
        <v>958.75</v>
      </c>
      <c r="E275" s="89">
        <v>943.85</v>
      </c>
      <c r="F275" s="89" t="s">
        <v>1795</v>
      </c>
      <c r="G275" s="98">
        <v>-0.008</v>
      </c>
    </row>
    <row r="276" ht="15.75" customHeight="1">
      <c r="A276" s="91">
        <v>45212.0</v>
      </c>
      <c r="B276" s="89">
        <v>954.2</v>
      </c>
      <c r="C276" s="89">
        <v>946.3</v>
      </c>
      <c r="D276" s="89">
        <v>955.95</v>
      </c>
      <c r="E276" s="89">
        <v>946.3</v>
      </c>
      <c r="F276" s="89" t="s">
        <v>1665</v>
      </c>
      <c r="G276" s="98">
        <v>0.0041</v>
      </c>
    </row>
    <row r="277" ht="15.75" customHeight="1">
      <c r="A277" s="91">
        <v>45211.0</v>
      </c>
      <c r="B277" s="89">
        <v>950.35</v>
      </c>
      <c r="C277" s="89">
        <v>955.6</v>
      </c>
      <c r="D277" s="89">
        <v>956.8</v>
      </c>
      <c r="E277" s="89">
        <v>947.0</v>
      </c>
      <c r="F277" s="89" t="s">
        <v>1778</v>
      </c>
      <c r="G277" s="98">
        <v>-0.0055</v>
      </c>
    </row>
    <row r="278" ht="15.75" customHeight="1">
      <c r="A278" s="91">
        <v>45210.0</v>
      </c>
      <c r="B278" s="89">
        <v>955.6</v>
      </c>
      <c r="C278" s="89">
        <v>948.5</v>
      </c>
      <c r="D278" s="89">
        <v>956.8</v>
      </c>
      <c r="E278" s="89">
        <v>948.0</v>
      </c>
      <c r="F278" s="89" t="s">
        <v>1612</v>
      </c>
      <c r="G278" s="98">
        <v>0.0076</v>
      </c>
    </row>
    <row r="279" ht="15.75" customHeight="1">
      <c r="A279" s="91">
        <v>45209.0</v>
      </c>
      <c r="B279" s="89">
        <v>948.35</v>
      </c>
      <c r="C279" s="89">
        <v>924.55</v>
      </c>
      <c r="D279" s="89">
        <v>954.05</v>
      </c>
      <c r="E279" s="89">
        <v>921.05</v>
      </c>
      <c r="F279" s="89" t="s">
        <v>1796</v>
      </c>
      <c r="G279" s="98">
        <v>0.0257</v>
      </c>
    </row>
    <row r="280" ht="15.75" customHeight="1">
      <c r="A280" s="254">
        <v>45208.0</v>
      </c>
      <c r="B280" s="89">
        <v>924.55</v>
      </c>
      <c r="C280" s="89">
        <v>918.0</v>
      </c>
      <c r="D280" s="89">
        <v>928.05</v>
      </c>
      <c r="E280" s="89">
        <v>916.55</v>
      </c>
      <c r="F280" s="89" t="s">
        <v>1797</v>
      </c>
      <c r="G280" s="98">
        <v>-0.0016</v>
      </c>
    </row>
    <row r="281" ht="15.75" customHeight="1">
      <c r="A281" s="254">
        <v>45205.0</v>
      </c>
      <c r="B281" s="89">
        <v>926.05</v>
      </c>
      <c r="C281" s="89">
        <v>929.2</v>
      </c>
      <c r="D281" s="89">
        <v>929.2</v>
      </c>
      <c r="E281" s="89">
        <v>924.3</v>
      </c>
      <c r="F281" s="89" t="s">
        <v>1798</v>
      </c>
      <c r="G281" s="98">
        <v>-0.003</v>
      </c>
    </row>
    <row r="282" ht="15.75" customHeight="1">
      <c r="A282" s="254">
        <v>45204.0</v>
      </c>
      <c r="B282" s="89">
        <v>928.85</v>
      </c>
      <c r="C282" s="89">
        <v>925.05</v>
      </c>
      <c r="D282" s="89">
        <v>929.6</v>
      </c>
      <c r="E282" s="89">
        <v>919.4</v>
      </c>
      <c r="F282" s="89" t="s">
        <v>1799</v>
      </c>
      <c r="G282" s="98">
        <v>0.005</v>
      </c>
    </row>
    <row r="283" ht="15.75" customHeight="1">
      <c r="A283" s="254">
        <v>45203.0</v>
      </c>
      <c r="B283" s="89">
        <v>924.25</v>
      </c>
      <c r="C283" s="89">
        <v>918.3</v>
      </c>
      <c r="D283" s="89">
        <v>925.95</v>
      </c>
      <c r="E283" s="89">
        <v>918.3</v>
      </c>
      <c r="F283" s="89" t="s">
        <v>1800</v>
      </c>
      <c r="G283" s="98">
        <v>-0.0011</v>
      </c>
    </row>
    <row r="284" ht="15.75" customHeight="1">
      <c r="A284" s="254">
        <v>45202.0</v>
      </c>
      <c r="B284" s="89">
        <v>925.3</v>
      </c>
      <c r="C284" s="89">
        <v>918.25</v>
      </c>
      <c r="D284" s="89">
        <v>928.25</v>
      </c>
      <c r="E284" s="89">
        <v>916.05</v>
      </c>
      <c r="F284" s="89" t="s">
        <v>1801</v>
      </c>
      <c r="G284" s="98">
        <v>-0.0012</v>
      </c>
    </row>
    <row r="285" ht="15.75" customHeight="1">
      <c r="A285" s="254">
        <v>45198.0</v>
      </c>
      <c r="B285" s="89">
        <v>926.4</v>
      </c>
      <c r="C285" s="89">
        <v>932.0</v>
      </c>
      <c r="D285" s="89">
        <v>936.4</v>
      </c>
      <c r="E285" s="89">
        <v>921.8</v>
      </c>
      <c r="F285" s="89" t="s">
        <v>1606</v>
      </c>
      <c r="G285" s="98">
        <v>8.0E-4</v>
      </c>
    </row>
    <row r="286" ht="15.75" customHeight="1">
      <c r="A286" s="254">
        <v>45197.0</v>
      </c>
      <c r="B286" s="89">
        <v>925.65</v>
      </c>
      <c r="C286" s="89">
        <v>926.0</v>
      </c>
      <c r="D286" s="89">
        <v>932.0</v>
      </c>
      <c r="E286" s="89">
        <v>918.6</v>
      </c>
      <c r="F286" s="89" t="s">
        <v>1802</v>
      </c>
      <c r="G286" s="98">
        <v>0.0059</v>
      </c>
    </row>
    <row r="287" ht="15.75" customHeight="1">
      <c r="A287" s="254">
        <v>45196.0</v>
      </c>
      <c r="B287" s="89">
        <v>920.25</v>
      </c>
      <c r="C287" s="89">
        <v>914.95</v>
      </c>
      <c r="D287" s="89">
        <v>921.05</v>
      </c>
      <c r="E287" s="89">
        <v>907.45</v>
      </c>
      <c r="F287" s="89" t="s">
        <v>1735</v>
      </c>
      <c r="G287" s="98">
        <v>0.0083</v>
      </c>
    </row>
    <row r="288" ht="15.75" customHeight="1">
      <c r="A288" s="254">
        <v>45195.0</v>
      </c>
      <c r="B288" s="89">
        <v>912.7</v>
      </c>
      <c r="C288" s="89">
        <v>910.0</v>
      </c>
      <c r="D288" s="89">
        <v>920.95</v>
      </c>
      <c r="E288" s="89">
        <v>908.0</v>
      </c>
      <c r="F288" s="89" t="s">
        <v>1803</v>
      </c>
      <c r="G288" s="98">
        <v>0.0025</v>
      </c>
    </row>
    <row r="289" ht="15.75" customHeight="1">
      <c r="A289" s="254">
        <v>45194.0</v>
      </c>
      <c r="B289" s="89">
        <v>910.4</v>
      </c>
      <c r="C289" s="89">
        <v>912.0</v>
      </c>
      <c r="D289" s="89">
        <v>913.35</v>
      </c>
      <c r="E289" s="89">
        <v>902.05</v>
      </c>
      <c r="F289" s="89" t="s">
        <v>1804</v>
      </c>
      <c r="G289" s="98">
        <v>-0.0011</v>
      </c>
    </row>
    <row r="290" ht="15.75" customHeight="1">
      <c r="A290" s="254">
        <v>45191.0</v>
      </c>
      <c r="B290" s="89">
        <v>911.4</v>
      </c>
      <c r="C290" s="89">
        <v>917.95</v>
      </c>
      <c r="D290" s="89">
        <v>922.35</v>
      </c>
      <c r="E290" s="89">
        <v>903.8</v>
      </c>
      <c r="F290" s="89" t="s">
        <v>1805</v>
      </c>
      <c r="G290" s="98">
        <v>-0.0071</v>
      </c>
    </row>
    <row r="291" ht="15.75" customHeight="1">
      <c r="A291" s="254">
        <v>45190.0</v>
      </c>
      <c r="B291" s="89">
        <v>917.95</v>
      </c>
      <c r="C291" s="89">
        <v>910.2</v>
      </c>
      <c r="D291" s="89">
        <v>920.15</v>
      </c>
      <c r="E291" s="89">
        <v>903.35</v>
      </c>
      <c r="F291" s="89" t="s">
        <v>1806</v>
      </c>
      <c r="G291" s="98">
        <v>0.008</v>
      </c>
    </row>
    <row r="292" ht="15.75" customHeight="1">
      <c r="A292" s="254">
        <v>45189.0</v>
      </c>
      <c r="B292" s="89">
        <v>910.7</v>
      </c>
      <c r="C292" s="89">
        <v>911.0</v>
      </c>
      <c r="D292" s="89">
        <v>919.3</v>
      </c>
      <c r="E292" s="89">
        <v>904.8</v>
      </c>
      <c r="F292" s="89" t="s">
        <v>1701</v>
      </c>
      <c r="G292" s="98">
        <v>-0.0103</v>
      </c>
    </row>
    <row r="293" ht="15.75" customHeight="1">
      <c r="A293" s="254">
        <v>45187.0</v>
      </c>
      <c r="B293" s="89">
        <v>920.2</v>
      </c>
      <c r="C293" s="89">
        <v>929.4</v>
      </c>
      <c r="D293" s="89">
        <v>935.8</v>
      </c>
      <c r="E293" s="89">
        <v>918.0</v>
      </c>
      <c r="F293" s="89" t="s">
        <v>1807</v>
      </c>
      <c r="G293" s="98">
        <v>-0.017</v>
      </c>
    </row>
    <row r="294" ht="15.75" customHeight="1">
      <c r="A294" s="254">
        <v>45184.0</v>
      </c>
      <c r="B294" s="89">
        <v>936.15</v>
      </c>
      <c r="C294" s="89">
        <v>912.6</v>
      </c>
      <c r="D294" s="89">
        <v>948.7</v>
      </c>
      <c r="E294" s="89">
        <v>910.0</v>
      </c>
      <c r="F294" s="89" t="s">
        <v>1808</v>
      </c>
      <c r="G294" s="98">
        <v>0.0232</v>
      </c>
    </row>
    <row r="295" ht="15.75" customHeight="1">
      <c r="A295" s="254">
        <v>45183.0</v>
      </c>
      <c r="B295" s="89">
        <v>914.95</v>
      </c>
      <c r="C295" s="89">
        <v>920.3</v>
      </c>
      <c r="D295" s="89">
        <v>920.6</v>
      </c>
      <c r="E295" s="89">
        <v>910.1</v>
      </c>
      <c r="F295" s="89" t="s">
        <v>1809</v>
      </c>
      <c r="G295" s="98">
        <v>-2.0E-4</v>
      </c>
    </row>
    <row r="296" ht="15.75" customHeight="1">
      <c r="A296" s="254">
        <v>45182.0</v>
      </c>
      <c r="B296" s="89">
        <v>915.15</v>
      </c>
      <c r="C296" s="89">
        <v>888.05</v>
      </c>
      <c r="D296" s="89">
        <v>918.0</v>
      </c>
      <c r="E296" s="89">
        <v>885.55</v>
      </c>
      <c r="F296" s="89" t="s">
        <v>1590</v>
      </c>
      <c r="G296" s="98">
        <v>0.0278</v>
      </c>
    </row>
    <row r="297" ht="15.75" customHeight="1">
      <c r="A297" s="254">
        <v>45181.0</v>
      </c>
      <c r="B297" s="89">
        <v>890.4</v>
      </c>
      <c r="C297" s="89">
        <v>894.9</v>
      </c>
      <c r="D297" s="89">
        <v>896.5</v>
      </c>
      <c r="E297" s="89">
        <v>885.0</v>
      </c>
      <c r="F297" s="89" t="s">
        <v>1810</v>
      </c>
      <c r="G297" s="98">
        <v>-4.0E-4</v>
      </c>
    </row>
    <row r="298" ht="15.75" customHeight="1">
      <c r="A298" s="254">
        <v>45180.0</v>
      </c>
      <c r="B298" s="89">
        <v>890.8</v>
      </c>
      <c r="C298" s="89">
        <v>888.0</v>
      </c>
      <c r="D298" s="89">
        <v>892.3</v>
      </c>
      <c r="E298" s="89">
        <v>883.6</v>
      </c>
      <c r="F298" s="89" t="s">
        <v>1811</v>
      </c>
      <c r="G298" s="98">
        <v>0.0056</v>
      </c>
    </row>
    <row r="299" ht="15.75" customHeight="1">
      <c r="A299" s="254">
        <v>45177.0</v>
      </c>
      <c r="B299" s="89">
        <v>885.85</v>
      </c>
      <c r="C299" s="89">
        <v>881.8</v>
      </c>
      <c r="D299" s="89">
        <v>890.65</v>
      </c>
      <c r="E299" s="89">
        <v>878.15</v>
      </c>
      <c r="F299" s="89" t="s">
        <v>1812</v>
      </c>
      <c r="G299" s="98">
        <v>0.0121</v>
      </c>
    </row>
    <row r="300" ht="15.75" customHeight="1">
      <c r="A300" s="254">
        <v>45176.0</v>
      </c>
      <c r="B300" s="89">
        <v>875.3</v>
      </c>
      <c r="C300" s="89">
        <v>880.3</v>
      </c>
      <c r="D300" s="89">
        <v>883.7</v>
      </c>
      <c r="E300" s="89">
        <v>873.15</v>
      </c>
      <c r="F300" s="89" t="s">
        <v>1633</v>
      </c>
      <c r="G300" s="98">
        <v>-0.0057</v>
      </c>
    </row>
    <row r="301" ht="15.75" customHeight="1">
      <c r="A301" s="254">
        <v>45175.0</v>
      </c>
      <c r="B301" s="89">
        <v>880.3</v>
      </c>
      <c r="C301" s="89">
        <v>867.15</v>
      </c>
      <c r="D301" s="89">
        <v>882.4</v>
      </c>
      <c r="E301" s="89">
        <v>865.8</v>
      </c>
      <c r="F301" s="89" t="s">
        <v>1813</v>
      </c>
      <c r="G301" s="98">
        <v>0.0166</v>
      </c>
    </row>
    <row r="302" ht="15.75" customHeight="1">
      <c r="A302" s="254">
        <v>45174.0</v>
      </c>
      <c r="B302" s="89">
        <v>865.9</v>
      </c>
      <c r="C302" s="89">
        <v>863.1</v>
      </c>
      <c r="D302" s="89">
        <v>867.8</v>
      </c>
      <c r="E302" s="89">
        <v>858.4</v>
      </c>
      <c r="F302" s="89" t="s">
        <v>1814</v>
      </c>
      <c r="G302" s="98">
        <v>7.0E-4</v>
      </c>
    </row>
    <row r="303" ht="15.75" customHeight="1">
      <c r="A303" s="254">
        <v>45173.0</v>
      </c>
      <c r="B303" s="89">
        <v>865.3</v>
      </c>
      <c r="C303" s="89">
        <v>865.75</v>
      </c>
      <c r="D303" s="89">
        <v>869.45</v>
      </c>
      <c r="E303" s="89">
        <v>859.7</v>
      </c>
      <c r="F303" s="89" t="s">
        <v>1567</v>
      </c>
      <c r="G303" s="98">
        <v>-8.0E-4</v>
      </c>
    </row>
    <row r="304" ht="15.75" customHeight="1">
      <c r="A304" s="254">
        <v>45170.0</v>
      </c>
      <c r="B304" s="89">
        <v>865.95</v>
      </c>
      <c r="C304" s="89">
        <v>853.15</v>
      </c>
      <c r="D304" s="89">
        <v>867.55</v>
      </c>
      <c r="E304" s="89">
        <v>852.75</v>
      </c>
      <c r="F304" s="89" t="s">
        <v>1815</v>
      </c>
      <c r="G304" s="98">
        <v>0.0112</v>
      </c>
    </row>
    <row r="305" ht="15.75" customHeight="1">
      <c r="A305" s="254">
        <v>45169.0</v>
      </c>
      <c r="B305" s="89">
        <v>856.4</v>
      </c>
      <c r="C305" s="89">
        <v>855.5</v>
      </c>
      <c r="D305" s="89">
        <v>859.5</v>
      </c>
      <c r="E305" s="89">
        <v>847.05</v>
      </c>
      <c r="F305" s="89" t="s">
        <v>1816</v>
      </c>
      <c r="G305" s="98">
        <v>-0.0016</v>
      </c>
    </row>
    <row r="306" ht="15.75" customHeight="1">
      <c r="A306" s="254">
        <v>45168.0</v>
      </c>
      <c r="B306" s="89">
        <v>857.75</v>
      </c>
      <c r="C306" s="89">
        <v>859.85</v>
      </c>
      <c r="D306" s="89">
        <v>862.6</v>
      </c>
      <c r="E306" s="89">
        <v>856.45</v>
      </c>
      <c r="F306" s="89" t="s">
        <v>1648</v>
      </c>
      <c r="G306" s="98">
        <v>0.003</v>
      </c>
    </row>
    <row r="307" ht="15.75" customHeight="1">
      <c r="A307" s="254">
        <v>45167.0</v>
      </c>
      <c r="B307" s="89">
        <v>855.2</v>
      </c>
      <c r="C307" s="89">
        <v>870.0</v>
      </c>
      <c r="D307" s="89">
        <v>870.0</v>
      </c>
      <c r="E307" s="89">
        <v>848.5</v>
      </c>
      <c r="F307" s="89" t="s">
        <v>1817</v>
      </c>
      <c r="G307" s="98">
        <v>-0.0174</v>
      </c>
    </row>
    <row r="308" ht="15.75" customHeight="1">
      <c r="A308" s="254">
        <v>45166.0</v>
      </c>
      <c r="B308" s="89">
        <v>870.35</v>
      </c>
      <c r="C308" s="89">
        <v>874.05</v>
      </c>
      <c r="D308" s="89">
        <v>875.75</v>
      </c>
      <c r="E308" s="89">
        <v>865.85</v>
      </c>
      <c r="F308" s="89" t="s">
        <v>1736</v>
      </c>
      <c r="G308" s="98">
        <v>-0.0036</v>
      </c>
    </row>
    <row r="309" ht="15.75" customHeight="1">
      <c r="A309" s="254">
        <v>45163.0</v>
      </c>
      <c r="B309" s="89">
        <v>873.5</v>
      </c>
      <c r="C309" s="89">
        <v>869.45</v>
      </c>
      <c r="D309" s="89">
        <v>875.95</v>
      </c>
      <c r="E309" s="89">
        <v>861.1</v>
      </c>
      <c r="F309" s="89" t="s">
        <v>1818</v>
      </c>
      <c r="G309" s="98">
        <v>0.0047</v>
      </c>
    </row>
    <row r="310" ht="15.75" customHeight="1">
      <c r="A310" s="254">
        <v>45162.0</v>
      </c>
      <c r="B310" s="89">
        <v>869.45</v>
      </c>
      <c r="C310" s="89">
        <v>873.0</v>
      </c>
      <c r="D310" s="89">
        <v>874.7</v>
      </c>
      <c r="E310" s="89">
        <v>864.2</v>
      </c>
      <c r="F310" s="89" t="s">
        <v>1819</v>
      </c>
      <c r="G310" s="98">
        <v>0.0015</v>
      </c>
    </row>
    <row r="311" ht="15.75" customHeight="1">
      <c r="A311" s="254">
        <v>45161.0</v>
      </c>
      <c r="B311" s="89">
        <v>868.15</v>
      </c>
      <c r="C311" s="89">
        <v>877.0</v>
      </c>
      <c r="D311" s="89">
        <v>877.0</v>
      </c>
      <c r="E311" s="89">
        <v>866.8</v>
      </c>
      <c r="F311" s="89" t="s">
        <v>1820</v>
      </c>
      <c r="G311" s="98">
        <v>-0.0108</v>
      </c>
    </row>
    <row r="312" ht="15.75" customHeight="1">
      <c r="A312" s="254">
        <v>45160.0</v>
      </c>
      <c r="B312" s="89">
        <v>877.65</v>
      </c>
      <c r="C312" s="89">
        <v>871.0</v>
      </c>
      <c r="D312" s="89">
        <v>879.95</v>
      </c>
      <c r="E312" s="89">
        <v>866.2</v>
      </c>
      <c r="F312" s="89" t="s">
        <v>1821</v>
      </c>
      <c r="G312" s="98">
        <v>0.0065</v>
      </c>
    </row>
    <row r="313" ht="15.75" customHeight="1">
      <c r="A313" s="254">
        <v>45159.0</v>
      </c>
      <c r="B313" s="89">
        <v>871.95</v>
      </c>
      <c r="C313" s="89">
        <v>855.65</v>
      </c>
      <c r="D313" s="89">
        <v>874.0</v>
      </c>
      <c r="E313" s="89">
        <v>854.1</v>
      </c>
      <c r="F313" s="89" t="s">
        <v>1822</v>
      </c>
      <c r="G313" s="98">
        <v>0.0183</v>
      </c>
    </row>
    <row r="314" ht="15.75" customHeight="1">
      <c r="A314" s="254">
        <v>45156.0</v>
      </c>
      <c r="B314" s="89">
        <v>856.25</v>
      </c>
      <c r="C314" s="89">
        <v>856.7</v>
      </c>
      <c r="D314" s="89">
        <v>862.0</v>
      </c>
      <c r="E314" s="89">
        <v>852.25</v>
      </c>
      <c r="F314" s="89" t="s">
        <v>1823</v>
      </c>
      <c r="G314" s="98">
        <v>-5.0E-4</v>
      </c>
    </row>
    <row r="315" ht="15.75" customHeight="1">
      <c r="A315" s="254">
        <v>45155.0</v>
      </c>
      <c r="B315" s="89">
        <v>856.7</v>
      </c>
      <c r="C315" s="89">
        <v>857.2</v>
      </c>
      <c r="D315" s="89">
        <v>859.85</v>
      </c>
      <c r="E315" s="89">
        <v>850.0</v>
      </c>
      <c r="F315" s="89" t="s">
        <v>1824</v>
      </c>
      <c r="G315" s="98">
        <v>-3.0E-4</v>
      </c>
    </row>
    <row r="316" ht="15.75" customHeight="1">
      <c r="A316" s="254">
        <v>45154.0</v>
      </c>
      <c r="B316" s="89">
        <v>856.95</v>
      </c>
      <c r="C316" s="89">
        <v>870.0</v>
      </c>
      <c r="D316" s="89">
        <v>874.0</v>
      </c>
      <c r="E316" s="89">
        <v>853.2</v>
      </c>
      <c r="F316" s="89" t="s">
        <v>1825</v>
      </c>
      <c r="G316" s="98">
        <v>-0.0116</v>
      </c>
    </row>
    <row r="317" ht="15.75" customHeight="1">
      <c r="A317" s="254">
        <v>45152.0</v>
      </c>
      <c r="B317" s="89">
        <v>867.05</v>
      </c>
      <c r="C317" s="89">
        <v>870.5</v>
      </c>
      <c r="D317" s="89">
        <v>870.6</v>
      </c>
      <c r="E317" s="89">
        <v>857.6</v>
      </c>
      <c r="F317" s="89" t="s">
        <v>1826</v>
      </c>
      <c r="G317" s="98">
        <v>-0.004</v>
      </c>
    </row>
    <row r="318" ht="15.75" customHeight="1">
      <c r="A318" s="254">
        <v>45149.0</v>
      </c>
      <c r="B318" s="89">
        <v>870.55</v>
      </c>
      <c r="C318" s="89">
        <v>872.0</v>
      </c>
      <c r="D318" s="89">
        <v>873.7</v>
      </c>
      <c r="E318" s="89">
        <v>865.0</v>
      </c>
      <c r="F318" s="89" t="s">
        <v>1576</v>
      </c>
      <c r="G318" s="98">
        <v>-0.0049</v>
      </c>
    </row>
    <row r="319" ht="15.75" customHeight="1">
      <c r="A319" s="254">
        <v>45148.0</v>
      </c>
      <c r="B319" s="89">
        <v>874.8</v>
      </c>
      <c r="C319" s="89">
        <v>882.0</v>
      </c>
      <c r="D319" s="89">
        <v>883.9</v>
      </c>
      <c r="E319" s="89">
        <v>868.2</v>
      </c>
      <c r="F319" s="89" t="s">
        <v>1827</v>
      </c>
      <c r="G319" s="98">
        <v>-0.0101</v>
      </c>
    </row>
    <row r="320" ht="15.75" customHeight="1">
      <c r="A320" s="254">
        <v>45147.0</v>
      </c>
      <c r="B320" s="89">
        <v>883.7</v>
      </c>
      <c r="C320" s="89">
        <v>885.0</v>
      </c>
      <c r="D320" s="89">
        <v>897.45</v>
      </c>
      <c r="E320" s="89">
        <v>878.8</v>
      </c>
      <c r="F320" s="89" t="s">
        <v>1731</v>
      </c>
      <c r="G320" s="98">
        <v>-0.0019</v>
      </c>
    </row>
    <row r="321" ht="15.75" customHeight="1">
      <c r="A321" s="254">
        <v>45146.0</v>
      </c>
      <c r="B321" s="89">
        <v>885.4</v>
      </c>
      <c r="C321" s="89">
        <v>892.0</v>
      </c>
      <c r="D321" s="89">
        <v>894.3</v>
      </c>
      <c r="E321" s="89">
        <v>880.45</v>
      </c>
      <c r="F321" s="89" t="s">
        <v>1828</v>
      </c>
      <c r="G321" s="98">
        <v>-0.0067</v>
      </c>
    </row>
    <row r="322" ht="15.75" customHeight="1">
      <c r="A322" s="254">
        <v>45145.0</v>
      </c>
      <c r="B322" s="89">
        <v>891.4</v>
      </c>
      <c r="C322" s="89">
        <v>885.15</v>
      </c>
      <c r="D322" s="89">
        <v>900.55</v>
      </c>
      <c r="E322" s="89">
        <v>884.1</v>
      </c>
      <c r="F322" s="89" t="s">
        <v>1829</v>
      </c>
      <c r="G322" s="98">
        <v>0.002</v>
      </c>
    </row>
    <row r="323" ht="15.75" customHeight="1">
      <c r="A323" s="254">
        <v>45142.0</v>
      </c>
      <c r="B323" s="89">
        <v>889.65</v>
      </c>
      <c r="C323" s="89">
        <v>869.0</v>
      </c>
      <c r="D323" s="89">
        <v>892.95</v>
      </c>
      <c r="E323" s="89">
        <v>866.2</v>
      </c>
      <c r="F323" s="89" t="s">
        <v>1830</v>
      </c>
      <c r="G323" s="98">
        <v>0.0206</v>
      </c>
    </row>
    <row r="324" ht="15.75" customHeight="1">
      <c r="A324" s="254">
        <v>45141.0</v>
      </c>
      <c r="B324" s="89">
        <v>871.7</v>
      </c>
      <c r="C324" s="89">
        <v>875.0</v>
      </c>
      <c r="D324" s="89">
        <v>882.05</v>
      </c>
      <c r="E324" s="89">
        <v>865.1</v>
      </c>
      <c r="F324" s="89" t="s">
        <v>1831</v>
      </c>
      <c r="G324" s="98">
        <v>-0.0073</v>
      </c>
    </row>
    <row r="325" ht="15.75" customHeight="1">
      <c r="A325" s="254">
        <v>45140.0</v>
      </c>
      <c r="B325" s="89">
        <v>878.1</v>
      </c>
      <c r="C325" s="89">
        <v>883.2</v>
      </c>
      <c r="D325" s="89">
        <v>890.65</v>
      </c>
      <c r="E325" s="89">
        <v>872.6</v>
      </c>
      <c r="F325" s="89" t="s">
        <v>1821</v>
      </c>
      <c r="G325" s="98">
        <v>-0.0152</v>
      </c>
    </row>
    <row r="326" ht="15.75" customHeight="1">
      <c r="A326" s="254">
        <v>45139.0</v>
      </c>
      <c r="B326" s="89">
        <v>891.65</v>
      </c>
      <c r="C326" s="89">
        <v>894.5</v>
      </c>
      <c r="D326" s="89">
        <v>897.4</v>
      </c>
      <c r="E326" s="89">
        <v>888.15</v>
      </c>
      <c r="F326" s="89" t="s">
        <v>1832</v>
      </c>
      <c r="G326" s="98">
        <v>0.002</v>
      </c>
    </row>
    <row r="327" ht="15.75" customHeight="1">
      <c r="A327" s="254">
        <v>45138.0</v>
      </c>
      <c r="B327" s="89">
        <v>889.9</v>
      </c>
      <c r="C327" s="89">
        <v>894.0</v>
      </c>
      <c r="D327" s="89">
        <v>897.8</v>
      </c>
      <c r="E327" s="89">
        <v>885.25</v>
      </c>
      <c r="F327" s="89" t="s">
        <v>1665</v>
      </c>
      <c r="G327" s="98">
        <v>-0.0058</v>
      </c>
    </row>
    <row r="328" ht="15.75" customHeight="1">
      <c r="A328" s="254">
        <v>45135.0</v>
      </c>
      <c r="B328" s="89">
        <v>895.1</v>
      </c>
      <c r="C328" s="89">
        <v>899.9</v>
      </c>
      <c r="D328" s="89">
        <v>899.9</v>
      </c>
      <c r="E328" s="89">
        <v>890.55</v>
      </c>
      <c r="F328" s="89" t="s">
        <v>1833</v>
      </c>
      <c r="G328" s="98">
        <v>-1.0E-4</v>
      </c>
    </row>
    <row r="329" ht="15.75" customHeight="1">
      <c r="A329" s="254">
        <v>45134.0</v>
      </c>
      <c r="B329" s="89">
        <v>895.15</v>
      </c>
      <c r="C329" s="89">
        <v>889.35</v>
      </c>
      <c r="D329" s="89">
        <v>901.4</v>
      </c>
      <c r="E329" s="89">
        <v>888.15</v>
      </c>
      <c r="F329" s="89" t="s">
        <v>1834</v>
      </c>
      <c r="G329" s="98">
        <v>0.0065</v>
      </c>
    </row>
    <row r="330" ht="15.75" customHeight="1">
      <c r="A330" s="254">
        <v>45133.0</v>
      </c>
      <c r="B330" s="89">
        <v>889.4</v>
      </c>
      <c r="C330" s="89">
        <v>886.5</v>
      </c>
      <c r="D330" s="89">
        <v>896.5</v>
      </c>
      <c r="E330" s="89">
        <v>883.3</v>
      </c>
      <c r="F330" s="89" t="s">
        <v>1835</v>
      </c>
      <c r="G330" s="98">
        <v>0.0065</v>
      </c>
    </row>
    <row r="331" ht="15.75" customHeight="1">
      <c r="A331" s="254">
        <v>45132.0</v>
      </c>
      <c r="B331" s="89">
        <v>883.65</v>
      </c>
      <c r="C331" s="89">
        <v>888.0</v>
      </c>
      <c r="D331" s="89">
        <v>894.7</v>
      </c>
      <c r="E331" s="89">
        <v>879.1</v>
      </c>
      <c r="F331" s="89" t="s">
        <v>1594</v>
      </c>
      <c r="G331" s="98">
        <v>-0.0051</v>
      </c>
    </row>
    <row r="332" ht="15.75" customHeight="1">
      <c r="A332" s="254">
        <v>45131.0</v>
      </c>
      <c r="B332" s="89">
        <v>888.15</v>
      </c>
      <c r="C332" s="89">
        <v>885.0</v>
      </c>
      <c r="D332" s="89">
        <v>892.6</v>
      </c>
      <c r="E332" s="89">
        <v>880.8</v>
      </c>
      <c r="F332" s="89" t="s">
        <v>1836</v>
      </c>
      <c r="G332" s="98">
        <v>0.0024</v>
      </c>
    </row>
    <row r="333" ht="15.75" customHeight="1">
      <c r="A333" s="254">
        <v>45128.0</v>
      </c>
      <c r="B333" s="89">
        <v>886.0</v>
      </c>
      <c r="C333" s="89">
        <v>878.1</v>
      </c>
      <c r="D333" s="89">
        <v>891.9</v>
      </c>
      <c r="E333" s="89">
        <v>874.8</v>
      </c>
      <c r="F333" s="89" t="s">
        <v>1837</v>
      </c>
      <c r="G333" s="98">
        <v>0.0013</v>
      </c>
    </row>
    <row r="334" ht="15.75" customHeight="1">
      <c r="A334" s="254">
        <v>45127.0</v>
      </c>
      <c r="B334" s="89">
        <v>884.85</v>
      </c>
      <c r="C334" s="89">
        <v>871.0</v>
      </c>
      <c r="D334" s="89">
        <v>886.7</v>
      </c>
      <c r="E334" s="89">
        <v>868.0</v>
      </c>
      <c r="F334" s="89" t="s">
        <v>1838</v>
      </c>
      <c r="G334" s="98">
        <v>0.0162</v>
      </c>
    </row>
    <row r="335" ht="15.75" customHeight="1">
      <c r="A335" s="254">
        <v>45126.0</v>
      </c>
      <c r="B335" s="89">
        <v>870.75</v>
      </c>
      <c r="C335" s="89">
        <v>875.45</v>
      </c>
      <c r="D335" s="89">
        <v>877.0</v>
      </c>
      <c r="E335" s="89">
        <v>867.2</v>
      </c>
      <c r="F335" s="89" t="s">
        <v>1839</v>
      </c>
      <c r="G335" s="98">
        <v>-0.0054</v>
      </c>
    </row>
    <row r="336" ht="15.75" customHeight="1">
      <c r="A336" s="254">
        <v>45125.0</v>
      </c>
      <c r="B336" s="89">
        <v>875.45</v>
      </c>
      <c r="C336" s="89">
        <v>877.05</v>
      </c>
      <c r="D336" s="89">
        <v>880.2</v>
      </c>
      <c r="E336" s="89">
        <v>863.15</v>
      </c>
      <c r="F336" s="89" t="s">
        <v>1840</v>
      </c>
      <c r="G336" s="98">
        <v>-0.003</v>
      </c>
    </row>
    <row r="337" ht="15.75" customHeight="1">
      <c r="A337" s="254">
        <v>45124.0</v>
      </c>
      <c r="B337" s="89">
        <v>878.1</v>
      </c>
      <c r="C337" s="89">
        <v>886.0</v>
      </c>
      <c r="D337" s="89">
        <v>896.65</v>
      </c>
      <c r="E337" s="89">
        <v>876.0</v>
      </c>
      <c r="F337" s="89" t="s">
        <v>1606</v>
      </c>
      <c r="G337" s="98">
        <v>-0.0095</v>
      </c>
    </row>
    <row r="338" ht="15.75" customHeight="1">
      <c r="A338" s="254">
        <v>45121.0</v>
      </c>
      <c r="B338" s="89">
        <v>886.5</v>
      </c>
      <c r="C338" s="89">
        <v>885.0</v>
      </c>
      <c r="D338" s="89">
        <v>890.25</v>
      </c>
      <c r="E338" s="89">
        <v>879.65</v>
      </c>
      <c r="F338" s="89" t="s">
        <v>1641</v>
      </c>
      <c r="G338" s="98">
        <v>0.0016</v>
      </c>
    </row>
    <row r="339" ht="15.75" customHeight="1">
      <c r="A339" s="254">
        <v>45120.0</v>
      </c>
      <c r="B339" s="89">
        <v>885.05</v>
      </c>
      <c r="C339" s="89">
        <v>891.35</v>
      </c>
      <c r="D339" s="89">
        <v>893.3</v>
      </c>
      <c r="E339" s="89">
        <v>883.25</v>
      </c>
      <c r="F339" s="89" t="s">
        <v>1706</v>
      </c>
      <c r="G339" s="98">
        <v>-0.0055</v>
      </c>
    </row>
    <row r="340" ht="15.75" customHeight="1">
      <c r="A340" s="254">
        <v>45119.0</v>
      </c>
      <c r="B340" s="89">
        <v>889.95</v>
      </c>
      <c r="C340" s="89">
        <v>889.95</v>
      </c>
      <c r="D340" s="89">
        <v>895.7</v>
      </c>
      <c r="E340" s="89">
        <v>883.1</v>
      </c>
      <c r="F340" s="89" t="s">
        <v>1678</v>
      </c>
      <c r="G340" s="98">
        <v>-0.0022</v>
      </c>
    </row>
    <row r="341" ht="15.75" customHeight="1">
      <c r="A341" s="254">
        <v>45118.0</v>
      </c>
      <c r="B341" s="89">
        <v>891.9</v>
      </c>
      <c r="C341" s="89">
        <v>890.0</v>
      </c>
      <c r="D341" s="89">
        <v>893.15</v>
      </c>
      <c r="E341" s="89">
        <v>886.3</v>
      </c>
      <c r="F341" s="89" t="s">
        <v>1841</v>
      </c>
      <c r="G341" s="98">
        <v>0.0073</v>
      </c>
    </row>
    <row r="342" ht="15.75" customHeight="1">
      <c r="A342" s="254">
        <v>45117.0</v>
      </c>
      <c r="B342" s="89">
        <v>885.4</v>
      </c>
      <c r="C342" s="89">
        <v>867.0</v>
      </c>
      <c r="D342" s="89">
        <v>889.6</v>
      </c>
      <c r="E342" s="89">
        <v>865.0</v>
      </c>
      <c r="F342" s="89" t="s">
        <v>1620</v>
      </c>
      <c r="G342" s="98">
        <v>0.0172</v>
      </c>
    </row>
    <row r="343" ht="15.75" customHeight="1">
      <c r="A343" s="254">
        <v>45114.0</v>
      </c>
      <c r="B343" s="89">
        <v>870.45</v>
      </c>
      <c r="C343" s="89">
        <v>865.0</v>
      </c>
      <c r="D343" s="89">
        <v>883.6</v>
      </c>
      <c r="E343" s="89">
        <v>862.5</v>
      </c>
      <c r="F343" s="89" t="s">
        <v>1842</v>
      </c>
      <c r="G343" s="98">
        <v>9.0E-4</v>
      </c>
    </row>
    <row r="344" ht="15.75" customHeight="1">
      <c r="A344" s="254">
        <v>45113.0</v>
      </c>
      <c r="B344" s="89">
        <v>869.65</v>
      </c>
      <c r="C344" s="89">
        <v>864.35</v>
      </c>
      <c r="D344" s="89">
        <v>877.9</v>
      </c>
      <c r="E344" s="89">
        <v>863.45</v>
      </c>
      <c r="F344" s="89" t="s">
        <v>1791</v>
      </c>
      <c r="G344" s="98">
        <v>0.0035</v>
      </c>
    </row>
    <row r="345" ht="15.75" customHeight="1">
      <c r="A345" s="254">
        <v>45112.0</v>
      </c>
      <c r="B345" s="89">
        <v>866.65</v>
      </c>
      <c r="C345" s="89">
        <v>868.0</v>
      </c>
      <c r="D345" s="89">
        <v>871.0</v>
      </c>
      <c r="E345" s="89">
        <v>863.05</v>
      </c>
      <c r="F345" s="89" t="s">
        <v>1638</v>
      </c>
      <c r="G345" s="98">
        <v>0.0017</v>
      </c>
    </row>
    <row r="346" ht="15.75" customHeight="1">
      <c r="A346" s="254">
        <v>45111.0</v>
      </c>
      <c r="B346" s="89">
        <v>865.15</v>
      </c>
      <c r="C346" s="89">
        <v>873.8</v>
      </c>
      <c r="D346" s="89">
        <v>873.8</v>
      </c>
      <c r="E346" s="89">
        <v>853.3</v>
      </c>
      <c r="F346" s="89" t="s">
        <v>1843</v>
      </c>
      <c r="G346" s="98">
        <v>-0.0159</v>
      </c>
    </row>
    <row r="347" ht="15.75" customHeight="1">
      <c r="A347" s="254">
        <v>45110.0</v>
      </c>
      <c r="B347" s="89">
        <v>879.15</v>
      </c>
      <c r="C347" s="89">
        <v>880.0</v>
      </c>
      <c r="D347" s="89">
        <v>884.15</v>
      </c>
      <c r="E347" s="89">
        <v>874.6</v>
      </c>
      <c r="F347" s="89" t="s">
        <v>1821</v>
      </c>
      <c r="G347" s="98">
        <v>5.0E-4</v>
      </c>
    </row>
    <row r="348" ht="15.75" customHeight="1">
      <c r="A348" s="254">
        <v>45107.0</v>
      </c>
      <c r="B348" s="89">
        <v>878.75</v>
      </c>
      <c r="C348" s="89">
        <v>880.0</v>
      </c>
      <c r="D348" s="89">
        <v>883.0</v>
      </c>
      <c r="E348" s="89">
        <v>867.05</v>
      </c>
      <c r="F348" s="89" t="s">
        <v>1590</v>
      </c>
      <c r="G348" s="98">
        <v>0.0075</v>
      </c>
    </row>
    <row r="349" ht="15.75" customHeight="1">
      <c r="A349" s="254">
        <v>45105.0</v>
      </c>
      <c r="B349" s="89">
        <v>872.2</v>
      </c>
      <c r="C349" s="89">
        <v>869.5</v>
      </c>
      <c r="D349" s="89">
        <v>873.6</v>
      </c>
      <c r="E349" s="89">
        <v>863.6</v>
      </c>
      <c r="F349" s="89" t="s">
        <v>1844</v>
      </c>
      <c r="G349" s="98">
        <v>0.0084</v>
      </c>
    </row>
    <row r="350" ht="15.75" customHeight="1">
      <c r="A350" s="254">
        <v>45104.0</v>
      </c>
      <c r="B350" s="89">
        <v>864.9</v>
      </c>
      <c r="C350" s="89">
        <v>856.5</v>
      </c>
      <c r="D350" s="89">
        <v>871.35</v>
      </c>
      <c r="E350" s="89">
        <v>853.6</v>
      </c>
      <c r="F350" s="89" t="s">
        <v>1685</v>
      </c>
      <c r="G350" s="98">
        <v>0.0152</v>
      </c>
    </row>
    <row r="351" ht="15.75" customHeight="1">
      <c r="A351" s="254">
        <v>45103.0</v>
      </c>
      <c r="B351" s="89">
        <v>851.95</v>
      </c>
      <c r="C351" s="89">
        <v>857.35</v>
      </c>
      <c r="D351" s="89">
        <v>857.35</v>
      </c>
      <c r="E351" s="89">
        <v>846.35</v>
      </c>
      <c r="F351" s="89" t="s">
        <v>1815</v>
      </c>
      <c r="G351" s="98">
        <v>-0.0033</v>
      </c>
    </row>
    <row r="352" ht="15.75" customHeight="1">
      <c r="A352" s="254">
        <v>45100.0</v>
      </c>
      <c r="B352" s="89">
        <v>854.8</v>
      </c>
      <c r="C352" s="89">
        <v>844.0</v>
      </c>
      <c r="D352" s="89">
        <v>862.75</v>
      </c>
      <c r="E352" s="89">
        <v>841.35</v>
      </c>
      <c r="F352" s="89" t="s">
        <v>1845</v>
      </c>
      <c r="G352" s="98">
        <v>0.0142</v>
      </c>
    </row>
    <row r="353" ht="15.75" customHeight="1">
      <c r="A353" s="254">
        <v>45099.0</v>
      </c>
      <c r="B353" s="89">
        <v>842.8</v>
      </c>
      <c r="C353" s="89">
        <v>836.7</v>
      </c>
      <c r="D353" s="89">
        <v>843.5</v>
      </c>
      <c r="E353" s="89">
        <v>834.7</v>
      </c>
      <c r="F353" s="89" t="s">
        <v>1846</v>
      </c>
      <c r="G353" s="98">
        <v>0.0045</v>
      </c>
    </row>
    <row r="354" ht="15.75" customHeight="1">
      <c r="A354" s="254">
        <v>45098.0</v>
      </c>
      <c r="B354" s="89">
        <v>839.0</v>
      </c>
      <c r="C354" s="89">
        <v>832.0</v>
      </c>
      <c r="D354" s="89">
        <v>840.75</v>
      </c>
      <c r="E354" s="89">
        <v>830.4</v>
      </c>
      <c r="F354" s="89" t="s">
        <v>1847</v>
      </c>
      <c r="G354" s="98">
        <v>0.0094</v>
      </c>
    </row>
    <row r="355" ht="15.75" customHeight="1">
      <c r="A355" s="254">
        <v>45097.0</v>
      </c>
      <c r="B355" s="89">
        <v>831.2</v>
      </c>
      <c r="C355" s="89">
        <v>828.1</v>
      </c>
      <c r="D355" s="89">
        <v>833.7</v>
      </c>
      <c r="E355" s="89">
        <v>826.85</v>
      </c>
      <c r="F355" s="89" t="s">
        <v>1848</v>
      </c>
      <c r="G355" s="98">
        <v>0.0037</v>
      </c>
    </row>
    <row r="356" ht="15.75" customHeight="1">
      <c r="A356" s="254">
        <v>45096.0</v>
      </c>
      <c r="B356" s="89">
        <v>828.15</v>
      </c>
      <c r="C356" s="89">
        <v>840.0</v>
      </c>
      <c r="D356" s="89">
        <v>840.0</v>
      </c>
      <c r="E356" s="89">
        <v>827.5</v>
      </c>
      <c r="F356" s="89" t="s">
        <v>1847</v>
      </c>
      <c r="G356" s="98">
        <v>-0.0115</v>
      </c>
    </row>
    <row r="357" ht="15.75" customHeight="1">
      <c r="A357" s="254">
        <v>45093.0</v>
      </c>
      <c r="B357" s="89">
        <v>837.8</v>
      </c>
      <c r="C357" s="89">
        <v>822.5</v>
      </c>
      <c r="D357" s="89">
        <v>840.0</v>
      </c>
      <c r="E357" s="89">
        <v>820.8</v>
      </c>
      <c r="F357" s="89" t="s">
        <v>1849</v>
      </c>
      <c r="G357" s="98">
        <v>0.0098</v>
      </c>
    </row>
    <row r="358" ht="15.75" customHeight="1">
      <c r="A358" s="254">
        <v>45092.0</v>
      </c>
      <c r="B358" s="89">
        <v>829.7</v>
      </c>
      <c r="C358" s="89">
        <v>827.0</v>
      </c>
      <c r="D358" s="89">
        <v>833.8</v>
      </c>
      <c r="E358" s="89">
        <v>824.2</v>
      </c>
      <c r="F358" s="89" t="s">
        <v>1850</v>
      </c>
      <c r="G358" s="98">
        <v>0.0021</v>
      </c>
    </row>
    <row r="359" ht="15.75" customHeight="1">
      <c r="A359" s="254">
        <v>45091.0</v>
      </c>
      <c r="B359" s="89">
        <v>827.95</v>
      </c>
      <c r="C359" s="89">
        <v>832.0</v>
      </c>
      <c r="D359" s="89">
        <v>833.95</v>
      </c>
      <c r="E359" s="89">
        <v>819.0</v>
      </c>
      <c r="F359" s="89" t="s">
        <v>1631</v>
      </c>
      <c r="G359" s="98">
        <v>-0.0077</v>
      </c>
    </row>
    <row r="360" ht="15.75" customHeight="1">
      <c r="A360" s="254">
        <v>45090.0</v>
      </c>
      <c r="B360" s="89">
        <v>834.35</v>
      </c>
      <c r="C360" s="89">
        <v>838.1</v>
      </c>
      <c r="D360" s="89">
        <v>844.0</v>
      </c>
      <c r="E360" s="89">
        <v>832.75</v>
      </c>
      <c r="F360" s="89" t="s">
        <v>1822</v>
      </c>
      <c r="G360" s="98">
        <v>-0.0024</v>
      </c>
    </row>
    <row r="361" ht="15.75" customHeight="1">
      <c r="A361" s="254">
        <v>45089.0</v>
      </c>
      <c r="B361" s="89">
        <v>836.35</v>
      </c>
      <c r="C361" s="89">
        <v>834.85</v>
      </c>
      <c r="D361" s="89">
        <v>843.1</v>
      </c>
      <c r="E361" s="89">
        <v>831.75</v>
      </c>
      <c r="F361" s="89" t="s">
        <v>1851</v>
      </c>
      <c r="G361" s="98">
        <v>0.0034</v>
      </c>
    </row>
    <row r="362" ht="15.75" customHeight="1">
      <c r="A362" s="254">
        <v>45086.0</v>
      </c>
      <c r="B362" s="89">
        <v>833.5</v>
      </c>
      <c r="C362" s="89">
        <v>838.55</v>
      </c>
      <c r="D362" s="89">
        <v>839.8</v>
      </c>
      <c r="E362" s="89">
        <v>828.95</v>
      </c>
      <c r="F362" s="89" t="s">
        <v>1821</v>
      </c>
      <c r="G362" s="98">
        <v>-0.003</v>
      </c>
    </row>
    <row r="363" ht="15.75" customHeight="1">
      <c r="A363" s="254">
        <v>45085.0</v>
      </c>
      <c r="B363" s="89">
        <v>836.0</v>
      </c>
      <c r="C363" s="89">
        <v>847.7</v>
      </c>
      <c r="D363" s="89">
        <v>849.4</v>
      </c>
      <c r="E363" s="89">
        <v>834.55</v>
      </c>
      <c r="F363" s="89" t="s">
        <v>1852</v>
      </c>
      <c r="G363" s="98">
        <v>-0.0098</v>
      </c>
    </row>
    <row r="364" ht="15.75" customHeight="1">
      <c r="A364" s="254">
        <v>45084.0</v>
      </c>
      <c r="B364" s="89">
        <v>844.25</v>
      </c>
      <c r="C364" s="89">
        <v>828.9</v>
      </c>
      <c r="D364" s="89">
        <v>847.5</v>
      </c>
      <c r="E364" s="89">
        <v>827.25</v>
      </c>
      <c r="F364" s="89" t="s">
        <v>1810</v>
      </c>
      <c r="G364" s="98">
        <v>0.0178</v>
      </c>
    </row>
    <row r="365" ht="15.75" customHeight="1">
      <c r="A365" s="254">
        <v>45083.0</v>
      </c>
      <c r="B365" s="89">
        <v>829.45</v>
      </c>
      <c r="C365" s="89">
        <v>834.5</v>
      </c>
      <c r="D365" s="89">
        <v>838.25</v>
      </c>
      <c r="E365" s="89">
        <v>826.15</v>
      </c>
      <c r="F365" s="89" t="s">
        <v>1853</v>
      </c>
      <c r="G365" s="98">
        <v>-0.0061</v>
      </c>
    </row>
    <row r="366" ht="15.75" customHeight="1">
      <c r="A366" s="254">
        <v>45082.0</v>
      </c>
      <c r="B366" s="89">
        <v>834.5</v>
      </c>
      <c r="C366" s="89">
        <v>838.5</v>
      </c>
      <c r="D366" s="89">
        <v>841.35</v>
      </c>
      <c r="E366" s="89">
        <v>832.15</v>
      </c>
      <c r="F366" s="89" t="s">
        <v>1730</v>
      </c>
      <c r="G366" s="98">
        <v>-0.0024</v>
      </c>
    </row>
    <row r="367" ht="15.75" customHeight="1">
      <c r="A367" s="254">
        <v>45079.0</v>
      </c>
      <c r="B367" s="89">
        <v>836.5</v>
      </c>
      <c r="C367" s="89">
        <v>832.8</v>
      </c>
      <c r="D367" s="89">
        <v>839.3</v>
      </c>
      <c r="E367" s="89">
        <v>826.95</v>
      </c>
      <c r="F367" s="89" t="s">
        <v>1854</v>
      </c>
      <c r="G367" s="98">
        <v>0.0103</v>
      </c>
    </row>
    <row r="368" ht="15.75" customHeight="1">
      <c r="A368" s="254">
        <v>45078.0</v>
      </c>
      <c r="B368" s="89">
        <v>827.95</v>
      </c>
      <c r="C368" s="89">
        <v>837.95</v>
      </c>
      <c r="D368" s="89">
        <v>837.95</v>
      </c>
      <c r="E368" s="89">
        <v>823.0</v>
      </c>
      <c r="F368" s="89" t="s">
        <v>1855</v>
      </c>
      <c r="G368" s="98">
        <v>-0.0258</v>
      </c>
    </row>
    <row r="369" ht="15.75" customHeight="1">
      <c r="A369" s="254">
        <v>45077.0</v>
      </c>
      <c r="B369" s="89">
        <v>849.9</v>
      </c>
      <c r="C369" s="89">
        <v>819.0</v>
      </c>
      <c r="D369" s="89">
        <v>888.75</v>
      </c>
      <c r="E369" s="89">
        <v>818.0</v>
      </c>
      <c r="F369" s="89" t="s">
        <v>1856</v>
      </c>
      <c r="G369" s="98">
        <v>0.0384</v>
      </c>
    </row>
    <row r="370" ht="15.75" customHeight="1">
      <c r="A370" s="254">
        <v>45076.0</v>
      </c>
      <c r="B370" s="89">
        <v>818.45</v>
      </c>
      <c r="C370" s="89">
        <v>821.25</v>
      </c>
      <c r="D370" s="89">
        <v>826.35</v>
      </c>
      <c r="E370" s="89">
        <v>812.8</v>
      </c>
      <c r="F370" s="89" t="s">
        <v>1857</v>
      </c>
      <c r="G370" s="98">
        <v>-0.0034</v>
      </c>
    </row>
    <row r="371" ht="15.75" customHeight="1">
      <c r="A371" s="254">
        <v>45075.0</v>
      </c>
      <c r="B371" s="89">
        <v>821.25</v>
      </c>
      <c r="C371" s="89">
        <v>829.4</v>
      </c>
      <c r="D371" s="89">
        <v>829.4</v>
      </c>
      <c r="E371" s="89">
        <v>818.0</v>
      </c>
      <c r="F371" s="89" t="s">
        <v>1858</v>
      </c>
      <c r="G371" s="98">
        <v>0.004</v>
      </c>
    </row>
    <row r="372" ht="15.75" customHeight="1">
      <c r="A372" s="254">
        <v>45072.0</v>
      </c>
      <c r="B372" s="89">
        <v>817.95</v>
      </c>
      <c r="C372" s="89">
        <v>827.9</v>
      </c>
      <c r="D372" s="89">
        <v>829.35</v>
      </c>
      <c r="E372" s="89">
        <v>813.4</v>
      </c>
      <c r="F372" s="89" t="s">
        <v>1859</v>
      </c>
      <c r="G372" s="98">
        <v>-0.0058</v>
      </c>
    </row>
    <row r="373" ht="15.75" customHeight="1">
      <c r="A373" s="254">
        <v>45071.0</v>
      </c>
      <c r="B373" s="89">
        <v>822.7</v>
      </c>
      <c r="C373" s="89">
        <v>799.6</v>
      </c>
      <c r="D373" s="89">
        <v>825.5</v>
      </c>
      <c r="E373" s="89">
        <v>797.85</v>
      </c>
      <c r="F373" s="89" t="s">
        <v>1650</v>
      </c>
      <c r="G373" s="98">
        <v>0.0266</v>
      </c>
    </row>
    <row r="374" ht="15.75" customHeight="1">
      <c r="A374" s="254">
        <v>45070.0</v>
      </c>
      <c r="B374" s="89">
        <v>801.4</v>
      </c>
      <c r="C374" s="89">
        <v>802.9</v>
      </c>
      <c r="D374" s="89">
        <v>802.9</v>
      </c>
      <c r="E374" s="89">
        <v>795.0</v>
      </c>
      <c r="F374" s="89" t="s">
        <v>1860</v>
      </c>
      <c r="G374" s="98">
        <v>0.0018</v>
      </c>
    </row>
    <row r="375" ht="15.75" customHeight="1">
      <c r="A375" s="254">
        <v>45069.0</v>
      </c>
      <c r="B375" s="89">
        <v>799.95</v>
      </c>
      <c r="C375" s="89">
        <v>808.95</v>
      </c>
      <c r="D375" s="89">
        <v>808.95</v>
      </c>
      <c r="E375" s="89">
        <v>797.95</v>
      </c>
      <c r="F375" s="89" t="s">
        <v>1742</v>
      </c>
      <c r="G375" s="98">
        <v>-0.0024</v>
      </c>
    </row>
    <row r="376" ht="15.75" customHeight="1">
      <c r="A376" s="254">
        <v>45068.0</v>
      </c>
      <c r="B376" s="89">
        <v>801.85</v>
      </c>
      <c r="C376" s="89">
        <v>801.0</v>
      </c>
      <c r="D376" s="89">
        <v>804.0</v>
      </c>
      <c r="E376" s="89">
        <v>799.5</v>
      </c>
      <c r="F376" s="89" t="s">
        <v>1861</v>
      </c>
      <c r="G376" s="98">
        <v>-0.0048</v>
      </c>
    </row>
    <row r="377" ht="15.75" customHeight="1">
      <c r="A377" s="254">
        <v>45065.0</v>
      </c>
      <c r="B377" s="89">
        <v>805.75</v>
      </c>
      <c r="C377" s="89">
        <v>799.35</v>
      </c>
      <c r="D377" s="89">
        <v>808.35</v>
      </c>
      <c r="E377" s="89">
        <v>793.25</v>
      </c>
      <c r="F377" s="89" t="s">
        <v>1577</v>
      </c>
      <c r="G377" s="98">
        <v>0.008</v>
      </c>
    </row>
    <row r="378" ht="15.75" customHeight="1">
      <c r="A378" s="254">
        <v>45064.0</v>
      </c>
      <c r="B378" s="89">
        <v>799.35</v>
      </c>
      <c r="C378" s="89">
        <v>797.95</v>
      </c>
      <c r="D378" s="89">
        <v>803.0</v>
      </c>
      <c r="E378" s="89">
        <v>794.65</v>
      </c>
      <c r="F378" s="89" t="s">
        <v>1862</v>
      </c>
      <c r="G378" s="98">
        <v>0.009</v>
      </c>
    </row>
    <row r="379" ht="15.75" customHeight="1">
      <c r="A379" s="254">
        <v>45063.0</v>
      </c>
      <c r="B379" s="89">
        <v>792.25</v>
      </c>
      <c r="C379" s="89">
        <v>788.0</v>
      </c>
      <c r="D379" s="89">
        <v>797.65</v>
      </c>
      <c r="E379" s="89">
        <v>783.9</v>
      </c>
      <c r="F379" s="89" t="s">
        <v>1863</v>
      </c>
      <c r="G379" s="98">
        <v>0.0062</v>
      </c>
    </row>
    <row r="380" ht="15.75" customHeight="1">
      <c r="A380" s="254">
        <v>45062.0</v>
      </c>
      <c r="B380" s="89">
        <v>787.35</v>
      </c>
      <c r="C380" s="89">
        <v>800.85</v>
      </c>
      <c r="D380" s="89">
        <v>801.25</v>
      </c>
      <c r="E380" s="89">
        <v>784.0</v>
      </c>
      <c r="F380" s="89" t="s">
        <v>1864</v>
      </c>
      <c r="G380" s="98">
        <v>-0.0122</v>
      </c>
    </row>
    <row r="381" ht="15.75" customHeight="1">
      <c r="A381" s="254">
        <v>45061.0</v>
      </c>
      <c r="B381" s="89">
        <v>797.05</v>
      </c>
      <c r="C381" s="89">
        <v>793.0</v>
      </c>
      <c r="D381" s="89">
        <v>802.5</v>
      </c>
      <c r="E381" s="89">
        <v>789.55</v>
      </c>
      <c r="F381" s="89" t="s">
        <v>1865</v>
      </c>
      <c r="G381" s="98">
        <v>0.0064</v>
      </c>
    </row>
    <row r="382" ht="15.75" customHeight="1">
      <c r="A382" s="254">
        <v>45058.0</v>
      </c>
      <c r="B382" s="89">
        <v>791.95</v>
      </c>
      <c r="C382" s="89">
        <v>787.5</v>
      </c>
      <c r="D382" s="89">
        <v>793.7</v>
      </c>
      <c r="E382" s="89">
        <v>784.5</v>
      </c>
      <c r="F382" s="89" t="s">
        <v>1866</v>
      </c>
      <c r="G382" s="98">
        <v>0.0042</v>
      </c>
    </row>
    <row r="383" ht="15.75" customHeight="1">
      <c r="A383" s="254">
        <v>45057.0</v>
      </c>
      <c r="B383" s="89">
        <v>788.6</v>
      </c>
      <c r="C383" s="89">
        <v>794.55</v>
      </c>
      <c r="D383" s="89">
        <v>794.55</v>
      </c>
      <c r="E383" s="89">
        <v>783.7</v>
      </c>
      <c r="F383" s="89" t="s">
        <v>1686</v>
      </c>
      <c r="G383" s="98">
        <v>-0.0094</v>
      </c>
    </row>
    <row r="384" ht="15.75" customHeight="1">
      <c r="A384" s="254">
        <v>45056.0</v>
      </c>
      <c r="B384" s="89">
        <v>796.05</v>
      </c>
      <c r="C384" s="89">
        <v>797.0</v>
      </c>
      <c r="D384" s="89">
        <v>797.55</v>
      </c>
      <c r="E384" s="89">
        <v>788.05</v>
      </c>
      <c r="F384" s="89" t="s">
        <v>1867</v>
      </c>
      <c r="G384" s="98">
        <v>0.0031</v>
      </c>
    </row>
    <row r="385" ht="15.75" customHeight="1">
      <c r="A385" s="254">
        <v>45055.0</v>
      </c>
      <c r="B385" s="89">
        <v>793.6</v>
      </c>
      <c r="C385" s="89">
        <v>796.9</v>
      </c>
      <c r="D385" s="89">
        <v>798.35</v>
      </c>
      <c r="E385" s="89">
        <v>790.5</v>
      </c>
      <c r="F385" s="89" t="s">
        <v>1868</v>
      </c>
      <c r="G385" s="98">
        <v>-2.0E-4</v>
      </c>
    </row>
    <row r="386" ht="15.75" customHeight="1">
      <c r="A386" s="254">
        <v>45054.0</v>
      </c>
      <c r="B386" s="89">
        <v>793.75</v>
      </c>
      <c r="C386" s="89">
        <v>789.9</v>
      </c>
      <c r="D386" s="89">
        <v>795.3</v>
      </c>
      <c r="E386" s="89">
        <v>785.2</v>
      </c>
      <c r="F386" s="89" t="s">
        <v>1868</v>
      </c>
      <c r="G386" s="98">
        <v>0.0082</v>
      </c>
    </row>
    <row r="387" ht="15.75" customHeight="1">
      <c r="A387" s="254">
        <v>45051.0</v>
      </c>
      <c r="B387" s="89">
        <v>787.3</v>
      </c>
      <c r="C387" s="89">
        <v>789.1</v>
      </c>
      <c r="D387" s="89">
        <v>790.95</v>
      </c>
      <c r="E387" s="89">
        <v>780.25</v>
      </c>
      <c r="F387" s="89" t="s">
        <v>1869</v>
      </c>
      <c r="G387" s="98">
        <v>-0.0023</v>
      </c>
    </row>
    <row r="388" ht="15.75" customHeight="1">
      <c r="A388" s="254">
        <v>45050.0</v>
      </c>
      <c r="B388" s="89">
        <v>789.1</v>
      </c>
      <c r="C388" s="89">
        <v>779.3</v>
      </c>
      <c r="D388" s="89">
        <v>792.7</v>
      </c>
      <c r="E388" s="89">
        <v>773.65</v>
      </c>
      <c r="F388" s="89" t="s">
        <v>1769</v>
      </c>
      <c r="G388" s="98">
        <v>0.0126</v>
      </c>
    </row>
    <row r="389" ht="15.75" customHeight="1">
      <c r="A389" s="254">
        <v>45049.0</v>
      </c>
      <c r="B389" s="89">
        <v>779.3</v>
      </c>
      <c r="C389" s="89">
        <v>794.5</v>
      </c>
      <c r="D389" s="89">
        <v>794.5</v>
      </c>
      <c r="E389" s="89">
        <v>777.2</v>
      </c>
      <c r="F389" s="89" t="s">
        <v>1610</v>
      </c>
      <c r="G389" s="98">
        <v>-0.0138</v>
      </c>
    </row>
    <row r="390" ht="15.75" customHeight="1">
      <c r="A390" s="254">
        <v>45048.0</v>
      </c>
      <c r="B390" s="89">
        <v>790.2</v>
      </c>
      <c r="C390" s="89">
        <v>800.25</v>
      </c>
      <c r="D390" s="89">
        <v>806.8</v>
      </c>
      <c r="E390" s="89">
        <v>788.55</v>
      </c>
      <c r="F390" s="89" t="s">
        <v>1870</v>
      </c>
      <c r="G390" s="98">
        <v>-0.0114</v>
      </c>
    </row>
    <row r="391" ht="15.75" customHeight="1">
      <c r="A391" s="254">
        <v>45044.0</v>
      </c>
      <c r="B391" s="89">
        <v>799.3</v>
      </c>
      <c r="C391" s="89">
        <v>789.85</v>
      </c>
      <c r="D391" s="89">
        <v>802.05</v>
      </c>
      <c r="E391" s="89">
        <v>787.2</v>
      </c>
      <c r="F391" s="89" t="s">
        <v>1871</v>
      </c>
      <c r="G391" s="98">
        <v>0.0163</v>
      </c>
    </row>
    <row r="392" ht="15.75" customHeight="1">
      <c r="A392" s="254">
        <v>45043.0</v>
      </c>
      <c r="B392" s="89">
        <v>786.5</v>
      </c>
      <c r="C392" s="89">
        <v>772.0</v>
      </c>
      <c r="D392" s="89">
        <v>789.2</v>
      </c>
      <c r="E392" s="89">
        <v>771.35</v>
      </c>
      <c r="F392" s="89" t="s">
        <v>1836</v>
      </c>
      <c r="G392" s="98">
        <v>0.0169</v>
      </c>
    </row>
    <row r="393" ht="15.75" customHeight="1">
      <c r="A393" s="254">
        <v>45042.0</v>
      </c>
      <c r="B393" s="89">
        <v>773.45</v>
      </c>
      <c r="C393" s="89">
        <v>779.9</v>
      </c>
      <c r="D393" s="89">
        <v>779.9</v>
      </c>
      <c r="E393" s="89">
        <v>767.1</v>
      </c>
      <c r="F393" s="89" t="s">
        <v>1737</v>
      </c>
      <c r="G393" s="98">
        <v>0.0011</v>
      </c>
    </row>
    <row r="394" ht="15.75" customHeight="1">
      <c r="A394" s="254">
        <v>45041.0</v>
      </c>
      <c r="B394" s="89">
        <v>772.6</v>
      </c>
      <c r="C394" s="89">
        <v>764.95</v>
      </c>
      <c r="D394" s="89">
        <v>777.0</v>
      </c>
      <c r="E394" s="89">
        <v>761.75</v>
      </c>
      <c r="F394" s="89" t="s">
        <v>1688</v>
      </c>
      <c r="G394" s="98">
        <v>0.0162</v>
      </c>
    </row>
    <row r="395" ht="15.75" customHeight="1">
      <c r="A395" s="254">
        <v>45040.0</v>
      </c>
      <c r="B395" s="89">
        <v>760.25</v>
      </c>
      <c r="C395" s="89">
        <v>765.2</v>
      </c>
      <c r="D395" s="89">
        <v>767.4</v>
      </c>
      <c r="E395" s="89">
        <v>755.65</v>
      </c>
      <c r="F395" s="89" t="s">
        <v>1692</v>
      </c>
      <c r="G395" s="98">
        <v>-0.0065</v>
      </c>
    </row>
    <row r="396" ht="15.75" customHeight="1">
      <c r="A396" s="254">
        <v>45037.0</v>
      </c>
      <c r="B396" s="89">
        <v>765.2</v>
      </c>
      <c r="C396" s="89">
        <v>769.6</v>
      </c>
      <c r="D396" s="89">
        <v>775.25</v>
      </c>
      <c r="E396" s="89">
        <v>764.45</v>
      </c>
      <c r="F396" s="89" t="s">
        <v>1872</v>
      </c>
      <c r="G396" s="98">
        <v>-0.0092</v>
      </c>
    </row>
    <row r="397" ht="15.75" customHeight="1">
      <c r="A397" s="254">
        <v>45036.0</v>
      </c>
      <c r="B397" s="89">
        <v>772.3</v>
      </c>
      <c r="C397" s="89">
        <v>764.0</v>
      </c>
      <c r="D397" s="89">
        <v>773.75</v>
      </c>
      <c r="E397" s="89">
        <v>762.6</v>
      </c>
      <c r="F397" s="89" t="s">
        <v>1873</v>
      </c>
      <c r="G397" s="98">
        <v>0.01</v>
      </c>
    </row>
    <row r="398" ht="15.75" customHeight="1">
      <c r="A398" s="254">
        <v>45035.0</v>
      </c>
      <c r="B398" s="89">
        <v>764.65</v>
      </c>
      <c r="C398" s="89">
        <v>761.35</v>
      </c>
      <c r="D398" s="89">
        <v>766.85</v>
      </c>
      <c r="E398" s="89">
        <v>756.0</v>
      </c>
      <c r="F398" s="89" t="s">
        <v>1577</v>
      </c>
      <c r="G398" s="98">
        <v>0.0064</v>
      </c>
    </row>
    <row r="399" ht="15.75" customHeight="1">
      <c r="A399" s="254">
        <v>45034.0</v>
      </c>
      <c r="B399" s="89">
        <v>759.75</v>
      </c>
      <c r="C399" s="89">
        <v>765.0</v>
      </c>
      <c r="D399" s="89">
        <v>765.0</v>
      </c>
      <c r="E399" s="89">
        <v>752.55</v>
      </c>
      <c r="F399" s="89" t="s">
        <v>1852</v>
      </c>
      <c r="G399" s="98">
        <v>1.0E-4</v>
      </c>
    </row>
    <row r="400" ht="15.75" customHeight="1">
      <c r="A400" s="254">
        <v>45033.0</v>
      </c>
      <c r="B400" s="89">
        <v>759.65</v>
      </c>
      <c r="C400" s="89">
        <v>789.0</v>
      </c>
      <c r="D400" s="89">
        <v>789.0</v>
      </c>
      <c r="E400" s="89">
        <v>754.35</v>
      </c>
      <c r="F400" s="89" t="s">
        <v>1874</v>
      </c>
      <c r="G400" s="98">
        <v>-0.0096</v>
      </c>
    </row>
    <row r="401" ht="15.75" customHeight="1">
      <c r="A401" s="254">
        <v>45029.0</v>
      </c>
      <c r="B401" s="89">
        <v>767.05</v>
      </c>
      <c r="C401" s="89">
        <v>770.0</v>
      </c>
      <c r="D401" s="89">
        <v>771.15</v>
      </c>
      <c r="E401" s="89">
        <v>765.45</v>
      </c>
      <c r="F401" s="89" t="s">
        <v>1771</v>
      </c>
      <c r="G401" s="98">
        <v>-0.0053</v>
      </c>
    </row>
    <row r="402" ht="15.75" customHeight="1">
      <c r="A402" s="254">
        <v>45028.0</v>
      </c>
      <c r="B402" s="89">
        <v>771.1</v>
      </c>
      <c r="C402" s="89">
        <v>774.0</v>
      </c>
      <c r="D402" s="89">
        <v>774.55</v>
      </c>
      <c r="E402" s="89">
        <v>765.1</v>
      </c>
      <c r="F402" s="89" t="s">
        <v>1875</v>
      </c>
      <c r="G402" s="98">
        <v>-0.0039</v>
      </c>
    </row>
    <row r="403" ht="15.75" customHeight="1">
      <c r="A403" s="254">
        <v>45027.0</v>
      </c>
      <c r="B403" s="89">
        <v>774.15</v>
      </c>
      <c r="C403" s="89">
        <v>776.0</v>
      </c>
      <c r="D403" s="89">
        <v>776.0</v>
      </c>
      <c r="E403" s="89">
        <v>768.15</v>
      </c>
      <c r="F403" s="89" t="s">
        <v>1876</v>
      </c>
      <c r="G403" s="98">
        <v>0.0057</v>
      </c>
    </row>
    <row r="404" ht="15.75" customHeight="1">
      <c r="A404" s="254">
        <v>45026.0</v>
      </c>
      <c r="B404" s="89">
        <v>769.75</v>
      </c>
      <c r="C404" s="89">
        <v>768.95</v>
      </c>
      <c r="D404" s="89">
        <v>776.3</v>
      </c>
      <c r="E404" s="89">
        <v>766.45</v>
      </c>
      <c r="F404" s="89" t="s">
        <v>1877</v>
      </c>
      <c r="G404" s="98">
        <v>0.005</v>
      </c>
    </row>
    <row r="405" ht="15.75" customHeight="1">
      <c r="A405" s="254">
        <v>45022.0</v>
      </c>
      <c r="B405" s="89">
        <v>765.95</v>
      </c>
      <c r="C405" s="89">
        <v>762.6</v>
      </c>
      <c r="D405" s="89">
        <v>768.7</v>
      </c>
      <c r="E405" s="89">
        <v>759.1</v>
      </c>
      <c r="F405" s="89" t="s">
        <v>1878</v>
      </c>
      <c r="G405" s="98">
        <v>0.0033</v>
      </c>
    </row>
    <row r="406" ht="15.75" customHeight="1">
      <c r="A406" s="254">
        <v>45021.0</v>
      </c>
      <c r="B406" s="89">
        <v>763.45</v>
      </c>
      <c r="C406" s="89">
        <v>768.0</v>
      </c>
      <c r="D406" s="89">
        <v>768.0</v>
      </c>
      <c r="E406" s="89">
        <v>756.0</v>
      </c>
      <c r="F406" s="89" t="s">
        <v>1693</v>
      </c>
      <c r="G406" s="98">
        <v>0.0038</v>
      </c>
    </row>
    <row r="407" ht="15.75" customHeight="1">
      <c r="A407" s="254">
        <v>45019.0</v>
      </c>
      <c r="B407" s="89">
        <v>760.55</v>
      </c>
      <c r="C407" s="89">
        <v>755.0</v>
      </c>
      <c r="D407" s="89">
        <v>761.9</v>
      </c>
      <c r="E407" s="89">
        <v>752.05</v>
      </c>
      <c r="F407" s="89" t="s">
        <v>1879</v>
      </c>
      <c r="G407" s="98">
        <v>0.0154</v>
      </c>
    </row>
    <row r="408" ht="15.75" customHeight="1">
      <c r="A408" s="254">
        <v>45016.0</v>
      </c>
      <c r="B408" s="89">
        <v>749.0</v>
      </c>
      <c r="C408" s="89">
        <v>752.15</v>
      </c>
      <c r="D408" s="89">
        <v>753.0</v>
      </c>
      <c r="E408" s="89">
        <v>742.05</v>
      </c>
      <c r="F408" s="89" t="s">
        <v>1880</v>
      </c>
      <c r="G408" s="98">
        <v>0.0073</v>
      </c>
    </row>
    <row r="409" ht="15.75" customHeight="1">
      <c r="A409" s="254">
        <v>45014.0</v>
      </c>
      <c r="B409" s="89">
        <v>743.6</v>
      </c>
      <c r="C409" s="89">
        <v>751.0</v>
      </c>
      <c r="D409" s="89">
        <v>754.9</v>
      </c>
      <c r="E409" s="89">
        <v>738.85</v>
      </c>
      <c r="F409" s="89" t="s">
        <v>1615</v>
      </c>
      <c r="G409" s="98">
        <v>-0.0065</v>
      </c>
    </row>
    <row r="410" ht="15.75" customHeight="1">
      <c r="A410" s="254">
        <v>45013.0</v>
      </c>
      <c r="B410" s="89">
        <v>748.45</v>
      </c>
      <c r="C410" s="89">
        <v>765.6</v>
      </c>
      <c r="D410" s="89">
        <v>765.6</v>
      </c>
      <c r="E410" s="89">
        <v>742.8</v>
      </c>
      <c r="F410" s="89" t="s">
        <v>1881</v>
      </c>
      <c r="G410" s="98">
        <v>-0.0175</v>
      </c>
    </row>
    <row r="411" ht="15.75" customHeight="1">
      <c r="A411" s="254">
        <v>45012.0</v>
      </c>
      <c r="B411" s="89">
        <v>761.75</v>
      </c>
      <c r="C411" s="89">
        <v>763.0</v>
      </c>
      <c r="D411" s="89">
        <v>769.7</v>
      </c>
      <c r="E411" s="89">
        <v>759.35</v>
      </c>
      <c r="F411" s="89" t="s">
        <v>1882</v>
      </c>
      <c r="G411" s="98">
        <v>-9.0E-4</v>
      </c>
    </row>
    <row r="412" ht="15.75" customHeight="1">
      <c r="A412" s="254">
        <v>45009.0</v>
      </c>
      <c r="B412" s="89">
        <v>762.45</v>
      </c>
      <c r="C412" s="89">
        <v>763.55</v>
      </c>
      <c r="D412" s="89">
        <v>767.0</v>
      </c>
      <c r="E412" s="89">
        <v>758.85</v>
      </c>
      <c r="F412" s="89" t="s">
        <v>1883</v>
      </c>
      <c r="G412" s="98">
        <v>-0.0014</v>
      </c>
    </row>
    <row r="413" ht="15.75" customHeight="1">
      <c r="A413" s="254">
        <v>45008.0</v>
      </c>
      <c r="B413" s="89">
        <v>763.55</v>
      </c>
      <c r="C413" s="89">
        <v>758.0</v>
      </c>
      <c r="D413" s="89">
        <v>765.8</v>
      </c>
      <c r="E413" s="89">
        <v>756.85</v>
      </c>
      <c r="F413" s="89" t="s">
        <v>1884</v>
      </c>
      <c r="G413" s="98">
        <v>0.0091</v>
      </c>
    </row>
    <row r="414" ht="15.75" customHeight="1">
      <c r="A414" s="254">
        <v>45007.0</v>
      </c>
      <c r="B414" s="89">
        <v>756.7</v>
      </c>
      <c r="C414" s="89">
        <v>761.0</v>
      </c>
      <c r="D414" s="89">
        <v>763.2</v>
      </c>
      <c r="E414" s="89">
        <v>753.15</v>
      </c>
      <c r="F414" s="89" t="s">
        <v>1687</v>
      </c>
      <c r="G414" s="98">
        <v>-3.0E-4</v>
      </c>
    </row>
    <row r="415" ht="15.75" customHeight="1">
      <c r="A415" s="254">
        <v>45006.0</v>
      </c>
      <c r="B415" s="89">
        <v>756.95</v>
      </c>
      <c r="C415" s="89">
        <v>760.0</v>
      </c>
      <c r="D415" s="89">
        <v>766.0</v>
      </c>
      <c r="E415" s="89">
        <v>755.15</v>
      </c>
      <c r="F415" s="89" t="s">
        <v>1885</v>
      </c>
      <c r="G415" s="98">
        <v>0.0028</v>
      </c>
    </row>
    <row r="416" ht="15.75" customHeight="1">
      <c r="A416" s="254">
        <v>45005.0</v>
      </c>
      <c r="B416" s="89">
        <v>754.8</v>
      </c>
      <c r="C416" s="89">
        <v>754.95</v>
      </c>
      <c r="D416" s="89">
        <v>759.8</v>
      </c>
      <c r="E416" s="89">
        <v>748.8</v>
      </c>
      <c r="F416" s="89" t="s">
        <v>1886</v>
      </c>
      <c r="G416" s="98">
        <v>-0.0032</v>
      </c>
    </row>
    <row r="417" ht="15.75" customHeight="1">
      <c r="A417" s="254">
        <v>45002.0</v>
      </c>
      <c r="B417" s="89">
        <v>757.25</v>
      </c>
      <c r="C417" s="89">
        <v>750.0</v>
      </c>
      <c r="D417" s="89">
        <v>759.45</v>
      </c>
      <c r="E417" s="89">
        <v>739.15</v>
      </c>
      <c r="F417" s="89" t="s">
        <v>1887</v>
      </c>
      <c r="G417" s="98">
        <v>0.0151</v>
      </c>
    </row>
    <row r="418" ht="15.75" customHeight="1">
      <c r="A418" s="254">
        <v>45001.0</v>
      </c>
      <c r="B418" s="89">
        <v>745.95</v>
      </c>
      <c r="C418" s="89">
        <v>750.0</v>
      </c>
      <c r="D418" s="89">
        <v>759.0</v>
      </c>
      <c r="E418" s="89">
        <v>743.5</v>
      </c>
      <c r="F418" s="89" t="s">
        <v>1888</v>
      </c>
      <c r="G418" s="98">
        <v>-0.0141</v>
      </c>
    </row>
    <row r="419" ht="15.75" customHeight="1">
      <c r="A419" s="254">
        <v>45000.0</v>
      </c>
      <c r="B419" s="89">
        <v>756.65</v>
      </c>
      <c r="C419" s="89">
        <v>758.0</v>
      </c>
      <c r="D419" s="89">
        <v>765.55</v>
      </c>
      <c r="E419" s="89">
        <v>752.5</v>
      </c>
      <c r="F419" s="89" t="s">
        <v>1889</v>
      </c>
      <c r="G419" s="98">
        <v>-0.0196</v>
      </c>
    </row>
    <row r="420" ht="15.75" customHeight="1">
      <c r="A420" s="254">
        <v>44999.0</v>
      </c>
      <c r="B420" s="89">
        <v>771.8</v>
      </c>
      <c r="C420" s="89">
        <v>764.0</v>
      </c>
      <c r="D420" s="89">
        <v>776.75</v>
      </c>
      <c r="E420" s="89">
        <v>764.0</v>
      </c>
      <c r="F420" s="89" t="s">
        <v>1890</v>
      </c>
      <c r="G420" s="98">
        <v>0.0085</v>
      </c>
    </row>
    <row r="421" ht="15.75" customHeight="1">
      <c r="A421" s="254">
        <v>44998.0</v>
      </c>
      <c r="B421" s="89">
        <v>765.3</v>
      </c>
      <c r="C421" s="89">
        <v>777.45</v>
      </c>
      <c r="D421" s="89">
        <v>777.8</v>
      </c>
      <c r="E421" s="89">
        <v>763.15</v>
      </c>
      <c r="F421" s="89" t="s">
        <v>1834</v>
      </c>
      <c r="G421" s="98">
        <v>-0.0109</v>
      </c>
    </row>
    <row r="422" ht="15.75" customHeight="1">
      <c r="A422" s="254">
        <v>44995.0</v>
      </c>
      <c r="B422" s="89">
        <v>773.75</v>
      </c>
      <c r="C422" s="89">
        <v>773.0</v>
      </c>
      <c r="D422" s="89">
        <v>778.95</v>
      </c>
      <c r="E422" s="89">
        <v>768.2</v>
      </c>
      <c r="F422" s="89" t="s">
        <v>1810</v>
      </c>
      <c r="G422" s="98">
        <v>5.0E-4</v>
      </c>
    </row>
    <row r="423" ht="15.75" customHeight="1">
      <c r="A423" s="254">
        <v>44994.0</v>
      </c>
      <c r="B423" s="89">
        <v>773.4</v>
      </c>
      <c r="C423" s="89">
        <v>795.0</v>
      </c>
      <c r="D423" s="89">
        <v>795.0</v>
      </c>
      <c r="E423" s="89">
        <v>770.2</v>
      </c>
      <c r="F423" s="89" t="s">
        <v>1701</v>
      </c>
      <c r="G423" s="98">
        <v>0.0089</v>
      </c>
    </row>
    <row r="424" ht="15.75" customHeight="1">
      <c r="A424" s="254">
        <v>44993.0</v>
      </c>
      <c r="B424" s="89">
        <v>766.55</v>
      </c>
      <c r="C424" s="89">
        <v>764.0</v>
      </c>
      <c r="D424" s="89">
        <v>769.9</v>
      </c>
      <c r="E424" s="89">
        <v>760.7</v>
      </c>
      <c r="F424" s="89" t="s">
        <v>1891</v>
      </c>
      <c r="G424" s="98">
        <v>-1.0E-4</v>
      </c>
    </row>
    <row r="425" ht="15.75" customHeight="1">
      <c r="A425" s="254">
        <v>44991.0</v>
      </c>
      <c r="B425" s="89">
        <v>766.6</v>
      </c>
      <c r="C425" s="89">
        <v>766.7</v>
      </c>
      <c r="D425" s="89">
        <v>775.9</v>
      </c>
      <c r="E425" s="89">
        <v>765.1</v>
      </c>
      <c r="F425" s="89" t="s">
        <v>1892</v>
      </c>
      <c r="G425" s="98">
        <v>0.0029</v>
      </c>
    </row>
    <row r="426" ht="15.75" customHeight="1">
      <c r="A426" s="254">
        <v>44988.0</v>
      </c>
      <c r="B426" s="89">
        <v>764.4</v>
      </c>
      <c r="C426" s="89">
        <v>745.0</v>
      </c>
      <c r="D426" s="89">
        <v>765.9</v>
      </c>
      <c r="E426" s="89">
        <v>743.55</v>
      </c>
      <c r="F426" s="89" t="s">
        <v>1893</v>
      </c>
      <c r="G426" s="98">
        <v>0.0328</v>
      </c>
    </row>
    <row r="427" ht="15.75" customHeight="1">
      <c r="A427" s="254">
        <v>44987.0</v>
      </c>
      <c r="B427" s="89">
        <v>740.1</v>
      </c>
      <c r="C427" s="89">
        <v>751.0</v>
      </c>
      <c r="D427" s="89">
        <v>751.8</v>
      </c>
      <c r="E427" s="89">
        <v>735.8</v>
      </c>
      <c r="F427" s="89" t="s">
        <v>1849</v>
      </c>
      <c r="G427" s="98">
        <v>-0.0135</v>
      </c>
    </row>
    <row r="428" ht="15.75" customHeight="1">
      <c r="A428" s="254">
        <v>44986.0</v>
      </c>
      <c r="B428" s="89">
        <v>750.2</v>
      </c>
      <c r="C428" s="89">
        <v>742.4</v>
      </c>
      <c r="D428" s="89">
        <v>753.45</v>
      </c>
      <c r="E428" s="89">
        <v>741.0</v>
      </c>
      <c r="F428" s="89" t="s">
        <v>1812</v>
      </c>
      <c r="G428" s="98">
        <v>0.0107</v>
      </c>
    </row>
    <row r="429" ht="15.75" customHeight="1">
      <c r="A429" s="254">
        <v>44985.0</v>
      </c>
      <c r="B429" s="89">
        <v>742.25</v>
      </c>
      <c r="C429" s="89">
        <v>755.0</v>
      </c>
      <c r="D429" s="89">
        <v>757.1</v>
      </c>
      <c r="E429" s="89">
        <v>739.65</v>
      </c>
      <c r="F429" s="89" t="s">
        <v>1894</v>
      </c>
      <c r="G429" s="98">
        <v>-0.0141</v>
      </c>
    </row>
    <row r="430" ht="15.75" customHeight="1">
      <c r="A430" s="254">
        <v>44984.0</v>
      </c>
      <c r="B430" s="89">
        <v>752.9</v>
      </c>
      <c r="C430" s="89">
        <v>753.0</v>
      </c>
      <c r="D430" s="89">
        <v>754.4</v>
      </c>
      <c r="E430" s="89">
        <v>738.45</v>
      </c>
      <c r="F430" s="89" t="s">
        <v>1895</v>
      </c>
      <c r="G430" s="98">
        <v>-0.0055</v>
      </c>
    </row>
    <row r="431" ht="15.75" customHeight="1">
      <c r="A431" s="254">
        <v>44981.0</v>
      </c>
      <c r="B431" s="89">
        <v>757.1</v>
      </c>
      <c r="C431" s="89">
        <v>775.7</v>
      </c>
      <c r="D431" s="89">
        <v>775.8</v>
      </c>
      <c r="E431" s="89">
        <v>755.0</v>
      </c>
      <c r="F431" s="89" t="s">
        <v>1896</v>
      </c>
      <c r="G431" s="98">
        <v>-0.0077</v>
      </c>
    </row>
    <row r="432" ht="15.75" customHeight="1">
      <c r="A432" s="254">
        <v>44980.0</v>
      </c>
      <c r="B432" s="89">
        <v>762.95</v>
      </c>
      <c r="C432" s="89">
        <v>774.0</v>
      </c>
      <c r="D432" s="89">
        <v>777.5</v>
      </c>
      <c r="E432" s="89">
        <v>761.85</v>
      </c>
      <c r="F432" s="89" t="s">
        <v>1897</v>
      </c>
      <c r="G432" s="98">
        <v>-0.0119</v>
      </c>
    </row>
    <row r="433" ht="15.75" customHeight="1">
      <c r="A433" s="254">
        <v>44979.0</v>
      </c>
      <c r="B433" s="89">
        <v>772.15</v>
      </c>
      <c r="C433" s="89">
        <v>777.0</v>
      </c>
      <c r="D433" s="89">
        <v>781.65</v>
      </c>
      <c r="E433" s="89">
        <v>766.5</v>
      </c>
      <c r="F433" s="89" t="s">
        <v>1648</v>
      </c>
      <c r="G433" s="98">
        <v>-0.0089</v>
      </c>
    </row>
    <row r="434" ht="15.75" customHeight="1">
      <c r="A434" s="254">
        <v>44978.0</v>
      </c>
      <c r="B434" s="89">
        <v>779.05</v>
      </c>
      <c r="C434" s="89">
        <v>783.05</v>
      </c>
      <c r="D434" s="89">
        <v>788.0</v>
      </c>
      <c r="E434" s="89">
        <v>778.15</v>
      </c>
      <c r="F434" s="89" t="s">
        <v>1743</v>
      </c>
      <c r="G434" s="98">
        <v>-1.0E-4</v>
      </c>
    </row>
    <row r="435" ht="15.75" customHeight="1">
      <c r="A435" s="254">
        <v>44977.0</v>
      </c>
      <c r="B435" s="89">
        <v>779.15</v>
      </c>
      <c r="C435" s="89">
        <v>781.25</v>
      </c>
      <c r="D435" s="89">
        <v>793.8</v>
      </c>
      <c r="E435" s="89">
        <v>777.1</v>
      </c>
      <c r="F435" s="89" t="s">
        <v>1898</v>
      </c>
      <c r="G435" s="98">
        <v>0.003</v>
      </c>
    </row>
    <row r="436" ht="15.75" customHeight="1">
      <c r="A436" s="254">
        <v>44974.0</v>
      </c>
      <c r="B436" s="89">
        <v>776.8</v>
      </c>
      <c r="C436" s="89">
        <v>785.95</v>
      </c>
      <c r="D436" s="89">
        <v>787.45</v>
      </c>
      <c r="E436" s="89">
        <v>770.3</v>
      </c>
      <c r="F436" s="89" t="s">
        <v>1736</v>
      </c>
      <c r="G436" s="98">
        <v>-0.0098</v>
      </c>
    </row>
    <row r="437" ht="15.75" customHeight="1">
      <c r="A437" s="254">
        <v>44973.0</v>
      </c>
      <c r="B437" s="89">
        <v>784.45</v>
      </c>
      <c r="C437" s="89">
        <v>789.65</v>
      </c>
      <c r="D437" s="89">
        <v>790.5</v>
      </c>
      <c r="E437" s="89">
        <v>780.6</v>
      </c>
      <c r="F437" s="89" t="s">
        <v>1899</v>
      </c>
      <c r="G437" s="98">
        <v>-0.0012</v>
      </c>
    </row>
    <row r="438" ht="15.75" customHeight="1">
      <c r="A438" s="254">
        <v>44972.0</v>
      </c>
      <c r="B438" s="89">
        <v>785.4</v>
      </c>
      <c r="C438" s="89">
        <v>775.0</v>
      </c>
      <c r="D438" s="89">
        <v>787.15</v>
      </c>
      <c r="E438" s="89">
        <v>772.2</v>
      </c>
      <c r="F438" s="89" t="s">
        <v>1764</v>
      </c>
      <c r="G438" s="98">
        <v>0.0132</v>
      </c>
    </row>
    <row r="439" ht="15.75" customHeight="1">
      <c r="A439" s="254">
        <v>44971.0</v>
      </c>
      <c r="B439" s="89">
        <v>775.2</v>
      </c>
      <c r="C439" s="89">
        <v>769.0</v>
      </c>
      <c r="D439" s="89">
        <v>777.6</v>
      </c>
      <c r="E439" s="89">
        <v>766.2</v>
      </c>
      <c r="F439" s="89" t="s">
        <v>1900</v>
      </c>
      <c r="G439" s="98">
        <v>0.0086</v>
      </c>
    </row>
    <row r="440" ht="15.75" customHeight="1">
      <c r="A440" s="254">
        <v>44970.0</v>
      </c>
      <c r="B440" s="89">
        <v>768.6</v>
      </c>
      <c r="C440" s="89">
        <v>771.0</v>
      </c>
      <c r="D440" s="89">
        <v>779.6</v>
      </c>
      <c r="E440" s="89">
        <v>766.7</v>
      </c>
      <c r="F440" s="89" t="s">
        <v>1901</v>
      </c>
      <c r="G440" s="98">
        <v>-0.0043</v>
      </c>
    </row>
    <row r="441" ht="15.75" customHeight="1">
      <c r="A441" s="254">
        <v>44967.0</v>
      </c>
      <c r="B441" s="89">
        <v>771.95</v>
      </c>
      <c r="C441" s="89">
        <v>768.95</v>
      </c>
      <c r="D441" s="89">
        <v>773.2</v>
      </c>
      <c r="E441" s="89">
        <v>761.0</v>
      </c>
      <c r="F441" s="89" t="s">
        <v>1902</v>
      </c>
      <c r="G441" s="98">
        <v>0.0069</v>
      </c>
    </row>
    <row r="442" ht="15.75" customHeight="1">
      <c r="A442" s="254">
        <v>44966.0</v>
      </c>
      <c r="B442" s="89">
        <v>766.65</v>
      </c>
      <c r="C442" s="89">
        <v>770.0</v>
      </c>
      <c r="D442" s="89">
        <v>775.1</v>
      </c>
      <c r="E442" s="89">
        <v>761.3</v>
      </c>
      <c r="F442" s="89" t="s">
        <v>1903</v>
      </c>
      <c r="G442" s="98">
        <v>-0.0109</v>
      </c>
    </row>
    <row r="443" ht="15.75" customHeight="1">
      <c r="A443" s="254">
        <v>44965.0</v>
      </c>
      <c r="B443" s="89">
        <v>775.1</v>
      </c>
      <c r="C443" s="89">
        <v>778.0</v>
      </c>
      <c r="D443" s="89">
        <v>781.0</v>
      </c>
      <c r="E443" s="89">
        <v>765.0</v>
      </c>
      <c r="F443" s="89" t="s">
        <v>1715</v>
      </c>
      <c r="G443" s="98">
        <v>-0.0137</v>
      </c>
    </row>
    <row r="444" ht="15.75" customHeight="1">
      <c r="A444" s="254">
        <v>44964.0</v>
      </c>
      <c r="B444" s="89">
        <v>785.9</v>
      </c>
      <c r="C444" s="89">
        <v>793.9</v>
      </c>
      <c r="D444" s="89">
        <v>795.85</v>
      </c>
      <c r="E444" s="89">
        <v>783.0</v>
      </c>
      <c r="F444" s="89" t="s">
        <v>1836</v>
      </c>
      <c r="G444" s="98">
        <v>-0.0042</v>
      </c>
    </row>
    <row r="445" ht="15.75" customHeight="1">
      <c r="A445" s="254">
        <v>44963.0</v>
      </c>
      <c r="B445" s="89">
        <v>789.25</v>
      </c>
      <c r="C445" s="89">
        <v>789.7</v>
      </c>
      <c r="D445" s="89">
        <v>794.65</v>
      </c>
      <c r="E445" s="89">
        <v>778.8</v>
      </c>
      <c r="F445" s="89" t="s">
        <v>1904</v>
      </c>
      <c r="G445" s="98">
        <v>-0.0046</v>
      </c>
    </row>
    <row r="446" ht="15.75" customHeight="1">
      <c r="A446" s="254">
        <v>44960.0</v>
      </c>
      <c r="B446" s="89">
        <v>792.9</v>
      </c>
      <c r="C446" s="89">
        <v>779.9</v>
      </c>
      <c r="D446" s="89">
        <v>794.95</v>
      </c>
      <c r="E446" s="89">
        <v>778.4</v>
      </c>
      <c r="F446" s="89" t="s">
        <v>1905</v>
      </c>
      <c r="G446" s="98">
        <v>0.0195</v>
      </c>
    </row>
    <row r="447" ht="15.75" customHeight="1">
      <c r="A447" s="254">
        <v>44959.0</v>
      </c>
      <c r="B447" s="89">
        <v>777.75</v>
      </c>
      <c r="C447" s="89">
        <v>765.1</v>
      </c>
      <c r="D447" s="89">
        <v>781.0</v>
      </c>
      <c r="E447" s="89">
        <v>765.05</v>
      </c>
      <c r="F447" s="89" t="s">
        <v>1819</v>
      </c>
      <c r="G447" s="98">
        <v>0.0112</v>
      </c>
    </row>
    <row r="448" ht="15.75" customHeight="1">
      <c r="A448" s="254">
        <v>44958.0</v>
      </c>
      <c r="B448" s="89">
        <v>769.1</v>
      </c>
      <c r="C448" s="89">
        <v>775.95</v>
      </c>
      <c r="D448" s="89">
        <v>784.65</v>
      </c>
      <c r="E448" s="89">
        <v>756.6</v>
      </c>
      <c r="F448" s="89" t="s">
        <v>1906</v>
      </c>
      <c r="G448" s="98">
        <v>-0.0016</v>
      </c>
    </row>
    <row r="449" ht="15.75" customHeight="1">
      <c r="A449" s="254">
        <v>44957.0</v>
      </c>
      <c r="B449" s="89">
        <v>770.3</v>
      </c>
      <c r="C449" s="89">
        <v>775.0</v>
      </c>
      <c r="D449" s="89">
        <v>779.0</v>
      </c>
      <c r="E449" s="89">
        <v>768.4</v>
      </c>
      <c r="F449" s="89" t="s">
        <v>1907</v>
      </c>
      <c r="G449" s="98">
        <v>1.0E-4</v>
      </c>
    </row>
    <row r="450" ht="15.75" customHeight="1">
      <c r="A450" s="254">
        <v>44956.0</v>
      </c>
      <c r="B450" s="89">
        <v>770.2</v>
      </c>
      <c r="C450" s="89">
        <v>771.6</v>
      </c>
      <c r="D450" s="89">
        <v>774.95</v>
      </c>
      <c r="E450" s="89">
        <v>763.0</v>
      </c>
      <c r="F450" s="89" t="s">
        <v>1679</v>
      </c>
      <c r="G450" s="98">
        <v>-0.0056</v>
      </c>
    </row>
    <row r="451" ht="15.75" customHeight="1">
      <c r="A451" s="254">
        <v>44953.0</v>
      </c>
      <c r="B451" s="89">
        <v>774.5</v>
      </c>
      <c r="C451" s="89">
        <v>774.95</v>
      </c>
      <c r="D451" s="89">
        <v>778.9</v>
      </c>
      <c r="E451" s="89">
        <v>765.8</v>
      </c>
      <c r="F451" s="89" t="s">
        <v>1908</v>
      </c>
      <c r="G451" s="98">
        <v>-0.0026</v>
      </c>
    </row>
    <row r="452" ht="15.75" customHeight="1">
      <c r="A452" s="254">
        <v>44951.0</v>
      </c>
      <c r="B452" s="89">
        <v>776.5</v>
      </c>
      <c r="C452" s="89">
        <v>774.95</v>
      </c>
      <c r="D452" s="89">
        <v>780.5</v>
      </c>
      <c r="E452" s="89">
        <v>768.0</v>
      </c>
      <c r="F452" s="89" t="s">
        <v>1909</v>
      </c>
      <c r="G452" s="98">
        <v>0.0011</v>
      </c>
    </row>
    <row r="453" ht="15.75" customHeight="1">
      <c r="A453" s="254">
        <v>44950.0</v>
      </c>
      <c r="B453" s="89">
        <v>775.65</v>
      </c>
      <c r="C453" s="89">
        <v>773.0</v>
      </c>
      <c r="D453" s="89">
        <v>777.55</v>
      </c>
      <c r="E453" s="89">
        <v>761.0</v>
      </c>
      <c r="F453" s="89" t="s">
        <v>1910</v>
      </c>
      <c r="G453" s="98">
        <v>0.0038</v>
      </c>
    </row>
    <row r="454" ht="15.75" customHeight="1">
      <c r="A454" s="254">
        <v>44949.0</v>
      </c>
      <c r="B454" s="89">
        <v>772.7</v>
      </c>
      <c r="C454" s="89">
        <v>767.9</v>
      </c>
      <c r="D454" s="89">
        <v>776.0</v>
      </c>
      <c r="E454" s="89">
        <v>763.85</v>
      </c>
      <c r="F454" s="89" t="s">
        <v>1848</v>
      </c>
      <c r="G454" s="98">
        <v>0.0108</v>
      </c>
    </row>
    <row r="455" ht="15.75" customHeight="1">
      <c r="A455" s="254">
        <v>44946.0</v>
      </c>
      <c r="B455" s="89">
        <v>764.45</v>
      </c>
      <c r="C455" s="89">
        <v>775.85</v>
      </c>
      <c r="D455" s="89">
        <v>775.85</v>
      </c>
      <c r="E455" s="89">
        <v>758.3</v>
      </c>
      <c r="F455" s="89" t="s">
        <v>1911</v>
      </c>
      <c r="G455" s="98">
        <v>-0.0098</v>
      </c>
    </row>
    <row r="456" ht="15.75" customHeight="1">
      <c r="A456" s="254">
        <v>44945.0</v>
      </c>
      <c r="B456" s="89">
        <v>772.0</v>
      </c>
      <c r="C456" s="89">
        <v>776.0</v>
      </c>
      <c r="D456" s="89">
        <v>776.5</v>
      </c>
      <c r="E456" s="89">
        <v>765.65</v>
      </c>
      <c r="F456" s="89" t="s">
        <v>1881</v>
      </c>
      <c r="G456" s="98">
        <v>-0.0059</v>
      </c>
    </row>
    <row r="457" ht="15.75" customHeight="1">
      <c r="A457" s="254">
        <v>44944.0</v>
      </c>
      <c r="B457" s="89">
        <v>776.55</v>
      </c>
      <c r="C457" s="89">
        <v>768.2</v>
      </c>
      <c r="D457" s="89">
        <v>780.0</v>
      </c>
      <c r="E457" s="89">
        <v>766.0</v>
      </c>
      <c r="F457" s="89" t="s">
        <v>1880</v>
      </c>
      <c r="G457" s="98">
        <v>0.0142</v>
      </c>
    </row>
    <row r="458" ht="15.75" customHeight="1">
      <c r="A458" s="254">
        <v>44943.0</v>
      </c>
      <c r="B458" s="89">
        <v>765.7</v>
      </c>
      <c r="C458" s="89">
        <v>759.15</v>
      </c>
      <c r="D458" s="89">
        <v>768.9</v>
      </c>
      <c r="E458" s="89">
        <v>758.75</v>
      </c>
      <c r="F458" s="89" t="s">
        <v>1912</v>
      </c>
      <c r="G458" s="98">
        <v>0.0086</v>
      </c>
    </row>
    <row r="459" ht="15.75" customHeight="1">
      <c r="A459" s="254">
        <v>44942.0</v>
      </c>
      <c r="B459" s="89">
        <v>759.15</v>
      </c>
      <c r="C459" s="89">
        <v>766.4</v>
      </c>
      <c r="D459" s="89">
        <v>768.1</v>
      </c>
      <c r="E459" s="89">
        <v>754.65</v>
      </c>
      <c r="F459" s="89" t="s">
        <v>1712</v>
      </c>
      <c r="G459" s="98">
        <v>-0.0067</v>
      </c>
    </row>
    <row r="460" ht="15.75" customHeight="1">
      <c r="A460" s="254">
        <v>44939.0</v>
      </c>
      <c r="B460" s="89">
        <v>764.3</v>
      </c>
      <c r="C460" s="89">
        <v>757.0</v>
      </c>
      <c r="D460" s="89">
        <v>765.95</v>
      </c>
      <c r="E460" s="89">
        <v>752.0</v>
      </c>
      <c r="F460" s="89" t="s">
        <v>1667</v>
      </c>
      <c r="G460" s="98">
        <v>0.0098</v>
      </c>
    </row>
    <row r="461" ht="15.75" customHeight="1">
      <c r="A461" s="254">
        <v>44938.0</v>
      </c>
      <c r="B461" s="89">
        <v>756.9</v>
      </c>
      <c r="C461" s="89">
        <v>765.0</v>
      </c>
      <c r="D461" s="89">
        <v>769.3</v>
      </c>
      <c r="E461" s="89">
        <v>753.55</v>
      </c>
      <c r="F461" s="89" t="s">
        <v>1913</v>
      </c>
      <c r="G461" s="98">
        <v>-0.0113</v>
      </c>
    </row>
    <row r="462" ht="15.75" customHeight="1">
      <c r="A462" s="254">
        <v>44937.0</v>
      </c>
      <c r="B462" s="89">
        <v>765.55</v>
      </c>
      <c r="C462" s="89">
        <v>775.0</v>
      </c>
      <c r="D462" s="89">
        <v>779.65</v>
      </c>
      <c r="E462" s="89">
        <v>751.65</v>
      </c>
      <c r="F462" s="89" t="s">
        <v>1914</v>
      </c>
      <c r="G462" s="98">
        <v>-0.0344</v>
      </c>
    </row>
    <row r="463" ht="15.75" customHeight="1">
      <c r="A463" s="254">
        <v>44936.0</v>
      </c>
      <c r="B463" s="89">
        <v>792.85</v>
      </c>
      <c r="C463" s="89">
        <v>826.1</v>
      </c>
      <c r="D463" s="89">
        <v>826.1</v>
      </c>
      <c r="E463" s="89">
        <v>790.3</v>
      </c>
      <c r="F463" s="89" t="s">
        <v>1915</v>
      </c>
      <c r="G463" s="98">
        <v>-0.0324</v>
      </c>
    </row>
    <row r="464" ht="15.75" customHeight="1">
      <c r="A464" s="254">
        <v>44935.0</v>
      </c>
      <c r="B464" s="89">
        <v>819.4</v>
      </c>
      <c r="C464" s="89">
        <v>802.7</v>
      </c>
      <c r="D464" s="89">
        <v>821.5</v>
      </c>
      <c r="E464" s="89">
        <v>801.05</v>
      </c>
      <c r="F464" s="89" t="s">
        <v>1801</v>
      </c>
      <c r="G464" s="98">
        <v>0.0294</v>
      </c>
    </row>
    <row r="465" ht="15.75" customHeight="1">
      <c r="A465" s="254">
        <v>44932.0</v>
      </c>
      <c r="B465" s="89">
        <v>796.0</v>
      </c>
      <c r="C465" s="89">
        <v>807.55</v>
      </c>
      <c r="D465" s="89">
        <v>812.25</v>
      </c>
      <c r="E465" s="89">
        <v>792.0</v>
      </c>
      <c r="F465" s="89" t="s">
        <v>1693</v>
      </c>
      <c r="G465" s="98">
        <v>-0.0138</v>
      </c>
    </row>
    <row r="466" ht="15.75" customHeight="1">
      <c r="A466" s="254">
        <v>44931.0</v>
      </c>
      <c r="B466" s="89">
        <v>807.1</v>
      </c>
      <c r="C466" s="89">
        <v>825.0</v>
      </c>
      <c r="D466" s="89">
        <v>825.0</v>
      </c>
      <c r="E466" s="89">
        <v>803.75</v>
      </c>
      <c r="F466" s="89" t="s">
        <v>1730</v>
      </c>
      <c r="G466" s="98">
        <v>-0.0058</v>
      </c>
    </row>
    <row r="467" ht="15.75" customHeight="1">
      <c r="A467" s="254">
        <v>44930.0</v>
      </c>
      <c r="B467" s="89">
        <v>811.8</v>
      </c>
      <c r="C467" s="89">
        <v>818.95</v>
      </c>
      <c r="D467" s="89">
        <v>820.45</v>
      </c>
      <c r="E467" s="89">
        <v>806.2</v>
      </c>
      <c r="F467" s="89" t="s">
        <v>1916</v>
      </c>
      <c r="G467" s="98">
        <v>-0.0071</v>
      </c>
    </row>
    <row r="468" ht="15.75" customHeight="1">
      <c r="A468" s="254">
        <v>44929.0</v>
      </c>
      <c r="B468" s="89">
        <v>817.6</v>
      </c>
      <c r="C468" s="89">
        <v>810.35</v>
      </c>
      <c r="D468" s="89">
        <v>818.8</v>
      </c>
      <c r="E468" s="89">
        <v>808.5</v>
      </c>
      <c r="F468" s="89" t="s">
        <v>1917</v>
      </c>
      <c r="G468" s="98">
        <v>0.005</v>
      </c>
    </row>
    <row r="469" ht="15.75" customHeight="1">
      <c r="A469" s="254">
        <v>44928.0</v>
      </c>
      <c r="B469" s="89">
        <v>813.5</v>
      </c>
      <c r="C469" s="89">
        <v>806.25</v>
      </c>
      <c r="D469" s="89">
        <v>816.2</v>
      </c>
      <c r="E469" s="89">
        <v>805.6</v>
      </c>
      <c r="F469" s="89" t="s">
        <v>1918</v>
      </c>
      <c r="G469" s="98">
        <v>0.0092</v>
      </c>
    </row>
    <row r="470" ht="15.75" customHeight="1">
      <c r="A470" s="91">
        <v>44925.0</v>
      </c>
      <c r="B470" s="89">
        <v>806.1</v>
      </c>
      <c r="C470" s="89">
        <v>824.7</v>
      </c>
      <c r="D470" s="89">
        <v>824.8</v>
      </c>
      <c r="E470" s="89">
        <v>804.95</v>
      </c>
      <c r="F470" s="89" t="s">
        <v>1760</v>
      </c>
      <c r="G470" s="98">
        <v>-0.0178</v>
      </c>
    </row>
    <row r="471" ht="15.75" customHeight="1">
      <c r="A471" s="91">
        <v>44924.0</v>
      </c>
      <c r="B471" s="89">
        <v>820.75</v>
      </c>
      <c r="C471" s="89">
        <v>807.05</v>
      </c>
      <c r="D471" s="89">
        <v>824.75</v>
      </c>
      <c r="E471" s="89">
        <v>760.1</v>
      </c>
      <c r="F471" s="89" t="s">
        <v>1805</v>
      </c>
      <c r="G471" s="98">
        <v>0.0211</v>
      </c>
    </row>
    <row r="472" ht="15.75" customHeight="1">
      <c r="A472" s="91">
        <v>44923.0</v>
      </c>
      <c r="B472" s="89">
        <v>803.8</v>
      </c>
      <c r="C472" s="89">
        <v>813.0</v>
      </c>
      <c r="D472" s="89">
        <v>813.9</v>
      </c>
      <c r="E472" s="89">
        <v>801.45</v>
      </c>
      <c r="F472" s="89" t="s">
        <v>1919</v>
      </c>
      <c r="G472" s="98">
        <v>-0.0135</v>
      </c>
    </row>
    <row r="473" ht="15.75" customHeight="1">
      <c r="A473" s="91">
        <v>44922.0</v>
      </c>
      <c r="B473" s="89">
        <v>814.8</v>
      </c>
      <c r="C473" s="89">
        <v>815.0</v>
      </c>
      <c r="D473" s="89">
        <v>819.45</v>
      </c>
      <c r="E473" s="89">
        <v>805.0</v>
      </c>
      <c r="F473" s="89" t="s">
        <v>1878</v>
      </c>
      <c r="G473" s="98">
        <v>0.0047</v>
      </c>
    </row>
    <row r="474" ht="15.75" customHeight="1">
      <c r="A474" s="91">
        <v>44921.0</v>
      </c>
      <c r="B474" s="89">
        <v>811.0</v>
      </c>
      <c r="C474" s="89">
        <v>805.05</v>
      </c>
      <c r="D474" s="89">
        <v>815.2</v>
      </c>
      <c r="E474" s="89">
        <v>801.15</v>
      </c>
      <c r="F474" s="89" t="s">
        <v>1671</v>
      </c>
      <c r="G474" s="98">
        <v>0.0029</v>
      </c>
    </row>
    <row r="475" ht="15.75" customHeight="1">
      <c r="A475" s="91">
        <v>44918.0</v>
      </c>
      <c r="B475" s="89">
        <v>808.65</v>
      </c>
      <c r="C475" s="89">
        <v>814.0</v>
      </c>
      <c r="D475" s="89">
        <v>817.95</v>
      </c>
      <c r="E475" s="89">
        <v>805.0</v>
      </c>
      <c r="F475" s="89" t="s">
        <v>1920</v>
      </c>
      <c r="G475" s="98">
        <v>-0.0097</v>
      </c>
    </row>
    <row r="476" ht="15.75" customHeight="1">
      <c r="A476" s="91">
        <v>44917.0</v>
      </c>
      <c r="B476" s="89">
        <v>816.6</v>
      </c>
      <c r="C476" s="89">
        <v>819.0</v>
      </c>
      <c r="D476" s="89">
        <v>824.7</v>
      </c>
      <c r="E476" s="89">
        <v>809.5</v>
      </c>
      <c r="F476" s="89" t="s">
        <v>1709</v>
      </c>
      <c r="G476" s="98">
        <v>0.0032</v>
      </c>
    </row>
    <row r="477" ht="15.75" customHeight="1">
      <c r="A477" s="91">
        <v>44916.0</v>
      </c>
      <c r="B477" s="89">
        <v>814.0</v>
      </c>
      <c r="C477" s="89">
        <v>833.0</v>
      </c>
      <c r="D477" s="89">
        <v>833.05</v>
      </c>
      <c r="E477" s="89">
        <v>812.35</v>
      </c>
      <c r="F477" s="89" t="s">
        <v>1921</v>
      </c>
      <c r="G477" s="98">
        <v>-0.018</v>
      </c>
    </row>
    <row r="478" ht="15.75" customHeight="1">
      <c r="A478" s="91">
        <v>44915.0</v>
      </c>
      <c r="B478" s="89">
        <v>828.95</v>
      </c>
      <c r="C478" s="89">
        <v>839.75</v>
      </c>
      <c r="D478" s="89">
        <v>839.75</v>
      </c>
      <c r="E478" s="89">
        <v>822.0</v>
      </c>
      <c r="F478" s="89" t="s">
        <v>1922</v>
      </c>
      <c r="G478" s="98">
        <v>-0.0136</v>
      </c>
    </row>
    <row r="479" ht="15.75" customHeight="1">
      <c r="A479" s="91">
        <v>44914.0</v>
      </c>
      <c r="B479" s="89">
        <v>840.4</v>
      </c>
      <c r="C479" s="89">
        <v>822.7</v>
      </c>
      <c r="D479" s="89">
        <v>845.05</v>
      </c>
      <c r="E479" s="89">
        <v>822.0</v>
      </c>
      <c r="F479" s="89" t="s">
        <v>1923</v>
      </c>
      <c r="G479" s="98">
        <v>0.0215</v>
      </c>
    </row>
    <row r="480" ht="15.75" customHeight="1">
      <c r="A480" s="91">
        <v>44911.0</v>
      </c>
      <c r="B480" s="89">
        <v>822.75</v>
      </c>
      <c r="C480" s="89">
        <v>825.0</v>
      </c>
      <c r="D480" s="89">
        <v>832.7</v>
      </c>
      <c r="E480" s="89">
        <v>819.9</v>
      </c>
      <c r="F480" s="89" t="s">
        <v>1620</v>
      </c>
      <c r="G480" s="98">
        <v>-0.0044</v>
      </c>
    </row>
    <row r="481" ht="15.75" customHeight="1">
      <c r="A481" s="91">
        <v>44910.0</v>
      </c>
      <c r="B481" s="89">
        <v>826.35</v>
      </c>
      <c r="C481" s="89">
        <v>829.0</v>
      </c>
      <c r="D481" s="89">
        <v>831.0</v>
      </c>
      <c r="E481" s="89">
        <v>824.35</v>
      </c>
      <c r="F481" s="89" t="s">
        <v>1924</v>
      </c>
      <c r="G481" s="98">
        <v>-0.0034</v>
      </c>
    </row>
    <row r="482" ht="15.75" customHeight="1">
      <c r="A482" s="91">
        <v>44909.0</v>
      </c>
      <c r="B482" s="89">
        <v>829.2</v>
      </c>
      <c r="C482" s="89">
        <v>840.65</v>
      </c>
      <c r="D482" s="89">
        <v>842.0</v>
      </c>
      <c r="E482" s="89">
        <v>828.15</v>
      </c>
      <c r="F482" s="89" t="s">
        <v>1925</v>
      </c>
      <c r="G482" s="98">
        <v>-0.0106</v>
      </c>
    </row>
    <row r="483" ht="15.75" customHeight="1">
      <c r="A483" s="91">
        <v>44908.0</v>
      </c>
      <c r="B483" s="89">
        <v>838.05</v>
      </c>
      <c r="C483" s="89">
        <v>822.0</v>
      </c>
      <c r="D483" s="89">
        <v>840.0</v>
      </c>
      <c r="E483" s="89">
        <v>822.0</v>
      </c>
      <c r="F483" s="89" t="s">
        <v>1926</v>
      </c>
      <c r="G483" s="98">
        <v>0.0116</v>
      </c>
    </row>
    <row r="484" ht="15.75" customHeight="1">
      <c r="A484" s="91">
        <v>44907.0</v>
      </c>
      <c r="B484" s="89">
        <v>828.4</v>
      </c>
      <c r="C484" s="89">
        <v>832.6</v>
      </c>
      <c r="D484" s="89">
        <v>836.95</v>
      </c>
      <c r="E484" s="89">
        <v>825.4</v>
      </c>
      <c r="F484" s="89" t="s">
        <v>1927</v>
      </c>
      <c r="G484" s="98">
        <v>-0.0078</v>
      </c>
    </row>
    <row r="485" ht="15.75" customHeight="1">
      <c r="A485" s="254">
        <v>44904.0</v>
      </c>
      <c r="B485" s="89">
        <v>834.9</v>
      </c>
      <c r="C485" s="89">
        <v>830.3</v>
      </c>
      <c r="D485" s="89">
        <v>836.6</v>
      </c>
      <c r="E485" s="89">
        <v>823.95</v>
      </c>
      <c r="F485" s="89" t="s">
        <v>1574</v>
      </c>
      <c r="G485" s="98">
        <v>0.0028</v>
      </c>
    </row>
    <row r="486" ht="15.75" customHeight="1">
      <c r="A486" s="254">
        <v>44903.0</v>
      </c>
      <c r="B486" s="89">
        <v>832.6</v>
      </c>
      <c r="C486" s="89">
        <v>833.0</v>
      </c>
      <c r="D486" s="89">
        <v>840.2</v>
      </c>
      <c r="E486" s="89">
        <v>826.3</v>
      </c>
      <c r="F486" s="89" t="s">
        <v>1562</v>
      </c>
      <c r="G486" s="98">
        <v>-0.0017</v>
      </c>
    </row>
    <row r="487" ht="15.75" customHeight="1">
      <c r="A487" s="254">
        <v>44902.0</v>
      </c>
      <c r="B487" s="89">
        <v>834.0</v>
      </c>
      <c r="C487" s="89">
        <v>837.55</v>
      </c>
      <c r="D487" s="89">
        <v>841.6</v>
      </c>
      <c r="E487" s="89">
        <v>832.0</v>
      </c>
      <c r="F487" s="89" t="s">
        <v>1928</v>
      </c>
      <c r="G487" s="98">
        <v>8.0E-4</v>
      </c>
    </row>
    <row r="488" ht="15.75" customHeight="1">
      <c r="A488" s="254">
        <v>44901.0</v>
      </c>
      <c r="B488" s="89">
        <v>833.35</v>
      </c>
      <c r="C488" s="89">
        <v>844.9</v>
      </c>
      <c r="D488" s="89">
        <v>845.0</v>
      </c>
      <c r="E488" s="89">
        <v>829.7</v>
      </c>
      <c r="F488" s="89" t="s">
        <v>1929</v>
      </c>
      <c r="G488" s="98">
        <v>-0.0127</v>
      </c>
    </row>
    <row r="489" ht="15.75" customHeight="1">
      <c r="A489" s="254">
        <v>44900.0</v>
      </c>
      <c r="B489" s="89">
        <v>844.1</v>
      </c>
      <c r="C489" s="89">
        <v>851.0</v>
      </c>
      <c r="D489" s="89">
        <v>851.6</v>
      </c>
      <c r="E489" s="89">
        <v>840.85</v>
      </c>
      <c r="F489" s="89" t="s">
        <v>1757</v>
      </c>
      <c r="G489" s="98">
        <v>-0.0054</v>
      </c>
    </row>
    <row r="490" ht="15.75" customHeight="1">
      <c r="A490" s="254">
        <v>44897.0</v>
      </c>
      <c r="B490" s="89">
        <v>848.65</v>
      </c>
      <c r="C490" s="89">
        <v>851.4</v>
      </c>
      <c r="D490" s="89">
        <v>851.95</v>
      </c>
      <c r="E490" s="89">
        <v>839.1</v>
      </c>
      <c r="F490" s="89" t="s">
        <v>1790</v>
      </c>
      <c r="G490" s="98">
        <v>1.0E-4</v>
      </c>
    </row>
    <row r="491" ht="15.75" customHeight="1">
      <c r="A491" s="254">
        <v>44896.0</v>
      </c>
      <c r="B491" s="89">
        <v>848.6</v>
      </c>
      <c r="C491" s="89">
        <v>853.0</v>
      </c>
      <c r="D491" s="89">
        <v>853.2</v>
      </c>
      <c r="E491" s="89">
        <v>841.6</v>
      </c>
      <c r="F491" s="89" t="s">
        <v>1930</v>
      </c>
      <c r="G491" s="98">
        <v>-2.0E-4</v>
      </c>
    </row>
    <row r="492" ht="15.75" customHeight="1">
      <c r="A492" s="91">
        <v>44895.0</v>
      </c>
      <c r="B492" s="89">
        <v>848.75</v>
      </c>
      <c r="C492" s="89">
        <v>834.8</v>
      </c>
      <c r="D492" s="89">
        <v>852.0</v>
      </c>
      <c r="E492" s="89">
        <v>832.6</v>
      </c>
      <c r="F492" s="89" t="s">
        <v>1765</v>
      </c>
      <c r="G492" s="98">
        <v>0.0154</v>
      </c>
    </row>
    <row r="493" ht="15.75" customHeight="1">
      <c r="A493" s="91">
        <v>44894.0</v>
      </c>
      <c r="B493" s="89">
        <v>835.85</v>
      </c>
      <c r="C493" s="89">
        <v>839.0</v>
      </c>
      <c r="D493" s="89">
        <v>844.8</v>
      </c>
      <c r="E493" s="89">
        <v>835.0</v>
      </c>
      <c r="F493" s="89" t="s">
        <v>1687</v>
      </c>
      <c r="G493" s="98">
        <v>-0.0019</v>
      </c>
    </row>
    <row r="494" ht="15.75" customHeight="1">
      <c r="A494" s="91">
        <v>44893.0</v>
      </c>
      <c r="B494" s="89">
        <v>837.4</v>
      </c>
      <c r="C494" s="89">
        <v>840.25</v>
      </c>
      <c r="D494" s="89">
        <v>852.55</v>
      </c>
      <c r="E494" s="89">
        <v>836.05</v>
      </c>
      <c r="F494" s="89" t="s">
        <v>1578</v>
      </c>
      <c r="G494" s="98">
        <v>-0.0112</v>
      </c>
    </row>
    <row r="495" ht="15.75" customHeight="1">
      <c r="A495" s="91">
        <v>44890.0</v>
      </c>
      <c r="B495" s="89">
        <v>846.85</v>
      </c>
      <c r="C495" s="89">
        <v>852.0</v>
      </c>
      <c r="D495" s="89">
        <v>860.0</v>
      </c>
      <c r="E495" s="89">
        <v>841.6</v>
      </c>
      <c r="F495" s="89" t="s">
        <v>1931</v>
      </c>
      <c r="G495" s="98">
        <v>-0.0018</v>
      </c>
    </row>
    <row r="496" ht="15.75" customHeight="1">
      <c r="A496" s="91">
        <v>44889.0</v>
      </c>
      <c r="B496" s="89">
        <v>848.35</v>
      </c>
      <c r="C496" s="89">
        <v>846.0</v>
      </c>
      <c r="D496" s="89">
        <v>851.0</v>
      </c>
      <c r="E496" s="89">
        <v>837.75</v>
      </c>
      <c r="F496" s="89" t="s">
        <v>1932</v>
      </c>
      <c r="G496" s="98">
        <v>0.006</v>
      </c>
    </row>
    <row r="497" ht="15.75" customHeight="1">
      <c r="A497" s="91">
        <v>44888.0</v>
      </c>
      <c r="B497" s="89">
        <v>843.25</v>
      </c>
      <c r="C497" s="89">
        <v>851.85</v>
      </c>
      <c r="D497" s="89">
        <v>851.85</v>
      </c>
      <c r="E497" s="89">
        <v>841.6</v>
      </c>
      <c r="F497" s="89" t="s">
        <v>1892</v>
      </c>
      <c r="G497" s="98">
        <v>-0.0051</v>
      </c>
    </row>
    <row r="498" ht="15.75" customHeight="1">
      <c r="A498" s="91">
        <v>44887.0</v>
      </c>
      <c r="B498" s="89">
        <v>847.6</v>
      </c>
      <c r="C498" s="89">
        <v>853.4</v>
      </c>
      <c r="D498" s="89">
        <v>860.55</v>
      </c>
      <c r="E498" s="89">
        <v>845.1</v>
      </c>
      <c r="F498" s="89" t="s">
        <v>1933</v>
      </c>
      <c r="G498" s="98">
        <v>-0.0042</v>
      </c>
    </row>
    <row r="499" ht="15.75" customHeight="1">
      <c r="A499" s="91">
        <v>44886.0</v>
      </c>
      <c r="B499" s="89">
        <v>851.2</v>
      </c>
      <c r="C499" s="89">
        <v>837.0</v>
      </c>
      <c r="D499" s="89">
        <v>852.8</v>
      </c>
      <c r="E499" s="89">
        <v>835.0</v>
      </c>
      <c r="F499" s="89" t="s">
        <v>1685</v>
      </c>
      <c r="G499" s="98">
        <v>0.0166</v>
      </c>
    </row>
    <row r="500" ht="15.75" customHeight="1">
      <c r="A500" s="91">
        <v>44883.0</v>
      </c>
      <c r="B500" s="89">
        <v>837.3</v>
      </c>
      <c r="C500" s="89">
        <v>849.95</v>
      </c>
      <c r="D500" s="89">
        <v>851.85</v>
      </c>
      <c r="E500" s="89">
        <v>831.1</v>
      </c>
      <c r="F500" s="89" t="s">
        <v>1934</v>
      </c>
      <c r="G500" s="98">
        <v>-0.0105</v>
      </c>
    </row>
    <row r="501" ht="15.75" customHeight="1">
      <c r="A501" s="91">
        <v>44882.0</v>
      </c>
      <c r="B501" s="89">
        <v>846.15</v>
      </c>
      <c r="C501" s="89">
        <v>841.8</v>
      </c>
      <c r="D501" s="89">
        <v>849.4</v>
      </c>
      <c r="E501" s="89">
        <v>838.4</v>
      </c>
      <c r="F501" s="89" t="s">
        <v>1614</v>
      </c>
      <c r="G501" s="98">
        <v>0.0059</v>
      </c>
    </row>
    <row r="502" ht="15.75" customHeight="1">
      <c r="A502" s="91">
        <v>44881.0</v>
      </c>
      <c r="B502" s="89">
        <v>841.2</v>
      </c>
      <c r="C502" s="89">
        <v>837.5</v>
      </c>
      <c r="D502" s="89">
        <v>844.05</v>
      </c>
      <c r="E502" s="89">
        <v>828.05</v>
      </c>
      <c r="F502" s="89" t="s">
        <v>1834</v>
      </c>
      <c r="G502" s="98">
        <v>0.0071</v>
      </c>
    </row>
    <row r="503" ht="15.75" customHeight="1">
      <c r="A503" s="91">
        <v>44880.0</v>
      </c>
      <c r="B503" s="89">
        <v>835.25</v>
      </c>
      <c r="C503" s="89">
        <v>822.65</v>
      </c>
      <c r="D503" s="89">
        <v>838.75</v>
      </c>
      <c r="E503" s="89">
        <v>822.65</v>
      </c>
      <c r="F503" s="89" t="s">
        <v>1618</v>
      </c>
      <c r="G503" s="98">
        <v>0.0162</v>
      </c>
    </row>
    <row r="504" ht="15.75" customHeight="1">
      <c r="A504" s="91">
        <v>44879.0</v>
      </c>
      <c r="B504" s="89">
        <v>821.9</v>
      </c>
      <c r="C504" s="89">
        <v>818.0</v>
      </c>
      <c r="D504" s="89">
        <v>830.8</v>
      </c>
      <c r="E504" s="89">
        <v>817.0</v>
      </c>
      <c r="F504" s="89" t="s">
        <v>1935</v>
      </c>
      <c r="G504" s="98">
        <v>-0.006</v>
      </c>
    </row>
    <row r="505" ht="15.75" customHeight="1">
      <c r="A505" s="91">
        <v>44876.0</v>
      </c>
      <c r="B505" s="89">
        <v>826.9</v>
      </c>
      <c r="C505" s="89">
        <v>830.75</v>
      </c>
      <c r="D505" s="89">
        <v>836.9</v>
      </c>
      <c r="E505" s="89">
        <v>823.8</v>
      </c>
      <c r="F505" s="89" t="s">
        <v>1936</v>
      </c>
      <c r="G505" s="98">
        <v>0.0014</v>
      </c>
    </row>
    <row r="506" ht="15.75" customHeight="1">
      <c r="A506" s="91">
        <v>44875.0</v>
      </c>
      <c r="B506" s="89">
        <v>825.75</v>
      </c>
      <c r="C506" s="89">
        <v>819.8</v>
      </c>
      <c r="D506" s="89">
        <v>830.7</v>
      </c>
      <c r="E506" s="89">
        <v>817.55</v>
      </c>
      <c r="F506" s="89" t="s">
        <v>1815</v>
      </c>
      <c r="G506" s="98">
        <v>0.0082</v>
      </c>
    </row>
    <row r="507" ht="15.75" customHeight="1">
      <c r="A507" s="254">
        <v>44874.0</v>
      </c>
      <c r="B507" s="89">
        <v>819.05</v>
      </c>
      <c r="C507" s="89">
        <v>824.2</v>
      </c>
      <c r="D507" s="89">
        <v>825.5</v>
      </c>
      <c r="E507" s="89">
        <v>814.45</v>
      </c>
      <c r="F507" s="89" t="s">
        <v>1619</v>
      </c>
      <c r="G507" s="98">
        <v>-0.0044</v>
      </c>
    </row>
    <row r="508" ht="15.75" customHeight="1">
      <c r="A508" s="254">
        <v>44872.0</v>
      </c>
      <c r="B508" s="89">
        <v>822.7</v>
      </c>
      <c r="C508" s="89">
        <v>817.0</v>
      </c>
      <c r="D508" s="89">
        <v>824.05</v>
      </c>
      <c r="E508" s="89">
        <v>809.0</v>
      </c>
      <c r="F508" s="89" t="s">
        <v>1937</v>
      </c>
      <c r="G508" s="98">
        <v>0.0077</v>
      </c>
    </row>
    <row r="509" ht="15.75" customHeight="1">
      <c r="A509" s="254">
        <v>44869.0</v>
      </c>
      <c r="B509" s="89">
        <v>816.4</v>
      </c>
      <c r="C509" s="89">
        <v>815.7</v>
      </c>
      <c r="D509" s="89">
        <v>821.8</v>
      </c>
      <c r="E509" s="89">
        <v>809.2</v>
      </c>
      <c r="F509" s="89" t="s">
        <v>1928</v>
      </c>
      <c r="G509" s="98">
        <v>-0.0027</v>
      </c>
    </row>
    <row r="510" ht="15.75" customHeight="1">
      <c r="A510" s="254">
        <v>44868.0</v>
      </c>
      <c r="B510" s="89">
        <v>818.65</v>
      </c>
      <c r="C510" s="89">
        <v>809.75</v>
      </c>
      <c r="D510" s="89">
        <v>824.4</v>
      </c>
      <c r="E510" s="89">
        <v>804.2</v>
      </c>
      <c r="F510" s="89" t="s">
        <v>1938</v>
      </c>
      <c r="G510" s="98">
        <v>0.0109</v>
      </c>
    </row>
    <row r="511" ht="15.75" customHeight="1">
      <c r="A511" s="254">
        <v>44867.0</v>
      </c>
      <c r="B511" s="89">
        <v>809.85</v>
      </c>
      <c r="C511" s="89">
        <v>830.0</v>
      </c>
      <c r="D511" s="89">
        <v>830.0</v>
      </c>
      <c r="E511" s="89">
        <v>807.25</v>
      </c>
      <c r="F511" s="89" t="s">
        <v>1939</v>
      </c>
      <c r="G511" s="98">
        <v>-0.0308</v>
      </c>
    </row>
    <row r="512" ht="15.75" customHeight="1">
      <c r="A512" s="254">
        <v>44866.0</v>
      </c>
      <c r="B512" s="89">
        <v>835.55</v>
      </c>
      <c r="C512" s="89">
        <v>828.0</v>
      </c>
      <c r="D512" s="89">
        <v>841.45</v>
      </c>
      <c r="E512" s="89">
        <v>821.05</v>
      </c>
      <c r="F512" s="89" t="s">
        <v>1940</v>
      </c>
      <c r="G512" s="98">
        <v>0.0043</v>
      </c>
    </row>
    <row r="513" ht="15.75" customHeight="1">
      <c r="A513" s="91">
        <v>44865.0</v>
      </c>
      <c r="B513" s="89">
        <v>832.0</v>
      </c>
      <c r="C513" s="89">
        <v>823.0</v>
      </c>
      <c r="D513" s="89">
        <v>833.8</v>
      </c>
      <c r="E513" s="89">
        <v>820.0</v>
      </c>
      <c r="F513" s="89" t="s">
        <v>1905</v>
      </c>
      <c r="G513" s="98">
        <v>0.0185</v>
      </c>
    </row>
    <row r="514" ht="15.75" customHeight="1">
      <c r="A514" s="91">
        <v>44862.0</v>
      </c>
      <c r="B514" s="89">
        <v>816.85</v>
      </c>
      <c r="C514" s="89">
        <v>819.0</v>
      </c>
      <c r="D514" s="89">
        <v>824.4</v>
      </c>
      <c r="E514" s="89">
        <v>811.3</v>
      </c>
      <c r="F514" s="89" t="s">
        <v>1610</v>
      </c>
      <c r="G514" s="98">
        <v>-3.0E-4</v>
      </c>
    </row>
    <row r="515" ht="15.75" customHeight="1">
      <c r="A515" s="91">
        <v>44861.0</v>
      </c>
      <c r="B515" s="89">
        <v>817.1</v>
      </c>
      <c r="C515" s="89">
        <v>806.5</v>
      </c>
      <c r="D515" s="89">
        <v>822.2</v>
      </c>
      <c r="E515" s="89">
        <v>804.2</v>
      </c>
      <c r="F515" s="89" t="s">
        <v>1941</v>
      </c>
      <c r="G515" s="98">
        <v>0.0184</v>
      </c>
    </row>
    <row r="516" ht="15.75" customHeight="1">
      <c r="A516" s="91">
        <v>44859.0</v>
      </c>
      <c r="B516" s="89">
        <v>802.3</v>
      </c>
      <c r="C516" s="89">
        <v>806.15</v>
      </c>
      <c r="D516" s="89">
        <v>806.35</v>
      </c>
      <c r="E516" s="89">
        <v>798.7</v>
      </c>
      <c r="F516" s="89" t="s">
        <v>1942</v>
      </c>
      <c r="G516" s="98">
        <v>2.0E-4</v>
      </c>
    </row>
    <row r="517" ht="15.75" customHeight="1">
      <c r="A517" s="91">
        <v>44858.0</v>
      </c>
      <c r="B517" s="89">
        <v>802.1</v>
      </c>
      <c r="C517" s="89">
        <v>800.0</v>
      </c>
      <c r="D517" s="89">
        <v>807.5</v>
      </c>
      <c r="E517" s="89">
        <v>800.0</v>
      </c>
      <c r="F517" s="89" t="s">
        <v>1943</v>
      </c>
      <c r="G517" s="98">
        <v>0.0058</v>
      </c>
    </row>
    <row r="518" ht="15.75" customHeight="1">
      <c r="A518" s="91">
        <v>44855.0</v>
      </c>
      <c r="B518" s="89">
        <v>797.45</v>
      </c>
      <c r="C518" s="89">
        <v>790.0</v>
      </c>
      <c r="D518" s="89">
        <v>802.85</v>
      </c>
      <c r="E518" s="89">
        <v>789.75</v>
      </c>
      <c r="F518" s="89" t="s">
        <v>1686</v>
      </c>
      <c r="G518" s="98">
        <v>0.0057</v>
      </c>
    </row>
    <row r="519" ht="15.75" customHeight="1">
      <c r="A519" s="91">
        <v>44854.0</v>
      </c>
      <c r="B519" s="89">
        <v>792.9</v>
      </c>
      <c r="C519" s="89">
        <v>782.0</v>
      </c>
      <c r="D519" s="89">
        <v>794.0</v>
      </c>
      <c r="E519" s="89">
        <v>778.3</v>
      </c>
      <c r="F519" s="89" t="s">
        <v>1944</v>
      </c>
      <c r="G519" s="98">
        <v>0.0121</v>
      </c>
    </row>
    <row r="520" ht="15.75" customHeight="1">
      <c r="A520" s="91">
        <v>44853.0</v>
      </c>
      <c r="B520" s="89">
        <v>783.4</v>
      </c>
      <c r="C520" s="89">
        <v>787.95</v>
      </c>
      <c r="D520" s="89">
        <v>788.65</v>
      </c>
      <c r="E520" s="89">
        <v>779.5</v>
      </c>
      <c r="F520" s="89" t="s">
        <v>1590</v>
      </c>
      <c r="G520" s="98">
        <v>3.0E-4</v>
      </c>
    </row>
    <row r="521" ht="15.75" customHeight="1">
      <c r="A521" s="91">
        <v>44852.0</v>
      </c>
      <c r="B521" s="89">
        <v>783.15</v>
      </c>
      <c r="C521" s="89">
        <v>769.85</v>
      </c>
      <c r="D521" s="89">
        <v>785.6</v>
      </c>
      <c r="E521" s="89">
        <v>768.65</v>
      </c>
      <c r="F521" s="89" t="s">
        <v>1945</v>
      </c>
      <c r="G521" s="98">
        <v>0.0224</v>
      </c>
    </row>
    <row r="522" ht="15.75" customHeight="1">
      <c r="A522" s="91">
        <v>44851.0</v>
      </c>
      <c r="B522" s="89">
        <v>766.0</v>
      </c>
      <c r="C522" s="89">
        <v>761.0</v>
      </c>
      <c r="D522" s="89">
        <v>771.0</v>
      </c>
      <c r="E522" s="89">
        <v>759.85</v>
      </c>
      <c r="F522" s="89" t="s">
        <v>1733</v>
      </c>
      <c r="G522" s="98">
        <v>1.0E-4</v>
      </c>
    </row>
    <row r="523" ht="15.75" customHeight="1">
      <c r="A523" s="91">
        <v>44848.0</v>
      </c>
      <c r="B523" s="89">
        <v>765.95</v>
      </c>
      <c r="C523" s="89">
        <v>779.95</v>
      </c>
      <c r="D523" s="89">
        <v>779.95</v>
      </c>
      <c r="E523" s="89">
        <v>763.05</v>
      </c>
      <c r="F523" s="89" t="s">
        <v>1747</v>
      </c>
      <c r="G523" s="98">
        <v>-0.0038</v>
      </c>
    </row>
    <row r="524" ht="15.75" customHeight="1">
      <c r="A524" s="91">
        <v>44847.0</v>
      </c>
      <c r="B524" s="89">
        <v>768.9</v>
      </c>
      <c r="C524" s="89">
        <v>775.0</v>
      </c>
      <c r="D524" s="89">
        <v>779.0</v>
      </c>
      <c r="E524" s="89">
        <v>767.65</v>
      </c>
      <c r="F524" s="89" t="s">
        <v>1819</v>
      </c>
      <c r="G524" s="98">
        <v>-0.0086</v>
      </c>
    </row>
    <row r="525" ht="15.75" customHeight="1">
      <c r="A525" s="91">
        <v>44846.0</v>
      </c>
      <c r="B525" s="89">
        <v>775.55</v>
      </c>
      <c r="C525" s="89">
        <v>780.3</v>
      </c>
      <c r="D525" s="89">
        <v>781.35</v>
      </c>
      <c r="E525" s="89">
        <v>769.2</v>
      </c>
      <c r="F525" s="89" t="s">
        <v>1748</v>
      </c>
      <c r="G525" s="98">
        <v>-0.0061</v>
      </c>
    </row>
    <row r="526" ht="15.75" customHeight="1">
      <c r="A526" s="91">
        <v>44845.0</v>
      </c>
      <c r="B526" s="89">
        <v>780.3</v>
      </c>
      <c r="C526" s="89">
        <v>797.5</v>
      </c>
      <c r="D526" s="89">
        <v>797.5</v>
      </c>
      <c r="E526" s="89">
        <v>776.0</v>
      </c>
      <c r="F526" s="89" t="s">
        <v>1684</v>
      </c>
      <c r="G526" s="98">
        <v>-0.0152</v>
      </c>
    </row>
    <row r="527" ht="15.75" customHeight="1">
      <c r="A527" s="91">
        <v>44844.0</v>
      </c>
      <c r="B527" s="89">
        <v>792.35</v>
      </c>
      <c r="C527" s="89">
        <v>784.95</v>
      </c>
      <c r="D527" s="89">
        <v>794.8</v>
      </c>
      <c r="E527" s="89">
        <v>779.7</v>
      </c>
      <c r="F527" s="89" t="s">
        <v>1946</v>
      </c>
      <c r="G527" s="98">
        <v>-9.0E-4</v>
      </c>
    </row>
    <row r="528" ht="15.75" customHeight="1">
      <c r="A528" s="254">
        <v>44841.0</v>
      </c>
      <c r="B528" s="89">
        <v>793.1</v>
      </c>
      <c r="C528" s="89">
        <v>792.0</v>
      </c>
      <c r="D528" s="89">
        <v>796.8</v>
      </c>
      <c r="E528" s="89">
        <v>784.7</v>
      </c>
      <c r="F528" s="89" t="s">
        <v>1947</v>
      </c>
      <c r="G528" s="98">
        <v>0.0057</v>
      </c>
    </row>
    <row r="529" ht="15.75" customHeight="1">
      <c r="A529" s="254">
        <v>44840.0</v>
      </c>
      <c r="B529" s="89">
        <v>788.6</v>
      </c>
      <c r="C529" s="89">
        <v>810.55</v>
      </c>
      <c r="D529" s="89">
        <v>815.85</v>
      </c>
      <c r="E529" s="89">
        <v>786.65</v>
      </c>
      <c r="F529" s="89" t="s">
        <v>1948</v>
      </c>
      <c r="G529" s="98">
        <v>-0.0249</v>
      </c>
    </row>
    <row r="530" ht="15.75" customHeight="1">
      <c r="A530" s="254">
        <v>44838.0</v>
      </c>
      <c r="B530" s="89">
        <v>808.7</v>
      </c>
      <c r="C530" s="89">
        <v>813.0</v>
      </c>
      <c r="D530" s="89">
        <v>816.75</v>
      </c>
      <c r="E530" s="89">
        <v>807.5</v>
      </c>
      <c r="F530" s="89" t="s">
        <v>1688</v>
      </c>
      <c r="G530" s="98">
        <v>0.0067</v>
      </c>
    </row>
    <row r="531" ht="15.75" customHeight="1">
      <c r="A531" s="254">
        <v>44837.0</v>
      </c>
      <c r="B531" s="89">
        <v>803.35</v>
      </c>
      <c r="C531" s="89">
        <v>803.4</v>
      </c>
      <c r="D531" s="89">
        <v>815.55</v>
      </c>
      <c r="E531" s="89">
        <v>798.05</v>
      </c>
      <c r="F531" s="89" t="s">
        <v>1949</v>
      </c>
      <c r="G531" s="98">
        <v>0.0043</v>
      </c>
    </row>
    <row r="532" ht="15.75" customHeight="1">
      <c r="A532" s="254">
        <v>44834.0</v>
      </c>
      <c r="B532" s="89">
        <v>799.9</v>
      </c>
      <c r="C532" s="89">
        <v>765.95</v>
      </c>
      <c r="D532" s="89">
        <v>809.0</v>
      </c>
      <c r="E532" s="89">
        <v>761.45</v>
      </c>
      <c r="F532" s="89" t="s">
        <v>1888</v>
      </c>
      <c r="G532" s="98">
        <v>0.0461</v>
      </c>
    </row>
    <row r="533" ht="15.75" customHeight="1">
      <c r="A533" s="254">
        <v>44833.0</v>
      </c>
      <c r="B533" s="89">
        <v>764.65</v>
      </c>
      <c r="C533" s="89">
        <v>763.95</v>
      </c>
      <c r="D533" s="89">
        <v>769.0</v>
      </c>
      <c r="E533" s="89">
        <v>759.3</v>
      </c>
      <c r="F533" s="89" t="s">
        <v>1950</v>
      </c>
      <c r="G533" s="98">
        <v>0.0042</v>
      </c>
    </row>
    <row r="534" ht="15.75" customHeight="1">
      <c r="A534" s="254">
        <v>44832.0</v>
      </c>
      <c r="B534" s="89">
        <v>761.45</v>
      </c>
      <c r="C534" s="89">
        <v>755.5</v>
      </c>
      <c r="D534" s="89">
        <v>771.0</v>
      </c>
      <c r="E534" s="89">
        <v>755.0</v>
      </c>
      <c r="F534" s="89" t="s">
        <v>1951</v>
      </c>
      <c r="G534" s="98">
        <v>0.0011</v>
      </c>
    </row>
    <row r="535" ht="15.75" customHeight="1">
      <c r="A535" s="254">
        <v>44831.0</v>
      </c>
      <c r="B535" s="89">
        <v>760.6</v>
      </c>
      <c r="C535" s="89">
        <v>758.85</v>
      </c>
      <c r="D535" s="89">
        <v>765.0</v>
      </c>
      <c r="E535" s="89">
        <v>757.2</v>
      </c>
      <c r="F535" s="89" t="s">
        <v>1952</v>
      </c>
      <c r="G535" s="98">
        <v>0.0074</v>
      </c>
    </row>
    <row r="536" ht="15.75" customHeight="1">
      <c r="A536" s="254">
        <v>44830.0</v>
      </c>
      <c r="B536" s="89">
        <v>755.05</v>
      </c>
      <c r="C536" s="89">
        <v>769.95</v>
      </c>
      <c r="D536" s="89">
        <v>771.15</v>
      </c>
      <c r="E536" s="89">
        <v>753.2</v>
      </c>
      <c r="F536" s="89" t="s">
        <v>1953</v>
      </c>
      <c r="G536" s="98">
        <v>-0.0211</v>
      </c>
    </row>
    <row r="537" ht="15.75" customHeight="1">
      <c r="A537" s="254">
        <v>44827.0</v>
      </c>
      <c r="B537" s="89">
        <v>771.35</v>
      </c>
      <c r="C537" s="89">
        <v>788.0</v>
      </c>
      <c r="D537" s="89">
        <v>788.0</v>
      </c>
      <c r="E537" s="89">
        <v>768.7</v>
      </c>
      <c r="F537" s="89" t="s">
        <v>1954</v>
      </c>
      <c r="G537" s="98">
        <v>-0.0163</v>
      </c>
    </row>
    <row r="538" ht="15.75" customHeight="1">
      <c r="A538" s="254">
        <v>44826.0</v>
      </c>
      <c r="B538" s="89">
        <v>784.1</v>
      </c>
      <c r="C538" s="89">
        <v>791.2</v>
      </c>
      <c r="D538" s="89">
        <v>794.8</v>
      </c>
      <c r="E538" s="89">
        <v>776.35</v>
      </c>
      <c r="F538" s="89" t="s">
        <v>1955</v>
      </c>
      <c r="G538" s="98">
        <v>0.005</v>
      </c>
    </row>
    <row r="539" ht="15.75" customHeight="1">
      <c r="A539" s="254">
        <v>44825.0</v>
      </c>
      <c r="B539" s="89">
        <v>780.2</v>
      </c>
      <c r="C539" s="89">
        <v>792.15</v>
      </c>
      <c r="D539" s="89">
        <v>797.0</v>
      </c>
      <c r="E539" s="89">
        <v>779.0</v>
      </c>
      <c r="F539" s="89" t="s">
        <v>1956</v>
      </c>
      <c r="G539" s="98">
        <v>-0.0151</v>
      </c>
    </row>
    <row r="540" ht="15.75" customHeight="1">
      <c r="A540" s="254">
        <v>44824.0</v>
      </c>
      <c r="B540" s="89">
        <v>792.15</v>
      </c>
      <c r="C540" s="89">
        <v>786.7</v>
      </c>
      <c r="D540" s="89">
        <v>796.95</v>
      </c>
      <c r="E540" s="89">
        <v>785.0</v>
      </c>
      <c r="F540" s="89" t="s">
        <v>1957</v>
      </c>
      <c r="G540" s="98">
        <v>0.012</v>
      </c>
    </row>
    <row r="541" ht="15.75" customHeight="1">
      <c r="A541" s="254">
        <v>44823.0</v>
      </c>
      <c r="B541" s="89">
        <v>782.75</v>
      </c>
      <c r="C541" s="89">
        <v>773.5</v>
      </c>
      <c r="D541" s="89">
        <v>786.0</v>
      </c>
      <c r="E541" s="89">
        <v>772.2</v>
      </c>
      <c r="F541" s="89" t="s">
        <v>1893</v>
      </c>
      <c r="G541" s="98">
        <v>0.004</v>
      </c>
    </row>
    <row r="542" ht="15.75" customHeight="1">
      <c r="A542" s="254">
        <v>44820.0</v>
      </c>
      <c r="B542" s="89">
        <v>779.65</v>
      </c>
      <c r="C542" s="89">
        <v>788.0</v>
      </c>
      <c r="D542" s="89">
        <v>788.0</v>
      </c>
      <c r="E542" s="89">
        <v>776.45</v>
      </c>
      <c r="F542" s="89" t="s">
        <v>1958</v>
      </c>
      <c r="G542" s="98">
        <v>-0.0069</v>
      </c>
    </row>
    <row r="543" ht="15.75" customHeight="1">
      <c r="A543" s="254">
        <v>44819.0</v>
      </c>
      <c r="B543" s="89">
        <v>785.1</v>
      </c>
      <c r="C543" s="89">
        <v>788.0</v>
      </c>
      <c r="D543" s="89">
        <v>790.65</v>
      </c>
      <c r="E543" s="89">
        <v>782.0</v>
      </c>
      <c r="F543" s="89" t="s">
        <v>1905</v>
      </c>
      <c r="G543" s="98">
        <v>0.0022</v>
      </c>
    </row>
    <row r="544" ht="15.75" customHeight="1">
      <c r="A544" s="254">
        <v>44818.0</v>
      </c>
      <c r="B544" s="89">
        <v>783.35</v>
      </c>
      <c r="C544" s="89">
        <v>776.0</v>
      </c>
      <c r="D544" s="89">
        <v>788.4</v>
      </c>
      <c r="E544" s="89">
        <v>775.75</v>
      </c>
      <c r="F544" s="89" t="s">
        <v>1959</v>
      </c>
      <c r="G544" s="98">
        <v>-0.0011</v>
      </c>
    </row>
    <row r="545" ht="15.75" customHeight="1">
      <c r="A545" s="254">
        <v>44817.0</v>
      </c>
      <c r="B545" s="89">
        <v>784.25</v>
      </c>
      <c r="C545" s="89">
        <v>774.0</v>
      </c>
      <c r="D545" s="89">
        <v>788.9</v>
      </c>
      <c r="E545" s="89">
        <v>770.0</v>
      </c>
      <c r="F545" s="89" t="s">
        <v>1960</v>
      </c>
      <c r="G545" s="98">
        <v>0.0196</v>
      </c>
    </row>
    <row r="546" ht="15.75" customHeight="1">
      <c r="A546" s="254">
        <v>44816.0</v>
      </c>
      <c r="B546" s="89">
        <v>769.15</v>
      </c>
      <c r="C546" s="89">
        <v>767.0</v>
      </c>
      <c r="D546" s="89">
        <v>771.4</v>
      </c>
      <c r="E546" s="89">
        <v>764.5</v>
      </c>
      <c r="F546" s="89" t="s">
        <v>1961</v>
      </c>
      <c r="G546" s="98">
        <v>0.0044</v>
      </c>
    </row>
    <row r="547" ht="15.75" customHeight="1">
      <c r="A547" s="254">
        <v>44813.0</v>
      </c>
      <c r="B547" s="89">
        <v>765.75</v>
      </c>
      <c r="C547" s="89">
        <v>773.0</v>
      </c>
      <c r="D547" s="89">
        <v>774.8</v>
      </c>
      <c r="E547" s="89">
        <v>762.9</v>
      </c>
      <c r="F547" s="89" t="s">
        <v>1767</v>
      </c>
      <c r="G547" s="98">
        <v>-0.0053</v>
      </c>
    </row>
    <row r="548" ht="15.75" customHeight="1">
      <c r="A548" s="254">
        <v>44812.0</v>
      </c>
      <c r="B548" s="89">
        <v>769.8</v>
      </c>
      <c r="C548" s="89">
        <v>759.0</v>
      </c>
      <c r="D548" s="89">
        <v>776.0</v>
      </c>
      <c r="E548" s="89">
        <v>757.05</v>
      </c>
      <c r="F548" s="89" t="s">
        <v>1962</v>
      </c>
      <c r="G548" s="98">
        <v>0.0222</v>
      </c>
    </row>
    <row r="549" ht="15.75" customHeight="1">
      <c r="A549" s="254">
        <v>44811.0</v>
      </c>
      <c r="B549" s="89">
        <v>753.1</v>
      </c>
      <c r="C549" s="89">
        <v>755.5</v>
      </c>
      <c r="D549" s="89">
        <v>761.9</v>
      </c>
      <c r="E549" s="89">
        <v>686.2</v>
      </c>
      <c r="F549" s="89" t="s">
        <v>1963</v>
      </c>
      <c r="G549" s="98">
        <v>-0.0107</v>
      </c>
    </row>
    <row r="550" ht="15.75" customHeight="1">
      <c r="A550" s="254">
        <v>44810.0</v>
      </c>
      <c r="B550" s="89">
        <v>761.25</v>
      </c>
      <c r="C550" s="89">
        <v>740.4</v>
      </c>
      <c r="D550" s="89">
        <v>765.0</v>
      </c>
      <c r="E550" s="89">
        <v>740.4</v>
      </c>
      <c r="F550" s="89" t="s">
        <v>1964</v>
      </c>
      <c r="G550" s="98">
        <v>0.0282</v>
      </c>
    </row>
    <row r="551" ht="15.75" customHeight="1">
      <c r="A551" s="254">
        <v>44809.0</v>
      </c>
      <c r="B551" s="89">
        <v>740.4</v>
      </c>
      <c r="C551" s="89">
        <v>735.0</v>
      </c>
      <c r="D551" s="89">
        <v>741.95</v>
      </c>
      <c r="E551" s="89">
        <v>733.25</v>
      </c>
      <c r="F551" s="89" t="s">
        <v>1566</v>
      </c>
      <c r="G551" s="98">
        <v>0.0073</v>
      </c>
    </row>
    <row r="552" ht="15.75" customHeight="1">
      <c r="A552" s="254">
        <v>44806.0</v>
      </c>
      <c r="B552" s="89">
        <v>735.0</v>
      </c>
      <c r="C552" s="89">
        <v>725.0</v>
      </c>
      <c r="D552" s="89">
        <v>740.9</v>
      </c>
      <c r="E552" s="89">
        <v>719.65</v>
      </c>
      <c r="F552" s="89" t="s">
        <v>1965</v>
      </c>
      <c r="G552" s="98">
        <v>-1.0E-4</v>
      </c>
    </row>
    <row r="553" ht="15.75" customHeight="1">
      <c r="A553" s="254">
        <v>44805.0</v>
      </c>
      <c r="B553" s="89">
        <v>735.05</v>
      </c>
      <c r="C553" s="89">
        <v>726.5</v>
      </c>
      <c r="D553" s="89">
        <v>746.0</v>
      </c>
      <c r="E553" s="89">
        <v>726.5</v>
      </c>
      <c r="F553" s="89" t="s">
        <v>1966</v>
      </c>
      <c r="G553" s="98">
        <v>0.0116</v>
      </c>
    </row>
    <row r="554" ht="15.75" customHeight="1">
      <c r="A554" s="254">
        <v>44803.0</v>
      </c>
      <c r="B554" s="89">
        <v>726.6</v>
      </c>
      <c r="C554" s="89">
        <v>722.0</v>
      </c>
      <c r="D554" s="89">
        <v>730.1</v>
      </c>
      <c r="E554" s="89">
        <v>711.8</v>
      </c>
      <c r="F554" s="89" t="s">
        <v>1967</v>
      </c>
      <c r="G554" s="98">
        <v>0.0083</v>
      </c>
    </row>
    <row r="555" ht="15.75" customHeight="1">
      <c r="A555" s="254">
        <v>44802.0</v>
      </c>
      <c r="B555" s="89">
        <v>720.6</v>
      </c>
      <c r="C555" s="89">
        <v>717.7</v>
      </c>
      <c r="D555" s="89">
        <v>724.9</v>
      </c>
      <c r="E555" s="89">
        <v>715.1</v>
      </c>
      <c r="F555" s="89" t="s">
        <v>1968</v>
      </c>
      <c r="G555" s="98">
        <v>-0.014</v>
      </c>
    </row>
    <row r="556" ht="15.75" customHeight="1">
      <c r="A556" s="254">
        <v>44799.0</v>
      </c>
      <c r="B556" s="89">
        <v>730.85</v>
      </c>
      <c r="C556" s="89">
        <v>741.5</v>
      </c>
      <c r="D556" s="89">
        <v>741.5</v>
      </c>
      <c r="E556" s="89">
        <v>728.0</v>
      </c>
      <c r="F556" s="89" t="s">
        <v>1728</v>
      </c>
      <c r="G556" s="98">
        <v>-0.0137</v>
      </c>
    </row>
    <row r="557" ht="15.75" customHeight="1">
      <c r="A557" s="254">
        <v>44798.0</v>
      </c>
      <c r="B557" s="89">
        <v>741.0</v>
      </c>
      <c r="C557" s="89">
        <v>744.8</v>
      </c>
      <c r="D557" s="89">
        <v>754.05</v>
      </c>
      <c r="E557" s="89">
        <v>735.25</v>
      </c>
      <c r="F557" s="89" t="s">
        <v>1969</v>
      </c>
      <c r="G557" s="98">
        <v>0.003</v>
      </c>
    </row>
    <row r="558" ht="15.75" customHeight="1">
      <c r="A558" s="254">
        <v>44797.0</v>
      </c>
      <c r="B558" s="89">
        <v>738.75</v>
      </c>
      <c r="C558" s="89">
        <v>722.85</v>
      </c>
      <c r="D558" s="89">
        <v>754.2</v>
      </c>
      <c r="E558" s="89">
        <v>718.0</v>
      </c>
      <c r="F558" s="89" t="s">
        <v>1970</v>
      </c>
      <c r="G558" s="98">
        <v>0.0016</v>
      </c>
    </row>
    <row r="559" ht="15.75" customHeight="1">
      <c r="A559" s="254">
        <v>44796.0</v>
      </c>
      <c r="B559" s="89">
        <v>737.6</v>
      </c>
      <c r="C559" s="89">
        <v>725.0</v>
      </c>
      <c r="D559" s="89">
        <v>742.6</v>
      </c>
      <c r="E559" s="89">
        <v>722.55</v>
      </c>
      <c r="F559" s="89" t="s">
        <v>1971</v>
      </c>
      <c r="G559" s="98">
        <v>0.0137</v>
      </c>
    </row>
    <row r="560" ht="15.75" customHeight="1">
      <c r="A560" s="254">
        <v>44795.0</v>
      </c>
      <c r="B560" s="89">
        <v>727.6</v>
      </c>
      <c r="C560" s="89">
        <v>731.85</v>
      </c>
      <c r="D560" s="89">
        <v>734.4</v>
      </c>
      <c r="E560" s="89">
        <v>724.4</v>
      </c>
      <c r="F560" s="89" t="s">
        <v>1972</v>
      </c>
      <c r="G560" s="98">
        <v>-0.0064</v>
      </c>
    </row>
    <row r="561" ht="15.75" customHeight="1">
      <c r="A561" s="254">
        <v>44792.0</v>
      </c>
      <c r="B561" s="89">
        <v>732.3</v>
      </c>
      <c r="C561" s="89">
        <v>730.2</v>
      </c>
      <c r="D561" s="89">
        <v>737.6</v>
      </c>
      <c r="E561" s="89">
        <v>726.0</v>
      </c>
      <c r="F561" s="89" t="s">
        <v>1973</v>
      </c>
      <c r="G561" s="98">
        <v>-0.0012</v>
      </c>
    </row>
    <row r="562" ht="15.75" customHeight="1">
      <c r="A562" s="254">
        <v>44791.0</v>
      </c>
      <c r="B562" s="89">
        <v>733.2</v>
      </c>
      <c r="C562" s="89">
        <v>725.0</v>
      </c>
      <c r="D562" s="89">
        <v>736.0</v>
      </c>
      <c r="E562" s="89">
        <v>720.9</v>
      </c>
      <c r="F562" s="89" t="s">
        <v>1974</v>
      </c>
      <c r="G562" s="98">
        <v>0.0142</v>
      </c>
    </row>
    <row r="563" ht="15.75" customHeight="1">
      <c r="A563" s="254">
        <v>44790.0</v>
      </c>
      <c r="B563" s="89">
        <v>722.95</v>
      </c>
      <c r="C563" s="89">
        <v>707.0</v>
      </c>
      <c r="D563" s="89">
        <v>724.65</v>
      </c>
      <c r="E563" s="89">
        <v>702.3</v>
      </c>
      <c r="F563" s="89" t="s">
        <v>1975</v>
      </c>
      <c r="G563" s="98">
        <v>0.0268</v>
      </c>
    </row>
    <row r="564" ht="15.75" customHeight="1">
      <c r="A564" s="254">
        <v>44789.0</v>
      </c>
      <c r="B564" s="89">
        <v>704.1</v>
      </c>
      <c r="C564" s="89">
        <v>715.0</v>
      </c>
      <c r="D564" s="89">
        <v>716.0</v>
      </c>
      <c r="E564" s="89">
        <v>700.5</v>
      </c>
      <c r="F564" s="89" t="s">
        <v>1723</v>
      </c>
      <c r="G564" s="98">
        <v>-0.0079</v>
      </c>
    </row>
    <row r="565" ht="15.75" customHeight="1">
      <c r="A565" s="254">
        <v>44785.0</v>
      </c>
      <c r="B565" s="89">
        <v>709.7</v>
      </c>
      <c r="C565" s="89">
        <v>709.85</v>
      </c>
      <c r="D565" s="89">
        <v>712.5</v>
      </c>
      <c r="E565" s="89">
        <v>706.65</v>
      </c>
      <c r="F565" s="89" t="s">
        <v>1976</v>
      </c>
      <c r="G565" s="98">
        <v>-1.0E-4</v>
      </c>
    </row>
    <row r="566" ht="15.75" customHeight="1">
      <c r="A566" s="254">
        <v>44784.0</v>
      </c>
      <c r="B566" s="89">
        <v>709.8</v>
      </c>
      <c r="C566" s="89">
        <v>718.8</v>
      </c>
      <c r="D566" s="89">
        <v>719.4</v>
      </c>
      <c r="E566" s="89">
        <v>705.7</v>
      </c>
      <c r="F566" s="89" t="s">
        <v>1977</v>
      </c>
      <c r="G566" s="98">
        <v>-0.0076</v>
      </c>
    </row>
    <row r="567" ht="15.75" customHeight="1">
      <c r="A567" s="254">
        <v>44783.0</v>
      </c>
      <c r="B567" s="89">
        <v>715.25</v>
      </c>
      <c r="C567" s="89">
        <v>713.9</v>
      </c>
      <c r="D567" s="89">
        <v>718.0</v>
      </c>
      <c r="E567" s="89">
        <v>706.0</v>
      </c>
      <c r="F567" s="89" t="s">
        <v>1607</v>
      </c>
      <c r="G567" s="98">
        <v>0.0155</v>
      </c>
    </row>
    <row r="568" ht="15.75" customHeight="1">
      <c r="A568" s="254">
        <v>44781.0</v>
      </c>
      <c r="B568" s="89">
        <v>704.35</v>
      </c>
      <c r="C568" s="89">
        <v>707.95</v>
      </c>
      <c r="D568" s="89">
        <v>709.85</v>
      </c>
      <c r="E568" s="89">
        <v>699.0</v>
      </c>
      <c r="F568" s="89" t="s">
        <v>1978</v>
      </c>
      <c r="G568" s="98">
        <v>0.001</v>
      </c>
    </row>
    <row r="569" ht="15.75" customHeight="1">
      <c r="A569" s="254">
        <v>44778.0</v>
      </c>
      <c r="B569" s="89">
        <v>703.65</v>
      </c>
      <c r="C569" s="89">
        <v>698.0</v>
      </c>
      <c r="D569" s="89">
        <v>710.0</v>
      </c>
      <c r="E569" s="89">
        <v>696.35</v>
      </c>
      <c r="F569" s="89" t="s">
        <v>1979</v>
      </c>
      <c r="G569" s="98">
        <v>0.0135</v>
      </c>
    </row>
    <row r="570" ht="15.75" customHeight="1">
      <c r="A570" s="254">
        <v>44777.0</v>
      </c>
      <c r="B570" s="89">
        <v>694.3</v>
      </c>
      <c r="C570" s="89">
        <v>698.2</v>
      </c>
      <c r="D570" s="89">
        <v>698.5</v>
      </c>
      <c r="E570" s="89">
        <v>680.7</v>
      </c>
      <c r="F570" s="89" t="s">
        <v>1657</v>
      </c>
      <c r="G570" s="98">
        <v>0.0017</v>
      </c>
    </row>
    <row r="571" ht="15.75" customHeight="1">
      <c r="A571" s="254">
        <v>44776.0</v>
      </c>
      <c r="B571" s="89">
        <v>693.15</v>
      </c>
      <c r="C571" s="89">
        <v>688.0</v>
      </c>
      <c r="D571" s="89">
        <v>696.85</v>
      </c>
      <c r="E571" s="89">
        <v>687.0</v>
      </c>
      <c r="F571" s="89" t="s">
        <v>1701</v>
      </c>
      <c r="G571" s="98">
        <v>0.0092</v>
      </c>
    </row>
    <row r="572" ht="15.75" customHeight="1">
      <c r="A572" s="254">
        <v>44775.0</v>
      </c>
      <c r="B572" s="89">
        <v>686.8</v>
      </c>
      <c r="C572" s="89">
        <v>700.0</v>
      </c>
      <c r="D572" s="89">
        <v>700.3</v>
      </c>
      <c r="E572" s="89">
        <v>681.15</v>
      </c>
      <c r="F572" s="89" t="s">
        <v>1561</v>
      </c>
      <c r="G572" s="98">
        <v>-0.011</v>
      </c>
    </row>
    <row r="573" ht="15.75" customHeight="1">
      <c r="A573" s="254">
        <v>44774.0</v>
      </c>
      <c r="B573" s="89">
        <v>694.45</v>
      </c>
      <c r="C573" s="89">
        <v>677.95</v>
      </c>
      <c r="D573" s="89">
        <v>697.8</v>
      </c>
      <c r="E573" s="89">
        <v>677.05</v>
      </c>
      <c r="F573" s="89" t="s">
        <v>1975</v>
      </c>
      <c r="G573" s="98">
        <v>0.0243</v>
      </c>
    </row>
    <row r="574" ht="15.75" customHeight="1">
      <c r="A574" s="254">
        <v>44771.0</v>
      </c>
      <c r="B574" s="89">
        <v>677.95</v>
      </c>
      <c r="C574" s="89">
        <v>672.8</v>
      </c>
      <c r="D574" s="89">
        <v>680.65</v>
      </c>
      <c r="E574" s="89">
        <v>671.0</v>
      </c>
      <c r="F574" s="89" t="s">
        <v>1845</v>
      </c>
      <c r="G574" s="98">
        <v>0.0166</v>
      </c>
    </row>
    <row r="575" ht="15.75" customHeight="1">
      <c r="A575" s="254">
        <v>44770.0</v>
      </c>
      <c r="B575" s="89">
        <v>666.85</v>
      </c>
      <c r="C575" s="89">
        <v>678.8</v>
      </c>
      <c r="D575" s="89">
        <v>679.4</v>
      </c>
      <c r="E575" s="89">
        <v>664.2</v>
      </c>
      <c r="F575" s="89" t="s">
        <v>1980</v>
      </c>
      <c r="G575" s="98">
        <v>-0.0119</v>
      </c>
    </row>
    <row r="576" ht="15.75" customHeight="1">
      <c r="A576" s="254">
        <v>44769.0</v>
      </c>
      <c r="B576" s="89">
        <v>674.9</v>
      </c>
      <c r="C576" s="89">
        <v>683.95</v>
      </c>
      <c r="D576" s="89">
        <v>683.95</v>
      </c>
      <c r="E576" s="89">
        <v>669.7</v>
      </c>
      <c r="F576" s="89" t="s">
        <v>1561</v>
      </c>
      <c r="G576" s="98">
        <v>-0.0134</v>
      </c>
    </row>
    <row r="577" ht="15.75" customHeight="1">
      <c r="A577" s="254">
        <v>44768.0</v>
      </c>
      <c r="B577" s="89">
        <v>684.1</v>
      </c>
      <c r="C577" s="89">
        <v>682.6</v>
      </c>
      <c r="D577" s="89">
        <v>685.35</v>
      </c>
      <c r="E577" s="89">
        <v>670.25</v>
      </c>
      <c r="F577" s="89" t="s">
        <v>1981</v>
      </c>
      <c r="G577" s="98">
        <v>0.0084</v>
      </c>
    </row>
    <row r="578" ht="15.75" customHeight="1">
      <c r="A578" s="254">
        <v>44767.0</v>
      </c>
      <c r="B578" s="89">
        <v>678.4</v>
      </c>
      <c r="C578" s="89">
        <v>680.0</v>
      </c>
      <c r="D578" s="89">
        <v>686.55</v>
      </c>
      <c r="E578" s="89">
        <v>676.55</v>
      </c>
      <c r="F578" s="89" t="s">
        <v>1919</v>
      </c>
      <c r="G578" s="98">
        <v>-7.0E-4</v>
      </c>
    </row>
    <row r="579" ht="15.75" customHeight="1">
      <c r="A579" s="254">
        <v>44764.0</v>
      </c>
      <c r="B579" s="89">
        <v>678.85</v>
      </c>
      <c r="C579" s="89">
        <v>679.7</v>
      </c>
      <c r="D579" s="89">
        <v>681.9</v>
      </c>
      <c r="E579" s="89">
        <v>675.2</v>
      </c>
      <c r="F579" s="89" t="s">
        <v>1798</v>
      </c>
      <c r="G579" s="98">
        <v>7.0E-4</v>
      </c>
    </row>
    <row r="580" ht="15.75" customHeight="1">
      <c r="A580" s="254">
        <v>44763.0</v>
      </c>
      <c r="B580" s="89">
        <v>678.35</v>
      </c>
      <c r="C580" s="89">
        <v>671.5</v>
      </c>
      <c r="D580" s="89">
        <v>679.95</v>
      </c>
      <c r="E580" s="89">
        <v>671.2</v>
      </c>
      <c r="F580" s="89" t="s">
        <v>1891</v>
      </c>
      <c r="G580" s="98">
        <v>0.0115</v>
      </c>
    </row>
    <row r="581" ht="15.75" customHeight="1">
      <c r="A581" s="254">
        <v>44762.0</v>
      </c>
      <c r="B581" s="89">
        <v>670.65</v>
      </c>
      <c r="C581" s="89">
        <v>680.0</v>
      </c>
      <c r="D581" s="89">
        <v>680.0</v>
      </c>
      <c r="E581" s="89">
        <v>668.2</v>
      </c>
      <c r="F581" s="89" t="s">
        <v>1982</v>
      </c>
      <c r="G581" s="98">
        <v>-0.0033</v>
      </c>
    </row>
    <row r="582" ht="15.75" customHeight="1">
      <c r="A582" s="254">
        <v>44761.0</v>
      </c>
      <c r="B582" s="89">
        <v>672.9</v>
      </c>
      <c r="C582" s="89">
        <v>675.0</v>
      </c>
      <c r="D582" s="89">
        <v>677.0</v>
      </c>
      <c r="E582" s="89">
        <v>663.1</v>
      </c>
      <c r="F582" s="89" t="s">
        <v>1714</v>
      </c>
      <c r="G582" s="98">
        <v>0.0149</v>
      </c>
    </row>
    <row r="583" ht="15.75" customHeight="1">
      <c r="A583" s="254">
        <v>44760.0</v>
      </c>
      <c r="B583" s="89">
        <v>663.05</v>
      </c>
      <c r="C583" s="89">
        <v>657.0</v>
      </c>
      <c r="D583" s="89">
        <v>670.0</v>
      </c>
      <c r="E583" s="89">
        <v>649.15</v>
      </c>
      <c r="F583" s="89" t="s">
        <v>1983</v>
      </c>
      <c r="G583" s="98">
        <v>0.0173</v>
      </c>
    </row>
    <row r="584" ht="15.75" customHeight="1">
      <c r="A584" s="254">
        <v>44757.0</v>
      </c>
      <c r="B584" s="89">
        <v>651.8</v>
      </c>
      <c r="C584" s="89">
        <v>648.95</v>
      </c>
      <c r="D584" s="89">
        <v>657.5</v>
      </c>
      <c r="E584" s="89">
        <v>643.25</v>
      </c>
      <c r="F584" s="89" t="s">
        <v>1929</v>
      </c>
      <c r="G584" s="98">
        <v>0.0158</v>
      </c>
    </row>
    <row r="585" ht="15.75" customHeight="1">
      <c r="A585" s="254">
        <v>44756.0</v>
      </c>
      <c r="B585" s="89">
        <v>641.65</v>
      </c>
      <c r="C585" s="89">
        <v>650.0</v>
      </c>
      <c r="D585" s="89">
        <v>652.2</v>
      </c>
      <c r="E585" s="89">
        <v>628.75</v>
      </c>
      <c r="F585" s="89" t="s">
        <v>1862</v>
      </c>
      <c r="G585" s="98">
        <v>-0.0029</v>
      </c>
    </row>
    <row r="586" ht="15.75" customHeight="1">
      <c r="A586" s="254">
        <v>44755.0</v>
      </c>
      <c r="B586" s="89">
        <v>643.5</v>
      </c>
      <c r="C586" s="89">
        <v>670.0</v>
      </c>
      <c r="D586" s="89">
        <v>670.0</v>
      </c>
      <c r="E586" s="89">
        <v>641.0</v>
      </c>
      <c r="F586" s="89" t="s">
        <v>1984</v>
      </c>
      <c r="G586" s="98">
        <v>-0.0294</v>
      </c>
    </row>
    <row r="587" ht="15.75" customHeight="1">
      <c r="A587" s="254">
        <v>44754.0</v>
      </c>
      <c r="B587" s="89">
        <v>663.0</v>
      </c>
      <c r="C587" s="89">
        <v>663.25</v>
      </c>
      <c r="D587" s="89">
        <v>666.9</v>
      </c>
      <c r="E587" s="89">
        <v>660.0</v>
      </c>
      <c r="F587" s="89" t="s">
        <v>1597</v>
      </c>
      <c r="G587" s="98">
        <v>0.0037</v>
      </c>
    </row>
    <row r="588" ht="15.75" customHeight="1">
      <c r="A588" s="254">
        <v>44753.0</v>
      </c>
      <c r="B588" s="89">
        <v>660.55</v>
      </c>
      <c r="C588" s="89">
        <v>675.0</v>
      </c>
      <c r="D588" s="89">
        <v>681.0</v>
      </c>
      <c r="E588" s="89">
        <v>658.95</v>
      </c>
      <c r="F588" s="89" t="s">
        <v>1985</v>
      </c>
      <c r="G588" s="98">
        <v>-0.0498</v>
      </c>
    </row>
    <row r="589" ht="15.75" customHeight="1">
      <c r="A589" s="254">
        <v>44750.0</v>
      </c>
      <c r="B589" s="89">
        <v>695.15</v>
      </c>
      <c r="C589" s="89">
        <v>688.0</v>
      </c>
      <c r="D589" s="89">
        <v>696.6</v>
      </c>
      <c r="E589" s="89">
        <v>686.65</v>
      </c>
      <c r="F589" s="89" t="s">
        <v>1811</v>
      </c>
      <c r="G589" s="98">
        <v>0.0122</v>
      </c>
    </row>
    <row r="590" ht="15.75" customHeight="1">
      <c r="A590" s="254">
        <v>44749.0</v>
      </c>
      <c r="B590" s="89">
        <v>686.8</v>
      </c>
      <c r="C590" s="89">
        <v>692.0</v>
      </c>
      <c r="D590" s="89">
        <v>696.5</v>
      </c>
      <c r="E590" s="89">
        <v>685.45</v>
      </c>
      <c r="F590" s="89" t="s">
        <v>1876</v>
      </c>
      <c r="G590" s="98">
        <v>-0.0103</v>
      </c>
    </row>
    <row r="591" ht="15.75" customHeight="1">
      <c r="A591" s="254">
        <v>44748.0</v>
      </c>
      <c r="B591" s="89">
        <v>693.95</v>
      </c>
      <c r="C591" s="89">
        <v>684.5</v>
      </c>
      <c r="D591" s="89">
        <v>694.95</v>
      </c>
      <c r="E591" s="89">
        <v>684.2</v>
      </c>
      <c r="F591" s="89" t="s">
        <v>1986</v>
      </c>
      <c r="G591" s="98">
        <v>0.0139</v>
      </c>
    </row>
    <row r="592" ht="15.75" customHeight="1">
      <c r="A592" s="254">
        <v>44747.0</v>
      </c>
      <c r="B592" s="89">
        <v>684.45</v>
      </c>
      <c r="C592" s="89">
        <v>683.3</v>
      </c>
      <c r="D592" s="89">
        <v>689.3</v>
      </c>
      <c r="E592" s="89">
        <v>680.05</v>
      </c>
      <c r="F592" s="89" t="s">
        <v>1876</v>
      </c>
      <c r="G592" s="98">
        <v>0.0037</v>
      </c>
    </row>
    <row r="593" ht="15.75" customHeight="1">
      <c r="A593" s="254">
        <v>44746.0</v>
      </c>
      <c r="B593" s="89">
        <v>681.9</v>
      </c>
      <c r="C593" s="89">
        <v>670.5</v>
      </c>
      <c r="D593" s="89">
        <v>685.5</v>
      </c>
      <c r="E593" s="89">
        <v>666.05</v>
      </c>
      <c r="F593" s="89" t="s">
        <v>1706</v>
      </c>
      <c r="G593" s="98">
        <v>0.0125</v>
      </c>
    </row>
    <row r="594" ht="15.75" customHeight="1">
      <c r="A594" s="254">
        <v>44743.0</v>
      </c>
      <c r="B594" s="89">
        <v>673.45</v>
      </c>
      <c r="C594" s="89">
        <v>684.85</v>
      </c>
      <c r="D594" s="89">
        <v>685.8</v>
      </c>
      <c r="E594" s="89">
        <v>666.0</v>
      </c>
      <c r="F594" s="89" t="s">
        <v>1761</v>
      </c>
      <c r="G594" s="98">
        <v>-0.0168</v>
      </c>
    </row>
    <row r="595" ht="15.75" customHeight="1">
      <c r="A595" s="254">
        <v>44742.0</v>
      </c>
      <c r="B595" s="89">
        <v>684.95</v>
      </c>
      <c r="C595" s="89">
        <v>689.8</v>
      </c>
      <c r="D595" s="89">
        <v>691.6</v>
      </c>
      <c r="E595" s="89">
        <v>679.0</v>
      </c>
      <c r="F595" s="89" t="s">
        <v>1987</v>
      </c>
      <c r="G595" s="98">
        <v>-0.0041</v>
      </c>
    </row>
    <row r="596" ht="15.75" customHeight="1">
      <c r="A596" s="254">
        <v>44741.0</v>
      </c>
      <c r="B596" s="89">
        <v>687.8</v>
      </c>
      <c r="C596" s="89">
        <v>677.0</v>
      </c>
      <c r="D596" s="89">
        <v>689.1</v>
      </c>
      <c r="E596" s="89">
        <v>675.0</v>
      </c>
      <c r="F596" s="89" t="s">
        <v>1910</v>
      </c>
      <c r="G596" s="98">
        <v>0.0098</v>
      </c>
    </row>
    <row r="597" ht="15.75" customHeight="1">
      <c r="A597" s="254">
        <v>44740.0</v>
      </c>
      <c r="B597" s="89">
        <v>681.15</v>
      </c>
      <c r="C597" s="89">
        <v>683.0</v>
      </c>
      <c r="D597" s="89">
        <v>684.9</v>
      </c>
      <c r="E597" s="89">
        <v>676.3</v>
      </c>
      <c r="F597" s="89" t="s">
        <v>1822</v>
      </c>
      <c r="G597" s="98">
        <v>-0.0041</v>
      </c>
    </row>
    <row r="598" ht="15.75" customHeight="1">
      <c r="A598" s="254">
        <v>44739.0</v>
      </c>
      <c r="B598" s="89">
        <v>683.95</v>
      </c>
      <c r="C598" s="89">
        <v>675.0</v>
      </c>
      <c r="D598" s="89">
        <v>687.0</v>
      </c>
      <c r="E598" s="89">
        <v>671.2</v>
      </c>
      <c r="F598" s="89" t="s">
        <v>1804</v>
      </c>
      <c r="G598" s="98">
        <v>0.019</v>
      </c>
    </row>
    <row r="599" ht="15.75" customHeight="1">
      <c r="A599" s="254">
        <v>44736.0</v>
      </c>
      <c r="B599" s="89">
        <v>671.2</v>
      </c>
      <c r="C599" s="89">
        <v>662.1</v>
      </c>
      <c r="D599" s="89">
        <v>675.7</v>
      </c>
      <c r="E599" s="89">
        <v>662.1</v>
      </c>
      <c r="F599" s="89" t="s">
        <v>1676</v>
      </c>
      <c r="G599" s="98">
        <v>0.0167</v>
      </c>
    </row>
    <row r="600" ht="15.75" customHeight="1">
      <c r="A600" s="254">
        <v>44735.0</v>
      </c>
      <c r="B600" s="89">
        <v>660.2</v>
      </c>
      <c r="C600" s="89">
        <v>648.15</v>
      </c>
      <c r="D600" s="89">
        <v>664.6</v>
      </c>
      <c r="E600" s="89">
        <v>647.75</v>
      </c>
      <c r="F600" s="89" t="s">
        <v>1801</v>
      </c>
      <c r="G600" s="98">
        <v>0.027</v>
      </c>
    </row>
    <row r="601" ht="15.75" customHeight="1">
      <c r="A601" s="254">
        <v>44734.0</v>
      </c>
      <c r="B601" s="89">
        <v>642.85</v>
      </c>
      <c r="C601" s="89">
        <v>648.6</v>
      </c>
      <c r="D601" s="89">
        <v>650.35</v>
      </c>
      <c r="E601" s="89">
        <v>641.45</v>
      </c>
      <c r="F601" s="89" t="s">
        <v>1988</v>
      </c>
      <c r="G601" s="98">
        <v>-0.0175</v>
      </c>
    </row>
    <row r="602" ht="15.75" customHeight="1">
      <c r="A602" s="254">
        <v>44733.0</v>
      </c>
      <c r="B602" s="89">
        <v>654.3</v>
      </c>
      <c r="C602" s="89">
        <v>642.1</v>
      </c>
      <c r="D602" s="89">
        <v>658.15</v>
      </c>
      <c r="E602" s="89">
        <v>640.5</v>
      </c>
      <c r="F602" s="89" t="s">
        <v>1946</v>
      </c>
      <c r="G602" s="98">
        <v>0.0209</v>
      </c>
    </row>
    <row r="603" ht="15.75" customHeight="1">
      <c r="A603" s="254">
        <v>44732.0</v>
      </c>
      <c r="B603" s="89">
        <v>640.9</v>
      </c>
      <c r="C603" s="89">
        <v>644.95</v>
      </c>
      <c r="D603" s="89">
        <v>647.45</v>
      </c>
      <c r="E603" s="89">
        <v>634.2</v>
      </c>
      <c r="F603" s="89" t="s">
        <v>1989</v>
      </c>
      <c r="G603" s="98">
        <v>-0.0043</v>
      </c>
    </row>
    <row r="604" ht="15.75" customHeight="1">
      <c r="A604" s="254">
        <v>44729.0</v>
      </c>
      <c r="B604" s="89">
        <v>643.65</v>
      </c>
      <c r="C604" s="89">
        <v>656.0</v>
      </c>
      <c r="D604" s="89">
        <v>661.75</v>
      </c>
      <c r="E604" s="89">
        <v>638.0</v>
      </c>
      <c r="F604" s="89" t="s">
        <v>1990</v>
      </c>
      <c r="G604" s="98">
        <v>-0.0161</v>
      </c>
    </row>
    <row r="605" ht="15.75" customHeight="1">
      <c r="A605" s="254">
        <v>44728.0</v>
      </c>
      <c r="B605" s="89">
        <v>654.2</v>
      </c>
      <c r="C605" s="89">
        <v>683.1</v>
      </c>
      <c r="D605" s="89">
        <v>683.9</v>
      </c>
      <c r="E605" s="89">
        <v>650.0</v>
      </c>
      <c r="F605" s="89" t="s">
        <v>1708</v>
      </c>
      <c r="G605" s="98">
        <v>-0.0409</v>
      </c>
    </row>
    <row r="606" ht="15.75" customHeight="1">
      <c r="A606" s="254">
        <v>44727.0</v>
      </c>
      <c r="B606" s="89">
        <v>682.1</v>
      </c>
      <c r="C606" s="89">
        <v>681.95</v>
      </c>
      <c r="D606" s="89">
        <v>685.0</v>
      </c>
      <c r="E606" s="89">
        <v>673.5</v>
      </c>
      <c r="F606" s="89" t="s">
        <v>1653</v>
      </c>
      <c r="G606" s="98">
        <v>1.0E-4</v>
      </c>
    </row>
    <row r="607" ht="15.75" customHeight="1">
      <c r="A607" s="254">
        <v>44726.0</v>
      </c>
      <c r="B607" s="89">
        <v>682.05</v>
      </c>
      <c r="C607" s="89">
        <v>669.1</v>
      </c>
      <c r="D607" s="89">
        <v>689.4</v>
      </c>
      <c r="E607" s="89">
        <v>669.1</v>
      </c>
      <c r="F607" s="89" t="s">
        <v>1991</v>
      </c>
      <c r="G607" s="98">
        <v>0.016</v>
      </c>
    </row>
    <row r="608" ht="15.75" customHeight="1">
      <c r="A608" s="254">
        <v>44725.0</v>
      </c>
      <c r="B608" s="89">
        <v>671.3</v>
      </c>
      <c r="C608" s="89">
        <v>660.1</v>
      </c>
      <c r="D608" s="89">
        <v>673.35</v>
      </c>
      <c r="E608" s="89">
        <v>658.0</v>
      </c>
      <c r="F608" s="89" t="s">
        <v>1748</v>
      </c>
      <c r="G608" s="98">
        <v>-0.003</v>
      </c>
    </row>
    <row r="609" ht="15.75" customHeight="1">
      <c r="A609" s="254">
        <v>44722.0</v>
      </c>
      <c r="B609" s="89">
        <v>673.35</v>
      </c>
      <c r="C609" s="89">
        <v>668.0</v>
      </c>
      <c r="D609" s="89">
        <v>676.45</v>
      </c>
      <c r="E609" s="89">
        <v>668.0</v>
      </c>
      <c r="F609" s="89" t="s">
        <v>1822</v>
      </c>
      <c r="G609" s="98">
        <v>-0.0044</v>
      </c>
    </row>
    <row r="610" ht="15.75" customHeight="1">
      <c r="A610" s="254">
        <v>44721.0</v>
      </c>
      <c r="B610" s="89">
        <v>676.35</v>
      </c>
      <c r="C610" s="89">
        <v>660.0</v>
      </c>
      <c r="D610" s="89">
        <v>679.4</v>
      </c>
      <c r="E610" s="89">
        <v>655.1</v>
      </c>
      <c r="F610" s="89" t="s">
        <v>1992</v>
      </c>
      <c r="G610" s="98">
        <v>0.0197</v>
      </c>
    </row>
    <row r="611" ht="15.75" customHeight="1">
      <c r="A611" s="254">
        <v>44720.0</v>
      </c>
      <c r="B611" s="89">
        <v>663.3</v>
      </c>
      <c r="C611" s="89">
        <v>682.5</v>
      </c>
      <c r="D611" s="89">
        <v>687.8</v>
      </c>
      <c r="E611" s="89">
        <v>660.45</v>
      </c>
      <c r="F611" s="89" t="s">
        <v>1993</v>
      </c>
      <c r="G611" s="98">
        <v>-0.0321</v>
      </c>
    </row>
    <row r="612" ht="15.75" customHeight="1">
      <c r="A612" s="254">
        <v>44719.0</v>
      </c>
      <c r="B612" s="89">
        <v>685.3</v>
      </c>
      <c r="C612" s="89">
        <v>678.15</v>
      </c>
      <c r="D612" s="89">
        <v>687.25</v>
      </c>
      <c r="E612" s="89">
        <v>673.3</v>
      </c>
      <c r="F612" s="89" t="s">
        <v>1994</v>
      </c>
      <c r="G612" s="98">
        <v>0.0034</v>
      </c>
    </row>
    <row r="613" ht="15.75" customHeight="1">
      <c r="A613" s="254">
        <v>44718.0</v>
      </c>
      <c r="B613" s="89">
        <v>682.95</v>
      </c>
      <c r="C613" s="89">
        <v>682.2</v>
      </c>
      <c r="D613" s="89">
        <v>689.8</v>
      </c>
      <c r="E613" s="89">
        <v>676.5</v>
      </c>
      <c r="F613" s="89" t="s">
        <v>1995</v>
      </c>
      <c r="G613" s="98">
        <v>-0.0052</v>
      </c>
    </row>
    <row r="614" ht="15.75" customHeight="1">
      <c r="A614" s="254">
        <v>44715.0</v>
      </c>
      <c r="B614" s="89">
        <v>686.5</v>
      </c>
      <c r="C614" s="89">
        <v>697.05</v>
      </c>
      <c r="D614" s="89">
        <v>700.8</v>
      </c>
      <c r="E614" s="89">
        <v>685.25</v>
      </c>
      <c r="F614" s="89" t="s">
        <v>1996</v>
      </c>
      <c r="G614" s="98">
        <v>-0.0136</v>
      </c>
    </row>
    <row r="615" ht="15.75" customHeight="1">
      <c r="A615" s="254">
        <v>44714.0</v>
      </c>
      <c r="B615" s="89">
        <v>695.95</v>
      </c>
      <c r="C615" s="89">
        <v>688.9</v>
      </c>
      <c r="D615" s="89">
        <v>696.95</v>
      </c>
      <c r="E615" s="89">
        <v>683.05</v>
      </c>
      <c r="F615" s="89" t="s">
        <v>1997</v>
      </c>
      <c r="G615" s="98">
        <v>0.0019</v>
      </c>
    </row>
    <row r="616" ht="15.75" customHeight="1">
      <c r="A616" s="254">
        <v>44713.0</v>
      </c>
      <c r="B616" s="89">
        <v>694.65</v>
      </c>
      <c r="C616" s="89">
        <v>701.55</v>
      </c>
      <c r="D616" s="89">
        <v>706.2</v>
      </c>
      <c r="E616" s="89">
        <v>691.25</v>
      </c>
      <c r="F616" s="89" t="s">
        <v>1890</v>
      </c>
      <c r="G616" s="98">
        <v>-0.0079</v>
      </c>
    </row>
    <row r="617" ht="15.75" customHeight="1">
      <c r="A617" s="254">
        <v>44712.0</v>
      </c>
      <c r="B617" s="89">
        <v>700.2</v>
      </c>
      <c r="C617" s="89">
        <v>697.5</v>
      </c>
      <c r="D617" s="89">
        <v>706.6</v>
      </c>
      <c r="E617" s="89">
        <v>692.6</v>
      </c>
      <c r="F617" s="89" t="s">
        <v>1998</v>
      </c>
      <c r="G617" s="98">
        <v>0.0016</v>
      </c>
    </row>
    <row r="618" ht="15.75" customHeight="1">
      <c r="A618" s="254">
        <v>44711.0</v>
      </c>
      <c r="B618" s="89">
        <v>699.05</v>
      </c>
      <c r="C618" s="89">
        <v>687.45</v>
      </c>
      <c r="D618" s="89">
        <v>703.75</v>
      </c>
      <c r="E618" s="89">
        <v>683.0</v>
      </c>
      <c r="F618" s="89" t="s">
        <v>1999</v>
      </c>
      <c r="G618" s="98">
        <v>0.0214</v>
      </c>
    </row>
    <row r="619" ht="15.75" customHeight="1">
      <c r="A619" s="254">
        <v>44708.0</v>
      </c>
      <c r="B619" s="89">
        <v>684.4</v>
      </c>
      <c r="C619" s="89">
        <v>697.05</v>
      </c>
      <c r="D619" s="89">
        <v>700.0</v>
      </c>
      <c r="E619" s="89">
        <v>676.0</v>
      </c>
      <c r="F619" s="89" t="s">
        <v>2000</v>
      </c>
      <c r="G619" s="98">
        <v>-0.0133</v>
      </c>
    </row>
    <row r="620" ht="15.75" customHeight="1">
      <c r="A620" s="254">
        <v>44707.0</v>
      </c>
      <c r="B620" s="89">
        <v>693.65</v>
      </c>
      <c r="C620" s="89">
        <v>690.0</v>
      </c>
      <c r="D620" s="89">
        <v>695.5</v>
      </c>
      <c r="E620" s="89">
        <v>675.9</v>
      </c>
      <c r="F620" s="89" t="s">
        <v>1712</v>
      </c>
      <c r="G620" s="98">
        <v>0.0079</v>
      </c>
    </row>
    <row r="621" ht="15.75" customHeight="1">
      <c r="A621" s="254">
        <v>44706.0</v>
      </c>
      <c r="B621" s="89">
        <v>688.2</v>
      </c>
      <c r="C621" s="89">
        <v>681.25</v>
      </c>
      <c r="D621" s="89">
        <v>689.9</v>
      </c>
      <c r="E621" s="89">
        <v>679.55</v>
      </c>
      <c r="F621" s="89" t="s">
        <v>2001</v>
      </c>
      <c r="G621" s="98">
        <v>0.0147</v>
      </c>
    </row>
    <row r="622" ht="15.75" customHeight="1">
      <c r="A622" s="254">
        <v>44705.0</v>
      </c>
      <c r="B622" s="89">
        <v>678.2</v>
      </c>
      <c r="C622" s="89">
        <v>689.25</v>
      </c>
      <c r="D622" s="89">
        <v>689.25</v>
      </c>
      <c r="E622" s="89">
        <v>675.85</v>
      </c>
      <c r="F622" s="89" t="s">
        <v>1852</v>
      </c>
      <c r="G622" s="98">
        <v>-0.0112</v>
      </c>
    </row>
    <row r="623" ht="15.75" customHeight="1">
      <c r="A623" s="254">
        <v>44704.0</v>
      </c>
      <c r="B623" s="89">
        <v>685.85</v>
      </c>
      <c r="C623" s="89">
        <v>681.8</v>
      </c>
      <c r="D623" s="89">
        <v>693.9</v>
      </c>
      <c r="E623" s="89">
        <v>679.6</v>
      </c>
      <c r="F623" s="89" t="s">
        <v>1875</v>
      </c>
      <c r="G623" s="98">
        <v>-0.003</v>
      </c>
    </row>
    <row r="624" ht="15.75" customHeight="1">
      <c r="A624" s="254">
        <v>44701.0</v>
      </c>
      <c r="B624" s="89">
        <v>687.9</v>
      </c>
      <c r="C624" s="89">
        <v>688.5</v>
      </c>
      <c r="D624" s="89">
        <v>691.5</v>
      </c>
      <c r="E624" s="89">
        <v>683.0</v>
      </c>
      <c r="F624" s="89" t="s">
        <v>2002</v>
      </c>
      <c r="G624" s="98">
        <v>0.0202</v>
      </c>
    </row>
    <row r="625" ht="15.75" customHeight="1">
      <c r="A625" s="254">
        <v>44700.0</v>
      </c>
      <c r="B625" s="89">
        <v>674.25</v>
      </c>
      <c r="C625" s="89">
        <v>685.0</v>
      </c>
      <c r="D625" s="89">
        <v>693.0</v>
      </c>
      <c r="E625" s="89">
        <v>667.85</v>
      </c>
      <c r="F625" s="89" t="s">
        <v>2003</v>
      </c>
      <c r="G625" s="98">
        <v>-0.0315</v>
      </c>
    </row>
    <row r="626" ht="15.75" customHeight="1">
      <c r="A626" s="254">
        <v>44699.0</v>
      </c>
      <c r="B626" s="89">
        <v>696.15</v>
      </c>
      <c r="C626" s="89">
        <v>721.0</v>
      </c>
      <c r="D626" s="89">
        <v>727.15</v>
      </c>
      <c r="E626" s="89">
        <v>689.2</v>
      </c>
      <c r="F626" s="89" t="s">
        <v>2004</v>
      </c>
      <c r="G626" s="98">
        <v>-0.0154</v>
      </c>
    </row>
    <row r="627" ht="15.75" customHeight="1">
      <c r="A627" s="254">
        <v>44698.0</v>
      </c>
      <c r="B627" s="89">
        <v>707.05</v>
      </c>
      <c r="C627" s="89">
        <v>695.0</v>
      </c>
      <c r="D627" s="89">
        <v>710.0</v>
      </c>
      <c r="E627" s="89">
        <v>690.85</v>
      </c>
      <c r="F627" s="89" t="s">
        <v>1864</v>
      </c>
      <c r="G627" s="98">
        <v>0.02</v>
      </c>
    </row>
    <row r="628" ht="15.75" customHeight="1">
      <c r="A628" s="254">
        <v>44697.0</v>
      </c>
      <c r="B628" s="89">
        <v>693.2</v>
      </c>
      <c r="C628" s="89">
        <v>685.85</v>
      </c>
      <c r="D628" s="89">
        <v>698.0</v>
      </c>
      <c r="E628" s="89">
        <v>679.65</v>
      </c>
      <c r="F628" s="89" t="s">
        <v>1950</v>
      </c>
      <c r="G628" s="98">
        <v>0.0048</v>
      </c>
    </row>
    <row r="629" ht="15.75" customHeight="1">
      <c r="A629" s="254">
        <v>44694.0</v>
      </c>
      <c r="B629" s="89">
        <v>689.9</v>
      </c>
      <c r="C629" s="89">
        <v>713.0</v>
      </c>
      <c r="D629" s="89">
        <v>713.0</v>
      </c>
      <c r="E629" s="89">
        <v>684.75</v>
      </c>
      <c r="F629" s="89" t="s">
        <v>2005</v>
      </c>
      <c r="G629" s="98">
        <v>-0.022</v>
      </c>
    </row>
    <row r="630" ht="15.75" customHeight="1">
      <c r="A630" s="254">
        <v>44693.0</v>
      </c>
      <c r="B630" s="89">
        <v>705.4</v>
      </c>
      <c r="C630" s="89">
        <v>715.25</v>
      </c>
      <c r="D630" s="89">
        <v>722.8</v>
      </c>
      <c r="E630" s="89">
        <v>701.25</v>
      </c>
      <c r="F630" s="89" t="s">
        <v>1908</v>
      </c>
      <c r="G630" s="98">
        <v>-0.0241</v>
      </c>
    </row>
    <row r="631" ht="15.75" customHeight="1">
      <c r="A631" s="254">
        <v>44692.0</v>
      </c>
      <c r="B631" s="89">
        <v>722.85</v>
      </c>
      <c r="C631" s="89">
        <v>719.65</v>
      </c>
      <c r="D631" s="89">
        <v>735.0</v>
      </c>
      <c r="E631" s="89">
        <v>716.9</v>
      </c>
      <c r="F631" s="89" t="s">
        <v>2006</v>
      </c>
      <c r="G631" s="98">
        <v>0.0044</v>
      </c>
    </row>
    <row r="632" ht="15.75" customHeight="1">
      <c r="A632" s="254">
        <v>44691.0</v>
      </c>
      <c r="B632" s="89">
        <v>719.65</v>
      </c>
      <c r="C632" s="89">
        <v>711.0</v>
      </c>
      <c r="D632" s="89">
        <v>728.5</v>
      </c>
      <c r="E632" s="89">
        <v>710.15</v>
      </c>
      <c r="F632" s="89" t="s">
        <v>1908</v>
      </c>
      <c r="G632" s="98">
        <v>0.0115</v>
      </c>
    </row>
    <row r="633" ht="15.75" customHeight="1">
      <c r="A633" s="254">
        <v>44690.0</v>
      </c>
      <c r="B633" s="89">
        <v>711.5</v>
      </c>
      <c r="C633" s="89">
        <v>706.1</v>
      </c>
      <c r="D633" s="89">
        <v>720.5</v>
      </c>
      <c r="E633" s="89">
        <v>704.45</v>
      </c>
      <c r="F633" s="89" t="s">
        <v>1562</v>
      </c>
      <c r="G633" s="98">
        <v>0.0018</v>
      </c>
    </row>
    <row r="634" ht="15.75" customHeight="1">
      <c r="A634" s="254">
        <v>44687.0</v>
      </c>
      <c r="B634" s="89">
        <v>710.25</v>
      </c>
      <c r="C634" s="89">
        <v>711.25</v>
      </c>
      <c r="D634" s="89">
        <v>723.9</v>
      </c>
      <c r="E634" s="89">
        <v>707.75</v>
      </c>
      <c r="F634" s="89" t="s">
        <v>1903</v>
      </c>
      <c r="G634" s="98">
        <v>-0.0121</v>
      </c>
    </row>
    <row r="635" ht="15.75" customHeight="1">
      <c r="A635" s="254">
        <v>44686.0</v>
      </c>
      <c r="B635" s="89">
        <v>718.95</v>
      </c>
      <c r="C635" s="89">
        <v>726.0</v>
      </c>
      <c r="D635" s="89">
        <v>733.1</v>
      </c>
      <c r="E635" s="89">
        <v>714.25</v>
      </c>
      <c r="F635" s="89" t="s">
        <v>2007</v>
      </c>
      <c r="G635" s="98">
        <v>-0.0048</v>
      </c>
    </row>
    <row r="636" ht="15.75" customHeight="1">
      <c r="A636" s="254">
        <v>44685.0</v>
      </c>
      <c r="B636" s="89">
        <v>722.4</v>
      </c>
      <c r="C636" s="89">
        <v>737.0</v>
      </c>
      <c r="D636" s="89">
        <v>739.35</v>
      </c>
      <c r="E636" s="89">
        <v>717.0</v>
      </c>
      <c r="F636" s="89" t="s">
        <v>2008</v>
      </c>
      <c r="G636" s="98">
        <v>-0.0256</v>
      </c>
    </row>
    <row r="637" ht="15.75" customHeight="1">
      <c r="A637" s="254">
        <v>44683.0</v>
      </c>
      <c r="B637" s="89">
        <v>741.35</v>
      </c>
      <c r="C637" s="89">
        <v>734.0</v>
      </c>
      <c r="D637" s="89">
        <v>742.95</v>
      </c>
      <c r="E637" s="89">
        <v>730.35</v>
      </c>
      <c r="F637" s="89" t="s">
        <v>2009</v>
      </c>
      <c r="G637" s="98">
        <v>0.0032</v>
      </c>
    </row>
    <row r="638" ht="15.75" customHeight="1">
      <c r="A638" s="254">
        <v>44680.0</v>
      </c>
      <c r="B638" s="89">
        <v>739.0</v>
      </c>
      <c r="C638" s="89">
        <v>752.0</v>
      </c>
      <c r="D638" s="89">
        <v>761.0</v>
      </c>
      <c r="E638" s="89">
        <v>735.55</v>
      </c>
      <c r="F638" s="89" t="s">
        <v>2010</v>
      </c>
      <c r="G638" s="98">
        <v>-0.0112</v>
      </c>
    </row>
    <row r="639" ht="15.75" customHeight="1">
      <c r="A639" s="254">
        <v>44679.0</v>
      </c>
      <c r="B639" s="89">
        <v>747.35</v>
      </c>
      <c r="C639" s="89">
        <v>751.0</v>
      </c>
      <c r="D639" s="89">
        <v>754.3</v>
      </c>
      <c r="E639" s="89">
        <v>744.6</v>
      </c>
      <c r="F639" s="89" t="s">
        <v>2011</v>
      </c>
      <c r="G639" s="98">
        <v>-0.0068</v>
      </c>
    </row>
    <row r="640" ht="15.75" customHeight="1">
      <c r="A640" s="254">
        <v>44678.0</v>
      </c>
      <c r="B640" s="89">
        <v>752.5</v>
      </c>
      <c r="C640" s="89">
        <v>750.0</v>
      </c>
      <c r="D640" s="89">
        <v>761.55</v>
      </c>
      <c r="E640" s="89">
        <v>746.4</v>
      </c>
      <c r="F640" s="89" t="s">
        <v>1733</v>
      </c>
      <c r="G640" s="98">
        <v>-0.005</v>
      </c>
    </row>
    <row r="641" ht="15.75" customHeight="1">
      <c r="A641" s="254">
        <v>44677.0</v>
      </c>
      <c r="B641" s="89">
        <v>756.3</v>
      </c>
      <c r="C641" s="89">
        <v>745.0</v>
      </c>
      <c r="D641" s="89">
        <v>758.9</v>
      </c>
      <c r="E641" s="89">
        <v>739.1</v>
      </c>
      <c r="F641" s="89" t="s">
        <v>2012</v>
      </c>
      <c r="G641" s="98">
        <v>0.0229</v>
      </c>
    </row>
    <row r="642" ht="15.75" customHeight="1">
      <c r="A642" s="254">
        <v>44676.0</v>
      </c>
      <c r="B642" s="89">
        <v>739.35</v>
      </c>
      <c r="C642" s="89">
        <v>729.95</v>
      </c>
      <c r="D642" s="89">
        <v>743.0</v>
      </c>
      <c r="E642" s="89">
        <v>729.15</v>
      </c>
      <c r="F642" s="89" t="s">
        <v>1886</v>
      </c>
      <c r="G642" s="98">
        <v>8.0E-4</v>
      </c>
    </row>
    <row r="643" ht="15.75" customHeight="1">
      <c r="A643" s="254">
        <v>44673.0</v>
      </c>
      <c r="B643" s="89">
        <v>738.75</v>
      </c>
      <c r="C643" s="89">
        <v>731.0</v>
      </c>
      <c r="D643" s="89">
        <v>740.9</v>
      </c>
      <c r="E643" s="89">
        <v>729.0</v>
      </c>
      <c r="F643" s="89" t="s">
        <v>2013</v>
      </c>
      <c r="G643" s="98">
        <v>0.0041</v>
      </c>
    </row>
    <row r="644" ht="15.75" customHeight="1">
      <c r="A644" s="254">
        <v>44672.0</v>
      </c>
      <c r="B644" s="89">
        <v>735.75</v>
      </c>
      <c r="C644" s="89">
        <v>743.9</v>
      </c>
      <c r="D644" s="89">
        <v>743.9</v>
      </c>
      <c r="E644" s="89">
        <v>730.0</v>
      </c>
      <c r="F644" s="89" t="s">
        <v>1805</v>
      </c>
      <c r="G644" s="98">
        <v>-0.0049</v>
      </c>
    </row>
    <row r="645" ht="15.75" customHeight="1">
      <c r="A645" s="254">
        <v>44671.0</v>
      </c>
      <c r="B645" s="89">
        <v>739.35</v>
      </c>
      <c r="C645" s="89">
        <v>730.05</v>
      </c>
      <c r="D645" s="89">
        <v>744.5</v>
      </c>
      <c r="E645" s="89">
        <v>723.95</v>
      </c>
      <c r="F645" s="89" t="s">
        <v>1569</v>
      </c>
      <c r="G645" s="98">
        <v>0.0219</v>
      </c>
    </row>
    <row r="646" ht="15.75" customHeight="1">
      <c r="A646" s="254">
        <v>44670.0</v>
      </c>
      <c r="B646" s="89">
        <v>723.5</v>
      </c>
      <c r="C646" s="89">
        <v>739.0</v>
      </c>
      <c r="D646" s="89">
        <v>739.0</v>
      </c>
      <c r="E646" s="89">
        <v>716.85</v>
      </c>
      <c r="F646" s="89" t="s">
        <v>2014</v>
      </c>
      <c r="G646" s="98">
        <v>-0.0082</v>
      </c>
    </row>
    <row r="647" ht="15.75" customHeight="1">
      <c r="A647" s="254">
        <v>44669.0</v>
      </c>
      <c r="B647" s="89">
        <v>729.5</v>
      </c>
      <c r="C647" s="89">
        <v>736.65</v>
      </c>
      <c r="D647" s="89">
        <v>740.15</v>
      </c>
      <c r="E647" s="89">
        <v>723.4</v>
      </c>
      <c r="F647" s="89" t="s">
        <v>2015</v>
      </c>
      <c r="G647" s="98">
        <v>-0.0151</v>
      </c>
    </row>
    <row r="648" ht="15.75" customHeight="1">
      <c r="A648" s="254">
        <v>44664.0</v>
      </c>
      <c r="B648" s="89">
        <v>740.65</v>
      </c>
      <c r="C648" s="89">
        <v>742.0</v>
      </c>
      <c r="D648" s="89">
        <v>756.5</v>
      </c>
      <c r="E648" s="89">
        <v>737.95</v>
      </c>
      <c r="F648" s="89" t="s">
        <v>1644</v>
      </c>
      <c r="G648" s="98">
        <v>-0.0013</v>
      </c>
    </row>
    <row r="649" ht="15.75" customHeight="1">
      <c r="A649" s="254">
        <v>44663.0</v>
      </c>
      <c r="B649" s="89">
        <v>741.65</v>
      </c>
      <c r="C649" s="89">
        <v>759.95</v>
      </c>
      <c r="D649" s="89">
        <v>759.95</v>
      </c>
      <c r="E649" s="89">
        <v>740.1</v>
      </c>
      <c r="F649" s="89" t="s">
        <v>1749</v>
      </c>
      <c r="G649" s="98">
        <v>-0.0216</v>
      </c>
    </row>
    <row r="650" ht="15.75" customHeight="1">
      <c r="A650" s="254">
        <v>44662.0</v>
      </c>
      <c r="B650" s="89">
        <v>758.05</v>
      </c>
      <c r="C650" s="89">
        <v>757.0</v>
      </c>
      <c r="D650" s="89">
        <v>765.2</v>
      </c>
      <c r="E650" s="89">
        <v>756.0</v>
      </c>
      <c r="F650" s="89" t="s">
        <v>1823</v>
      </c>
      <c r="G650" s="98">
        <v>-0.0053</v>
      </c>
    </row>
    <row r="651" ht="15.75" customHeight="1">
      <c r="A651" s="254">
        <v>44659.0</v>
      </c>
      <c r="B651" s="89">
        <v>762.1</v>
      </c>
      <c r="C651" s="89">
        <v>768.35</v>
      </c>
      <c r="D651" s="89">
        <v>768.35</v>
      </c>
      <c r="E651" s="89">
        <v>757.6</v>
      </c>
      <c r="F651" s="89" t="s">
        <v>2002</v>
      </c>
      <c r="G651" s="98">
        <v>-4.0E-4</v>
      </c>
    </row>
    <row r="652" ht="15.75" customHeight="1">
      <c r="A652" s="254">
        <v>44658.0</v>
      </c>
      <c r="B652" s="89">
        <v>762.4</v>
      </c>
      <c r="C652" s="89">
        <v>775.0</v>
      </c>
      <c r="D652" s="89">
        <v>777.85</v>
      </c>
      <c r="E652" s="89">
        <v>759.55</v>
      </c>
      <c r="F652" s="89" t="s">
        <v>1564</v>
      </c>
      <c r="G652" s="98">
        <v>-0.0171</v>
      </c>
    </row>
    <row r="653" ht="15.75" customHeight="1">
      <c r="A653" s="254">
        <v>44657.0</v>
      </c>
      <c r="B653" s="89">
        <v>775.65</v>
      </c>
      <c r="C653" s="89">
        <v>764.0</v>
      </c>
      <c r="D653" s="89">
        <v>780.7</v>
      </c>
      <c r="E653" s="89">
        <v>763.0</v>
      </c>
      <c r="F653" s="89" t="s">
        <v>1925</v>
      </c>
      <c r="G653" s="98">
        <v>0.0118</v>
      </c>
    </row>
    <row r="654" ht="15.75" customHeight="1">
      <c r="A654" s="254">
        <v>44656.0</v>
      </c>
      <c r="B654" s="89">
        <v>766.6</v>
      </c>
      <c r="C654" s="89">
        <v>767.8</v>
      </c>
      <c r="D654" s="89">
        <v>773.8</v>
      </c>
      <c r="E654" s="89">
        <v>761.0</v>
      </c>
      <c r="F654" s="89" t="s">
        <v>1772</v>
      </c>
      <c r="G654" s="98">
        <v>-0.0016</v>
      </c>
    </row>
    <row r="655" ht="15.75" customHeight="1">
      <c r="A655" s="254">
        <v>44655.0</v>
      </c>
      <c r="B655" s="89">
        <v>767.8</v>
      </c>
      <c r="C655" s="89">
        <v>757.85</v>
      </c>
      <c r="D655" s="89">
        <v>775.0</v>
      </c>
      <c r="E655" s="89">
        <v>756.2</v>
      </c>
      <c r="F655" s="89" t="s">
        <v>1712</v>
      </c>
      <c r="G655" s="98">
        <v>0.0123</v>
      </c>
    </row>
    <row r="656" ht="15.75" customHeight="1">
      <c r="A656" s="254">
        <v>44652.0</v>
      </c>
      <c r="B656" s="89">
        <v>758.5</v>
      </c>
      <c r="C656" s="89">
        <v>759.8</v>
      </c>
      <c r="D656" s="89">
        <v>766.65</v>
      </c>
      <c r="E656" s="89">
        <v>749.25</v>
      </c>
      <c r="F656" s="89" t="s">
        <v>1978</v>
      </c>
      <c r="G656" s="98">
        <v>0.0047</v>
      </c>
    </row>
    <row r="657" ht="15.75" customHeight="1">
      <c r="A657" s="254">
        <v>44651.0</v>
      </c>
      <c r="B657" s="89">
        <v>754.95</v>
      </c>
      <c r="C657" s="89">
        <v>753.0</v>
      </c>
      <c r="D657" s="89">
        <v>759.0</v>
      </c>
      <c r="E657" s="89">
        <v>739.7</v>
      </c>
      <c r="F657" s="89" t="s">
        <v>1980</v>
      </c>
      <c r="G657" s="98">
        <v>0.0073</v>
      </c>
    </row>
    <row r="658" ht="15.75" customHeight="1">
      <c r="A658" s="254">
        <v>44650.0</v>
      </c>
      <c r="B658" s="89">
        <v>749.5</v>
      </c>
      <c r="C658" s="89">
        <v>762.75</v>
      </c>
      <c r="D658" s="89">
        <v>769.9</v>
      </c>
      <c r="E658" s="89">
        <v>744.6</v>
      </c>
      <c r="F658" s="89" t="s">
        <v>2016</v>
      </c>
      <c r="G658" s="98">
        <v>-0.0072</v>
      </c>
    </row>
    <row r="659" ht="15.75" customHeight="1">
      <c r="A659" s="254">
        <v>44649.0</v>
      </c>
      <c r="B659" s="89">
        <v>754.95</v>
      </c>
      <c r="C659" s="89">
        <v>740.4</v>
      </c>
      <c r="D659" s="89">
        <v>763.0</v>
      </c>
      <c r="E659" s="89">
        <v>737.0</v>
      </c>
      <c r="F659" s="89" t="s">
        <v>2017</v>
      </c>
      <c r="G659" s="98">
        <v>0.0299</v>
      </c>
    </row>
    <row r="660" ht="15.75" customHeight="1">
      <c r="A660" s="254">
        <v>44648.0</v>
      </c>
      <c r="B660" s="89">
        <v>733.05</v>
      </c>
      <c r="C660" s="89">
        <v>715.25</v>
      </c>
      <c r="D660" s="89">
        <v>737.0</v>
      </c>
      <c r="E660" s="89">
        <v>710.1</v>
      </c>
      <c r="F660" s="89" t="s">
        <v>2018</v>
      </c>
      <c r="G660" s="98">
        <v>0.0334</v>
      </c>
    </row>
    <row r="661" ht="15.75" customHeight="1">
      <c r="A661" s="254">
        <v>44645.0</v>
      </c>
      <c r="B661" s="89">
        <v>709.35</v>
      </c>
      <c r="C661" s="89">
        <v>712.3</v>
      </c>
      <c r="D661" s="89">
        <v>714.45</v>
      </c>
      <c r="E661" s="89">
        <v>705.85</v>
      </c>
      <c r="F661" s="89" t="s">
        <v>2019</v>
      </c>
      <c r="G661" s="98">
        <v>0.0042</v>
      </c>
    </row>
    <row r="662" ht="15.75" customHeight="1">
      <c r="A662" s="254">
        <v>44644.0</v>
      </c>
      <c r="B662" s="89">
        <v>706.35</v>
      </c>
      <c r="C662" s="89">
        <v>698.0</v>
      </c>
      <c r="D662" s="89">
        <v>708.85</v>
      </c>
      <c r="E662" s="89">
        <v>697.85</v>
      </c>
      <c r="F662" s="89" t="s">
        <v>1764</v>
      </c>
      <c r="G662" s="98">
        <v>0.002</v>
      </c>
    </row>
    <row r="663" ht="15.75" customHeight="1">
      <c r="A663" s="254">
        <v>44643.0</v>
      </c>
      <c r="B663" s="89">
        <v>704.95</v>
      </c>
      <c r="C663" s="89">
        <v>719.25</v>
      </c>
      <c r="D663" s="89">
        <v>719.85</v>
      </c>
      <c r="E663" s="89">
        <v>703.0</v>
      </c>
      <c r="F663" s="89" t="s">
        <v>2020</v>
      </c>
      <c r="G663" s="98">
        <v>-0.0199</v>
      </c>
    </row>
    <row r="664" ht="15.75" customHeight="1">
      <c r="A664" s="254">
        <v>44642.0</v>
      </c>
      <c r="B664" s="89">
        <v>719.25</v>
      </c>
      <c r="C664" s="89">
        <v>708.5</v>
      </c>
      <c r="D664" s="89">
        <v>721.0</v>
      </c>
      <c r="E664" s="89">
        <v>705.85</v>
      </c>
      <c r="F664" s="89" t="s">
        <v>1924</v>
      </c>
      <c r="G664" s="98">
        <v>0.0156</v>
      </c>
    </row>
    <row r="665" ht="15.75" customHeight="1">
      <c r="A665" s="254">
        <v>44641.0</v>
      </c>
      <c r="B665" s="89">
        <v>708.2</v>
      </c>
      <c r="C665" s="89">
        <v>722.0</v>
      </c>
      <c r="D665" s="89">
        <v>724.35</v>
      </c>
      <c r="E665" s="89">
        <v>706.8</v>
      </c>
      <c r="F665" s="89" t="s">
        <v>2021</v>
      </c>
      <c r="G665" s="98">
        <v>-0.0203</v>
      </c>
    </row>
    <row r="666" ht="15.75" customHeight="1">
      <c r="A666" s="254">
        <v>44637.0</v>
      </c>
      <c r="B666" s="89">
        <v>722.9</v>
      </c>
      <c r="C666" s="89">
        <v>720.0</v>
      </c>
      <c r="D666" s="89">
        <v>727.95</v>
      </c>
      <c r="E666" s="89">
        <v>715.0</v>
      </c>
      <c r="F666" s="89" t="s">
        <v>2022</v>
      </c>
      <c r="G666" s="98">
        <v>0.0153</v>
      </c>
    </row>
    <row r="667" ht="15.75" customHeight="1">
      <c r="A667" s="254">
        <v>44636.0</v>
      </c>
      <c r="B667" s="89">
        <v>712.0</v>
      </c>
      <c r="C667" s="89">
        <v>710.0</v>
      </c>
      <c r="D667" s="89">
        <v>715.5</v>
      </c>
      <c r="E667" s="89">
        <v>705.0</v>
      </c>
      <c r="F667" s="89" t="s">
        <v>1581</v>
      </c>
      <c r="G667" s="98">
        <v>0.0127</v>
      </c>
    </row>
    <row r="668" ht="15.75" customHeight="1">
      <c r="A668" s="254">
        <v>44635.0</v>
      </c>
      <c r="B668" s="89">
        <v>703.1</v>
      </c>
      <c r="C668" s="89">
        <v>699.0</v>
      </c>
      <c r="D668" s="89">
        <v>709.5</v>
      </c>
      <c r="E668" s="89">
        <v>695.5</v>
      </c>
      <c r="F668" s="89" t="s">
        <v>1653</v>
      </c>
      <c r="G668" s="98">
        <v>0.0039</v>
      </c>
    </row>
    <row r="669" ht="15.75" customHeight="1">
      <c r="A669" s="254">
        <v>44634.0</v>
      </c>
      <c r="B669" s="89">
        <v>700.4</v>
      </c>
      <c r="C669" s="89">
        <v>688.15</v>
      </c>
      <c r="D669" s="89">
        <v>704.85</v>
      </c>
      <c r="E669" s="89">
        <v>688.15</v>
      </c>
      <c r="F669" s="89" t="s">
        <v>1598</v>
      </c>
      <c r="G669" s="98">
        <v>0.008</v>
      </c>
    </row>
    <row r="670" ht="15.75" customHeight="1">
      <c r="A670" s="254">
        <v>44631.0</v>
      </c>
      <c r="B670" s="89">
        <v>694.85</v>
      </c>
      <c r="C670" s="89">
        <v>696.7</v>
      </c>
      <c r="D670" s="89">
        <v>702.4</v>
      </c>
      <c r="E670" s="89">
        <v>691.5</v>
      </c>
      <c r="F670" s="89" t="s">
        <v>1841</v>
      </c>
      <c r="G670" s="98">
        <v>-0.0042</v>
      </c>
    </row>
    <row r="671" ht="15.75" customHeight="1">
      <c r="A671" s="254">
        <v>44630.0</v>
      </c>
      <c r="B671" s="89">
        <v>697.75</v>
      </c>
      <c r="C671" s="89">
        <v>699.95</v>
      </c>
      <c r="D671" s="89">
        <v>707.5</v>
      </c>
      <c r="E671" s="89">
        <v>690.6</v>
      </c>
      <c r="F671" s="89" t="s">
        <v>1608</v>
      </c>
      <c r="G671" s="98">
        <v>0.009</v>
      </c>
    </row>
    <row r="672" ht="15.75" customHeight="1">
      <c r="A672" s="254">
        <v>44629.0</v>
      </c>
      <c r="B672" s="89">
        <v>691.5</v>
      </c>
      <c r="C672" s="89">
        <v>682.0</v>
      </c>
      <c r="D672" s="89">
        <v>698.0</v>
      </c>
      <c r="E672" s="89">
        <v>674.3</v>
      </c>
      <c r="F672" s="89" t="s">
        <v>2023</v>
      </c>
      <c r="G672" s="98">
        <v>0.0124</v>
      </c>
    </row>
    <row r="673" ht="15.75" customHeight="1">
      <c r="A673" s="254">
        <v>44628.0</v>
      </c>
      <c r="B673" s="89">
        <v>683.0</v>
      </c>
      <c r="C673" s="89">
        <v>675.0</v>
      </c>
      <c r="D673" s="89">
        <v>686.85</v>
      </c>
      <c r="E673" s="89">
        <v>667.6</v>
      </c>
      <c r="F673" s="89" t="s">
        <v>2024</v>
      </c>
      <c r="G673" s="98">
        <v>0.0113</v>
      </c>
    </row>
    <row r="674" ht="15.75" customHeight="1">
      <c r="A674" s="254">
        <v>44627.0</v>
      </c>
      <c r="B674" s="89">
        <v>675.4</v>
      </c>
      <c r="C674" s="89">
        <v>640.0</v>
      </c>
      <c r="D674" s="89">
        <v>679.35</v>
      </c>
      <c r="E674" s="89">
        <v>639.0</v>
      </c>
      <c r="F674" s="89" t="s">
        <v>1949</v>
      </c>
      <c r="G674" s="98">
        <v>0.0332</v>
      </c>
    </row>
    <row r="675" ht="15.75" customHeight="1">
      <c r="A675" s="254">
        <v>44624.0</v>
      </c>
      <c r="B675" s="89">
        <v>653.7</v>
      </c>
      <c r="C675" s="89">
        <v>665.0</v>
      </c>
      <c r="D675" s="89">
        <v>667.95</v>
      </c>
      <c r="E675" s="89">
        <v>650.0</v>
      </c>
      <c r="F675" s="89" t="s">
        <v>2025</v>
      </c>
      <c r="G675" s="98">
        <v>-0.0273</v>
      </c>
    </row>
    <row r="676" ht="15.75" customHeight="1">
      <c r="A676" s="254">
        <v>44623.0</v>
      </c>
      <c r="B676" s="89">
        <v>672.05</v>
      </c>
      <c r="C676" s="89">
        <v>675.0</v>
      </c>
      <c r="D676" s="89">
        <v>679.8</v>
      </c>
      <c r="E676" s="89">
        <v>668.6</v>
      </c>
      <c r="F676" s="89" t="s">
        <v>1742</v>
      </c>
      <c r="G676" s="98">
        <v>-0.0033</v>
      </c>
    </row>
    <row r="677" ht="15.75" customHeight="1">
      <c r="A677" s="254">
        <v>44622.0</v>
      </c>
      <c r="B677" s="89">
        <v>674.25</v>
      </c>
      <c r="C677" s="89">
        <v>684.0</v>
      </c>
      <c r="D677" s="89">
        <v>684.0</v>
      </c>
      <c r="E677" s="89">
        <v>666.0</v>
      </c>
      <c r="F677" s="89" t="s">
        <v>2026</v>
      </c>
      <c r="G677" s="98">
        <v>-0.0178</v>
      </c>
    </row>
    <row r="678" ht="15.75" customHeight="1">
      <c r="A678" s="254">
        <v>44620.0</v>
      </c>
      <c r="B678" s="89">
        <v>686.5</v>
      </c>
      <c r="C678" s="89">
        <v>681.0</v>
      </c>
      <c r="D678" s="89">
        <v>690.0</v>
      </c>
      <c r="E678" s="89">
        <v>666.45</v>
      </c>
      <c r="F678" s="89" t="s">
        <v>2027</v>
      </c>
      <c r="G678" s="98">
        <v>-0.0031</v>
      </c>
    </row>
    <row r="679" ht="15.75" customHeight="1">
      <c r="A679" s="254">
        <v>44617.0</v>
      </c>
      <c r="B679" s="89">
        <v>688.65</v>
      </c>
      <c r="C679" s="89">
        <v>677.5</v>
      </c>
      <c r="D679" s="89">
        <v>695.15</v>
      </c>
      <c r="E679" s="89">
        <v>677.5</v>
      </c>
      <c r="F679" s="89" t="s">
        <v>2028</v>
      </c>
      <c r="G679" s="98">
        <v>0.0265</v>
      </c>
    </row>
    <row r="680" ht="15.75" customHeight="1">
      <c r="A680" s="254">
        <v>44616.0</v>
      </c>
      <c r="B680" s="89">
        <v>670.9</v>
      </c>
      <c r="C680" s="89">
        <v>682.0</v>
      </c>
      <c r="D680" s="89">
        <v>688.55</v>
      </c>
      <c r="E680" s="89">
        <v>645.45</v>
      </c>
      <c r="F680" s="89" t="s">
        <v>2029</v>
      </c>
      <c r="G680" s="98">
        <v>-0.0476</v>
      </c>
    </row>
    <row r="681" ht="15.75" customHeight="1">
      <c r="A681" s="254">
        <v>44615.0</v>
      </c>
      <c r="B681" s="89">
        <v>704.4</v>
      </c>
      <c r="C681" s="89">
        <v>700.1</v>
      </c>
      <c r="D681" s="89">
        <v>708.95</v>
      </c>
      <c r="E681" s="89">
        <v>699.5</v>
      </c>
      <c r="F681" s="89" t="s">
        <v>1776</v>
      </c>
      <c r="G681" s="98">
        <v>0.0074</v>
      </c>
    </row>
    <row r="682" ht="15.75" customHeight="1">
      <c r="A682" s="254">
        <v>44614.0</v>
      </c>
      <c r="B682" s="89">
        <v>699.25</v>
      </c>
      <c r="C682" s="89">
        <v>694.2</v>
      </c>
      <c r="D682" s="89">
        <v>702.5</v>
      </c>
      <c r="E682" s="89">
        <v>687.5</v>
      </c>
      <c r="F682" s="89" t="s">
        <v>2030</v>
      </c>
      <c r="G682" s="98">
        <v>-0.0151</v>
      </c>
    </row>
    <row r="683" ht="15.75" customHeight="1">
      <c r="A683" s="254">
        <v>44613.0</v>
      </c>
      <c r="B683" s="89">
        <v>709.95</v>
      </c>
      <c r="C683" s="89">
        <v>708.05</v>
      </c>
      <c r="D683" s="89">
        <v>716.55</v>
      </c>
      <c r="E683" s="89">
        <v>703.0</v>
      </c>
      <c r="F683" s="89" t="s">
        <v>1620</v>
      </c>
      <c r="G683" s="98">
        <v>-0.0036</v>
      </c>
    </row>
    <row r="684" ht="15.75" customHeight="1">
      <c r="A684" s="254">
        <v>44610.0</v>
      </c>
      <c r="B684" s="89">
        <v>712.55</v>
      </c>
      <c r="C684" s="89">
        <v>712.05</v>
      </c>
      <c r="D684" s="89">
        <v>719.55</v>
      </c>
      <c r="E684" s="89">
        <v>711.35</v>
      </c>
      <c r="F684" s="89" t="s">
        <v>2031</v>
      </c>
      <c r="G684" s="98">
        <v>-0.0062</v>
      </c>
    </row>
    <row r="685" ht="15.75" customHeight="1">
      <c r="A685" s="254">
        <v>44609.0</v>
      </c>
      <c r="B685" s="89">
        <v>717.0</v>
      </c>
      <c r="C685" s="89">
        <v>724.45</v>
      </c>
      <c r="D685" s="89">
        <v>727.5</v>
      </c>
      <c r="E685" s="89">
        <v>715.0</v>
      </c>
      <c r="F685" s="89" t="s">
        <v>1631</v>
      </c>
      <c r="G685" s="98">
        <v>-0.0067</v>
      </c>
    </row>
    <row r="686" ht="15.75" customHeight="1">
      <c r="A686" s="254">
        <v>44608.0</v>
      </c>
      <c r="B686" s="89">
        <v>721.8</v>
      </c>
      <c r="C686" s="89">
        <v>717.4</v>
      </c>
      <c r="D686" s="89">
        <v>728.2</v>
      </c>
      <c r="E686" s="89">
        <v>708.0</v>
      </c>
      <c r="F686" s="89" t="s">
        <v>2032</v>
      </c>
      <c r="G686" s="98">
        <v>0.0144</v>
      </c>
    </row>
    <row r="687" ht="15.75" customHeight="1">
      <c r="A687" s="254">
        <v>44607.0</v>
      </c>
      <c r="B687" s="89">
        <v>711.55</v>
      </c>
      <c r="C687" s="89">
        <v>696.0</v>
      </c>
      <c r="D687" s="89">
        <v>713.1</v>
      </c>
      <c r="E687" s="89">
        <v>686.6</v>
      </c>
      <c r="F687" s="89" t="s">
        <v>1738</v>
      </c>
      <c r="G687" s="98">
        <v>0.0317</v>
      </c>
    </row>
    <row r="688" ht="15.75" customHeight="1">
      <c r="A688" s="254">
        <v>44606.0</v>
      </c>
      <c r="B688" s="89">
        <v>689.7</v>
      </c>
      <c r="C688" s="89">
        <v>704.0</v>
      </c>
      <c r="D688" s="89">
        <v>704.0</v>
      </c>
      <c r="E688" s="89">
        <v>685.0</v>
      </c>
      <c r="F688" s="89" t="s">
        <v>2033</v>
      </c>
      <c r="G688" s="98">
        <v>-0.0356</v>
      </c>
    </row>
    <row r="689" ht="15.75" customHeight="1">
      <c r="A689" s="254">
        <v>44603.0</v>
      </c>
      <c r="B689" s="89">
        <v>715.15</v>
      </c>
      <c r="C689" s="89">
        <v>721.7</v>
      </c>
      <c r="D689" s="89">
        <v>725.4</v>
      </c>
      <c r="E689" s="89">
        <v>710.9</v>
      </c>
      <c r="F689" s="89" t="s">
        <v>1612</v>
      </c>
      <c r="G689" s="98">
        <v>-0.0123</v>
      </c>
    </row>
    <row r="690" ht="15.75" customHeight="1">
      <c r="A690" s="254">
        <v>44602.0</v>
      </c>
      <c r="B690" s="89">
        <v>724.05</v>
      </c>
      <c r="C690" s="89">
        <v>722.95</v>
      </c>
      <c r="D690" s="89">
        <v>726.95</v>
      </c>
      <c r="E690" s="89">
        <v>708.6</v>
      </c>
      <c r="F690" s="89" t="s">
        <v>2034</v>
      </c>
      <c r="G690" s="98">
        <v>0.0065</v>
      </c>
    </row>
    <row r="691" ht="15.75" customHeight="1">
      <c r="A691" s="254">
        <v>44601.0</v>
      </c>
      <c r="B691" s="89">
        <v>719.35</v>
      </c>
      <c r="C691" s="89">
        <v>707.1</v>
      </c>
      <c r="D691" s="89">
        <v>726.1</v>
      </c>
      <c r="E691" s="89">
        <v>702.15</v>
      </c>
      <c r="F691" s="89" t="s">
        <v>2035</v>
      </c>
      <c r="G691" s="98">
        <v>0.0147</v>
      </c>
    </row>
    <row r="692" ht="15.75" customHeight="1">
      <c r="A692" s="254">
        <v>44600.0</v>
      </c>
      <c r="B692" s="89">
        <v>708.9</v>
      </c>
      <c r="C692" s="89">
        <v>711.2</v>
      </c>
      <c r="D692" s="89">
        <v>714.7</v>
      </c>
      <c r="E692" s="89">
        <v>701.0</v>
      </c>
      <c r="F692" s="89" t="s">
        <v>1937</v>
      </c>
      <c r="G692" s="98">
        <v>0.0034</v>
      </c>
    </row>
    <row r="693" ht="15.75" customHeight="1">
      <c r="A693" s="254">
        <v>44599.0</v>
      </c>
      <c r="B693" s="89">
        <v>706.5</v>
      </c>
      <c r="C693" s="89">
        <v>718.0</v>
      </c>
      <c r="D693" s="89">
        <v>720.1</v>
      </c>
      <c r="E693" s="89">
        <v>699.5</v>
      </c>
      <c r="F693" s="89" t="s">
        <v>1854</v>
      </c>
      <c r="G693" s="98">
        <v>-0.019</v>
      </c>
    </row>
    <row r="694" ht="15.75" customHeight="1">
      <c r="A694" s="254">
        <v>44596.0</v>
      </c>
      <c r="B694" s="89">
        <v>720.2</v>
      </c>
      <c r="C694" s="89">
        <v>721.1</v>
      </c>
      <c r="D694" s="89">
        <v>723.25</v>
      </c>
      <c r="E694" s="89">
        <v>716.5</v>
      </c>
      <c r="F694" s="89" t="s">
        <v>1828</v>
      </c>
      <c r="G694" s="98">
        <v>-0.002</v>
      </c>
    </row>
    <row r="695" ht="15.75" customHeight="1">
      <c r="A695" s="254">
        <v>44595.0</v>
      </c>
      <c r="B695" s="89">
        <v>721.65</v>
      </c>
      <c r="C695" s="89">
        <v>726.0</v>
      </c>
      <c r="D695" s="89">
        <v>729.0</v>
      </c>
      <c r="E695" s="89">
        <v>718.5</v>
      </c>
      <c r="F695" s="89" t="s">
        <v>1594</v>
      </c>
      <c r="G695" s="98">
        <v>-0.0047</v>
      </c>
    </row>
    <row r="696" ht="15.75" customHeight="1">
      <c r="A696" s="254">
        <v>44594.0</v>
      </c>
      <c r="B696" s="89">
        <v>725.05</v>
      </c>
      <c r="C696" s="89">
        <v>726.1</v>
      </c>
      <c r="D696" s="89">
        <v>731.75</v>
      </c>
      <c r="E696" s="89">
        <v>720.5</v>
      </c>
      <c r="F696" s="89" t="s">
        <v>2036</v>
      </c>
      <c r="G696" s="98">
        <v>0.0028</v>
      </c>
    </row>
    <row r="697" ht="15.75" customHeight="1">
      <c r="A697" s="254">
        <v>44593.0</v>
      </c>
      <c r="B697" s="89">
        <v>723.05</v>
      </c>
      <c r="C697" s="89">
        <v>733.0</v>
      </c>
      <c r="D697" s="89">
        <v>735.0</v>
      </c>
      <c r="E697" s="89">
        <v>718.3</v>
      </c>
      <c r="F697" s="89" t="s">
        <v>1686</v>
      </c>
      <c r="G697" s="98">
        <v>-0.0086</v>
      </c>
    </row>
    <row r="698" ht="15.75" customHeight="1">
      <c r="A698" s="254">
        <v>44592.0</v>
      </c>
      <c r="B698" s="89">
        <v>729.3</v>
      </c>
      <c r="C698" s="89">
        <v>728.0</v>
      </c>
      <c r="D698" s="89">
        <v>735.0</v>
      </c>
      <c r="E698" s="89">
        <v>719.55</v>
      </c>
      <c r="F698" s="89" t="s">
        <v>2037</v>
      </c>
      <c r="G698" s="98">
        <v>0.0189</v>
      </c>
    </row>
    <row r="699" ht="15.75" customHeight="1">
      <c r="A699" s="254">
        <v>44589.0</v>
      </c>
      <c r="B699" s="89">
        <v>715.8</v>
      </c>
      <c r="C699" s="89">
        <v>714.9</v>
      </c>
      <c r="D699" s="89">
        <v>754.0</v>
      </c>
      <c r="E699" s="89">
        <v>701.65</v>
      </c>
      <c r="F699" s="89" t="s">
        <v>2038</v>
      </c>
      <c r="G699" s="98">
        <v>0.0121</v>
      </c>
    </row>
    <row r="700" ht="15.75" customHeight="1">
      <c r="A700" s="254">
        <v>44588.0</v>
      </c>
      <c r="B700" s="89">
        <v>707.25</v>
      </c>
      <c r="C700" s="89">
        <v>706.5</v>
      </c>
      <c r="D700" s="89">
        <v>716.0</v>
      </c>
      <c r="E700" s="89">
        <v>701.5</v>
      </c>
      <c r="F700" s="89" t="s">
        <v>2039</v>
      </c>
      <c r="G700" s="98">
        <v>-0.0065</v>
      </c>
    </row>
    <row r="701" ht="15.75" customHeight="1">
      <c r="A701" s="254">
        <v>44586.0</v>
      </c>
      <c r="B701" s="89">
        <v>711.85</v>
      </c>
      <c r="C701" s="89">
        <v>684.0</v>
      </c>
      <c r="D701" s="89">
        <v>720.45</v>
      </c>
      <c r="E701" s="89">
        <v>682.15</v>
      </c>
      <c r="F701" s="89" t="s">
        <v>2040</v>
      </c>
      <c r="G701" s="98">
        <v>0.0318</v>
      </c>
    </row>
    <row r="702" ht="15.75" customHeight="1">
      <c r="A702" s="254">
        <v>44585.0</v>
      </c>
      <c r="B702" s="89">
        <v>689.9</v>
      </c>
      <c r="C702" s="89">
        <v>690.3</v>
      </c>
      <c r="D702" s="89">
        <v>707.0</v>
      </c>
      <c r="E702" s="89">
        <v>677.35</v>
      </c>
      <c r="F702" s="89" t="s">
        <v>1990</v>
      </c>
      <c r="G702" s="98">
        <v>-0.0077</v>
      </c>
    </row>
    <row r="703" ht="15.75" customHeight="1">
      <c r="A703" s="254">
        <v>44582.0</v>
      </c>
      <c r="B703" s="89">
        <v>695.25</v>
      </c>
      <c r="C703" s="89">
        <v>709.6</v>
      </c>
      <c r="D703" s="89">
        <v>714.0</v>
      </c>
      <c r="E703" s="89">
        <v>689.35</v>
      </c>
      <c r="F703" s="89" t="s">
        <v>2041</v>
      </c>
      <c r="G703" s="98">
        <v>-0.0282</v>
      </c>
    </row>
    <row r="704" ht="15.75" customHeight="1">
      <c r="A704" s="254">
        <v>44581.0</v>
      </c>
      <c r="B704" s="89">
        <v>715.4</v>
      </c>
      <c r="C704" s="89">
        <v>706.0</v>
      </c>
      <c r="D704" s="89">
        <v>719.65</v>
      </c>
      <c r="E704" s="89">
        <v>705.25</v>
      </c>
      <c r="F704" s="89" t="s">
        <v>1686</v>
      </c>
      <c r="G704" s="98">
        <v>0.0166</v>
      </c>
    </row>
    <row r="705" ht="15.75" customHeight="1">
      <c r="A705" s="254">
        <v>44580.0</v>
      </c>
      <c r="B705" s="89">
        <v>703.7</v>
      </c>
      <c r="C705" s="89">
        <v>714.0</v>
      </c>
      <c r="D705" s="89">
        <v>715.0</v>
      </c>
      <c r="E705" s="89">
        <v>701.7</v>
      </c>
      <c r="F705" s="89" t="s">
        <v>1968</v>
      </c>
      <c r="G705" s="98">
        <v>-0.0149</v>
      </c>
    </row>
    <row r="706" ht="15.75" customHeight="1">
      <c r="A706" s="254">
        <v>44579.0</v>
      </c>
      <c r="B706" s="89">
        <v>714.35</v>
      </c>
      <c r="C706" s="89">
        <v>727.0</v>
      </c>
      <c r="D706" s="89">
        <v>730.7</v>
      </c>
      <c r="E706" s="89">
        <v>712.55</v>
      </c>
      <c r="F706" s="89" t="s">
        <v>1620</v>
      </c>
      <c r="G706" s="98">
        <v>-0.0196</v>
      </c>
    </row>
    <row r="707" ht="15.75" customHeight="1">
      <c r="A707" s="254">
        <v>44578.0</v>
      </c>
      <c r="B707" s="89">
        <v>728.6</v>
      </c>
      <c r="C707" s="89">
        <v>720.0</v>
      </c>
      <c r="D707" s="89">
        <v>734.75</v>
      </c>
      <c r="E707" s="89">
        <v>719.55</v>
      </c>
      <c r="F707" s="89" t="s">
        <v>1801</v>
      </c>
      <c r="G707" s="98">
        <v>0.0111</v>
      </c>
    </row>
    <row r="708" ht="15.75" customHeight="1">
      <c r="A708" s="254">
        <v>44575.0</v>
      </c>
      <c r="B708" s="89">
        <v>720.6</v>
      </c>
      <c r="C708" s="89">
        <v>729.95</v>
      </c>
      <c r="D708" s="89">
        <v>730.9</v>
      </c>
      <c r="E708" s="89">
        <v>718.45</v>
      </c>
      <c r="F708" s="89" t="s">
        <v>2042</v>
      </c>
      <c r="G708" s="98">
        <v>-0.0153</v>
      </c>
    </row>
    <row r="709" ht="15.75" customHeight="1">
      <c r="A709" s="254">
        <v>44574.0</v>
      </c>
      <c r="B709" s="89">
        <v>731.8</v>
      </c>
      <c r="C709" s="89">
        <v>729.0</v>
      </c>
      <c r="D709" s="89">
        <v>735.65</v>
      </c>
      <c r="E709" s="89">
        <v>726.15</v>
      </c>
      <c r="F709" s="89" t="s">
        <v>2043</v>
      </c>
      <c r="G709" s="98">
        <v>0.0022</v>
      </c>
    </row>
    <row r="710" ht="15.75" customHeight="1">
      <c r="A710" s="254">
        <v>44573.0</v>
      </c>
      <c r="B710" s="89">
        <v>730.2</v>
      </c>
      <c r="C710" s="89">
        <v>707.95</v>
      </c>
      <c r="D710" s="89">
        <v>732.7</v>
      </c>
      <c r="E710" s="89">
        <v>704.2</v>
      </c>
      <c r="F710" s="89" t="s">
        <v>2044</v>
      </c>
      <c r="G710" s="98">
        <v>0.038</v>
      </c>
    </row>
    <row r="711" ht="15.75" customHeight="1">
      <c r="A711" s="254">
        <v>44572.0</v>
      </c>
      <c r="B711" s="89">
        <v>703.45</v>
      </c>
      <c r="C711" s="89">
        <v>703.0</v>
      </c>
      <c r="D711" s="89">
        <v>709.55</v>
      </c>
      <c r="E711" s="89">
        <v>694.6</v>
      </c>
      <c r="F711" s="89" t="s">
        <v>2045</v>
      </c>
      <c r="G711" s="98">
        <v>-0.0021</v>
      </c>
    </row>
    <row r="712" ht="15.75" customHeight="1">
      <c r="A712" s="254">
        <v>44571.0</v>
      </c>
      <c r="B712" s="89">
        <v>704.95</v>
      </c>
      <c r="C712" s="89">
        <v>705.4</v>
      </c>
      <c r="D712" s="89">
        <v>711.35</v>
      </c>
      <c r="E712" s="89">
        <v>703.65</v>
      </c>
      <c r="F712" s="89" t="s">
        <v>1886</v>
      </c>
      <c r="G712" s="98">
        <v>4.0E-4</v>
      </c>
    </row>
    <row r="713" ht="15.75" customHeight="1">
      <c r="A713" s="254">
        <v>44568.0</v>
      </c>
      <c r="B713" s="89">
        <v>704.7</v>
      </c>
      <c r="C713" s="89">
        <v>713.9</v>
      </c>
      <c r="D713" s="89">
        <v>715.15</v>
      </c>
      <c r="E713" s="89">
        <v>701.45</v>
      </c>
      <c r="F713" s="89" t="s">
        <v>2046</v>
      </c>
      <c r="G713" s="98">
        <v>-0.008</v>
      </c>
    </row>
    <row r="714" ht="15.75" customHeight="1">
      <c r="A714" s="254">
        <v>44567.0</v>
      </c>
      <c r="B714" s="89">
        <v>710.4</v>
      </c>
      <c r="C714" s="89">
        <v>702.0</v>
      </c>
      <c r="D714" s="89">
        <v>720.5</v>
      </c>
      <c r="E714" s="89">
        <v>700.0</v>
      </c>
      <c r="F714" s="89" t="s">
        <v>2047</v>
      </c>
      <c r="G714" s="98">
        <v>0.0149</v>
      </c>
    </row>
    <row r="715" ht="15.75" customHeight="1">
      <c r="A715" s="254">
        <v>44566.0</v>
      </c>
      <c r="B715" s="89">
        <v>700.0</v>
      </c>
      <c r="C715" s="89">
        <v>700.9</v>
      </c>
      <c r="D715" s="89">
        <v>702.75</v>
      </c>
      <c r="E715" s="89">
        <v>691.75</v>
      </c>
      <c r="F715" s="89" t="s">
        <v>1636</v>
      </c>
      <c r="G715" s="98">
        <v>0.0037</v>
      </c>
    </row>
    <row r="716" ht="15.75" customHeight="1">
      <c r="A716" s="254">
        <v>44565.0</v>
      </c>
      <c r="B716" s="89">
        <v>697.45</v>
      </c>
      <c r="C716" s="89">
        <v>692.25</v>
      </c>
      <c r="D716" s="89">
        <v>703.25</v>
      </c>
      <c r="E716" s="89">
        <v>690.4</v>
      </c>
      <c r="F716" s="89" t="s">
        <v>1570</v>
      </c>
      <c r="G716" s="98">
        <v>0.0089</v>
      </c>
    </row>
    <row r="717" ht="15.75" customHeight="1">
      <c r="A717" s="254">
        <v>44564.0</v>
      </c>
      <c r="B717" s="89">
        <v>691.3</v>
      </c>
      <c r="C717" s="89">
        <v>687.8</v>
      </c>
      <c r="D717" s="89">
        <v>692.6</v>
      </c>
      <c r="E717" s="89">
        <v>683.1</v>
      </c>
      <c r="F717" s="89" t="s">
        <v>1639</v>
      </c>
      <c r="G717" s="98">
        <v>0.011</v>
      </c>
    </row>
    <row r="718" ht="15.75" customHeight="1">
      <c r="A718" s="91">
        <v>44561.0</v>
      </c>
      <c r="B718" s="89">
        <v>683.8</v>
      </c>
      <c r="C718" s="89">
        <v>680.5</v>
      </c>
      <c r="D718" s="89">
        <v>694.1</v>
      </c>
      <c r="E718" s="89">
        <v>680.0</v>
      </c>
      <c r="F718" s="89" t="s">
        <v>1892</v>
      </c>
      <c r="G718" s="98">
        <v>0.0066</v>
      </c>
    </row>
    <row r="719" ht="15.75" customHeight="1">
      <c r="A719" s="91">
        <v>44560.0</v>
      </c>
      <c r="B719" s="89">
        <v>679.35</v>
      </c>
      <c r="C719" s="89">
        <v>677.5</v>
      </c>
      <c r="D719" s="89">
        <v>685.8</v>
      </c>
      <c r="E719" s="89">
        <v>674.2</v>
      </c>
      <c r="F719" s="89" t="s">
        <v>1629</v>
      </c>
      <c r="G719" s="98">
        <v>0.0037</v>
      </c>
    </row>
    <row r="720" ht="15.75" customHeight="1">
      <c r="A720" s="91">
        <v>44559.0</v>
      </c>
      <c r="B720" s="89">
        <v>676.85</v>
      </c>
      <c r="C720" s="89">
        <v>679.95</v>
      </c>
      <c r="D720" s="89">
        <v>683.5</v>
      </c>
      <c r="E720" s="89">
        <v>675.0</v>
      </c>
      <c r="F720" s="89" t="s">
        <v>2048</v>
      </c>
      <c r="G720" s="98">
        <v>-0.0047</v>
      </c>
    </row>
    <row r="721" ht="15.75" customHeight="1">
      <c r="A721" s="91">
        <v>44558.0</v>
      </c>
      <c r="B721" s="89">
        <v>680.05</v>
      </c>
      <c r="C721" s="89">
        <v>679.85</v>
      </c>
      <c r="D721" s="89">
        <v>683.5</v>
      </c>
      <c r="E721" s="89">
        <v>675.05</v>
      </c>
      <c r="F721" s="89" t="s">
        <v>1740</v>
      </c>
      <c r="G721" s="98">
        <v>0.0064</v>
      </c>
    </row>
    <row r="722" ht="15.75" customHeight="1">
      <c r="A722" s="91">
        <v>44557.0</v>
      </c>
      <c r="B722" s="89">
        <v>675.75</v>
      </c>
      <c r="C722" s="89">
        <v>674.95</v>
      </c>
      <c r="D722" s="89">
        <v>678.35</v>
      </c>
      <c r="E722" s="89">
        <v>668.65</v>
      </c>
      <c r="F722" s="89" t="s">
        <v>1566</v>
      </c>
      <c r="G722" s="98">
        <v>-0.0019</v>
      </c>
    </row>
    <row r="723" ht="15.75" customHeight="1">
      <c r="A723" s="91">
        <v>44554.0</v>
      </c>
      <c r="B723" s="89">
        <v>677.05</v>
      </c>
      <c r="C723" s="89">
        <v>682.1</v>
      </c>
      <c r="D723" s="89">
        <v>682.85</v>
      </c>
      <c r="E723" s="89">
        <v>672.65</v>
      </c>
      <c r="F723" s="89" t="s">
        <v>1605</v>
      </c>
      <c r="G723" s="98">
        <v>-0.0025</v>
      </c>
    </row>
    <row r="724" ht="15.75" customHeight="1">
      <c r="A724" s="91">
        <v>44553.0</v>
      </c>
      <c r="B724" s="89">
        <v>678.75</v>
      </c>
      <c r="C724" s="89">
        <v>689.0</v>
      </c>
      <c r="D724" s="89">
        <v>689.0</v>
      </c>
      <c r="E724" s="89">
        <v>675.5</v>
      </c>
      <c r="F724" s="89" t="s">
        <v>1800</v>
      </c>
      <c r="G724" s="98">
        <v>-0.0088</v>
      </c>
    </row>
    <row r="725" ht="15.75" customHeight="1">
      <c r="A725" s="91">
        <v>44552.0</v>
      </c>
      <c r="B725" s="89">
        <v>684.75</v>
      </c>
      <c r="C725" s="89">
        <v>667.0</v>
      </c>
      <c r="D725" s="89">
        <v>686.0</v>
      </c>
      <c r="E725" s="89">
        <v>667.0</v>
      </c>
      <c r="F725" s="89" t="s">
        <v>2049</v>
      </c>
      <c r="G725" s="98">
        <v>0.0266</v>
      </c>
    </row>
    <row r="726" ht="15.75" customHeight="1">
      <c r="A726" s="91">
        <v>44551.0</v>
      </c>
      <c r="B726" s="89">
        <v>667.0</v>
      </c>
      <c r="C726" s="89">
        <v>663.95</v>
      </c>
      <c r="D726" s="89">
        <v>670.9</v>
      </c>
      <c r="E726" s="89">
        <v>659.2</v>
      </c>
      <c r="F726" s="89" t="s">
        <v>2050</v>
      </c>
      <c r="G726" s="98">
        <v>0.0133</v>
      </c>
    </row>
    <row r="727" ht="15.75" customHeight="1">
      <c r="A727" s="91">
        <v>44550.0</v>
      </c>
      <c r="B727" s="89">
        <v>658.25</v>
      </c>
      <c r="C727" s="89">
        <v>659.15</v>
      </c>
      <c r="D727" s="89">
        <v>661.15</v>
      </c>
      <c r="E727" s="89">
        <v>645.1</v>
      </c>
      <c r="F727" s="89" t="s">
        <v>2051</v>
      </c>
      <c r="G727" s="98">
        <v>-0.0117</v>
      </c>
    </row>
    <row r="728" ht="15.75" customHeight="1">
      <c r="A728" s="91">
        <v>44547.0</v>
      </c>
      <c r="B728" s="89">
        <v>666.05</v>
      </c>
      <c r="C728" s="89">
        <v>681.0</v>
      </c>
      <c r="D728" s="89">
        <v>685.7</v>
      </c>
      <c r="E728" s="89">
        <v>661.1</v>
      </c>
      <c r="F728" s="89" t="s">
        <v>2052</v>
      </c>
      <c r="G728" s="98">
        <v>-0.0225</v>
      </c>
    </row>
    <row r="729" ht="15.75" customHeight="1">
      <c r="A729" s="91">
        <v>44546.0</v>
      </c>
      <c r="B729" s="89">
        <v>681.4</v>
      </c>
      <c r="C729" s="89">
        <v>689.9</v>
      </c>
      <c r="D729" s="89">
        <v>689.9</v>
      </c>
      <c r="E729" s="89">
        <v>677.6</v>
      </c>
      <c r="F729" s="89" t="s">
        <v>2053</v>
      </c>
      <c r="G729" s="98">
        <v>-0.0059</v>
      </c>
    </row>
    <row r="730" ht="15.75" customHeight="1">
      <c r="A730" s="91">
        <v>44545.0</v>
      </c>
      <c r="B730" s="89">
        <v>685.45</v>
      </c>
      <c r="C730" s="89">
        <v>691.75</v>
      </c>
      <c r="D730" s="89">
        <v>694.9</v>
      </c>
      <c r="E730" s="89">
        <v>684.1</v>
      </c>
      <c r="F730" s="89" t="s">
        <v>1845</v>
      </c>
      <c r="G730" s="98">
        <v>-0.0089</v>
      </c>
    </row>
    <row r="731" ht="15.75" customHeight="1">
      <c r="A731" s="91">
        <v>44544.0</v>
      </c>
      <c r="B731" s="89">
        <v>691.6</v>
      </c>
      <c r="C731" s="89">
        <v>701.0</v>
      </c>
      <c r="D731" s="89">
        <v>706.3</v>
      </c>
      <c r="E731" s="89">
        <v>688.4</v>
      </c>
      <c r="F731" s="89" t="s">
        <v>2054</v>
      </c>
      <c r="G731" s="98">
        <v>-0.0164</v>
      </c>
    </row>
    <row r="732" ht="15.75" customHeight="1">
      <c r="A732" s="91">
        <v>44543.0</v>
      </c>
      <c r="B732" s="89">
        <v>703.1</v>
      </c>
      <c r="C732" s="89">
        <v>715.0</v>
      </c>
      <c r="D732" s="89">
        <v>718.4</v>
      </c>
      <c r="E732" s="89">
        <v>698.35</v>
      </c>
      <c r="F732" s="89" t="s">
        <v>2023</v>
      </c>
      <c r="G732" s="98">
        <v>-0.0107</v>
      </c>
    </row>
    <row r="733" ht="15.75" customHeight="1">
      <c r="A733" s="91">
        <v>44540.0</v>
      </c>
      <c r="B733" s="89">
        <v>710.7</v>
      </c>
      <c r="C733" s="89">
        <v>711.0</v>
      </c>
      <c r="D733" s="89">
        <v>718.9</v>
      </c>
      <c r="E733" s="89">
        <v>707.0</v>
      </c>
      <c r="F733" s="89" t="s">
        <v>1722</v>
      </c>
      <c r="G733" s="98">
        <v>-0.0046</v>
      </c>
    </row>
    <row r="734" ht="15.75" customHeight="1">
      <c r="A734" s="254">
        <v>44539.0</v>
      </c>
      <c r="B734" s="89">
        <v>713.95</v>
      </c>
      <c r="C734" s="89">
        <v>716.8</v>
      </c>
      <c r="D734" s="89">
        <v>723.95</v>
      </c>
      <c r="E734" s="89">
        <v>711.0</v>
      </c>
      <c r="F734" s="89" t="s">
        <v>2055</v>
      </c>
      <c r="G734" s="98">
        <v>-0.0017</v>
      </c>
    </row>
    <row r="735" ht="15.75" customHeight="1">
      <c r="A735" s="254">
        <v>44538.0</v>
      </c>
      <c r="B735" s="89">
        <v>715.15</v>
      </c>
      <c r="C735" s="89">
        <v>705.0</v>
      </c>
      <c r="D735" s="89">
        <v>719.0</v>
      </c>
      <c r="E735" s="89">
        <v>702.3</v>
      </c>
      <c r="F735" s="89" t="s">
        <v>2027</v>
      </c>
      <c r="G735" s="98">
        <v>0.0233</v>
      </c>
    </row>
    <row r="736" ht="15.75" customHeight="1">
      <c r="A736" s="254">
        <v>44537.0</v>
      </c>
      <c r="B736" s="89">
        <v>698.85</v>
      </c>
      <c r="C736" s="89">
        <v>702.35</v>
      </c>
      <c r="D736" s="89">
        <v>705.7</v>
      </c>
      <c r="E736" s="89">
        <v>694.1</v>
      </c>
      <c r="F736" s="89" t="s">
        <v>2056</v>
      </c>
      <c r="G736" s="98">
        <v>0.0018</v>
      </c>
    </row>
    <row r="737" ht="15.75" customHeight="1">
      <c r="A737" s="254">
        <v>44536.0</v>
      </c>
      <c r="B737" s="89">
        <v>697.6</v>
      </c>
      <c r="C737" s="89">
        <v>718.0</v>
      </c>
      <c r="D737" s="89">
        <v>721.9</v>
      </c>
      <c r="E737" s="89">
        <v>693.85</v>
      </c>
      <c r="F737" s="89" t="s">
        <v>2057</v>
      </c>
      <c r="G737" s="98">
        <v>-0.0289</v>
      </c>
    </row>
    <row r="738" ht="15.75" customHeight="1">
      <c r="A738" s="254">
        <v>44533.0</v>
      </c>
      <c r="B738" s="89">
        <v>718.35</v>
      </c>
      <c r="C738" s="89">
        <v>730.0</v>
      </c>
      <c r="D738" s="89">
        <v>734.65</v>
      </c>
      <c r="E738" s="89">
        <v>716.3</v>
      </c>
      <c r="F738" s="89" t="s">
        <v>2058</v>
      </c>
      <c r="G738" s="98">
        <v>-0.0194</v>
      </c>
    </row>
    <row r="739" ht="15.75" customHeight="1">
      <c r="A739" s="254">
        <v>44532.0</v>
      </c>
      <c r="B739" s="89">
        <v>732.55</v>
      </c>
      <c r="C739" s="89">
        <v>723.9</v>
      </c>
      <c r="D739" s="89">
        <v>735.7</v>
      </c>
      <c r="E739" s="89">
        <v>714.15</v>
      </c>
      <c r="F739" s="89" t="s">
        <v>2059</v>
      </c>
      <c r="G739" s="98">
        <v>0.0143</v>
      </c>
    </row>
    <row r="740" ht="15.75" customHeight="1">
      <c r="A740" s="254">
        <v>44531.0</v>
      </c>
      <c r="B740" s="89">
        <v>722.25</v>
      </c>
      <c r="C740" s="89">
        <v>733.0</v>
      </c>
      <c r="D740" s="89">
        <v>737.4</v>
      </c>
      <c r="E740" s="89">
        <v>718.25</v>
      </c>
      <c r="F740" s="89" t="s">
        <v>1940</v>
      </c>
      <c r="G740" s="98">
        <v>-0.0082</v>
      </c>
    </row>
    <row r="741" ht="15.75" customHeight="1">
      <c r="A741" s="91">
        <v>44530.0</v>
      </c>
      <c r="B741" s="89">
        <v>728.25</v>
      </c>
      <c r="C741" s="89">
        <v>740.0</v>
      </c>
      <c r="D741" s="89">
        <v>750.2</v>
      </c>
      <c r="E741" s="89">
        <v>722.65</v>
      </c>
      <c r="F741" s="89" t="s">
        <v>2060</v>
      </c>
      <c r="G741" s="98">
        <v>-0.015</v>
      </c>
    </row>
    <row r="742" ht="15.75" customHeight="1">
      <c r="A742" s="91">
        <v>44529.0</v>
      </c>
      <c r="B742" s="89">
        <v>739.35</v>
      </c>
      <c r="C742" s="89">
        <v>752.0</v>
      </c>
      <c r="D742" s="89">
        <v>755.0</v>
      </c>
      <c r="E742" s="89">
        <v>727.1</v>
      </c>
      <c r="F742" s="89" t="s">
        <v>2061</v>
      </c>
      <c r="G742" s="98">
        <v>8.0E-4</v>
      </c>
    </row>
    <row r="743" ht="15.75" customHeight="1">
      <c r="A743" s="91">
        <v>44526.0</v>
      </c>
      <c r="B743" s="89">
        <v>738.75</v>
      </c>
      <c r="C743" s="89">
        <v>763.0</v>
      </c>
      <c r="D743" s="89">
        <v>763.0</v>
      </c>
      <c r="E743" s="89">
        <v>733.1</v>
      </c>
      <c r="F743" s="89" t="s">
        <v>2062</v>
      </c>
      <c r="G743" s="98">
        <v>-0.0345</v>
      </c>
    </row>
    <row r="744" ht="15.75" customHeight="1">
      <c r="A744" s="91">
        <v>44525.0</v>
      </c>
      <c r="B744" s="89">
        <v>765.15</v>
      </c>
      <c r="C744" s="89">
        <v>759.05</v>
      </c>
      <c r="D744" s="89">
        <v>768.5</v>
      </c>
      <c r="E744" s="89">
        <v>752.8</v>
      </c>
      <c r="F744" s="89" t="s">
        <v>2063</v>
      </c>
      <c r="G744" s="98">
        <v>0.0082</v>
      </c>
    </row>
    <row r="745" ht="15.75" customHeight="1">
      <c r="A745" s="91">
        <v>44524.0</v>
      </c>
      <c r="B745" s="89">
        <v>758.9</v>
      </c>
      <c r="C745" s="89">
        <v>764.0</v>
      </c>
      <c r="D745" s="89">
        <v>781.8</v>
      </c>
      <c r="E745" s="89">
        <v>756.25</v>
      </c>
      <c r="F745" s="89" t="s">
        <v>1601</v>
      </c>
      <c r="G745" s="98">
        <v>0.0</v>
      </c>
    </row>
    <row r="746" ht="15.75" customHeight="1">
      <c r="A746" s="91">
        <v>44523.0</v>
      </c>
      <c r="B746" s="89">
        <v>758.9</v>
      </c>
      <c r="C746" s="89">
        <v>745.0</v>
      </c>
      <c r="D746" s="89">
        <v>761.0</v>
      </c>
      <c r="E746" s="89">
        <v>735.7</v>
      </c>
      <c r="F746" s="89" t="s">
        <v>2064</v>
      </c>
      <c r="G746" s="98">
        <v>0.0226</v>
      </c>
    </row>
    <row r="747" ht="15.75" customHeight="1">
      <c r="A747" s="91">
        <v>44522.0</v>
      </c>
      <c r="B747" s="89">
        <v>742.1</v>
      </c>
      <c r="C747" s="89">
        <v>740.0</v>
      </c>
      <c r="D747" s="89">
        <v>755.95</v>
      </c>
      <c r="E747" s="89">
        <v>733.1</v>
      </c>
      <c r="F747" s="89" t="s">
        <v>2065</v>
      </c>
      <c r="G747" s="98">
        <v>0.0388</v>
      </c>
    </row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G1"/>
  </mergeCells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0" customHeight="1">
      <c r="A1" s="255" t="s">
        <v>2066</v>
      </c>
      <c r="B1" s="252"/>
      <c r="C1" s="252"/>
      <c r="D1" s="252"/>
      <c r="E1" s="252"/>
      <c r="F1" s="252"/>
      <c r="G1" s="253"/>
    </row>
    <row r="2" ht="15.0" customHeight="1">
      <c r="A2" s="256" t="s">
        <v>29</v>
      </c>
      <c r="B2" s="256" t="s">
        <v>570</v>
      </c>
      <c r="C2" s="256" t="s">
        <v>571</v>
      </c>
      <c r="D2" s="256" t="s">
        <v>572</v>
      </c>
      <c r="E2" s="256" t="s">
        <v>30</v>
      </c>
      <c r="F2" s="256" t="s">
        <v>742</v>
      </c>
      <c r="G2" s="256" t="s">
        <v>32</v>
      </c>
    </row>
    <row r="3" ht="15.0" customHeight="1">
      <c r="A3" s="257">
        <v>45615.0</v>
      </c>
      <c r="B3" s="245">
        <v>1825.5</v>
      </c>
      <c r="C3" s="245">
        <v>1859.7</v>
      </c>
      <c r="D3" s="245">
        <v>1820.55</v>
      </c>
      <c r="E3" s="245">
        <v>1824.75</v>
      </c>
      <c r="F3" s="244" t="s">
        <v>2067</v>
      </c>
      <c r="G3" s="246">
        <v>0.0073</v>
      </c>
    </row>
    <row r="4" ht="15.0" customHeight="1">
      <c r="A4" s="258">
        <v>45614.0</v>
      </c>
      <c r="B4" s="242">
        <v>1849.2</v>
      </c>
      <c r="C4" s="242">
        <v>1849.2</v>
      </c>
      <c r="D4" s="242">
        <v>1795.0</v>
      </c>
      <c r="E4" s="242">
        <v>1811.45</v>
      </c>
      <c r="F4" s="187" t="s">
        <v>2007</v>
      </c>
      <c r="G4" s="243">
        <v>-0.0285</v>
      </c>
    </row>
    <row r="5" ht="15.0" customHeight="1">
      <c r="A5" s="257">
        <v>45610.0</v>
      </c>
      <c r="B5" s="245">
        <v>1865.6</v>
      </c>
      <c r="C5" s="245">
        <v>1876.0</v>
      </c>
      <c r="D5" s="245">
        <v>1856.0</v>
      </c>
      <c r="E5" s="245">
        <v>1864.55</v>
      </c>
      <c r="F5" s="244" t="s">
        <v>1620</v>
      </c>
      <c r="G5" s="246">
        <v>-0.0021</v>
      </c>
    </row>
    <row r="6" ht="15.0" customHeight="1">
      <c r="A6" s="258">
        <v>45609.0</v>
      </c>
      <c r="B6" s="242">
        <v>1861.1</v>
      </c>
      <c r="C6" s="242">
        <v>1873.2</v>
      </c>
      <c r="D6" s="242">
        <v>1856.3</v>
      </c>
      <c r="E6" s="242">
        <v>1868.4</v>
      </c>
      <c r="F6" s="187" t="s">
        <v>1635</v>
      </c>
      <c r="G6" s="243">
        <v>-2.0E-4</v>
      </c>
    </row>
    <row r="7" ht="15.0" customHeight="1">
      <c r="A7" s="257">
        <v>45608.0</v>
      </c>
      <c r="B7" s="245">
        <v>1871.1</v>
      </c>
      <c r="C7" s="245">
        <v>1881.0</v>
      </c>
      <c r="D7" s="245">
        <v>1861.0</v>
      </c>
      <c r="E7" s="245">
        <v>1868.8</v>
      </c>
      <c r="F7" s="244" t="s">
        <v>1910</v>
      </c>
      <c r="G7" s="246">
        <v>0.0047</v>
      </c>
    </row>
    <row r="8" ht="15.0" customHeight="1">
      <c r="A8" s="258">
        <v>45607.0</v>
      </c>
      <c r="B8" s="242">
        <v>1829.0</v>
      </c>
      <c r="C8" s="242">
        <v>1868.0</v>
      </c>
      <c r="D8" s="242">
        <v>1822.55</v>
      </c>
      <c r="E8" s="242">
        <v>1860.1</v>
      </c>
      <c r="F8" s="187" t="s">
        <v>1766</v>
      </c>
      <c r="G8" s="243">
        <v>0.0165</v>
      </c>
    </row>
    <row r="9" ht="15.0" customHeight="1">
      <c r="A9" s="259">
        <v>45604.0</v>
      </c>
      <c r="B9" s="245">
        <v>1818.0</v>
      </c>
      <c r="C9" s="245">
        <v>1840.6</v>
      </c>
      <c r="D9" s="245">
        <v>1813.15</v>
      </c>
      <c r="E9" s="245">
        <v>1829.95</v>
      </c>
      <c r="F9" s="244" t="s">
        <v>2068</v>
      </c>
      <c r="G9" s="246">
        <v>0.0149</v>
      </c>
    </row>
    <row r="10" ht="15.0" customHeight="1">
      <c r="A10" s="260">
        <v>45603.0</v>
      </c>
      <c r="B10" s="242">
        <v>1812.95</v>
      </c>
      <c r="C10" s="242">
        <v>1825.7</v>
      </c>
      <c r="D10" s="242">
        <v>1787.0</v>
      </c>
      <c r="E10" s="242">
        <v>1803.05</v>
      </c>
      <c r="F10" s="187" t="s">
        <v>1614</v>
      </c>
      <c r="G10" s="243">
        <v>-0.0113</v>
      </c>
    </row>
    <row r="11" ht="15.0" customHeight="1">
      <c r="A11" s="259">
        <v>45602.0</v>
      </c>
      <c r="B11" s="245">
        <v>1764.0</v>
      </c>
      <c r="C11" s="245">
        <v>1827.2</v>
      </c>
      <c r="D11" s="245">
        <v>1762.65</v>
      </c>
      <c r="E11" s="245">
        <v>1823.7</v>
      </c>
      <c r="F11" s="244" t="s">
        <v>2069</v>
      </c>
      <c r="G11" s="246">
        <v>0.0396</v>
      </c>
    </row>
    <row r="12" ht="15.0" customHeight="1">
      <c r="A12" s="260">
        <v>45601.0</v>
      </c>
      <c r="B12" s="242">
        <v>1760.0</v>
      </c>
      <c r="C12" s="242">
        <v>1768.45</v>
      </c>
      <c r="D12" s="242">
        <v>1745.0</v>
      </c>
      <c r="E12" s="242">
        <v>1754.2</v>
      </c>
      <c r="F12" s="187" t="s">
        <v>2070</v>
      </c>
      <c r="G12" s="243">
        <v>-0.0054</v>
      </c>
    </row>
    <row r="13" ht="15.0" customHeight="1">
      <c r="A13" s="259">
        <v>45600.0</v>
      </c>
      <c r="B13" s="245">
        <v>1724.5</v>
      </c>
      <c r="C13" s="245">
        <v>1767.0</v>
      </c>
      <c r="D13" s="245">
        <v>1718.0</v>
      </c>
      <c r="E13" s="245">
        <v>1763.65</v>
      </c>
      <c r="F13" s="244" t="s">
        <v>2071</v>
      </c>
      <c r="G13" s="246">
        <v>0.0016</v>
      </c>
    </row>
    <row r="14" ht="15.0" customHeight="1">
      <c r="A14" s="260">
        <v>45597.0</v>
      </c>
      <c r="B14" s="242">
        <v>1764.5</v>
      </c>
      <c r="C14" s="242">
        <v>1766.0</v>
      </c>
      <c r="D14" s="242">
        <v>1752.05</v>
      </c>
      <c r="E14" s="242">
        <v>1760.85</v>
      </c>
      <c r="F14" s="187" t="s">
        <v>2072</v>
      </c>
      <c r="G14" s="243">
        <v>0.002</v>
      </c>
    </row>
    <row r="15" ht="15.0" customHeight="1">
      <c r="A15" s="257">
        <v>45596.0</v>
      </c>
      <c r="B15" s="245">
        <v>1787.9</v>
      </c>
      <c r="C15" s="245">
        <v>1787.9</v>
      </c>
      <c r="D15" s="245">
        <v>1746.5</v>
      </c>
      <c r="E15" s="245">
        <v>1757.25</v>
      </c>
      <c r="F15" s="244" t="s">
        <v>1843</v>
      </c>
      <c r="G15" s="246">
        <v>-0.0249</v>
      </c>
    </row>
    <row r="16" ht="15.0" customHeight="1">
      <c r="A16" s="258">
        <v>45595.0</v>
      </c>
      <c r="B16" s="242">
        <v>1832.0</v>
      </c>
      <c r="C16" s="242">
        <v>1839.0</v>
      </c>
      <c r="D16" s="242">
        <v>1796.35</v>
      </c>
      <c r="E16" s="242">
        <v>1802.1</v>
      </c>
      <c r="F16" s="187" t="s">
        <v>1978</v>
      </c>
      <c r="G16" s="243">
        <v>-0.0202</v>
      </c>
    </row>
    <row r="17" ht="15.0" customHeight="1">
      <c r="A17" s="257">
        <v>45594.0</v>
      </c>
      <c r="B17" s="245">
        <v>1846.0</v>
      </c>
      <c r="C17" s="245">
        <v>1851.6</v>
      </c>
      <c r="D17" s="245">
        <v>1829.0</v>
      </c>
      <c r="E17" s="245">
        <v>1839.3</v>
      </c>
      <c r="F17" s="244" t="s">
        <v>1574</v>
      </c>
      <c r="G17" s="246">
        <v>-0.014</v>
      </c>
    </row>
    <row r="18" ht="15.0" customHeight="1">
      <c r="A18" s="258">
        <v>45593.0</v>
      </c>
      <c r="B18" s="242">
        <v>1859.7</v>
      </c>
      <c r="C18" s="242">
        <v>1881.9</v>
      </c>
      <c r="D18" s="242">
        <v>1857.0</v>
      </c>
      <c r="E18" s="242">
        <v>1865.35</v>
      </c>
      <c r="F18" s="187" t="s">
        <v>2073</v>
      </c>
      <c r="G18" s="243">
        <v>0.0018</v>
      </c>
    </row>
    <row r="19">
      <c r="A19" s="257">
        <v>45590.0</v>
      </c>
      <c r="B19" s="245">
        <v>1863.45</v>
      </c>
      <c r="C19" s="245">
        <v>1876.35</v>
      </c>
      <c r="D19" s="245">
        <v>1846.4</v>
      </c>
      <c r="E19" s="245">
        <v>1862.05</v>
      </c>
      <c r="F19" s="244" t="s">
        <v>2074</v>
      </c>
      <c r="G19" s="246">
        <v>-7.0E-4</v>
      </c>
    </row>
    <row r="20">
      <c r="A20" s="258">
        <v>45589.0</v>
      </c>
      <c r="B20" s="242">
        <v>1861.4</v>
      </c>
      <c r="C20" s="242">
        <v>1884.0</v>
      </c>
      <c r="D20" s="242">
        <v>1860.0</v>
      </c>
      <c r="E20" s="242">
        <v>1863.35</v>
      </c>
      <c r="F20" s="187" t="s">
        <v>1919</v>
      </c>
      <c r="G20" s="243">
        <v>-0.0054</v>
      </c>
    </row>
    <row r="21" ht="15.75" customHeight="1">
      <c r="A21" s="257">
        <v>45588.0</v>
      </c>
      <c r="B21" s="245">
        <v>1845.25</v>
      </c>
      <c r="C21" s="245">
        <v>1886.0</v>
      </c>
      <c r="D21" s="245">
        <v>1844.0</v>
      </c>
      <c r="E21" s="245">
        <v>1873.4</v>
      </c>
      <c r="F21" s="244" t="s">
        <v>1620</v>
      </c>
      <c r="G21" s="246">
        <v>0.0118</v>
      </c>
    </row>
    <row r="22" ht="15.75" customHeight="1">
      <c r="A22" s="258">
        <v>45587.0</v>
      </c>
      <c r="B22" s="242">
        <v>1858.2</v>
      </c>
      <c r="C22" s="242">
        <v>1877.8</v>
      </c>
      <c r="D22" s="242">
        <v>1846.95</v>
      </c>
      <c r="E22" s="242">
        <v>1851.6</v>
      </c>
      <c r="F22" s="187" t="s">
        <v>1836</v>
      </c>
      <c r="G22" s="243">
        <v>-6.0E-4</v>
      </c>
    </row>
    <row r="23" ht="15.75" customHeight="1">
      <c r="A23" s="257">
        <v>45586.0</v>
      </c>
      <c r="B23" s="245">
        <v>1891.1</v>
      </c>
      <c r="C23" s="245">
        <v>1898.8</v>
      </c>
      <c r="D23" s="245">
        <v>1838.0</v>
      </c>
      <c r="E23" s="245">
        <v>1852.75</v>
      </c>
      <c r="F23" s="244" t="s">
        <v>1738</v>
      </c>
      <c r="G23" s="246">
        <v>-0.0143</v>
      </c>
    </row>
    <row r="24" ht="15.75" customHeight="1">
      <c r="A24" s="258">
        <v>45583.0</v>
      </c>
      <c r="B24" s="242">
        <v>1893.8</v>
      </c>
      <c r="C24" s="242">
        <v>1936.85</v>
      </c>
      <c r="D24" s="242">
        <v>1869.25</v>
      </c>
      <c r="E24" s="242">
        <v>1879.6</v>
      </c>
      <c r="F24" s="187" t="s">
        <v>2075</v>
      </c>
      <c r="G24" s="243">
        <v>-0.045</v>
      </c>
    </row>
    <row r="25" ht="15.75" customHeight="1">
      <c r="A25" s="257">
        <v>45582.0</v>
      </c>
      <c r="B25" s="245">
        <v>1935.2</v>
      </c>
      <c r="C25" s="245">
        <v>1978.0</v>
      </c>
      <c r="D25" s="245">
        <v>1930.15</v>
      </c>
      <c r="E25" s="245">
        <v>1968.1</v>
      </c>
      <c r="F25" s="244" t="s">
        <v>1941</v>
      </c>
      <c r="G25" s="246">
        <v>0.025</v>
      </c>
    </row>
    <row r="26" ht="15.75" customHeight="1">
      <c r="A26" s="258">
        <v>45581.0</v>
      </c>
      <c r="B26" s="242">
        <v>1955.0</v>
      </c>
      <c r="C26" s="242">
        <v>1959.55</v>
      </c>
      <c r="D26" s="242">
        <v>1916.35</v>
      </c>
      <c r="E26" s="242">
        <v>1920.1</v>
      </c>
      <c r="F26" s="187" t="s">
        <v>1760</v>
      </c>
      <c r="G26" s="243">
        <v>-0.02</v>
      </c>
    </row>
    <row r="27" ht="15.75" customHeight="1">
      <c r="A27" s="257">
        <v>45580.0</v>
      </c>
      <c r="B27" s="245">
        <v>1960.0</v>
      </c>
      <c r="C27" s="245">
        <v>1991.45</v>
      </c>
      <c r="D27" s="245">
        <v>1951.75</v>
      </c>
      <c r="E27" s="245">
        <v>1959.3</v>
      </c>
      <c r="F27" s="244" t="s">
        <v>2076</v>
      </c>
      <c r="G27" s="246">
        <v>2.0E-4</v>
      </c>
    </row>
    <row r="28" ht="15.75" customHeight="1">
      <c r="A28" s="258">
        <v>45579.0</v>
      </c>
      <c r="B28" s="242">
        <v>1932.15</v>
      </c>
      <c r="C28" s="242">
        <v>1969.5</v>
      </c>
      <c r="D28" s="242">
        <v>1931.1</v>
      </c>
      <c r="E28" s="242">
        <v>1958.9</v>
      </c>
      <c r="F28" s="187" t="s">
        <v>1890</v>
      </c>
      <c r="G28" s="243">
        <v>0.0123</v>
      </c>
    </row>
    <row r="29" ht="15.75" customHeight="1">
      <c r="A29" s="257">
        <v>45576.0</v>
      </c>
      <c r="B29" s="245">
        <v>1918.0</v>
      </c>
      <c r="C29" s="245">
        <v>1947.0</v>
      </c>
      <c r="D29" s="245">
        <v>1910.1</v>
      </c>
      <c r="E29" s="245">
        <v>1935.1</v>
      </c>
      <c r="F29" s="244" t="s">
        <v>1735</v>
      </c>
      <c r="G29" s="246">
        <v>0.0084</v>
      </c>
    </row>
    <row r="30" ht="15.75" customHeight="1">
      <c r="A30" s="258">
        <v>45575.0</v>
      </c>
      <c r="B30" s="242">
        <v>1957.9</v>
      </c>
      <c r="C30" s="242">
        <v>1964.0</v>
      </c>
      <c r="D30" s="242">
        <v>1914.1</v>
      </c>
      <c r="E30" s="242">
        <v>1919.0</v>
      </c>
      <c r="F30" s="187" t="s">
        <v>2077</v>
      </c>
      <c r="G30" s="243">
        <v>-0.0173</v>
      </c>
    </row>
    <row r="31" ht="15.75" customHeight="1">
      <c r="A31" s="259">
        <v>45574.0</v>
      </c>
      <c r="B31" s="245">
        <v>1952.55</v>
      </c>
      <c r="C31" s="245">
        <v>1977.0</v>
      </c>
      <c r="D31" s="245">
        <v>1945.1</v>
      </c>
      <c r="E31" s="245">
        <v>1952.75</v>
      </c>
      <c r="F31" s="244" t="s">
        <v>2078</v>
      </c>
      <c r="G31" s="246">
        <v>0.0022</v>
      </c>
    </row>
    <row r="32" ht="15.75" customHeight="1">
      <c r="A32" s="260">
        <v>45573.0</v>
      </c>
      <c r="B32" s="242">
        <v>1937.9</v>
      </c>
      <c r="C32" s="242">
        <v>1957.95</v>
      </c>
      <c r="D32" s="242">
        <v>1906.35</v>
      </c>
      <c r="E32" s="242">
        <v>1948.55</v>
      </c>
      <c r="F32" s="187" t="s">
        <v>2079</v>
      </c>
      <c r="G32" s="243">
        <v>0.0074</v>
      </c>
    </row>
    <row r="33" ht="15.75" customHeight="1">
      <c r="A33" s="259">
        <v>45572.0</v>
      </c>
      <c r="B33" s="245">
        <v>1923.2</v>
      </c>
      <c r="C33" s="245">
        <v>1942.0</v>
      </c>
      <c r="D33" s="245">
        <v>1916.05</v>
      </c>
      <c r="E33" s="245">
        <v>1934.3</v>
      </c>
      <c r="F33" s="244" t="s">
        <v>1805</v>
      </c>
      <c r="G33" s="246">
        <v>0.0084</v>
      </c>
    </row>
    <row r="34" ht="15.75" customHeight="1">
      <c r="A34" s="260">
        <v>45569.0</v>
      </c>
      <c r="B34" s="242">
        <v>1889.55</v>
      </c>
      <c r="C34" s="242">
        <v>1954.1</v>
      </c>
      <c r="D34" s="242">
        <v>1886.0</v>
      </c>
      <c r="E34" s="242">
        <v>1918.15</v>
      </c>
      <c r="F34" s="187" t="s">
        <v>1861</v>
      </c>
      <c r="G34" s="243">
        <v>0.0131</v>
      </c>
    </row>
    <row r="35" ht="15.75" customHeight="1">
      <c r="A35" s="259">
        <v>45568.0</v>
      </c>
      <c r="B35" s="245">
        <v>1889.5</v>
      </c>
      <c r="C35" s="245">
        <v>1911.85</v>
      </c>
      <c r="D35" s="245">
        <v>1881.0</v>
      </c>
      <c r="E35" s="245">
        <v>1893.4</v>
      </c>
      <c r="F35" s="244" t="s">
        <v>2080</v>
      </c>
      <c r="G35" s="246">
        <v>-0.0057</v>
      </c>
    </row>
    <row r="36" ht="15.75" customHeight="1">
      <c r="A36" s="260">
        <v>45566.0</v>
      </c>
      <c r="B36" s="242">
        <v>1875.0</v>
      </c>
      <c r="C36" s="242">
        <v>1908.95</v>
      </c>
      <c r="D36" s="242">
        <v>1875.0</v>
      </c>
      <c r="E36" s="242">
        <v>1904.35</v>
      </c>
      <c r="F36" s="187" t="s">
        <v>1627</v>
      </c>
      <c r="G36" s="243">
        <v>0.0153</v>
      </c>
    </row>
    <row r="37" ht="15.75" customHeight="1">
      <c r="A37" s="259">
        <v>45565.0</v>
      </c>
      <c r="B37" s="245">
        <v>1880.0</v>
      </c>
      <c r="C37" s="245">
        <v>1901.25</v>
      </c>
      <c r="D37" s="245">
        <v>1870.5</v>
      </c>
      <c r="E37" s="245">
        <v>1875.6</v>
      </c>
      <c r="F37" s="244" t="s">
        <v>1575</v>
      </c>
      <c r="G37" s="246">
        <v>-0.0163</v>
      </c>
    </row>
    <row r="38" ht="15.75" customHeight="1">
      <c r="A38" s="260">
        <v>45562.0</v>
      </c>
      <c r="B38" s="242">
        <v>1932.1</v>
      </c>
      <c r="C38" s="242">
        <v>1974.6</v>
      </c>
      <c r="D38" s="242">
        <v>1903.3</v>
      </c>
      <c r="E38" s="242">
        <v>1906.75</v>
      </c>
      <c r="F38" s="187" t="s">
        <v>2081</v>
      </c>
      <c r="G38" s="243">
        <v>0.0034</v>
      </c>
    </row>
    <row r="39" ht="15.75" customHeight="1">
      <c r="A39" s="259">
        <v>45561.0</v>
      </c>
      <c r="B39" s="245">
        <v>1897.8</v>
      </c>
      <c r="C39" s="245">
        <v>1917.95</v>
      </c>
      <c r="D39" s="245">
        <v>1893.0</v>
      </c>
      <c r="E39" s="245">
        <v>1900.25</v>
      </c>
      <c r="F39" s="244" t="s">
        <v>2015</v>
      </c>
      <c r="G39" s="246">
        <v>0.0026</v>
      </c>
    </row>
    <row r="40" ht="15.75" customHeight="1">
      <c r="A40" s="260">
        <v>45560.0</v>
      </c>
      <c r="B40" s="242">
        <v>1886.35</v>
      </c>
      <c r="C40" s="242">
        <v>1901.6</v>
      </c>
      <c r="D40" s="242">
        <v>1876.8</v>
      </c>
      <c r="E40" s="242">
        <v>1895.3</v>
      </c>
      <c r="F40" s="187" t="s">
        <v>1777</v>
      </c>
      <c r="G40" s="243">
        <v>-0.0017</v>
      </c>
    </row>
    <row r="41" ht="15.75" customHeight="1">
      <c r="A41" s="259">
        <v>45559.0</v>
      </c>
      <c r="B41" s="245">
        <v>1888.0</v>
      </c>
      <c r="C41" s="245">
        <v>1910.9</v>
      </c>
      <c r="D41" s="245">
        <v>1871.4</v>
      </c>
      <c r="E41" s="245">
        <v>1898.6</v>
      </c>
      <c r="F41" s="244" t="s">
        <v>2082</v>
      </c>
      <c r="G41" s="246">
        <v>0.0011</v>
      </c>
    </row>
    <row r="42" ht="15.75" customHeight="1">
      <c r="A42" s="260">
        <v>45558.0</v>
      </c>
      <c r="B42" s="242">
        <v>1909.0</v>
      </c>
      <c r="C42" s="242">
        <v>1918.9</v>
      </c>
      <c r="D42" s="242">
        <v>1878.45</v>
      </c>
      <c r="E42" s="242">
        <v>1896.45</v>
      </c>
      <c r="F42" s="187" t="s">
        <v>2083</v>
      </c>
      <c r="G42" s="243">
        <v>-0.0049</v>
      </c>
    </row>
    <row r="43" ht="15.75" customHeight="1">
      <c r="A43" s="259">
        <v>45555.0</v>
      </c>
      <c r="B43" s="245">
        <v>1905.0</v>
      </c>
      <c r="C43" s="245">
        <v>1915.0</v>
      </c>
      <c r="D43" s="245">
        <v>1867.4</v>
      </c>
      <c r="E43" s="245">
        <v>1905.75</v>
      </c>
      <c r="F43" s="244" t="s">
        <v>2084</v>
      </c>
      <c r="G43" s="246">
        <v>0.0061</v>
      </c>
    </row>
    <row r="44" ht="15.75" customHeight="1">
      <c r="A44" s="260">
        <v>45554.0</v>
      </c>
      <c r="B44" s="242">
        <v>1910.6</v>
      </c>
      <c r="C44" s="242">
        <v>1924.9</v>
      </c>
      <c r="D44" s="242">
        <v>1878.8</v>
      </c>
      <c r="E44" s="242">
        <v>1894.2</v>
      </c>
      <c r="F44" s="187" t="s">
        <v>2085</v>
      </c>
      <c r="G44" s="243">
        <v>0.0011</v>
      </c>
    </row>
    <row r="45" ht="15.75" customHeight="1">
      <c r="A45" s="259">
        <v>45553.0</v>
      </c>
      <c r="B45" s="245">
        <v>1938.75</v>
      </c>
      <c r="C45" s="245">
        <v>1938.75</v>
      </c>
      <c r="D45" s="245">
        <v>1881.3</v>
      </c>
      <c r="E45" s="245">
        <v>1892.15</v>
      </c>
      <c r="F45" s="244" t="s">
        <v>2086</v>
      </c>
      <c r="G45" s="246">
        <v>-0.0309</v>
      </c>
    </row>
    <row r="46" ht="15.75" customHeight="1">
      <c r="A46" s="260">
        <v>45552.0</v>
      </c>
      <c r="B46" s="242">
        <v>1947.75</v>
      </c>
      <c r="C46" s="242">
        <v>1958.45</v>
      </c>
      <c r="D46" s="242">
        <v>1942.15</v>
      </c>
      <c r="E46" s="242">
        <v>1952.55</v>
      </c>
      <c r="F46" s="187" t="s">
        <v>2087</v>
      </c>
      <c r="G46" s="243">
        <v>0.0012</v>
      </c>
    </row>
    <row r="47" ht="15.75" customHeight="1">
      <c r="A47" s="259">
        <v>45551.0</v>
      </c>
      <c r="B47" s="245">
        <v>1945.75</v>
      </c>
      <c r="C47" s="245">
        <v>1952.0</v>
      </c>
      <c r="D47" s="245">
        <v>1933.05</v>
      </c>
      <c r="E47" s="245">
        <v>1950.25</v>
      </c>
      <c r="F47" s="244" t="s">
        <v>1851</v>
      </c>
      <c r="G47" s="246">
        <v>0.0032</v>
      </c>
    </row>
    <row r="48" ht="15.75" customHeight="1">
      <c r="A48" s="260">
        <v>45548.0</v>
      </c>
      <c r="B48" s="242">
        <v>1950.45</v>
      </c>
      <c r="C48" s="242">
        <v>1958.6</v>
      </c>
      <c r="D48" s="242">
        <v>1935.65</v>
      </c>
      <c r="E48" s="242">
        <v>1944.1</v>
      </c>
      <c r="F48" s="187" t="s">
        <v>1581</v>
      </c>
      <c r="G48" s="243">
        <v>-0.0033</v>
      </c>
    </row>
    <row r="49" ht="15.75" customHeight="1">
      <c r="A49" s="259">
        <v>45547.0</v>
      </c>
      <c r="B49" s="245">
        <v>1925.0</v>
      </c>
      <c r="C49" s="245">
        <v>1956.4</v>
      </c>
      <c r="D49" s="245">
        <v>1910.8</v>
      </c>
      <c r="E49" s="245">
        <v>1950.45</v>
      </c>
      <c r="F49" s="244" t="s">
        <v>2088</v>
      </c>
      <c r="G49" s="246">
        <v>0.0211</v>
      </c>
    </row>
    <row r="50" ht="15.75" customHeight="1">
      <c r="A50" s="260">
        <v>45546.0</v>
      </c>
      <c r="B50" s="242">
        <v>1914.7</v>
      </c>
      <c r="C50" s="242">
        <v>1926.0</v>
      </c>
      <c r="D50" s="242">
        <v>1905.0</v>
      </c>
      <c r="E50" s="242">
        <v>1910.15</v>
      </c>
      <c r="F50" s="187" t="s">
        <v>1784</v>
      </c>
      <c r="G50" s="243">
        <v>-0.0011</v>
      </c>
    </row>
    <row r="51" ht="15.75" customHeight="1">
      <c r="A51" s="259">
        <v>45545.0</v>
      </c>
      <c r="B51" s="245">
        <v>1904.9</v>
      </c>
      <c r="C51" s="245">
        <v>1935.0</v>
      </c>
      <c r="D51" s="245">
        <v>1896.0</v>
      </c>
      <c r="E51" s="245">
        <v>1912.3</v>
      </c>
      <c r="F51" s="244" t="s">
        <v>1595</v>
      </c>
      <c r="G51" s="246">
        <v>0.0093</v>
      </c>
    </row>
    <row r="52" ht="15.75" customHeight="1">
      <c r="A52" s="260">
        <v>45544.0</v>
      </c>
      <c r="B52" s="242">
        <v>1890.0</v>
      </c>
      <c r="C52" s="242">
        <v>1920.85</v>
      </c>
      <c r="D52" s="242">
        <v>1889.0</v>
      </c>
      <c r="E52" s="242">
        <v>1894.65</v>
      </c>
      <c r="F52" s="187" t="s">
        <v>2089</v>
      </c>
      <c r="G52" s="243">
        <v>-0.0038</v>
      </c>
    </row>
    <row r="53" ht="15.75" customHeight="1">
      <c r="A53" s="259">
        <v>45541.0</v>
      </c>
      <c r="B53" s="245">
        <v>1922.0</v>
      </c>
      <c r="C53" s="245">
        <v>1936.5</v>
      </c>
      <c r="D53" s="245">
        <v>1896.85</v>
      </c>
      <c r="E53" s="245">
        <v>1901.85</v>
      </c>
      <c r="F53" s="244" t="s">
        <v>2090</v>
      </c>
      <c r="G53" s="246">
        <v>-0.0162</v>
      </c>
    </row>
    <row r="54" ht="15.75" customHeight="1">
      <c r="A54" s="260">
        <v>45540.0</v>
      </c>
      <c r="B54" s="242">
        <v>1926.25</v>
      </c>
      <c r="C54" s="242">
        <v>1940.0</v>
      </c>
      <c r="D54" s="242">
        <v>1909.6</v>
      </c>
      <c r="E54" s="242">
        <v>1933.15</v>
      </c>
      <c r="F54" s="187" t="s">
        <v>2091</v>
      </c>
      <c r="G54" s="243">
        <v>0.0056</v>
      </c>
    </row>
    <row r="55" ht="15.75" customHeight="1">
      <c r="A55" s="259">
        <v>45539.0</v>
      </c>
      <c r="B55" s="245">
        <v>1921.1</v>
      </c>
      <c r="C55" s="245">
        <v>1927.2</v>
      </c>
      <c r="D55" s="245">
        <v>1900.05</v>
      </c>
      <c r="E55" s="245">
        <v>1922.45</v>
      </c>
      <c r="F55" s="244" t="s">
        <v>2077</v>
      </c>
      <c r="G55" s="246">
        <v>-0.0097</v>
      </c>
    </row>
    <row r="56" ht="15.75" customHeight="1">
      <c r="A56" s="260">
        <v>45538.0</v>
      </c>
      <c r="B56" s="242">
        <v>1967.0</v>
      </c>
      <c r="C56" s="242">
        <v>1967.0</v>
      </c>
      <c r="D56" s="242">
        <v>1936.45</v>
      </c>
      <c r="E56" s="242">
        <v>1941.25</v>
      </c>
      <c r="F56" s="187" t="s">
        <v>2074</v>
      </c>
      <c r="G56" s="243">
        <v>-0.0118</v>
      </c>
    </row>
    <row r="57" ht="15.75" customHeight="1">
      <c r="A57" s="259">
        <v>45537.0</v>
      </c>
      <c r="B57" s="245">
        <v>1943.35</v>
      </c>
      <c r="C57" s="245">
        <v>1975.75</v>
      </c>
      <c r="D57" s="245">
        <v>1942.8</v>
      </c>
      <c r="E57" s="245">
        <v>1964.5</v>
      </c>
      <c r="F57" s="244" t="s">
        <v>1929</v>
      </c>
      <c r="G57" s="246">
        <v>0.0107</v>
      </c>
    </row>
    <row r="58" ht="15.75" customHeight="1">
      <c r="A58" s="260">
        <v>45534.0</v>
      </c>
      <c r="B58" s="242">
        <v>1938.0</v>
      </c>
      <c r="C58" s="242">
        <v>1950.0</v>
      </c>
      <c r="D58" s="242">
        <v>1928.0</v>
      </c>
      <c r="E58" s="242">
        <v>1943.7</v>
      </c>
      <c r="F58" s="187" t="s">
        <v>2092</v>
      </c>
      <c r="G58" s="243">
        <v>0.0054</v>
      </c>
    </row>
    <row r="59" ht="15.75" customHeight="1">
      <c r="A59" s="259">
        <v>45533.0</v>
      </c>
      <c r="B59" s="245">
        <v>1933.0</v>
      </c>
      <c r="C59" s="245">
        <v>1950.5</v>
      </c>
      <c r="D59" s="245">
        <v>1920.9</v>
      </c>
      <c r="E59" s="245">
        <v>1933.35</v>
      </c>
      <c r="F59" s="244" t="s">
        <v>2093</v>
      </c>
      <c r="G59" s="246">
        <v>-0.003</v>
      </c>
    </row>
    <row r="60" ht="15.75" customHeight="1">
      <c r="A60" s="260">
        <v>45532.0</v>
      </c>
      <c r="B60" s="242">
        <v>1906.9</v>
      </c>
      <c r="C60" s="242">
        <v>1951.0</v>
      </c>
      <c r="D60" s="242">
        <v>1897.4</v>
      </c>
      <c r="E60" s="242">
        <v>1939.1</v>
      </c>
      <c r="F60" s="187" t="s">
        <v>1987</v>
      </c>
      <c r="G60" s="243">
        <v>0.0205</v>
      </c>
    </row>
    <row r="61" ht="15.75" customHeight="1">
      <c r="A61" s="259">
        <v>45531.0</v>
      </c>
      <c r="B61" s="245">
        <v>1876.15</v>
      </c>
      <c r="C61" s="245">
        <v>1902.75</v>
      </c>
      <c r="D61" s="245">
        <v>1873.9</v>
      </c>
      <c r="E61" s="245">
        <v>1900.1</v>
      </c>
      <c r="F61" s="244" t="s">
        <v>1926</v>
      </c>
      <c r="G61" s="246">
        <v>0.0128</v>
      </c>
    </row>
    <row r="62" ht="15.75" customHeight="1">
      <c r="A62" s="260">
        <v>45530.0</v>
      </c>
      <c r="B62" s="242">
        <v>1870.0</v>
      </c>
      <c r="C62" s="242">
        <v>1888.75</v>
      </c>
      <c r="D62" s="242">
        <v>1864.0</v>
      </c>
      <c r="E62" s="242">
        <v>1876.15</v>
      </c>
      <c r="F62" s="187" t="s">
        <v>2094</v>
      </c>
      <c r="G62" s="243">
        <v>0.0075</v>
      </c>
    </row>
    <row r="63" ht="15.75" customHeight="1">
      <c r="A63" s="259">
        <v>45527.0</v>
      </c>
      <c r="B63" s="245">
        <v>1878.2</v>
      </c>
      <c r="C63" s="245">
        <v>1882.6</v>
      </c>
      <c r="D63" s="245">
        <v>1857.0</v>
      </c>
      <c r="E63" s="245">
        <v>1862.1</v>
      </c>
      <c r="F63" s="244" t="s">
        <v>1981</v>
      </c>
      <c r="G63" s="246">
        <v>-0.0097</v>
      </c>
    </row>
    <row r="64" ht="15.75" customHeight="1">
      <c r="A64" s="260">
        <v>45526.0</v>
      </c>
      <c r="B64" s="242">
        <v>1884.0</v>
      </c>
      <c r="C64" s="242">
        <v>1893.65</v>
      </c>
      <c r="D64" s="242">
        <v>1869.7</v>
      </c>
      <c r="E64" s="242">
        <v>1880.25</v>
      </c>
      <c r="F64" s="187" t="s">
        <v>2095</v>
      </c>
      <c r="G64" s="243">
        <v>0.004</v>
      </c>
    </row>
    <row r="65" ht="15.75" customHeight="1">
      <c r="A65" s="259">
        <v>45525.0</v>
      </c>
      <c r="B65" s="245">
        <v>1875.1</v>
      </c>
      <c r="C65" s="245">
        <v>1879.0</v>
      </c>
      <c r="D65" s="245">
        <v>1867.1</v>
      </c>
      <c r="E65" s="245">
        <v>1872.7</v>
      </c>
      <c r="F65" s="244" t="s">
        <v>2096</v>
      </c>
      <c r="G65" s="246">
        <v>3.0E-4</v>
      </c>
    </row>
    <row r="66" ht="15.75" customHeight="1">
      <c r="A66" s="260">
        <v>45524.0</v>
      </c>
      <c r="B66" s="242">
        <v>1880.0</v>
      </c>
      <c r="C66" s="242">
        <v>1885.7</v>
      </c>
      <c r="D66" s="242">
        <v>1868.2</v>
      </c>
      <c r="E66" s="242">
        <v>1872.2</v>
      </c>
      <c r="F66" s="187" t="s">
        <v>1850</v>
      </c>
      <c r="G66" s="243">
        <v>0.004</v>
      </c>
    </row>
    <row r="67" ht="15.75" customHeight="1">
      <c r="A67" s="259">
        <v>45523.0</v>
      </c>
      <c r="B67" s="245">
        <v>1860.0</v>
      </c>
      <c r="C67" s="245">
        <v>1867.55</v>
      </c>
      <c r="D67" s="245">
        <v>1849.2</v>
      </c>
      <c r="E67" s="245">
        <v>1864.8</v>
      </c>
      <c r="F67" s="244" t="s">
        <v>2097</v>
      </c>
      <c r="G67" s="246">
        <v>0.0031</v>
      </c>
    </row>
    <row r="68" ht="15.75" customHeight="1">
      <c r="A68" s="260">
        <v>45520.0</v>
      </c>
      <c r="B68" s="242">
        <v>1850.0</v>
      </c>
      <c r="C68" s="242">
        <v>1861.85</v>
      </c>
      <c r="D68" s="242">
        <v>1829.5</v>
      </c>
      <c r="E68" s="242">
        <v>1858.95</v>
      </c>
      <c r="F68" s="187" t="s">
        <v>2071</v>
      </c>
      <c r="G68" s="243">
        <v>0.0196</v>
      </c>
    </row>
    <row r="69" ht="15.75" customHeight="1">
      <c r="A69" s="259">
        <v>45518.0</v>
      </c>
      <c r="B69" s="245">
        <v>1802.0</v>
      </c>
      <c r="C69" s="245">
        <v>1825.0</v>
      </c>
      <c r="D69" s="245">
        <v>1797.45</v>
      </c>
      <c r="E69" s="245">
        <v>1823.25</v>
      </c>
      <c r="F69" s="244" t="s">
        <v>2098</v>
      </c>
      <c r="G69" s="246">
        <v>0.0144</v>
      </c>
    </row>
    <row r="70" ht="15.75" customHeight="1">
      <c r="A70" s="260">
        <v>45517.0</v>
      </c>
      <c r="B70" s="242">
        <v>1810.0</v>
      </c>
      <c r="C70" s="242">
        <v>1810.0</v>
      </c>
      <c r="D70" s="242">
        <v>1789.05</v>
      </c>
      <c r="E70" s="242">
        <v>1797.45</v>
      </c>
      <c r="F70" s="187" t="s">
        <v>1645</v>
      </c>
      <c r="G70" s="243">
        <v>0.0</v>
      </c>
    </row>
    <row r="71" ht="15.75" customHeight="1">
      <c r="A71" s="259">
        <v>45516.0</v>
      </c>
      <c r="B71" s="245">
        <v>1773.05</v>
      </c>
      <c r="C71" s="245">
        <v>1803.5</v>
      </c>
      <c r="D71" s="245">
        <v>1768.1</v>
      </c>
      <c r="E71" s="245">
        <v>1797.4</v>
      </c>
      <c r="F71" s="244" t="s">
        <v>2046</v>
      </c>
      <c r="G71" s="246">
        <v>0.0151</v>
      </c>
    </row>
    <row r="72" ht="15.75" customHeight="1">
      <c r="A72" s="260">
        <v>45513.0</v>
      </c>
      <c r="B72" s="242">
        <v>1771.25</v>
      </c>
      <c r="C72" s="242">
        <v>1780.75</v>
      </c>
      <c r="D72" s="242">
        <v>1756.0</v>
      </c>
      <c r="E72" s="242">
        <v>1770.75</v>
      </c>
      <c r="F72" s="187" t="s">
        <v>1635</v>
      </c>
      <c r="G72" s="243">
        <v>0.0158</v>
      </c>
    </row>
    <row r="73" ht="15.75" customHeight="1">
      <c r="A73" s="259">
        <v>45512.0</v>
      </c>
      <c r="B73" s="245">
        <v>1779.95</v>
      </c>
      <c r="C73" s="245">
        <v>1779.95</v>
      </c>
      <c r="D73" s="245">
        <v>1727.1</v>
      </c>
      <c r="E73" s="245">
        <v>1743.15</v>
      </c>
      <c r="F73" s="244" t="s">
        <v>1618</v>
      </c>
      <c r="G73" s="246">
        <v>-0.0271</v>
      </c>
    </row>
    <row r="74" ht="15.75" customHeight="1">
      <c r="A74" s="260">
        <v>45511.0</v>
      </c>
      <c r="B74" s="242">
        <v>1796.0</v>
      </c>
      <c r="C74" s="242">
        <v>1797.9</v>
      </c>
      <c r="D74" s="242">
        <v>1762.1</v>
      </c>
      <c r="E74" s="242">
        <v>1791.65</v>
      </c>
      <c r="F74" s="187" t="s">
        <v>2099</v>
      </c>
      <c r="G74" s="243">
        <v>0.0232</v>
      </c>
    </row>
    <row r="75" ht="15.75" customHeight="1">
      <c r="A75" s="259">
        <v>45510.0</v>
      </c>
      <c r="B75" s="245">
        <v>1760.2</v>
      </c>
      <c r="C75" s="245">
        <v>1796.95</v>
      </c>
      <c r="D75" s="245">
        <v>1744.85</v>
      </c>
      <c r="E75" s="245">
        <v>1751.1</v>
      </c>
      <c r="F75" s="244" t="s">
        <v>2100</v>
      </c>
      <c r="G75" s="246">
        <v>-5.0E-4</v>
      </c>
    </row>
    <row r="76" ht="15.75" customHeight="1">
      <c r="A76" s="260">
        <v>45509.0</v>
      </c>
      <c r="B76" s="242">
        <v>1784.95</v>
      </c>
      <c r="C76" s="242">
        <v>1797.5</v>
      </c>
      <c r="D76" s="242">
        <v>1718.55</v>
      </c>
      <c r="E76" s="242">
        <v>1751.9</v>
      </c>
      <c r="F76" s="187" t="s">
        <v>2101</v>
      </c>
      <c r="G76" s="243">
        <v>-0.0381</v>
      </c>
    </row>
    <row r="77" ht="15.75" customHeight="1">
      <c r="A77" s="259">
        <v>45506.0</v>
      </c>
      <c r="B77" s="245">
        <v>1843.0</v>
      </c>
      <c r="C77" s="245">
        <v>1859.5</v>
      </c>
      <c r="D77" s="245">
        <v>1816.15</v>
      </c>
      <c r="E77" s="245">
        <v>1821.2</v>
      </c>
      <c r="F77" s="244" t="s">
        <v>1843</v>
      </c>
      <c r="G77" s="246">
        <v>-0.0169</v>
      </c>
    </row>
    <row r="78" ht="15.75" customHeight="1">
      <c r="A78" s="260">
        <v>45505.0</v>
      </c>
      <c r="B78" s="242">
        <v>1856.1</v>
      </c>
      <c r="C78" s="242">
        <v>1867.9</v>
      </c>
      <c r="D78" s="242">
        <v>1845.1</v>
      </c>
      <c r="E78" s="242">
        <v>1852.6</v>
      </c>
      <c r="F78" s="187" t="s">
        <v>2102</v>
      </c>
      <c r="G78" s="243">
        <v>-0.0084</v>
      </c>
    </row>
    <row r="79" ht="15.75" customHeight="1">
      <c r="A79" s="259">
        <v>45504.0</v>
      </c>
      <c r="B79" s="245">
        <v>1877.0</v>
      </c>
      <c r="C79" s="245">
        <v>1885.15</v>
      </c>
      <c r="D79" s="245">
        <v>1865.05</v>
      </c>
      <c r="E79" s="245">
        <v>1868.25</v>
      </c>
      <c r="F79" s="244" t="s">
        <v>1600</v>
      </c>
      <c r="G79" s="246">
        <v>-0.0047</v>
      </c>
    </row>
    <row r="80" ht="15.75" customHeight="1">
      <c r="A80" s="260">
        <v>45503.0</v>
      </c>
      <c r="B80" s="242">
        <v>1871.1</v>
      </c>
      <c r="C80" s="242">
        <v>1879.95</v>
      </c>
      <c r="D80" s="242">
        <v>1860.0</v>
      </c>
      <c r="E80" s="242">
        <v>1877.15</v>
      </c>
      <c r="F80" s="187" t="s">
        <v>1853</v>
      </c>
      <c r="G80" s="243">
        <v>0.0032</v>
      </c>
    </row>
    <row r="81" ht="15.75" customHeight="1">
      <c r="A81" s="259">
        <v>45502.0</v>
      </c>
      <c r="B81" s="245">
        <v>1893.6</v>
      </c>
      <c r="C81" s="245">
        <v>1903.0</v>
      </c>
      <c r="D81" s="245">
        <v>1864.0</v>
      </c>
      <c r="E81" s="245">
        <v>1871.1</v>
      </c>
      <c r="F81" s="244" t="s">
        <v>1831</v>
      </c>
      <c r="G81" s="246">
        <v>-0.0042</v>
      </c>
    </row>
    <row r="82" ht="15.75" customHeight="1">
      <c r="A82" s="260">
        <v>45499.0</v>
      </c>
      <c r="B82" s="242">
        <v>1825.35</v>
      </c>
      <c r="C82" s="242">
        <v>1883.0</v>
      </c>
      <c r="D82" s="242">
        <v>1825.35</v>
      </c>
      <c r="E82" s="242">
        <v>1878.9</v>
      </c>
      <c r="F82" s="187" t="s">
        <v>2103</v>
      </c>
      <c r="G82" s="243">
        <v>0.0296</v>
      </c>
    </row>
    <row r="83" ht="15.75" customHeight="1">
      <c r="A83" s="259">
        <v>45498.0</v>
      </c>
      <c r="B83" s="245">
        <v>1820.0</v>
      </c>
      <c r="C83" s="245">
        <v>1830.9</v>
      </c>
      <c r="D83" s="245">
        <v>1812.0</v>
      </c>
      <c r="E83" s="245">
        <v>1824.85</v>
      </c>
      <c r="F83" s="244" t="s">
        <v>1564</v>
      </c>
      <c r="G83" s="246">
        <v>-0.005</v>
      </c>
    </row>
    <row r="84" ht="15.75" customHeight="1">
      <c r="A84" s="260">
        <v>45497.0</v>
      </c>
      <c r="B84" s="242">
        <v>1837.5</v>
      </c>
      <c r="C84" s="242">
        <v>1842.35</v>
      </c>
      <c r="D84" s="242">
        <v>1819.6</v>
      </c>
      <c r="E84" s="242">
        <v>1833.95</v>
      </c>
      <c r="F84" s="187" t="s">
        <v>2104</v>
      </c>
      <c r="G84" s="243">
        <v>-0.0016</v>
      </c>
    </row>
    <row r="85" ht="15.75" customHeight="1">
      <c r="A85" s="259">
        <v>45496.0</v>
      </c>
      <c r="B85" s="245">
        <v>1810.0</v>
      </c>
      <c r="C85" s="245">
        <v>1839.95</v>
      </c>
      <c r="D85" s="245">
        <v>1783.25</v>
      </c>
      <c r="E85" s="245">
        <v>1836.9</v>
      </c>
      <c r="F85" s="244" t="s">
        <v>2105</v>
      </c>
      <c r="G85" s="246">
        <v>0.0144</v>
      </c>
    </row>
    <row r="86" ht="15.75" customHeight="1">
      <c r="A86" s="260">
        <v>45495.0</v>
      </c>
      <c r="B86" s="242">
        <v>1800.15</v>
      </c>
      <c r="C86" s="242">
        <v>1823.0</v>
      </c>
      <c r="D86" s="242">
        <v>1792.95</v>
      </c>
      <c r="E86" s="242">
        <v>1810.85</v>
      </c>
      <c r="F86" s="187" t="s">
        <v>2024</v>
      </c>
      <c r="G86" s="243">
        <v>0.01</v>
      </c>
    </row>
    <row r="87" ht="15.75" customHeight="1">
      <c r="A87" s="259">
        <v>45492.0</v>
      </c>
      <c r="B87" s="245">
        <v>1844.0</v>
      </c>
      <c r="C87" s="245">
        <v>1844.0</v>
      </c>
      <c r="D87" s="245">
        <v>1786.45</v>
      </c>
      <c r="E87" s="245">
        <v>1792.95</v>
      </c>
      <c r="F87" s="244" t="s">
        <v>2106</v>
      </c>
      <c r="G87" s="246">
        <v>0.0199</v>
      </c>
    </row>
    <row r="88" ht="15.75" customHeight="1">
      <c r="A88" s="260">
        <v>45491.0</v>
      </c>
      <c r="B88" s="242">
        <v>1719.0</v>
      </c>
      <c r="C88" s="242">
        <v>1765.4</v>
      </c>
      <c r="D88" s="242">
        <v>1719.0</v>
      </c>
      <c r="E88" s="242">
        <v>1758.05</v>
      </c>
      <c r="F88" s="187" t="s">
        <v>2107</v>
      </c>
      <c r="G88" s="243">
        <v>0.0185</v>
      </c>
    </row>
    <row r="89" ht="15.75" customHeight="1">
      <c r="A89" s="259">
        <v>45489.0</v>
      </c>
      <c r="B89" s="245">
        <v>1718.6</v>
      </c>
      <c r="C89" s="245">
        <v>1737.9</v>
      </c>
      <c r="D89" s="245">
        <v>1700.0</v>
      </c>
      <c r="E89" s="245">
        <v>1726.05</v>
      </c>
      <c r="F89" s="244" t="s">
        <v>1683</v>
      </c>
      <c r="G89" s="246">
        <v>0.0111</v>
      </c>
    </row>
    <row r="90" ht="15.75" customHeight="1">
      <c r="A90" s="260">
        <v>45488.0</v>
      </c>
      <c r="B90" s="242">
        <v>1726.2</v>
      </c>
      <c r="C90" s="242">
        <v>1728.0</v>
      </c>
      <c r="D90" s="242">
        <v>1702.65</v>
      </c>
      <c r="E90" s="242">
        <v>1707.05</v>
      </c>
      <c r="F90" s="187" t="s">
        <v>2108</v>
      </c>
      <c r="G90" s="243">
        <v>-0.0027</v>
      </c>
    </row>
    <row r="91" ht="15.75" customHeight="1">
      <c r="A91" s="259">
        <v>45485.0</v>
      </c>
      <c r="B91" s="245">
        <v>1680.0</v>
      </c>
      <c r="C91" s="245">
        <v>1719.75</v>
      </c>
      <c r="D91" s="245">
        <v>1666.65</v>
      </c>
      <c r="E91" s="245">
        <v>1711.75</v>
      </c>
      <c r="F91" s="244" t="s">
        <v>2109</v>
      </c>
      <c r="G91" s="246">
        <v>0.0357</v>
      </c>
    </row>
    <row r="92" ht="15.75" customHeight="1">
      <c r="A92" s="260">
        <v>45484.0</v>
      </c>
      <c r="B92" s="242">
        <v>1656.0</v>
      </c>
      <c r="C92" s="242">
        <v>1665.0</v>
      </c>
      <c r="D92" s="242">
        <v>1642.05</v>
      </c>
      <c r="E92" s="242">
        <v>1652.7</v>
      </c>
      <c r="F92" s="187" t="s">
        <v>2110</v>
      </c>
      <c r="G92" s="243">
        <v>0.0027</v>
      </c>
    </row>
    <row r="93" ht="15.75" customHeight="1">
      <c r="A93" s="259">
        <v>45483.0</v>
      </c>
      <c r="B93" s="245">
        <v>1657.0</v>
      </c>
      <c r="C93" s="245">
        <v>1674.0</v>
      </c>
      <c r="D93" s="245">
        <v>1637.55</v>
      </c>
      <c r="E93" s="245">
        <v>1648.25</v>
      </c>
      <c r="F93" s="244" t="s">
        <v>1969</v>
      </c>
      <c r="G93" s="246">
        <v>-0.0054</v>
      </c>
    </row>
    <row r="94" ht="15.75" customHeight="1">
      <c r="A94" s="260">
        <v>45482.0</v>
      </c>
      <c r="B94" s="242">
        <v>1659.9</v>
      </c>
      <c r="C94" s="242">
        <v>1666.75</v>
      </c>
      <c r="D94" s="242">
        <v>1651.0</v>
      </c>
      <c r="E94" s="242">
        <v>1657.15</v>
      </c>
      <c r="F94" s="187" t="s">
        <v>2111</v>
      </c>
      <c r="G94" s="243">
        <v>-0.0027</v>
      </c>
    </row>
    <row r="95" ht="15.75" customHeight="1">
      <c r="A95" s="259">
        <v>45481.0</v>
      </c>
      <c r="B95" s="245">
        <v>1643.1</v>
      </c>
      <c r="C95" s="245">
        <v>1666.0</v>
      </c>
      <c r="D95" s="245">
        <v>1640.0</v>
      </c>
      <c r="E95" s="245">
        <v>1661.65</v>
      </c>
      <c r="F95" s="244" t="s">
        <v>1968</v>
      </c>
      <c r="G95" s="246">
        <v>0.0086</v>
      </c>
    </row>
    <row r="96" ht="15.75" customHeight="1">
      <c r="A96" s="260">
        <v>45478.0</v>
      </c>
      <c r="B96" s="242">
        <v>1651.45</v>
      </c>
      <c r="C96" s="242">
        <v>1665.85</v>
      </c>
      <c r="D96" s="242">
        <v>1633.35</v>
      </c>
      <c r="E96" s="242">
        <v>1647.45</v>
      </c>
      <c r="F96" s="187" t="s">
        <v>1830</v>
      </c>
      <c r="G96" s="243">
        <v>-0.0019</v>
      </c>
    </row>
    <row r="97" ht="15.75" customHeight="1">
      <c r="A97" s="259">
        <v>45477.0</v>
      </c>
      <c r="B97" s="245">
        <v>1628.2</v>
      </c>
      <c r="C97" s="245">
        <v>1660.0</v>
      </c>
      <c r="D97" s="245">
        <v>1628.0</v>
      </c>
      <c r="E97" s="245">
        <v>1650.65</v>
      </c>
      <c r="F97" s="244" t="s">
        <v>2112</v>
      </c>
      <c r="G97" s="246">
        <v>0.0143</v>
      </c>
    </row>
    <row r="98" ht="15.75" customHeight="1">
      <c r="A98" s="260">
        <v>45476.0</v>
      </c>
      <c r="B98" s="242">
        <v>1625.0</v>
      </c>
      <c r="C98" s="242">
        <v>1636.0</v>
      </c>
      <c r="D98" s="242">
        <v>1606.0</v>
      </c>
      <c r="E98" s="242">
        <v>1627.4</v>
      </c>
      <c r="F98" s="187" t="s">
        <v>2113</v>
      </c>
      <c r="G98" s="243">
        <v>0.0039</v>
      </c>
    </row>
    <row r="99" ht="15.75" customHeight="1">
      <c r="A99" s="259">
        <v>45475.0</v>
      </c>
      <c r="B99" s="245">
        <v>1596.2</v>
      </c>
      <c r="C99" s="245">
        <v>1633.8</v>
      </c>
      <c r="D99" s="245">
        <v>1586.5</v>
      </c>
      <c r="E99" s="245">
        <v>1621.05</v>
      </c>
      <c r="F99" s="244" t="s">
        <v>1940</v>
      </c>
      <c r="G99" s="246">
        <v>0.019</v>
      </c>
    </row>
    <row r="100" ht="15.75" customHeight="1">
      <c r="A100" s="260">
        <v>45474.0</v>
      </c>
      <c r="B100" s="242">
        <v>1559.5</v>
      </c>
      <c r="C100" s="242">
        <v>1599.9</v>
      </c>
      <c r="D100" s="242">
        <v>1559.5</v>
      </c>
      <c r="E100" s="242">
        <v>1590.8</v>
      </c>
      <c r="F100" s="187" t="s">
        <v>2114</v>
      </c>
      <c r="G100" s="243">
        <v>0.0154</v>
      </c>
    </row>
    <row r="101" ht="15.75" customHeight="1">
      <c r="A101" s="259">
        <v>45471.0</v>
      </c>
      <c r="B101" s="245">
        <v>1572.55</v>
      </c>
      <c r="C101" s="245">
        <v>1588.5</v>
      </c>
      <c r="D101" s="245">
        <v>1564.25</v>
      </c>
      <c r="E101" s="245">
        <v>1566.75</v>
      </c>
      <c r="F101" s="244" t="s">
        <v>2115</v>
      </c>
      <c r="G101" s="246">
        <v>-0.0042</v>
      </c>
    </row>
    <row r="102" ht="15.75" customHeight="1">
      <c r="A102" s="260">
        <v>45470.0</v>
      </c>
      <c r="B102" s="242">
        <v>1538.45</v>
      </c>
      <c r="C102" s="242">
        <v>1578.4</v>
      </c>
      <c r="D102" s="242">
        <v>1532.05</v>
      </c>
      <c r="E102" s="242">
        <v>1573.35</v>
      </c>
      <c r="F102" s="187" t="s">
        <v>2116</v>
      </c>
      <c r="G102" s="243">
        <v>0.0212</v>
      </c>
    </row>
    <row r="103" ht="15.75" customHeight="1">
      <c r="A103" s="259">
        <v>45469.0</v>
      </c>
      <c r="B103" s="245">
        <v>1541.0</v>
      </c>
      <c r="C103" s="245">
        <v>1548.85</v>
      </c>
      <c r="D103" s="245">
        <v>1535.0</v>
      </c>
      <c r="E103" s="245">
        <v>1540.7</v>
      </c>
      <c r="F103" s="244" t="s">
        <v>1864</v>
      </c>
      <c r="G103" s="246">
        <v>-8.0E-4</v>
      </c>
    </row>
    <row r="104" ht="15.75" customHeight="1">
      <c r="A104" s="260">
        <v>45468.0</v>
      </c>
      <c r="B104" s="242">
        <v>1526.0</v>
      </c>
      <c r="C104" s="242">
        <v>1543.9</v>
      </c>
      <c r="D104" s="242">
        <v>1520.35</v>
      </c>
      <c r="E104" s="242">
        <v>1541.95</v>
      </c>
      <c r="F104" s="187" t="s">
        <v>1614</v>
      </c>
      <c r="G104" s="243">
        <v>0.0097</v>
      </c>
    </row>
    <row r="105" ht="15.75" customHeight="1">
      <c r="A105" s="259">
        <v>45467.0</v>
      </c>
      <c r="B105" s="245">
        <v>1524.55</v>
      </c>
      <c r="C105" s="245">
        <v>1529.1</v>
      </c>
      <c r="D105" s="245">
        <v>1515.4</v>
      </c>
      <c r="E105" s="245">
        <v>1527.15</v>
      </c>
      <c r="F105" s="244" t="s">
        <v>1689</v>
      </c>
      <c r="G105" s="246">
        <v>-0.0036</v>
      </c>
    </row>
    <row r="106" ht="15.75" customHeight="1">
      <c r="A106" s="260">
        <v>45464.0</v>
      </c>
      <c r="B106" s="242">
        <v>1545.0</v>
      </c>
      <c r="C106" s="242">
        <v>1557.75</v>
      </c>
      <c r="D106" s="242">
        <v>1523.7</v>
      </c>
      <c r="E106" s="242">
        <v>1532.7</v>
      </c>
      <c r="F106" s="187" t="s">
        <v>2117</v>
      </c>
      <c r="G106" s="243">
        <v>0.0114</v>
      </c>
    </row>
    <row r="107" ht="15.75" customHeight="1">
      <c r="A107" s="259">
        <v>45463.0</v>
      </c>
      <c r="B107" s="245">
        <v>1516.3</v>
      </c>
      <c r="C107" s="245">
        <v>1517.5</v>
      </c>
      <c r="D107" s="245">
        <v>1499.1</v>
      </c>
      <c r="E107" s="245">
        <v>1515.4</v>
      </c>
      <c r="F107" s="244" t="s">
        <v>2118</v>
      </c>
      <c r="G107" s="246">
        <v>0.0027</v>
      </c>
    </row>
    <row r="108" ht="15.75" customHeight="1">
      <c r="A108" s="260">
        <v>45462.0</v>
      </c>
      <c r="B108" s="242">
        <v>1505.0</v>
      </c>
      <c r="C108" s="242">
        <v>1515.65</v>
      </c>
      <c r="D108" s="242">
        <v>1496.7</v>
      </c>
      <c r="E108" s="242">
        <v>1511.35</v>
      </c>
      <c r="F108" s="187" t="s">
        <v>1905</v>
      </c>
      <c r="G108" s="243">
        <v>0.0088</v>
      </c>
    </row>
    <row r="109" ht="15.75" customHeight="1">
      <c r="A109" s="259">
        <v>45461.0</v>
      </c>
      <c r="B109" s="245">
        <v>1497.0</v>
      </c>
      <c r="C109" s="245">
        <v>1507.0</v>
      </c>
      <c r="D109" s="245">
        <v>1495.4</v>
      </c>
      <c r="E109" s="245">
        <v>1498.2</v>
      </c>
      <c r="F109" s="244" t="s">
        <v>1679</v>
      </c>
      <c r="G109" s="246">
        <v>0.0062</v>
      </c>
    </row>
    <row r="110" ht="15.75" customHeight="1">
      <c r="A110" s="260">
        <v>45457.0</v>
      </c>
      <c r="B110" s="242">
        <v>1503.7</v>
      </c>
      <c r="C110" s="242">
        <v>1503.7</v>
      </c>
      <c r="D110" s="242">
        <v>1486.05</v>
      </c>
      <c r="E110" s="242">
        <v>1488.9</v>
      </c>
      <c r="F110" s="187" t="s">
        <v>1813</v>
      </c>
      <c r="G110" s="243">
        <v>-0.0034</v>
      </c>
    </row>
    <row r="111" ht="15.75" customHeight="1">
      <c r="A111" s="259">
        <v>45456.0</v>
      </c>
      <c r="B111" s="245">
        <v>1495.0</v>
      </c>
      <c r="C111" s="245">
        <v>1505.0</v>
      </c>
      <c r="D111" s="245">
        <v>1489.35</v>
      </c>
      <c r="E111" s="245">
        <v>1493.95</v>
      </c>
      <c r="F111" s="244" t="s">
        <v>2119</v>
      </c>
      <c r="G111" s="246">
        <v>0.0059</v>
      </c>
    </row>
    <row r="112" ht="15.75" customHeight="1">
      <c r="A112" s="260">
        <v>45455.0</v>
      </c>
      <c r="B112" s="242">
        <v>1507.0</v>
      </c>
      <c r="C112" s="242">
        <v>1508.75</v>
      </c>
      <c r="D112" s="242">
        <v>1482.75</v>
      </c>
      <c r="E112" s="242">
        <v>1485.2</v>
      </c>
      <c r="F112" s="187" t="s">
        <v>1637</v>
      </c>
      <c r="G112" s="243">
        <v>-0.0071</v>
      </c>
    </row>
    <row r="113" ht="15.75" customHeight="1">
      <c r="A113" s="259">
        <v>45454.0</v>
      </c>
      <c r="B113" s="245">
        <v>1500.05</v>
      </c>
      <c r="C113" s="245">
        <v>1506.45</v>
      </c>
      <c r="D113" s="245">
        <v>1493.95</v>
      </c>
      <c r="E113" s="245">
        <v>1495.75</v>
      </c>
      <c r="F113" s="244" t="s">
        <v>1864</v>
      </c>
      <c r="G113" s="246">
        <v>-0.0027</v>
      </c>
    </row>
    <row r="114" ht="15.75" customHeight="1">
      <c r="A114" s="260">
        <v>45453.0</v>
      </c>
      <c r="B114" s="242">
        <v>1525.3</v>
      </c>
      <c r="C114" s="242">
        <v>1529.8</v>
      </c>
      <c r="D114" s="242">
        <v>1497.3</v>
      </c>
      <c r="E114" s="242">
        <v>1499.75</v>
      </c>
      <c r="F114" s="187" t="s">
        <v>2120</v>
      </c>
      <c r="G114" s="243">
        <v>-0.0221</v>
      </c>
    </row>
    <row r="115" ht="15.75" customHeight="1">
      <c r="A115" s="259">
        <v>45450.0</v>
      </c>
      <c r="B115" s="245">
        <v>1481.0</v>
      </c>
      <c r="C115" s="245">
        <v>1539.7</v>
      </c>
      <c r="D115" s="245">
        <v>1477.25</v>
      </c>
      <c r="E115" s="245">
        <v>1533.6</v>
      </c>
      <c r="F115" s="244" t="s">
        <v>2121</v>
      </c>
      <c r="G115" s="246">
        <v>0.0417</v>
      </c>
    </row>
    <row r="116" ht="15.75" customHeight="1">
      <c r="A116" s="260">
        <v>45449.0</v>
      </c>
      <c r="B116" s="242">
        <v>1444.95</v>
      </c>
      <c r="C116" s="242">
        <v>1474.3</v>
      </c>
      <c r="D116" s="242">
        <v>1437.5</v>
      </c>
      <c r="E116" s="242">
        <v>1472.25</v>
      </c>
      <c r="F116" s="187" t="s">
        <v>2122</v>
      </c>
      <c r="G116" s="243">
        <v>0.0295</v>
      </c>
    </row>
    <row r="117" ht="15.75" customHeight="1">
      <c r="A117" s="259">
        <v>45448.0</v>
      </c>
      <c r="B117" s="245">
        <v>1400.15</v>
      </c>
      <c r="C117" s="245">
        <v>1438.0</v>
      </c>
      <c r="D117" s="245">
        <v>1400.15</v>
      </c>
      <c r="E117" s="245">
        <v>1430.1</v>
      </c>
      <c r="F117" s="244" t="s">
        <v>2123</v>
      </c>
      <c r="G117" s="246">
        <v>0.0262</v>
      </c>
    </row>
    <row r="118" ht="15.75" customHeight="1">
      <c r="A118" s="260">
        <v>45447.0</v>
      </c>
      <c r="B118" s="242">
        <v>1409.0</v>
      </c>
      <c r="C118" s="242">
        <v>1415.0</v>
      </c>
      <c r="D118" s="242">
        <v>1358.35</v>
      </c>
      <c r="E118" s="242">
        <v>1393.65</v>
      </c>
      <c r="F118" s="187" t="s">
        <v>1973</v>
      </c>
      <c r="G118" s="243">
        <v>-0.0087</v>
      </c>
    </row>
    <row r="119" ht="15.75" customHeight="1">
      <c r="A119" s="259">
        <v>45446.0</v>
      </c>
      <c r="B119" s="245">
        <v>1440.0</v>
      </c>
      <c r="C119" s="245">
        <v>1440.0</v>
      </c>
      <c r="D119" s="245">
        <v>1404.0</v>
      </c>
      <c r="E119" s="245">
        <v>1405.9</v>
      </c>
      <c r="F119" s="244" t="s">
        <v>2124</v>
      </c>
      <c r="G119" s="246">
        <v>-7.0E-4</v>
      </c>
    </row>
    <row r="120" ht="15.75" customHeight="1">
      <c r="A120" s="260">
        <v>45443.0</v>
      </c>
      <c r="B120" s="242">
        <v>1409.8</v>
      </c>
      <c r="C120" s="242">
        <v>1436.75</v>
      </c>
      <c r="D120" s="242">
        <v>1400.0</v>
      </c>
      <c r="E120" s="242">
        <v>1406.9</v>
      </c>
      <c r="F120" s="187" t="s">
        <v>2125</v>
      </c>
      <c r="G120" s="243">
        <v>-0.0088</v>
      </c>
    </row>
    <row r="121" ht="15.75" customHeight="1">
      <c r="A121" s="259">
        <v>45442.0</v>
      </c>
      <c r="B121" s="245">
        <v>1434.71</v>
      </c>
      <c r="C121" s="245">
        <v>1441.72</v>
      </c>
      <c r="D121" s="245">
        <v>1413.58</v>
      </c>
      <c r="E121" s="245">
        <v>1419.45</v>
      </c>
      <c r="F121" s="244" t="s">
        <v>2126</v>
      </c>
      <c r="G121" s="246">
        <v>-0.0162</v>
      </c>
    </row>
    <row r="122" ht="15.75" customHeight="1">
      <c r="A122" s="260">
        <v>45441.0</v>
      </c>
      <c r="B122" s="242">
        <v>1457.19</v>
      </c>
      <c r="C122" s="242">
        <v>1457.29</v>
      </c>
      <c r="D122" s="242">
        <v>1441.87</v>
      </c>
      <c r="E122" s="242">
        <v>1442.82</v>
      </c>
      <c r="F122" s="187" t="s">
        <v>1843</v>
      </c>
      <c r="G122" s="243">
        <v>-0.011</v>
      </c>
    </row>
    <row r="123" ht="15.75" customHeight="1">
      <c r="A123" s="259">
        <v>45440.0</v>
      </c>
      <c r="B123" s="245">
        <v>1467.23</v>
      </c>
      <c r="C123" s="245">
        <v>1467.73</v>
      </c>
      <c r="D123" s="245">
        <v>1452.12</v>
      </c>
      <c r="E123" s="245">
        <v>1458.83</v>
      </c>
      <c r="F123" s="244" t="s">
        <v>2127</v>
      </c>
      <c r="G123" s="246">
        <v>-0.0029</v>
      </c>
    </row>
    <row r="124" ht="15.75" customHeight="1">
      <c r="A124" s="260">
        <v>45439.0</v>
      </c>
      <c r="B124" s="242">
        <v>1463.6</v>
      </c>
      <c r="C124" s="242">
        <v>1471.31</v>
      </c>
      <c r="D124" s="242">
        <v>1452.07</v>
      </c>
      <c r="E124" s="242">
        <v>1463.1</v>
      </c>
      <c r="F124" s="187" t="s">
        <v>1564</v>
      </c>
      <c r="G124" s="243">
        <v>0.0043</v>
      </c>
    </row>
    <row r="125" ht="15.75" customHeight="1">
      <c r="A125" s="259">
        <v>45436.0</v>
      </c>
      <c r="B125" s="245">
        <v>1460.02</v>
      </c>
      <c r="C125" s="245">
        <v>1467.23</v>
      </c>
      <c r="D125" s="245">
        <v>1451.82</v>
      </c>
      <c r="E125" s="245">
        <v>1456.89</v>
      </c>
      <c r="F125" s="244" t="s">
        <v>1804</v>
      </c>
      <c r="G125" s="246">
        <v>-0.005</v>
      </c>
    </row>
    <row r="126" ht="15.75" customHeight="1">
      <c r="A126" s="260">
        <v>45435.0</v>
      </c>
      <c r="B126" s="242">
        <v>1446.55</v>
      </c>
      <c r="C126" s="242">
        <v>1469.87</v>
      </c>
      <c r="D126" s="242">
        <v>1441.87</v>
      </c>
      <c r="E126" s="242">
        <v>1464.15</v>
      </c>
      <c r="F126" s="187" t="s">
        <v>1661</v>
      </c>
      <c r="G126" s="243">
        <v>0.0121</v>
      </c>
    </row>
    <row r="127" ht="15.75" customHeight="1">
      <c r="A127" s="259">
        <v>45434.0</v>
      </c>
      <c r="B127" s="245">
        <v>1420.74</v>
      </c>
      <c r="C127" s="245">
        <v>1451.77</v>
      </c>
      <c r="D127" s="245">
        <v>1420.0</v>
      </c>
      <c r="E127" s="245">
        <v>1446.65</v>
      </c>
      <c r="F127" s="244" t="s">
        <v>1937</v>
      </c>
      <c r="G127" s="246">
        <v>0.0144</v>
      </c>
    </row>
    <row r="128" ht="15.75" customHeight="1">
      <c r="A128" s="260">
        <v>45433.0</v>
      </c>
      <c r="B128" s="242">
        <v>1421.99</v>
      </c>
      <c r="C128" s="242">
        <v>1436.6</v>
      </c>
      <c r="D128" s="242">
        <v>1420.4</v>
      </c>
      <c r="E128" s="242">
        <v>1426.11</v>
      </c>
      <c r="F128" s="187" t="s">
        <v>1908</v>
      </c>
      <c r="G128" s="243">
        <v>-0.0121</v>
      </c>
    </row>
    <row r="129" ht="15.75" customHeight="1">
      <c r="A129" s="259">
        <v>45430.0</v>
      </c>
      <c r="B129" s="245">
        <v>1445.0</v>
      </c>
      <c r="C129" s="245">
        <v>1450.0</v>
      </c>
      <c r="D129" s="245">
        <v>1442.0</v>
      </c>
      <c r="E129" s="245">
        <v>1443.65</v>
      </c>
      <c r="F129" s="244" t="s">
        <v>2128</v>
      </c>
      <c r="G129" s="246">
        <v>0.0052</v>
      </c>
    </row>
    <row r="130" ht="15.75" customHeight="1">
      <c r="A130" s="260">
        <v>45429.0</v>
      </c>
      <c r="B130" s="242">
        <v>1448.83</v>
      </c>
      <c r="C130" s="242">
        <v>1448.83</v>
      </c>
      <c r="D130" s="242">
        <v>1431.18</v>
      </c>
      <c r="E130" s="242">
        <v>1436.21</v>
      </c>
      <c r="F130" s="187" t="s">
        <v>2129</v>
      </c>
      <c r="G130" s="243">
        <v>-0.0062</v>
      </c>
    </row>
    <row r="131" ht="15.75" customHeight="1">
      <c r="A131" s="259">
        <v>45428.0</v>
      </c>
      <c r="B131" s="245">
        <v>1425.91</v>
      </c>
      <c r="C131" s="245">
        <v>1447.59</v>
      </c>
      <c r="D131" s="245">
        <v>1419.0</v>
      </c>
      <c r="E131" s="245">
        <v>1445.2</v>
      </c>
      <c r="F131" s="244" t="s">
        <v>2130</v>
      </c>
      <c r="G131" s="246">
        <v>0.0235</v>
      </c>
    </row>
    <row r="132" ht="15.75" customHeight="1">
      <c r="A132" s="260">
        <v>45427.0</v>
      </c>
      <c r="B132" s="242">
        <v>1418.01</v>
      </c>
      <c r="C132" s="242">
        <v>1423.78</v>
      </c>
      <c r="D132" s="242">
        <v>1410.6</v>
      </c>
      <c r="E132" s="242">
        <v>1411.99</v>
      </c>
      <c r="F132" s="187" t="s">
        <v>1936</v>
      </c>
      <c r="G132" s="243">
        <v>-0.0033</v>
      </c>
    </row>
    <row r="133" ht="15.75" customHeight="1">
      <c r="A133" s="259">
        <v>45426.0</v>
      </c>
      <c r="B133" s="245">
        <v>1418.41</v>
      </c>
      <c r="C133" s="245">
        <v>1425.71</v>
      </c>
      <c r="D133" s="245">
        <v>1410.1</v>
      </c>
      <c r="E133" s="245">
        <v>1416.72</v>
      </c>
      <c r="F133" s="244" t="s">
        <v>1932</v>
      </c>
      <c r="G133" s="246">
        <v>9.0E-4</v>
      </c>
    </row>
    <row r="134" ht="15.75" customHeight="1">
      <c r="A134" s="260">
        <v>45425.0</v>
      </c>
      <c r="B134" s="242">
        <v>1417.01</v>
      </c>
      <c r="C134" s="242">
        <v>1417.01</v>
      </c>
      <c r="D134" s="242">
        <v>1403.29</v>
      </c>
      <c r="E134" s="242">
        <v>1415.47</v>
      </c>
      <c r="F134" s="187" t="s">
        <v>1812</v>
      </c>
      <c r="G134" s="243">
        <v>-0.001</v>
      </c>
    </row>
    <row r="135" ht="15.75" customHeight="1">
      <c r="A135" s="259">
        <v>45422.0</v>
      </c>
      <c r="B135" s="245">
        <v>1427.01</v>
      </c>
      <c r="C135" s="245">
        <v>1427.9</v>
      </c>
      <c r="D135" s="245">
        <v>1405.08</v>
      </c>
      <c r="E135" s="245">
        <v>1416.92</v>
      </c>
      <c r="F135" s="244" t="s">
        <v>2131</v>
      </c>
      <c r="G135" s="246">
        <v>-0.0102</v>
      </c>
    </row>
    <row r="136" ht="15.75" customHeight="1">
      <c r="A136" s="260">
        <v>45421.0</v>
      </c>
      <c r="B136" s="242">
        <v>1419.55</v>
      </c>
      <c r="C136" s="242">
        <v>1441.82</v>
      </c>
      <c r="D136" s="242">
        <v>1416.86</v>
      </c>
      <c r="E136" s="242">
        <v>1431.48</v>
      </c>
      <c r="F136" s="187" t="s">
        <v>1571</v>
      </c>
      <c r="G136" s="243">
        <v>0.0086</v>
      </c>
    </row>
    <row r="137" ht="15.75" customHeight="1">
      <c r="A137" s="259">
        <v>45420.0</v>
      </c>
      <c r="B137" s="245">
        <v>1427.21</v>
      </c>
      <c r="C137" s="245">
        <v>1431.68</v>
      </c>
      <c r="D137" s="245">
        <v>1417.61</v>
      </c>
      <c r="E137" s="245">
        <v>1419.3</v>
      </c>
      <c r="F137" s="244" t="s">
        <v>1618</v>
      </c>
      <c r="G137" s="246">
        <v>-0.0095</v>
      </c>
    </row>
    <row r="138" ht="15.75" customHeight="1">
      <c r="A138" s="260">
        <v>45419.0</v>
      </c>
      <c r="B138" s="242">
        <v>1416.96</v>
      </c>
      <c r="C138" s="242">
        <v>1435.26</v>
      </c>
      <c r="D138" s="242">
        <v>1407.67</v>
      </c>
      <c r="E138" s="242">
        <v>1432.88</v>
      </c>
      <c r="F138" s="187" t="s">
        <v>2132</v>
      </c>
      <c r="G138" s="243">
        <v>0.0106</v>
      </c>
    </row>
    <row r="139" ht="15.75" customHeight="1">
      <c r="A139" s="259">
        <v>45418.0</v>
      </c>
      <c r="B139" s="245">
        <v>1412.04</v>
      </c>
      <c r="C139" s="245">
        <v>1437.6</v>
      </c>
      <c r="D139" s="245">
        <v>1409.16</v>
      </c>
      <c r="E139" s="245">
        <v>1417.91</v>
      </c>
      <c r="F139" s="244" t="s">
        <v>2028</v>
      </c>
      <c r="G139" s="246">
        <v>0.0068</v>
      </c>
    </row>
    <row r="140" ht="15.75" customHeight="1">
      <c r="A140" s="260">
        <v>45415.0</v>
      </c>
      <c r="B140" s="242">
        <v>1414.13</v>
      </c>
      <c r="C140" s="242">
        <v>1416.81</v>
      </c>
      <c r="D140" s="242">
        <v>1395.34</v>
      </c>
      <c r="E140" s="242">
        <v>1408.36</v>
      </c>
      <c r="F140" s="187" t="s">
        <v>2133</v>
      </c>
      <c r="G140" s="243">
        <v>0.0013</v>
      </c>
    </row>
    <row r="141" ht="15.75" customHeight="1">
      <c r="A141" s="259">
        <v>45414.0</v>
      </c>
      <c r="B141" s="245">
        <v>1405.08</v>
      </c>
      <c r="C141" s="245">
        <v>1416.02</v>
      </c>
      <c r="D141" s="245">
        <v>1403.94</v>
      </c>
      <c r="E141" s="245">
        <v>1406.52</v>
      </c>
      <c r="F141" s="244" t="s">
        <v>2134</v>
      </c>
      <c r="G141" s="246">
        <v>-0.0043</v>
      </c>
    </row>
    <row r="142" ht="15.75" customHeight="1">
      <c r="A142" s="260">
        <v>45412.0</v>
      </c>
      <c r="B142" s="242">
        <v>1426.66</v>
      </c>
      <c r="C142" s="242">
        <v>1428.5</v>
      </c>
      <c r="D142" s="242">
        <v>1409.61</v>
      </c>
      <c r="E142" s="242">
        <v>1412.59</v>
      </c>
      <c r="F142" s="187" t="s">
        <v>2108</v>
      </c>
      <c r="G142" s="243">
        <v>-0.0099</v>
      </c>
    </row>
    <row r="143" ht="15.75" customHeight="1">
      <c r="A143" s="259">
        <v>45411.0</v>
      </c>
      <c r="B143" s="245">
        <v>1421.94</v>
      </c>
      <c r="C143" s="245">
        <v>1431.73</v>
      </c>
      <c r="D143" s="245">
        <v>1420.25</v>
      </c>
      <c r="E143" s="245">
        <v>1426.71</v>
      </c>
      <c r="F143" s="244" t="s">
        <v>1737</v>
      </c>
      <c r="G143" s="246">
        <v>0.0031</v>
      </c>
    </row>
    <row r="144" ht="15.75" customHeight="1">
      <c r="A144" s="260">
        <v>45408.0</v>
      </c>
      <c r="B144" s="242">
        <v>1431.63</v>
      </c>
      <c r="C144" s="242">
        <v>1437.3</v>
      </c>
      <c r="D144" s="242">
        <v>1419.0</v>
      </c>
      <c r="E144" s="242">
        <v>1422.23</v>
      </c>
      <c r="F144" s="187" t="s">
        <v>2135</v>
      </c>
      <c r="G144" s="243">
        <v>-0.0057</v>
      </c>
    </row>
    <row r="145" ht="15.75" customHeight="1">
      <c r="A145" s="259">
        <v>45407.0</v>
      </c>
      <c r="B145" s="245">
        <v>1412.04</v>
      </c>
      <c r="C145" s="245">
        <v>1436.8</v>
      </c>
      <c r="D145" s="245">
        <v>1412.04</v>
      </c>
      <c r="E145" s="245">
        <v>1430.39</v>
      </c>
      <c r="F145" s="244" t="s">
        <v>2136</v>
      </c>
      <c r="G145" s="246">
        <v>0.0054</v>
      </c>
    </row>
    <row r="146" ht="15.75" customHeight="1">
      <c r="A146" s="260">
        <v>45406.0</v>
      </c>
      <c r="B146" s="242">
        <v>1436.21</v>
      </c>
      <c r="C146" s="242">
        <v>1436.21</v>
      </c>
      <c r="D146" s="242">
        <v>1419.05</v>
      </c>
      <c r="E146" s="242">
        <v>1422.73</v>
      </c>
      <c r="F146" s="187" t="s">
        <v>1777</v>
      </c>
      <c r="G146" s="243">
        <v>-0.0081</v>
      </c>
    </row>
    <row r="147" ht="15.75" customHeight="1">
      <c r="A147" s="259">
        <v>45405.0</v>
      </c>
      <c r="B147" s="245">
        <v>1434.91</v>
      </c>
      <c r="C147" s="245">
        <v>1438.74</v>
      </c>
      <c r="D147" s="245">
        <v>1424.97</v>
      </c>
      <c r="E147" s="245">
        <v>1434.32</v>
      </c>
      <c r="F147" s="244" t="s">
        <v>2078</v>
      </c>
      <c r="G147" s="246">
        <v>0.0067</v>
      </c>
    </row>
    <row r="148" ht="15.75" customHeight="1">
      <c r="A148" s="260">
        <v>45404.0</v>
      </c>
      <c r="B148" s="242">
        <v>1411.94</v>
      </c>
      <c r="C148" s="242">
        <v>1428.8</v>
      </c>
      <c r="D148" s="242">
        <v>1405.13</v>
      </c>
      <c r="E148" s="242">
        <v>1424.72</v>
      </c>
      <c r="F148" s="187" t="s">
        <v>1726</v>
      </c>
      <c r="G148" s="243">
        <v>0.0152</v>
      </c>
    </row>
    <row r="149" ht="15.75" customHeight="1">
      <c r="A149" s="259">
        <v>45401.0</v>
      </c>
      <c r="B149" s="245">
        <v>1377.24</v>
      </c>
      <c r="C149" s="245">
        <v>1418.85</v>
      </c>
      <c r="D149" s="245">
        <v>1371.02</v>
      </c>
      <c r="E149" s="245">
        <v>1403.34</v>
      </c>
      <c r="F149" s="244" t="s">
        <v>2137</v>
      </c>
      <c r="G149" s="246">
        <v>-0.0056</v>
      </c>
    </row>
    <row r="150" ht="15.75" customHeight="1">
      <c r="A150" s="260">
        <v>45400.0</v>
      </c>
      <c r="B150" s="242">
        <v>1413.14</v>
      </c>
      <c r="C150" s="242">
        <v>1436.6</v>
      </c>
      <c r="D150" s="242">
        <v>1399.61</v>
      </c>
      <c r="E150" s="242">
        <v>1411.3</v>
      </c>
      <c r="F150" s="187" t="s">
        <v>2138</v>
      </c>
      <c r="G150" s="243">
        <v>0.0034</v>
      </c>
    </row>
    <row r="151" ht="15.75" customHeight="1">
      <c r="A151" s="259">
        <v>45398.0</v>
      </c>
      <c r="B151" s="245">
        <v>1442.87</v>
      </c>
      <c r="C151" s="245">
        <v>1446.99</v>
      </c>
      <c r="D151" s="245">
        <v>1405.13</v>
      </c>
      <c r="E151" s="245">
        <v>1406.52</v>
      </c>
      <c r="F151" s="244" t="s">
        <v>2139</v>
      </c>
      <c r="G151" s="246">
        <v>-0.0366</v>
      </c>
    </row>
    <row r="152" ht="15.75" customHeight="1">
      <c r="A152" s="260">
        <v>45397.0</v>
      </c>
      <c r="B152" s="242">
        <v>1471.71</v>
      </c>
      <c r="C152" s="242">
        <v>1483.59</v>
      </c>
      <c r="D152" s="242">
        <v>1452.86</v>
      </c>
      <c r="E152" s="242">
        <v>1459.92</v>
      </c>
      <c r="F152" s="187" t="s">
        <v>2140</v>
      </c>
      <c r="G152" s="243">
        <v>-0.0112</v>
      </c>
    </row>
    <row r="153" ht="15.75" customHeight="1">
      <c r="A153" s="259">
        <v>45394.0</v>
      </c>
      <c r="B153" s="245">
        <v>1495.57</v>
      </c>
      <c r="C153" s="245">
        <v>1498.36</v>
      </c>
      <c r="D153" s="245">
        <v>1471.21</v>
      </c>
      <c r="E153" s="245">
        <v>1476.43</v>
      </c>
      <c r="F153" s="244" t="s">
        <v>1667</v>
      </c>
      <c r="G153" s="246">
        <v>-0.0146</v>
      </c>
    </row>
    <row r="154" ht="15.75" customHeight="1">
      <c r="A154" s="260">
        <v>45392.0</v>
      </c>
      <c r="B154" s="242">
        <v>1491.94</v>
      </c>
      <c r="C154" s="242">
        <v>1501.39</v>
      </c>
      <c r="D154" s="242">
        <v>1476.23</v>
      </c>
      <c r="E154" s="242">
        <v>1498.36</v>
      </c>
      <c r="F154" s="187" t="s">
        <v>2141</v>
      </c>
      <c r="G154" s="243">
        <v>0.008</v>
      </c>
    </row>
    <row r="155" ht="15.75" customHeight="1">
      <c r="A155" s="259">
        <v>45391.0</v>
      </c>
      <c r="B155" s="245">
        <v>1481.65</v>
      </c>
      <c r="C155" s="245">
        <v>1505.32</v>
      </c>
      <c r="D155" s="245">
        <v>1478.96</v>
      </c>
      <c r="E155" s="245">
        <v>1486.47</v>
      </c>
      <c r="F155" s="244" t="s">
        <v>2142</v>
      </c>
      <c r="G155" s="246">
        <v>0.0123</v>
      </c>
    </row>
    <row r="156" ht="15.75" customHeight="1">
      <c r="A156" s="260">
        <v>45390.0</v>
      </c>
      <c r="B156" s="242">
        <v>1474.69</v>
      </c>
      <c r="C156" s="242">
        <v>1482.59</v>
      </c>
      <c r="D156" s="242">
        <v>1465.84</v>
      </c>
      <c r="E156" s="242">
        <v>1468.43</v>
      </c>
      <c r="F156" s="187" t="s">
        <v>1681</v>
      </c>
      <c r="G156" s="243">
        <v>-0.0016</v>
      </c>
    </row>
    <row r="157" ht="15.75" customHeight="1">
      <c r="A157" s="259">
        <v>45387.0</v>
      </c>
      <c r="B157" s="245">
        <v>1471.76</v>
      </c>
      <c r="C157" s="245">
        <v>1478.37</v>
      </c>
      <c r="D157" s="245">
        <v>1467.78</v>
      </c>
      <c r="E157" s="245">
        <v>1470.81</v>
      </c>
      <c r="F157" s="244" t="s">
        <v>2143</v>
      </c>
      <c r="G157" s="246">
        <v>-0.0051</v>
      </c>
    </row>
    <row r="158" ht="15.75" customHeight="1">
      <c r="A158" s="260">
        <v>45386.0</v>
      </c>
      <c r="B158" s="242">
        <v>1482.2</v>
      </c>
      <c r="C158" s="242">
        <v>1487.27</v>
      </c>
      <c r="D158" s="242">
        <v>1459.77</v>
      </c>
      <c r="E158" s="242">
        <v>1478.37</v>
      </c>
      <c r="F158" s="187" t="s">
        <v>2144</v>
      </c>
      <c r="G158" s="243">
        <v>0.0041</v>
      </c>
    </row>
    <row r="159" ht="15.75" customHeight="1">
      <c r="A159" s="259">
        <v>45385.0</v>
      </c>
      <c r="B159" s="245">
        <v>1470.71</v>
      </c>
      <c r="C159" s="245">
        <v>1486.72</v>
      </c>
      <c r="D159" s="245">
        <v>1466.73</v>
      </c>
      <c r="E159" s="245">
        <v>1472.35</v>
      </c>
      <c r="F159" s="244" t="s">
        <v>1660</v>
      </c>
      <c r="G159" s="246">
        <v>-0.0015</v>
      </c>
    </row>
    <row r="160" ht="15.75" customHeight="1">
      <c r="A160" s="260">
        <v>45384.0</v>
      </c>
      <c r="B160" s="242">
        <v>1476.53</v>
      </c>
      <c r="C160" s="242">
        <v>1484.78</v>
      </c>
      <c r="D160" s="242">
        <v>1472.55</v>
      </c>
      <c r="E160" s="242">
        <v>1474.54</v>
      </c>
      <c r="F160" s="187" t="s">
        <v>2082</v>
      </c>
      <c r="G160" s="243">
        <v>-0.0084</v>
      </c>
    </row>
    <row r="161" ht="15.75" customHeight="1">
      <c r="A161" s="259">
        <v>45383.0</v>
      </c>
      <c r="B161" s="245">
        <v>1516.45</v>
      </c>
      <c r="C161" s="245">
        <v>1521.38</v>
      </c>
      <c r="D161" s="245">
        <v>1484.43</v>
      </c>
      <c r="E161" s="245">
        <v>1487.07</v>
      </c>
      <c r="F161" s="244" t="s">
        <v>2145</v>
      </c>
      <c r="G161" s="246">
        <v>-0.0017</v>
      </c>
    </row>
    <row r="162" ht="15.75" customHeight="1">
      <c r="A162" s="260">
        <v>45379.0</v>
      </c>
      <c r="B162" s="242">
        <v>1478.82</v>
      </c>
      <c r="C162" s="242">
        <v>1503.33</v>
      </c>
      <c r="D162" s="242">
        <v>1478.82</v>
      </c>
      <c r="E162" s="242">
        <v>1489.66</v>
      </c>
      <c r="F162" s="187" t="s">
        <v>2146</v>
      </c>
      <c r="G162" s="243">
        <v>0.0096</v>
      </c>
    </row>
    <row r="163" ht="15.75" customHeight="1">
      <c r="A163" s="259">
        <v>45378.0</v>
      </c>
      <c r="B163" s="245">
        <v>1487.62</v>
      </c>
      <c r="C163" s="245">
        <v>1490.6</v>
      </c>
      <c r="D163" s="245">
        <v>1473.25</v>
      </c>
      <c r="E163" s="245">
        <v>1475.54</v>
      </c>
      <c r="F163" s="244" t="s">
        <v>2147</v>
      </c>
      <c r="G163" s="246">
        <v>-0.0059</v>
      </c>
    </row>
    <row r="164" ht="15.75" customHeight="1">
      <c r="A164" s="260">
        <v>45377.0</v>
      </c>
      <c r="B164" s="242">
        <v>1483.64</v>
      </c>
      <c r="C164" s="242">
        <v>1499.0</v>
      </c>
      <c r="D164" s="242">
        <v>1479.56</v>
      </c>
      <c r="E164" s="242">
        <v>1484.29</v>
      </c>
      <c r="F164" s="187" t="s">
        <v>1994</v>
      </c>
      <c r="G164" s="243">
        <v>-0.0107</v>
      </c>
    </row>
    <row r="165" ht="15.75" customHeight="1">
      <c r="A165" s="259">
        <v>45373.0</v>
      </c>
      <c r="B165" s="245">
        <v>1512.48</v>
      </c>
      <c r="C165" s="245">
        <v>1520.33</v>
      </c>
      <c r="D165" s="245">
        <v>1489.8</v>
      </c>
      <c r="E165" s="245">
        <v>1500.39</v>
      </c>
      <c r="F165" s="244" t="s">
        <v>2148</v>
      </c>
      <c r="G165" s="246">
        <v>-0.0295</v>
      </c>
    </row>
    <row r="166" ht="15.75" customHeight="1">
      <c r="A166" s="260">
        <v>45372.0</v>
      </c>
      <c r="B166" s="242">
        <v>1555.23</v>
      </c>
      <c r="C166" s="242">
        <v>1568.11</v>
      </c>
      <c r="D166" s="242">
        <v>1534.75</v>
      </c>
      <c r="E166" s="242">
        <v>1545.99</v>
      </c>
      <c r="F166" s="187" t="s">
        <v>2149</v>
      </c>
      <c r="G166" s="243">
        <v>-2.0E-4</v>
      </c>
    </row>
    <row r="167" ht="15.75" customHeight="1">
      <c r="A167" s="259">
        <v>45371.0</v>
      </c>
      <c r="B167" s="245">
        <v>1554.24</v>
      </c>
      <c r="C167" s="245">
        <v>1566.12</v>
      </c>
      <c r="D167" s="245">
        <v>1543.65</v>
      </c>
      <c r="E167" s="245">
        <v>1546.24</v>
      </c>
      <c r="F167" s="244" t="s">
        <v>1944</v>
      </c>
      <c r="G167" s="246">
        <v>-0.0042</v>
      </c>
    </row>
    <row r="168" ht="15.75" customHeight="1">
      <c r="A168" s="260">
        <v>45370.0</v>
      </c>
      <c r="B168" s="242">
        <v>1583.43</v>
      </c>
      <c r="C168" s="242">
        <v>1590.04</v>
      </c>
      <c r="D168" s="242">
        <v>1549.27</v>
      </c>
      <c r="E168" s="242">
        <v>1552.7</v>
      </c>
      <c r="F168" s="187" t="s">
        <v>1765</v>
      </c>
      <c r="G168" s="243">
        <v>-0.0257</v>
      </c>
    </row>
    <row r="169" ht="15.75" customHeight="1">
      <c r="A169" s="259">
        <v>45369.0</v>
      </c>
      <c r="B169" s="245">
        <v>1620.86</v>
      </c>
      <c r="C169" s="245">
        <v>1623.5</v>
      </c>
      <c r="D169" s="245">
        <v>1589.89</v>
      </c>
      <c r="E169" s="245">
        <v>1593.67</v>
      </c>
      <c r="F169" s="244" t="s">
        <v>2150</v>
      </c>
      <c r="G169" s="246">
        <v>-0.0192</v>
      </c>
    </row>
    <row r="170" ht="15.75" customHeight="1">
      <c r="A170" s="260">
        <v>45366.0</v>
      </c>
      <c r="B170" s="242">
        <v>1631.9</v>
      </c>
      <c r="C170" s="242">
        <v>1636.58</v>
      </c>
      <c r="D170" s="242">
        <v>1609.28</v>
      </c>
      <c r="E170" s="242">
        <v>1624.84</v>
      </c>
      <c r="F170" s="187" t="s">
        <v>2051</v>
      </c>
      <c r="G170" s="243">
        <v>-0.0117</v>
      </c>
    </row>
    <row r="171" ht="15.75" customHeight="1">
      <c r="A171" s="259">
        <v>45365.0</v>
      </c>
      <c r="B171" s="245">
        <v>1605.35</v>
      </c>
      <c r="C171" s="245">
        <v>1648.46</v>
      </c>
      <c r="D171" s="245">
        <v>1598.99</v>
      </c>
      <c r="E171" s="245">
        <v>1644.04</v>
      </c>
      <c r="F171" s="244" t="s">
        <v>2057</v>
      </c>
      <c r="G171" s="246">
        <v>0.026</v>
      </c>
    </row>
    <row r="172" ht="15.75" customHeight="1">
      <c r="A172" s="260">
        <v>45364.0</v>
      </c>
      <c r="B172" s="242">
        <v>1603.86</v>
      </c>
      <c r="C172" s="242">
        <v>1615.4</v>
      </c>
      <c r="D172" s="242">
        <v>1589.59</v>
      </c>
      <c r="E172" s="242">
        <v>1602.37</v>
      </c>
      <c r="F172" s="187" t="s">
        <v>1965</v>
      </c>
      <c r="G172" s="243">
        <v>-0.001</v>
      </c>
    </row>
    <row r="173" ht="15.75" customHeight="1">
      <c r="A173" s="259">
        <v>45363.0</v>
      </c>
      <c r="B173" s="245">
        <v>1591.03</v>
      </c>
      <c r="C173" s="245">
        <v>1615.89</v>
      </c>
      <c r="D173" s="245">
        <v>1588.7</v>
      </c>
      <c r="E173" s="245">
        <v>1603.91</v>
      </c>
      <c r="F173" s="244" t="s">
        <v>1770</v>
      </c>
      <c r="G173" s="246">
        <v>0.0077</v>
      </c>
    </row>
    <row r="174" ht="15.75" customHeight="1">
      <c r="A174" s="260">
        <v>45362.0</v>
      </c>
      <c r="B174" s="242">
        <v>1599.14</v>
      </c>
      <c r="C174" s="242">
        <v>1604.76</v>
      </c>
      <c r="D174" s="242">
        <v>1579.1</v>
      </c>
      <c r="E174" s="242">
        <v>1591.63</v>
      </c>
      <c r="F174" s="187" t="s">
        <v>1908</v>
      </c>
      <c r="G174" s="243">
        <v>-0.0098</v>
      </c>
    </row>
    <row r="175" ht="15.75" customHeight="1">
      <c r="A175" s="259">
        <v>45358.0</v>
      </c>
      <c r="B175" s="245">
        <v>1607.54</v>
      </c>
      <c r="C175" s="245">
        <v>1619.32</v>
      </c>
      <c r="D175" s="245">
        <v>1595.21</v>
      </c>
      <c r="E175" s="245">
        <v>1607.39</v>
      </c>
      <c r="F175" s="244" t="s">
        <v>1657</v>
      </c>
      <c r="G175" s="246">
        <v>-7.0E-4</v>
      </c>
    </row>
    <row r="176" ht="15.75" customHeight="1">
      <c r="A176" s="260">
        <v>45357.0</v>
      </c>
      <c r="B176" s="242">
        <v>1593.82</v>
      </c>
      <c r="C176" s="242">
        <v>1611.07</v>
      </c>
      <c r="D176" s="242">
        <v>1567.17</v>
      </c>
      <c r="E176" s="242">
        <v>1608.48</v>
      </c>
      <c r="F176" s="187" t="s">
        <v>2151</v>
      </c>
      <c r="G176" s="243">
        <v>0.0069</v>
      </c>
    </row>
    <row r="177" ht="15.75" customHeight="1">
      <c r="A177" s="259">
        <v>45356.0</v>
      </c>
      <c r="B177" s="245">
        <v>1624.84</v>
      </c>
      <c r="C177" s="245">
        <v>1628.17</v>
      </c>
      <c r="D177" s="245">
        <v>1593.02</v>
      </c>
      <c r="E177" s="245">
        <v>1597.5</v>
      </c>
      <c r="F177" s="244" t="s">
        <v>1892</v>
      </c>
      <c r="G177" s="246">
        <v>-0.0188</v>
      </c>
    </row>
    <row r="178" ht="15.75" customHeight="1">
      <c r="A178" s="260">
        <v>45355.0</v>
      </c>
      <c r="B178" s="242">
        <v>1648.56</v>
      </c>
      <c r="C178" s="242">
        <v>1655.12</v>
      </c>
      <c r="D178" s="242">
        <v>1624.49</v>
      </c>
      <c r="E178" s="242">
        <v>1628.03</v>
      </c>
      <c r="F178" s="187" t="s">
        <v>1674</v>
      </c>
      <c r="G178" s="243">
        <v>-0.0171</v>
      </c>
    </row>
    <row r="179" ht="15.75" customHeight="1">
      <c r="A179" s="259">
        <v>45353.0</v>
      </c>
      <c r="B179" s="245">
        <v>1659.75</v>
      </c>
      <c r="C179" s="245">
        <v>1662.65</v>
      </c>
      <c r="D179" s="245">
        <v>1654.05</v>
      </c>
      <c r="E179" s="245">
        <v>1656.3</v>
      </c>
      <c r="F179" s="244" t="s">
        <v>2152</v>
      </c>
      <c r="G179" s="246">
        <v>0.0066</v>
      </c>
    </row>
    <row r="180" ht="15.75" customHeight="1">
      <c r="A180" s="260">
        <v>45352.0</v>
      </c>
      <c r="B180" s="242">
        <v>1659.65</v>
      </c>
      <c r="C180" s="242">
        <v>1662.58</v>
      </c>
      <c r="D180" s="242">
        <v>1641.75</v>
      </c>
      <c r="E180" s="242">
        <v>1645.43</v>
      </c>
      <c r="F180" s="187" t="s">
        <v>2086</v>
      </c>
      <c r="G180" s="243">
        <v>-0.0115</v>
      </c>
    </row>
    <row r="181" ht="15.75" customHeight="1">
      <c r="A181" s="259">
        <v>45351.0</v>
      </c>
      <c r="B181" s="245">
        <v>1655.67</v>
      </c>
      <c r="C181" s="245">
        <v>1672.82</v>
      </c>
      <c r="D181" s="245">
        <v>1644.04</v>
      </c>
      <c r="E181" s="245">
        <v>1664.52</v>
      </c>
      <c r="F181" s="244" t="s">
        <v>1745</v>
      </c>
      <c r="G181" s="246">
        <v>0.0016</v>
      </c>
    </row>
    <row r="182" ht="15.75" customHeight="1">
      <c r="A182" s="260">
        <v>45350.0</v>
      </c>
      <c r="B182" s="242">
        <v>1660.64</v>
      </c>
      <c r="C182" s="242">
        <v>1678.34</v>
      </c>
      <c r="D182" s="242">
        <v>1652.74</v>
      </c>
      <c r="E182" s="242">
        <v>1661.88</v>
      </c>
      <c r="F182" s="187" t="s">
        <v>1731</v>
      </c>
      <c r="G182" s="243">
        <v>0.0046</v>
      </c>
    </row>
    <row r="183" ht="15.75" customHeight="1">
      <c r="A183" s="259">
        <v>45349.0</v>
      </c>
      <c r="B183" s="245">
        <v>1651.69</v>
      </c>
      <c r="C183" s="245">
        <v>1661.73</v>
      </c>
      <c r="D183" s="245">
        <v>1643.54</v>
      </c>
      <c r="E183" s="245">
        <v>1654.28</v>
      </c>
      <c r="F183" s="244" t="s">
        <v>1568</v>
      </c>
      <c r="G183" s="246">
        <v>0.0021</v>
      </c>
    </row>
    <row r="184" ht="15.75" customHeight="1">
      <c r="A184" s="260">
        <v>45348.0</v>
      </c>
      <c r="B184" s="242">
        <v>1665.56</v>
      </c>
      <c r="C184" s="242">
        <v>1665.56</v>
      </c>
      <c r="D184" s="242">
        <v>1635.78</v>
      </c>
      <c r="E184" s="242">
        <v>1650.85</v>
      </c>
      <c r="F184" s="187" t="s">
        <v>2153</v>
      </c>
      <c r="G184" s="243">
        <v>-0.01</v>
      </c>
    </row>
    <row r="185" ht="15.75" customHeight="1">
      <c r="A185" s="259">
        <v>45345.0</v>
      </c>
      <c r="B185" s="245">
        <v>1687.49</v>
      </c>
      <c r="C185" s="245">
        <v>1688.93</v>
      </c>
      <c r="D185" s="245">
        <v>1662.53</v>
      </c>
      <c r="E185" s="245">
        <v>1667.45</v>
      </c>
      <c r="F185" s="244" t="s">
        <v>2154</v>
      </c>
      <c r="G185" s="246">
        <v>-0.0027</v>
      </c>
    </row>
    <row r="186" ht="15.75" customHeight="1">
      <c r="A186" s="260">
        <v>45344.0</v>
      </c>
      <c r="B186" s="242">
        <v>1655.67</v>
      </c>
      <c r="C186" s="242">
        <v>1675.16</v>
      </c>
      <c r="D186" s="242">
        <v>1635.19</v>
      </c>
      <c r="E186" s="242">
        <v>1671.93</v>
      </c>
      <c r="F186" s="187" t="s">
        <v>2155</v>
      </c>
      <c r="G186" s="243">
        <v>0.0156</v>
      </c>
    </row>
    <row r="187" ht="15.75" customHeight="1">
      <c r="A187" s="259">
        <v>45343.0</v>
      </c>
      <c r="B187" s="245">
        <v>1664.62</v>
      </c>
      <c r="C187" s="245">
        <v>1664.62</v>
      </c>
      <c r="D187" s="245">
        <v>1636.08</v>
      </c>
      <c r="E187" s="245">
        <v>1646.27</v>
      </c>
      <c r="F187" s="244" t="s">
        <v>2095</v>
      </c>
      <c r="G187" s="246">
        <v>-0.0176</v>
      </c>
    </row>
    <row r="188" ht="15.75" customHeight="1">
      <c r="A188" s="260">
        <v>45342.0</v>
      </c>
      <c r="B188" s="242">
        <v>1675.56</v>
      </c>
      <c r="C188" s="242">
        <v>1684.76</v>
      </c>
      <c r="D188" s="242">
        <v>1659.4</v>
      </c>
      <c r="E188" s="242">
        <v>1675.81</v>
      </c>
      <c r="F188" s="187" t="s">
        <v>1901</v>
      </c>
      <c r="G188" s="243">
        <v>-0.0085</v>
      </c>
    </row>
    <row r="189" ht="15.75" customHeight="1">
      <c r="A189" s="259">
        <v>45341.0</v>
      </c>
      <c r="B189" s="245">
        <v>1695.44</v>
      </c>
      <c r="C189" s="245">
        <v>1701.91</v>
      </c>
      <c r="D189" s="245">
        <v>1678.24</v>
      </c>
      <c r="E189" s="245">
        <v>1690.22</v>
      </c>
      <c r="F189" s="244" t="s">
        <v>1789</v>
      </c>
      <c r="G189" s="246">
        <v>-0.0011</v>
      </c>
    </row>
    <row r="190" ht="15.75" customHeight="1">
      <c r="A190" s="260">
        <v>45338.0</v>
      </c>
      <c r="B190" s="242">
        <v>1679.54</v>
      </c>
      <c r="C190" s="242">
        <v>1699.42</v>
      </c>
      <c r="D190" s="242">
        <v>1678.49</v>
      </c>
      <c r="E190" s="242">
        <v>1692.11</v>
      </c>
      <c r="F190" s="187" t="s">
        <v>1649</v>
      </c>
      <c r="G190" s="243">
        <v>0.0151</v>
      </c>
    </row>
    <row r="191" ht="15.75" customHeight="1">
      <c r="A191" s="259">
        <v>45337.0</v>
      </c>
      <c r="B191" s="245">
        <v>1667.6</v>
      </c>
      <c r="C191" s="245">
        <v>1678.29</v>
      </c>
      <c r="D191" s="245">
        <v>1652.29</v>
      </c>
      <c r="E191" s="245">
        <v>1666.96</v>
      </c>
      <c r="F191" s="244" t="s">
        <v>1705</v>
      </c>
      <c r="G191" s="246">
        <v>0.0061</v>
      </c>
    </row>
    <row r="192" ht="15.75" customHeight="1">
      <c r="A192" s="260">
        <v>45336.0</v>
      </c>
      <c r="B192" s="242">
        <v>1650.9</v>
      </c>
      <c r="C192" s="242">
        <v>1660.09</v>
      </c>
      <c r="D192" s="242">
        <v>1626.33</v>
      </c>
      <c r="E192" s="242">
        <v>1656.86</v>
      </c>
      <c r="F192" s="187" t="s">
        <v>1928</v>
      </c>
      <c r="G192" s="243">
        <v>-0.0109</v>
      </c>
    </row>
    <row r="193" ht="15.75" customHeight="1">
      <c r="A193" s="259">
        <v>45335.0</v>
      </c>
      <c r="B193" s="245">
        <v>1673.57</v>
      </c>
      <c r="C193" s="245">
        <v>1679.63</v>
      </c>
      <c r="D193" s="245">
        <v>1654.18</v>
      </c>
      <c r="E193" s="245">
        <v>1675.11</v>
      </c>
      <c r="F193" s="244" t="s">
        <v>2156</v>
      </c>
      <c r="G193" s="246">
        <v>0.0026</v>
      </c>
    </row>
    <row r="194" ht="15.75" customHeight="1">
      <c r="A194" s="260">
        <v>45334.0</v>
      </c>
      <c r="B194" s="242">
        <v>1660.99</v>
      </c>
      <c r="C194" s="242">
        <v>1683.46</v>
      </c>
      <c r="D194" s="242">
        <v>1660.99</v>
      </c>
      <c r="E194" s="242">
        <v>1670.69</v>
      </c>
      <c r="F194" s="187" t="s">
        <v>1640</v>
      </c>
      <c r="G194" s="243">
        <v>0.0064</v>
      </c>
    </row>
    <row r="195" ht="15.75" customHeight="1">
      <c r="A195" s="259">
        <v>45331.0</v>
      </c>
      <c r="B195" s="245">
        <v>1675.26</v>
      </c>
      <c r="C195" s="245">
        <v>1683.41</v>
      </c>
      <c r="D195" s="245">
        <v>1650.5</v>
      </c>
      <c r="E195" s="245">
        <v>1659.99</v>
      </c>
      <c r="F195" s="244" t="s">
        <v>1892</v>
      </c>
      <c r="G195" s="246">
        <v>-0.0134</v>
      </c>
    </row>
    <row r="196" ht="15.75" customHeight="1">
      <c r="A196" s="260">
        <v>45330.0</v>
      </c>
      <c r="B196" s="242">
        <v>1688.48</v>
      </c>
      <c r="C196" s="242">
        <v>1696.79</v>
      </c>
      <c r="D196" s="242">
        <v>1673.37</v>
      </c>
      <c r="E196" s="242">
        <v>1682.62</v>
      </c>
      <c r="F196" s="187" t="s">
        <v>1978</v>
      </c>
      <c r="G196" s="243">
        <v>-0.001</v>
      </c>
    </row>
    <row r="197" ht="15.75" customHeight="1">
      <c r="A197" s="259">
        <v>45329.0</v>
      </c>
      <c r="B197" s="245">
        <v>1719.31</v>
      </c>
      <c r="C197" s="245">
        <v>1719.31</v>
      </c>
      <c r="D197" s="245">
        <v>1677.4</v>
      </c>
      <c r="E197" s="245">
        <v>1684.26</v>
      </c>
      <c r="F197" s="244" t="s">
        <v>1770</v>
      </c>
      <c r="G197" s="246">
        <v>-0.0206</v>
      </c>
    </row>
    <row r="198" ht="15.75" customHeight="1">
      <c r="A198" s="260">
        <v>45328.0</v>
      </c>
      <c r="B198" s="242">
        <v>1677.3</v>
      </c>
      <c r="C198" s="242">
        <v>1723.29</v>
      </c>
      <c r="D198" s="242">
        <v>1664.57</v>
      </c>
      <c r="E198" s="242">
        <v>1719.76</v>
      </c>
      <c r="F198" s="187" t="s">
        <v>2100</v>
      </c>
      <c r="G198" s="243">
        <v>0.025</v>
      </c>
    </row>
    <row r="199" ht="15.75" customHeight="1">
      <c r="A199" s="259">
        <v>45327.0</v>
      </c>
      <c r="B199" s="245">
        <v>1685.25</v>
      </c>
      <c r="C199" s="245">
        <v>1691.22</v>
      </c>
      <c r="D199" s="245">
        <v>1672.43</v>
      </c>
      <c r="E199" s="245">
        <v>1677.74</v>
      </c>
      <c r="F199" s="244" t="s">
        <v>1709</v>
      </c>
      <c r="G199" s="246">
        <v>-0.0036</v>
      </c>
    </row>
    <row r="200" ht="15.75" customHeight="1">
      <c r="A200" s="260">
        <v>45324.0</v>
      </c>
      <c r="B200" s="242">
        <v>1656.71</v>
      </c>
      <c r="C200" s="242">
        <v>1708.87</v>
      </c>
      <c r="D200" s="242">
        <v>1655.67</v>
      </c>
      <c r="E200" s="242">
        <v>1683.86</v>
      </c>
      <c r="F200" s="187" t="s">
        <v>2157</v>
      </c>
      <c r="G200" s="243">
        <v>0.0219</v>
      </c>
    </row>
    <row r="201" ht="15.75" customHeight="1">
      <c r="A201" s="259">
        <v>45323.0</v>
      </c>
      <c r="B201" s="245">
        <v>1650.25</v>
      </c>
      <c r="C201" s="245">
        <v>1667.6</v>
      </c>
      <c r="D201" s="245">
        <v>1641.1</v>
      </c>
      <c r="E201" s="245">
        <v>1647.76</v>
      </c>
      <c r="F201" s="244" t="s">
        <v>1893</v>
      </c>
      <c r="G201" s="246">
        <v>-0.0023</v>
      </c>
    </row>
    <row r="202" ht="15.75" customHeight="1">
      <c r="A202" s="260">
        <v>45322.0</v>
      </c>
      <c r="B202" s="242">
        <v>1639.01</v>
      </c>
      <c r="C202" s="242">
        <v>1657.91</v>
      </c>
      <c r="D202" s="242">
        <v>1628.92</v>
      </c>
      <c r="E202" s="242">
        <v>1651.59</v>
      </c>
      <c r="F202" s="187" t="s">
        <v>2158</v>
      </c>
      <c r="G202" s="243">
        <v>0.0057</v>
      </c>
    </row>
    <row r="203" ht="15.75" customHeight="1">
      <c r="A203" s="259">
        <v>45321.0</v>
      </c>
      <c r="B203" s="245">
        <v>1653.13</v>
      </c>
      <c r="C203" s="245">
        <v>1680.53</v>
      </c>
      <c r="D203" s="245">
        <v>1639.01</v>
      </c>
      <c r="E203" s="245">
        <v>1642.19</v>
      </c>
      <c r="F203" s="244" t="s">
        <v>1600</v>
      </c>
      <c r="G203" s="246">
        <v>-0.0031</v>
      </c>
    </row>
    <row r="204" ht="15.75" customHeight="1">
      <c r="A204" s="260">
        <v>45320.0</v>
      </c>
      <c r="B204" s="242">
        <v>1655.82</v>
      </c>
      <c r="C204" s="242">
        <v>1669.94</v>
      </c>
      <c r="D204" s="242">
        <v>1638.37</v>
      </c>
      <c r="E204" s="242">
        <v>1647.32</v>
      </c>
      <c r="F204" s="187" t="s">
        <v>1722</v>
      </c>
      <c r="G204" s="243">
        <v>-0.0075</v>
      </c>
    </row>
    <row r="205" ht="15.75" customHeight="1">
      <c r="A205" s="259">
        <v>45316.0</v>
      </c>
      <c r="B205" s="245">
        <v>1663.57</v>
      </c>
      <c r="C205" s="245">
        <v>1671.13</v>
      </c>
      <c r="D205" s="245">
        <v>1648.71</v>
      </c>
      <c r="E205" s="245">
        <v>1659.75</v>
      </c>
      <c r="F205" s="244" t="s">
        <v>2159</v>
      </c>
      <c r="G205" s="246">
        <v>-0.0038</v>
      </c>
    </row>
    <row r="206" ht="15.75" customHeight="1">
      <c r="A206" s="260">
        <v>45315.0</v>
      </c>
      <c r="B206" s="242">
        <v>1650.6</v>
      </c>
      <c r="C206" s="242">
        <v>1670.58</v>
      </c>
      <c r="D206" s="242">
        <v>1635.78</v>
      </c>
      <c r="E206" s="242">
        <v>1666.01</v>
      </c>
      <c r="F206" s="187" t="s">
        <v>2160</v>
      </c>
      <c r="G206" s="243">
        <v>0.0202</v>
      </c>
    </row>
    <row r="207" ht="15.75" customHeight="1">
      <c r="A207" s="259">
        <v>45314.0</v>
      </c>
      <c r="B207" s="245">
        <v>1640.85</v>
      </c>
      <c r="C207" s="245">
        <v>1665.31</v>
      </c>
      <c r="D207" s="245">
        <v>1628.52</v>
      </c>
      <c r="E207" s="245">
        <v>1632.95</v>
      </c>
      <c r="F207" s="244" t="s">
        <v>2161</v>
      </c>
      <c r="G207" s="246">
        <v>-0.0096</v>
      </c>
    </row>
    <row r="208" ht="15.75" customHeight="1">
      <c r="A208" s="260">
        <v>45311.0</v>
      </c>
      <c r="B208" s="242">
        <v>1665.55</v>
      </c>
      <c r="C208" s="242">
        <v>1669.25</v>
      </c>
      <c r="D208" s="242">
        <v>1645.0</v>
      </c>
      <c r="E208" s="242">
        <v>1648.85</v>
      </c>
      <c r="F208" s="187" t="s">
        <v>2162</v>
      </c>
      <c r="G208" s="243">
        <v>-6.0E-4</v>
      </c>
    </row>
    <row r="209" ht="15.75" customHeight="1">
      <c r="A209" s="259">
        <v>45310.0</v>
      </c>
      <c r="B209" s="245">
        <v>1642.34</v>
      </c>
      <c r="C209" s="245">
        <v>1656.17</v>
      </c>
      <c r="D209" s="245">
        <v>1634.94</v>
      </c>
      <c r="E209" s="245">
        <v>1649.9</v>
      </c>
      <c r="F209" s="244" t="s">
        <v>1872</v>
      </c>
      <c r="G209" s="246">
        <v>0.0101</v>
      </c>
    </row>
    <row r="210" ht="15.75" customHeight="1">
      <c r="A210" s="260">
        <v>45309.0</v>
      </c>
      <c r="B210" s="242">
        <v>1633.44</v>
      </c>
      <c r="C210" s="242">
        <v>1639.76</v>
      </c>
      <c r="D210" s="242">
        <v>1619.13</v>
      </c>
      <c r="E210" s="242">
        <v>1633.4</v>
      </c>
      <c r="F210" s="187" t="s">
        <v>2163</v>
      </c>
      <c r="G210" s="243">
        <v>0.0015</v>
      </c>
    </row>
    <row r="211" ht="15.75" customHeight="1">
      <c r="A211" s="259">
        <v>45308.0</v>
      </c>
      <c r="B211" s="245">
        <v>1611.17</v>
      </c>
      <c r="C211" s="245">
        <v>1638.27</v>
      </c>
      <c r="D211" s="245">
        <v>1611.17</v>
      </c>
      <c r="E211" s="245">
        <v>1631.01</v>
      </c>
      <c r="F211" s="244" t="s">
        <v>2164</v>
      </c>
      <c r="G211" s="246">
        <v>0.0053</v>
      </c>
    </row>
    <row r="212" ht="15.75" customHeight="1">
      <c r="A212" s="260">
        <v>45307.0</v>
      </c>
      <c r="B212" s="242">
        <v>1635.58</v>
      </c>
      <c r="C212" s="242">
        <v>1639.26</v>
      </c>
      <c r="D212" s="242">
        <v>1615.89</v>
      </c>
      <c r="E212" s="242">
        <v>1622.41</v>
      </c>
      <c r="F212" s="187" t="s">
        <v>1948</v>
      </c>
      <c r="G212" s="243">
        <v>-0.0124</v>
      </c>
    </row>
    <row r="213" ht="15.75" customHeight="1">
      <c r="A213" s="259">
        <v>45306.0</v>
      </c>
      <c r="B213" s="245">
        <v>1635.73</v>
      </c>
      <c r="C213" s="245">
        <v>1655.62</v>
      </c>
      <c r="D213" s="245">
        <v>1626.83</v>
      </c>
      <c r="E213" s="245">
        <v>1642.84</v>
      </c>
      <c r="F213" s="244" t="s">
        <v>2165</v>
      </c>
      <c r="G213" s="246">
        <v>0.0244</v>
      </c>
    </row>
    <row r="214" ht="15.75" customHeight="1">
      <c r="A214" s="260">
        <v>45303.0</v>
      </c>
      <c r="B214" s="242">
        <v>1553.25</v>
      </c>
      <c r="C214" s="242">
        <v>1608.93</v>
      </c>
      <c r="D214" s="242">
        <v>1546.68</v>
      </c>
      <c r="E214" s="242">
        <v>1603.71</v>
      </c>
      <c r="F214" s="187" t="s">
        <v>2166</v>
      </c>
      <c r="G214" s="243">
        <v>0.0793</v>
      </c>
    </row>
    <row r="215" ht="15.75" customHeight="1">
      <c r="A215" s="259">
        <v>45302.0</v>
      </c>
      <c r="B215" s="245">
        <v>1516.35</v>
      </c>
      <c r="C215" s="245">
        <v>1516.45</v>
      </c>
      <c r="D215" s="245">
        <v>1478.27</v>
      </c>
      <c r="E215" s="245">
        <v>1485.83</v>
      </c>
      <c r="F215" s="244" t="s">
        <v>2167</v>
      </c>
      <c r="G215" s="246">
        <v>-0.0169</v>
      </c>
    </row>
    <row r="216" ht="15.75" customHeight="1">
      <c r="A216" s="260">
        <v>45301.0</v>
      </c>
      <c r="B216" s="242">
        <v>1516.4</v>
      </c>
      <c r="C216" s="242">
        <v>1526.84</v>
      </c>
      <c r="D216" s="242">
        <v>1496.57</v>
      </c>
      <c r="E216" s="242">
        <v>1511.38</v>
      </c>
      <c r="F216" s="187" t="s">
        <v>2031</v>
      </c>
      <c r="G216" s="243">
        <v>-0.0061</v>
      </c>
    </row>
    <row r="217" ht="15.75" customHeight="1">
      <c r="A217" s="259">
        <v>45300.0</v>
      </c>
      <c r="B217" s="245">
        <v>1533.26</v>
      </c>
      <c r="C217" s="245">
        <v>1544.3</v>
      </c>
      <c r="D217" s="245">
        <v>1517.3</v>
      </c>
      <c r="E217" s="245">
        <v>1520.73</v>
      </c>
      <c r="F217" s="244" t="s">
        <v>1755</v>
      </c>
      <c r="G217" s="246">
        <v>0.0043</v>
      </c>
    </row>
    <row r="218" ht="15.75" customHeight="1">
      <c r="A218" s="260">
        <v>45299.0</v>
      </c>
      <c r="B218" s="242">
        <v>1520.38</v>
      </c>
      <c r="C218" s="242">
        <v>1527.39</v>
      </c>
      <c r="D218" s="242">
        <v>1504.77</v>
      </c>
      <c r="E218" s="242">
        <v>1514.27</v>
      </c>
      <c r="F218" s="187" t="s">
        <v>2168</v>
      </c>
      <c r="G218" s="243">
        <v>-0.0064</v>
      </c>
    </row>
    <row r="219" ht="15.75" customHeight="1">
      <c r="A219" s="259">
        <v>45296.0</v>
      </c>
      <c r="B219" s="245">
        <v>1498.31</v>
      </c>
      <c r="C219" s="245">
        <v>1531.07</v>
      </c>
      <c r="D219" s="245">
        <v>1497.81</v>
      </c>
      <c r="E219" s="245">
        <v>1523.96</v>
      </c>
      <c r="F219" s="244" t="s">
        <v>1724</v>
      </c>
      <c r="G219" s="246">
        <v>0.0131</v>
      </c>
    </row>
    <row r="220" ht="15.75" customHeight="1">
      <c r="A220" s="260">
        <v>45295.0</v>
      </c>
      <c r="B220" s="242">
        <v>1496.52</v>
      </c>
      <c r="C220" s="242">
        <v>1511.23</v>
      </c>
      <c r="D220" s="242">
        <v>1484.53</v>
      </c>
      <c r="E220" s="242">
        <v>1504.22</v>
      </c>
      <c r="F220" s="187" t="s">
        <v>1799</v>
      </c>
      <c r="G220" s="243">
        <v>0.0152</v>
      </c>
    </row>
    <row r="221" ht="15.75" customHeight="1">
      <c r="A221" s="259">
        <v>45294.0</v>
      </c>
      <c r="B221" s="245">
        <v>1511.43</v>
      </c>
      <c r="C221" s="245">
        <v>1511.43</v>
      </c>
      <c r="D221" s="245">
        <v>1479.66</v>
      </c>
      <c r="E221" s="245">
        <v>1481.65</v>
      </c>
      <c r="F221" s="244" t="s">
        <v>2169</v>
      </c>
      <c r="G221" s="246">
        <v>-0.0289</v>
      </c>
    </row>
    <row r="222" ht="15.75" customHeight="1">
      <c r="A222" s="260">
        <v>45293.0</v>
      </c>
      <c r="B222" s="242">
        <v>1537.34</v>
      </c>
      <c r="C222" s="242">
        <v>1540.47</v>
      </c>
      <c r="D222" s="242">
        <v>1514.46</v>
      </c>
      <c r="E222" s="242">
        <v>1525.8</v>
      </c>
      <c r="F222" s="187" t="s">
        <v>1734</v>
      </c>
      <c r="G222" s="243">
        <v>-0.0109</v>
      </c>
    </row>
    <row r="223" ht="15.75" customHeight="1">
      <c r="A223" s="259">
        <v>45292.0</v>
      </c>
      <c r="B223" s="245">
        <v>1530.38</v>
      </c>
      <c r="C223" s="245">
        <v>1548.28</v>
      </c>
      <c r="D223" s="245">
        <v>1526.65</v>
      </c>
      <c r="E223" s="245">
        <v>1542.66</v>
      </c>
      <c r="F223" s="244" t="s">
        <v>1576</v>
      </c>
      <c r="G223" s="246">
        <v>0.0055</v>
      </c>
    </row>
    <row r="224" ht="15.75" customHeight="1">
      <c r="A224" s="258">
        <v>45289.0</v>
      </c>
      <c r="B224" s="242">
        <v>1532.41</v>
      </c>
      <c r="C224" s="242">
        <v>1550.71</v>
      </c>
      <c r="D224" s="242">
        <v>1531.37</v>
      </c>
      <c r="E224" s="242">
        <v>1534.25</v>
      </c>
      <c r="F224" s="187" t="s">
        <v>1945</v>
      </c>
      <c r="G224" s="243">
        <v>-0.0126</v>
      </c>
    </row>
    <row r="225" ht="15.75" customHeight="1">
      <c r="A225" s="257">
        <v>45288.0</v>
      </c>
      <c r="B225" s="245">
        <v>1560.16</v>
      </c>
      <c r="C225" s="245">
        <v>1560.16</v>
      </c>
      <c r="D225" s="245">
        <v>1546.29</v>
      </c>
      <c r="E225" s="245">
        <v>1553.89</v>
      </c>
      <c r="F225" s="244" t="s">
        <v>1629</v>
      </c>
      <c r="G225" s="246">
        <v>-0.0028</v>
      </c>
    </row>
    <row r="226" ht="15.75" customHeight="1">
      <c r="A226" s="258">
        <v>45287.0</v>
      </c>
      <c r="B226" s="242">
        <v>1535.35</v>
      </c>
      <c r="C226" s="242">
        <v>1561.2</v>
      </c>
      <c r="D226" s="242">
        <v>1535.35</v>
      </c>
      <c r="E226" s="242">
        <v>1558.32</v>
      </c>
      <c r="F226" s="187" t="s">
        <v>1706</v>
      </c>
      <c r="G226" s="243">
        <v>0.015</v>
      </c>
    </row>
    <row r="227" ht="15.75" customHeight="1">
      <c r="A227" s="257">
        <v>45286.0</v>
      </c>
      <c r="B227" s="245">
        <v>1526.4</v>
      </c>
      <c r="C227" s="245">
        <v>1539.32</v>
      </c>
      <c r="D227" s="245">
        <v>1514.46</v>
      </c>
      <c r="E227" s="245">
        <v>1535.3</v>
      </c>
      <c r="F227" s="244" t="s">
        <v>2170</v>
      </c>
      <c r="G227" s="246">
        <v>-0.0121</v>
      </c>
    </row>
    <row r="228" ht="15.75" customHeight="1">
      <c r="A228" s="258">
        <v>45282.0</v>
      </c>
      <c r="B228" s="242">
        <v>1526.35</v>
      </c>
      <c r="C228" s="242">
        <v>1557.22</v>
      </c>
      <c r="D228" s="242">
        <v>1514.46</v>
      </c>
      <c r="E228" s="242">
        <v>1554.14</v>
      </c>
      <c r="F228" s="187" t="s">
        <v>2141</v>
      </c>
      <c r="G228" s="243">
        <v>0.0175</v>
      </c>
    </row>
    <row r="229" ht="15.75" customHeight="1">
      <c r="A229" s="257">
        <v>45281.0</v>
      </c>
      <c r="B229" s="245">
        <v>1512.72</v>
      </c>
      <c r="C229" s="245">
        <v>1537.98</v>
      </c>
      <c r="D229" s="245">
        <v>1512.72</v>
      </c>
      <c r="E229" s="245">
        <v>1527.39</v>
      </c>
      <c r="F229" s="244" t="s">
        <v>1666</v>
      </c>
      <c r="G229" s="246">
        <v>-3.0E-4</v>
      </c>
    </row>
    <row r="230" ht="15.75" customHeight="1">
      <c r="A230" s="258">
        <v>45280.0</v>
      </c>
      <c r="B230" s="242">
        <v>1556.28</v>
      </c>
      <c r="C230" s="242">
        <v>1574.63</v>
      </c>
      <c r="D230" s="242">
        <v>1521.43</v>
      </c>
      <c r="E230" s="242">
        <v>1527.79</v>
      </c>
      <c r="F230" s="187" t="s">
        <v>1912</v>
      </c>
      <c r="G230" s="243">
        <v>-0.0141</v>
      </c>
    </row>
    <row r="231" ht="15.75" customHeight="1">
      <c r="A231" s="257">
        <v>45279.0</v>
      </c>
      <c r="B231" s="245">
        <v>1561.3</v>
      </c>
      <c r="C231" s="245">
        <v>1565.13</v>
      </c>
      <c r="D231" s="245">
        <v>1534.6</v>
      </c>
      <c r="E231" s="245">
        <v>1549.57</v>
      </c>
      <c r="F231" s="244" t="s">
        <v>1604</v>
      </c>
      <c r="G231" s="246">
        <v>-0.0039</v>
      </c>
    </row>
    <row r="232" ht="15.75" customHeight="1">
      <c r="A232" s="258">
        <v>45278.0</v>
      </c>
      <c r="B232" s="242">
        <v>1559.16</v>
      </c>
      <c r="C232" s="242">
        <v>1584.07</v>
      </c>
      <c r="D232" s="242">
        <v>1551.56</v>
      </c>
      <c r="E232" s="242">
        <v>1555.58</v>
      </c>
      <c r="F232" s="187" t="s">
        <v>1570</v>
      </c>
      <c r="G232" s="243">
        <v>-0.0089</v>
      </c>
    </row>
    <row r="233" ht="15.75" customHeight="1">
      <c r="A233" s="257">
        <v>45275.0</v>
      </c>
      <c r="B233" s="245">
        <v>1514.52</v>
      </c>
      <c r="C233" s="245">
        <v>1579.65</v>
      </c>
      <c r="D233" s="245">
        <v>1512.48</v>
      </c>
      <c r="E233" s="245">
        <v>1569.56</v>
      </c>
      <c r="F233" s="244" t="s">
        <v>2171</v>
      </c>
      <c r="G233" s="246">
        <v>0.0513</v>
      </c>
    </row>
    <row r="234" ht="15.75" customHeight="1">
      <c r="A234" s="258">
        <v>45274.0</v>
      </c>
      <c r="B234" s="242">
        <v>1455.2</v>
      </c>
      <c r="C234" s="242">
        <v>1502.53</v>
      </c>
      <c r="D234" s="242">
        <v>1453.16</v>
      </c>
      <c r="E234" s="242">
        <v>1493.04</v>
      </c>
      <c r="F234" s="187" t="s">
        <v>2172</v>
      </c>
      <c r="G234" s="243">
        <v>0.0362</v>
      </c>
    </row>
    <row r="235" ht="15.75" customHeight="1">
      <c r="A235" s="257">
        <v>45273.0</v>
      </c>
      <c r="B235" s="245">
        <v>1467.73</v>
      </c>
      <c r="C235" s="245">
        <v>1467.78</v>
      </c>
      <c r="D235" s="245">
        <v>1425.12</v>
      </c>
      <c r="E235" s="245">
        <v>1440.88</v>
      </c>
      <c r="F235" s="244" t="s">
        <v>2173</v>
      </c>
      <c r="G235" s="246">
        <v>-0.0183</v>
      </c>
    </row>
    <row r="236" ht="15.75" customHeight="1">
      <c r="A236" s="258">
        <v>45272.0</v>
      </c>
      <c r="B236" s="242">
        <v>1469.22</v>
      </c>
      <c r="C236" s="242">
        <v>1481.65</v>
      </c>
      <c r="D236" s="242">
        <v>1459.43</v>
      </c>
      <c r="E236" s="242">
        <v>1467.78</v>
      </c>
      <c r="F236" s="187" t="s">
        <v>2011</v>
      </c>
      <c r="G236" s="243">
        <v>-0.0084</v>
      </c>
    </row>
    <row r="237" ht="15.75" customHeight="1">
      <c r="A237" s="257">
        <v>45271.0</v>
      </c>
      <c r="B237" s="245">
        <v>1481.65</v>
      </c>
      <c r="C237" s="245">
        <v>1489.6</v>
      </c>
      <c r="D237" s="245">
        <v>1473.69</v>
      </c>
      <c r="E237" s="245">
        <v>1480.16</v>
      </c>
      <c r="F237" s="244" t="s">
        <v>1641</v>
      </c>
      <c r="G237" s="246">
        <v>-0.0018</v>
      </c>
    </row>
    <row r="238" ht="15.75" customHeight="1">
      <c r="A238" s="260">
        <v>45268.0</v>
      </c>
      <c r="B238" s="242">
        <v>1462.16</v>
      </c>
      <c r="C238" s="242">
        <v>1486.32</v>
      </c>
      <c r="D238" s="242">
        <v>1458.03</v>
      </c>
      <c r="E238" s="242">
        <v>1482.79</v>
      </c>
      <c r="F238" s="187" t="s">
        <v>2021</v>
      </c>
      <c r="G238" s="243">
        <v>0.0172</v>
      </c>
    </row>
    <row r="239" ht="15.75" customHeight="1">
      <c r="A239" s="259">
        <v>45267.0</v>
      </c>
      <c r="B239" s="245">
        <v>1464.6</v>
      </c>
      <c r="C239" s="245">
        <v>1464.6</v>
      </c>
      <c r="D239" s="245">
        <v>1453.61</v>
      </c>
      <c r="E239" s="245">
        <v>1457.69</v>
      </c>
      <c r="F239" s="244" t="s">
        <v>1665</v>
      </c>
      <c r="G239" s="246">
        <v>-0.0057</v>
      </c>
    </row>
    <row r="240" ht="15.75" customHeight="1">
      <c r="A240" s="260">
        <v>45266.0</v>
      </c>
      <c r="B240" s="242">
        <v>1448.59</v>
      </c>
      <c r="C240" s="242">
        <v>1468.72</v>
      </c>
      <c r="D240" s="242">
        <v>1442.92</v>
      </c>
      <c r="E240" s="242">
        <v>1466.04</v>
      </c>
      <c r="F240" s="187" t="s">
        <v>1692</v>
      </c>
      <c r="G240" s="243">
        <v>0.014</v>
      </c>
    </row>
    <row r="241" ht="15.75" customHeight="1">
      <c r="A241" s="259">
        <v>45265.0</v>
      </c>
      <c r="B241" s="245">
        <v>1457.59</v>
      </c>
      <c r="C241" s="245">
        <v>1458.68</v>
      </c>
      <c r="D241" s="245">
        <v>1433.92</v>
      </c>
      <c r="E241" s="245">
        <v>1445.8</v>
      </c>
      <c r="F241" s="244" t="s">
        <v>2174</v>
      </c>
      <c r="G241" s="246">
        <v>-0.0071</v>
      </c>
    </row>
    <row r="242" ht="15.75" customHeight="1">
      <c r="A242" s="260">
        <v>45264.0</v>
      </c>
      <c r="B242" s="242">
        <v>1452.27</v>
      </c>
      <c r="C242" s="242">
        <v>1463.65</v>
      </c>
      <c r="D242" s="242">
        <v>1441.18</v>
      </c>
      <c r="E242" s="242">
        <v>1456.14</v>
      </c>
      <c r="F242" s="187" t="s">
        <v>1809</v>
      </c>
      <c r="G242" s="243">
        <v>0.0083</v>
      </c>
    </row>
    <row r="243" ht="15.75" customHeight="1">
      <c r="A243" s="259">
        <v>45261.0</v>
      </c>
      <c r="B243" s="245">
        <v>1451.72</v>
      </c>
      <c r="C243" s="245">
        <v>1451.72</v>
      </c>
      <c r="D243" s="245">
        <v>1438.05</v>
      </c>
      <c r="E243" s="245">
        <v>1444.16</v>
      </c>
      <c r="F243" s="244" t="s">
        <v>1876</v>
      </c>
      <c r="G243" s="246">
        <v>-0.002</v>
      </c>
    </row>
    <row r="244" ht="15.75" customHeight="1">
      <c r="A244" s="258">
        <v>45260.0</v>
      </c>
      <c r="B244" s="242">
        <v>1445.11</v>
      </c>
      <c r="C244" s="242">
        <v>1452.46</v>
      </c>
      <c r="D244" s="242">
        <v>1441.43</v>
      </c>
      <c r="E244" s="242">
        <v>1446.99</v>
      </c>
      <c r="F244" s="187" t="s">
        <v>1719</v>
      </c>
      <c r="G244" s="243">
        <v>-0.003</v>
      </c>
    </row>
    <row r="245" ht="15.75" customHeight="1">
      <c r="A245" s="257">
        <v>45259.0</v>
      </c>
      <c r="B245" s="245">
        <v>1442.97</v>
      </c>
      <c r="C245" s="245">
        <v>1452.51</v>
      </c>
      <c r="D245" s="245">
        <v>1441.68</v>
      </c>
      <c r="E245" s="245">
        <v>1451.42</v>
      </c>
      <c r="F245" s="244" t="s">
        <v>1989</v>
      </c>
      <c r="G245" s="246">
        <v>0.0117</v>
      </c>
    </row>
    <row r="246" ht="15.75" customHeight="1">
      <c r="A246" s="258">
        <v>45258.0</v>
      </c>
      <c r="B246" s="242">
        <v>1435.91</v>
      </c>
      <c r="C246" s="242">
        <v>1436.9</v>
      </c>
      <c r="D246" s="242">
        <v>1419.05</v>
      </c>
      <c r="E246" s="242">
        <v>1434.61</v>
      </c>
      <c r="F246" s="187" t="s">
        <v>1605</v>
      </c>
      <c r="G246" s="243">
        <v>0.0037</v>
      </c>
    </row>
    <row r="247" ht="15.75" customHeight="1">
      <c r="A247" s="257">
        <v>45254.0</v>
      </c>
      <c r="B247" s="245">
        <v>1437.45</v>
      </c>
      <c r="C247" s="245">
        <v>1444.51</v>
      </c>
      <c r="D247" s="245">
        <v>1425.81</v>
      </c>
      <c r="E247" s="245">
        <v>1429.34</v>
      </c>
      <c r="F247" s="244" t="s">
        <v>1916</v>
      </c>
      <c r="G247" s="246">
        <v>-0.0082</v>
      </c>
    </row>
    <row r="248" ht="15.75" customHeight="1">
      <c r="A248" s="258">
        <v>45253.0</v>
      </c>
      <c r="B248" s="242">
        <v>1459.67</v>
      </c>
      <c r="C248" s="242">
        <v>1459.67</v>
      </c>
      <c r="D248" s="242">
        <v>1439.59</v>
      </c>
      <c r="E248" s="242">
        <v>1441.13</v>
      </c>
      <c r="F248" s="187" t="s">
        <v>1731</v>
      </c>
      <c r="G248" s="243">
        <v>-0.0059</v>
      </c>
    </row>
    <row r="249" ht="15.75" customHeight="1">
      <c r="A249" s="257">
        <v>45252.0</v>
      </c>
      <c r="B249" s="245">
        <v>1428.15</v>
      </c>
      <c r="C249" s="245">
        <v>1450.77</v>
      </c>
      <c r="D249" s="245">
        <v>1428.15</v>
      </c>
      <c r="E249" s="245">
        <v>1449.63</v>
      </c>
      <c r="F249" s="244" t="s">
        <v>1760</v>
      </c>
      <c r="G249" s="246">
        <v>0.0131</v>
      </c>
    </row>
    <row r="250" ht="15.75" customHeight="1">
      <c r="A250" s="258">
        <v>45251.0</v>
      </c>
      <c r="B250" s="242">
        <v>1433.92</v>
      </c>
      <c r="C250" s="242">
        <v>1441.87</v>
      </c>
      <c r="D250" s="242">
        <v>1428.7</v>
      </c>
      <c r="E250" s="242">
        <v>1430.94</v>
      </c>
      <c r="F250" s="187" t="s">
        <v>1875</v>
      </c>
      <c r="G250" s="243">
        <v>0.0017</v>
      </c>
    </row>
    <row r="251" ht="15.75" customHeight="1">
      <c r="A251" s="257">
        <v>45250.0</v>
      </c>
      <c r="B251" s="245">
        <v>1433.92</v>
      </c>
      <c r="C251" s="245">
        <v>1443.86</v>
      </c>
      <c r="D251" s="245">
        <v>1425.62</v>
      </c>
      <c r="E251" s="245">
        <v>1428.55</v>
      </c>
      <c r="F251" s="244" t="s">
        <v>2175</v>
      </c>
      <c r="G251" s="246">
        <v>-7.0E-4</v>
      </c>
    </row>
    <row r="252" ht="15.75" customHeight="1">
      <c r="A252" s="258">
        <v>45247.0</v>
      </c>
      <c r="B252" s="242">
        <v>1432.97</v>
      </c>
      <c r="C252" s="242">
        <v>1442.87</v>
      </c>
      <c r="D252" s="242">
        <v>1427.01</v>
      </c>
      <c r="E252" s="242">
        <v>1429.49</v>
      </c>
      <c r="F252" s="187" t="s">
        <v>1806</v>
      </c>
      <c r="G252" s="243">
        <v>-0.0051</v>
      </c>
    </row>
    <row r="253" ht="15.75" customHeight="1">
      <c r="A253" s="257">
        <v>45246.0</v>
      </c>
      <c r="B253" s="245">
        <v>1408.16</v>
      </c>
      <c r="C253" s="245">
        <v>1445.26</v>
      </c>
      <c r="D253" s="245">
        <v>1402.69</v>
      </c>
      <c r="E253" s="245">
        <v>1436.8</v>
      </c>
      <c r="F253" s="244" t="s">
        <v>1996</v>
      </c>
      <c r="G253" s="246">
        <v>0.0244</v>
      </c>
    </row>
    <row r="254" ht="15.75" customHeight="1">
      <c r="A254" s="258">
        <v>45245.0</v>
      </c>
      <c r="B254" s="242">
        <v>1391.16</v>
      </c>
      <c r="C254" s="242">
        <v>1406.08</v>
      </c>
      <c r="D254" s="242">
        <v>1385.19</v>
      </c>
      <c r="E254" s="242">
        <v>1402.6</v>
      </c>
      <c r="F254" s="187" t="s">
        <v>2173</v>
      </c>
      <c r="G254" s="243">
        <v>0.0269</v>
      </c>
    </row>
    <row r="255" ht="15.75" customHeight="1">
      <c r="A255" s="257">
        <v>45243.0</v>
      </c>
      <c r="B255" s="245">
        <v>1372.12</v>
      </c>
      <c r="C255" s="245">
        <v>1374.7</v>
      </c>
      <c r="D255" s="245">
        <v>1363.17</v>
      </c>
      <c r="E255" s="245">
        <v>1365.85</v>
      </c>
      <c r="F255" s="244" t="s">
        <v>1932</v>
      </c>
      <c r="G255" s="246">
        <v>-0.0161</v>
      </c>
    </row>
    <row r="256" ht="15.75" customHeight="1">
      <c r="A256" s="258">
        <v>45242.0</v>
      </c>
      <c r="B256" s="242">
        <v>1380.05</v>
      </c>
      <c r="C256" s="242">
        <v>1389.1</v>
      </c>
      <c r="D256" s="242">
        <v>1380.05</v>
      </c>
      <c r="E256" s="242">
        <v>1388.2</v>
      </c>
      <c r="F256" s="187" t="s">
        <v>2176</v>
      </c>
      <c r="G256" s="243">
        <v>0.0199</v>
      </c>
    </row>
    <row r="257" ht="15.75" customHeight="1">
      <c r="A257" s="257">
        <v>45240.0</v>
      </c>
      <c r="B257" s="245">
        <v>1362.27</v>
      </c>
      <c r="C257" s="245">
        <v>1365.45</v>
      </c>
      <c r="D257" s="245">
        <v>1353.37</v>
      </c>
      <c r="E257" s="245">
        <v>1361.18</v>
      </c>
      <c r="F257" s="244" t="s">
        <v>1639</v>
      </c>
      <c r="G257" s="246">
        <v>-0.0043</v>
      </c>
    </row>
    <row r="258" ht="15.75" customHeight="1">
      <c r="A258" s="260">
        <v>45239.0</v>
      </c>
      <c r="B258" s="242">
        <v>1388.08</v>
      </c>
      <c r="C258" s="242">
        <v>1389.67</v>
      </c>
      <c r="D258" s="242">
        <v>1362.37</v>
      </c>
      <c r="E258" s="242">
        <v>1367.1</v>
      </c>
      <c r="F258" s="187" t="s">
        <v>1611</v>
      </c>
      <c r="G258" s="243">
        <v>-0.0116</v>
      </c>
    </row>
    <row r="259" ht="15.75" customHeight="1">
      <c r="A259" s="259">
        <v>45238.0</v>
      </c>
      <c r="B259" s="245">
        <v>1397.13</v>
      </c>
      <c r="C259" s="245">
        <v>1397.13</v>
      </c>
      <c r="D259" s="245">
        <v>1378.68</v>
      </c>
      <c r="E259" s="245">
        <v>1383.2</v>
      </c>
      <c r="F259" s="244" t="s">
        <v>1891</v>
      </c>
      <c r="G259" s="246">
        <v>-0.0095</v>
      </c>
    </row>
    <row r="260" ht="15.75" customHeight="1">
      <c r="A260" s="260">
        <v>45237.0</v>
      </c>
      <c r="B260" s="242">
        <v>1392.15</v>
      </c>
      <c r="C260" s="242">
        <v>1398.02</v>
      </c>
      <c r="D260" s="242">
        <v>1387.03</v>
      </c>
      <c r="E260" s="242">
        <v>1396.43</v>
      </c>
      <c r="F260" s="187" t="s">
        <v>2177</v>
      </c>
      <c r="G260" s="243">
        <v>7.0E-4</v>
      </c>
    </row>
    <row r="261" ht="15.75" customHeight="1">
      <c r="A261" s="259">
        <v>45236.0</v>
      </c>
      <c r="B261" s="245">
        <v>1386.09</v>
      </c>
      <c r="C261" s="245">
        <v>1399.36</v>
      </c>
      <c r="D261" s="245">
        <v>1383.01</v>
      </c>
      <c r="E261" s="245">
        <v>1395.44</v>
      </c>
      <c r="F261" s="244" t="s">
        <v>1867</v>
      </c>
      <c r="G261" s="246">
        <v>0.0103</v>
      </c>
    </row>
    <row r="262" ht="15.75" customHeight="1">
      <c r="A262" s="260">
        <v>45233.0</v>
      </c>
      <c r="B262" s="242">
        <v>1372.32</v>
      </c>
      <c r="C262" s="242">
        <v>1384.2</v>
      </c>
      <c r="D262" s="242">
        <v>1370.03</v>
      </c>
      <c r="E262" s="242">
        <v>1381.27</v>
      </c>
      <c r="F262" s="187" t="s">
        <v>1841</v>
      </c>
      <c r="G262" s="243">
        <v>0.0138</v>
      </c>
    </row>
    <row r="263" ht="15.75" customHeight="1">
      <c r="A263" s="259">
        <v>45232.0</v>
      </c>
      <c r="B263" s="245">
        <v>1362.32</v>
      </c>
      <c r="C263" s="245">
        <v>1368.59</v>
      </c>
      <c r="D263" s="245">
        <v>1354.02</v>
      </c>
      <c r="E263" s="245">
        <v>1362.47</v>
      </c>
      <c r="F263" s="244" t="s">
        <v>1605</v>
      </c>
      <c r="G263" s="246">
        <v>0.0118</v>
      </c>
    </row>
    <row r="264" ht="15.75" customHeight="1">
      <c r="A264" s="260">
        <v>45231.0</v>
      </c>
      <c r="B264" s="242">
        <v>1365.35</v>
      </c>
      <c r="C264" s="242">
        <v>1369.73</v>
      </c>
      <c r="D264" s="242">
        <v>1344.07</v>
      </c>
      <c r="E264" s="242">
        <v>1346.56</v>
      </c>
      <c r="F264" s="187" t="s">
        <v>1736</v>
      </c>
      <c r="G264" s="243">
        <v>-0.0104</v>
      </c>
    </row>
    <row r="265" ht="15.75" customHeight="1">
      <c r="A265" s="257">
        <v>45230.0</v>
      </c>
      <c r="B265" s="245">
        <v>1372.22</v>
      </c>
      <c r="C265" s="245">
        <v>1373.41</v>
      </c>
      <c r="D265" s="245">
        <v>1355.36</v>
      </c>
      <c r="E265" s="245">
        <v>1360.73</v>
      </c>
      <c r="F265" s="244" t="s">
        <v>1834</v>
      </c>
      <c r="G265" s="246">
        <v>-0.0063</v>
      </c>
    </row>
    <row r="266" ht="15.75" customHeight="1">
      <c r="A266" s="258">
        <v>45229.0</v>
      </c>
      <c r="B266" s="242">
        <v>1372.61</v>
      </c>
      <c r="C266" s="242">
        <v>1372.61</v>
      </c>
      <c r="D266" s="242">
        <v>1355.46</v>
      </c>
      <c r="E266" s="242">
        <v>1369.33</v>
      </c>
      <c r="F266" s="187" t="s">
        <v>1826</v>
      </c>
      <c r="G266" s="243">
        <v>-0.0024</v>
      </c>
    </row>
    <row r="267" ht="15.75" customHeight="1">
      <c r="A267" s="257">
        <v>45226.0</v>
      </c>
      <c r="B267" s="245">
        <v>1356.01</v>
      </c>
      <c r="C267" s="245">
        <v>1377.24</v>
      </c>
      <c r="D267" s="245">
        <v>1356.01</v>
      </c>
      <c r="E267" s="245">
        <v>1372.61</v>
      </c>
      <c r="F267" s="244" t="s">
        <v>1767</v>
      </c>
      <c r="G267" s="246">
        <v>0.0154</v>
      </c>
    </row>
    <row r="268" ht="15.75" customHeight="1">
      <c r="A268" s="258">
        <v>45225.0</v>
      </c>
      <c r="B268" s="242">
        <v>1347.46</v>
      </c>
      <c r="C268" s="242">
        <v>1366.3</v>
      </c>
      <c r="D268" s="242">
        <v>1345.52</v>
      </c>
      <c r="E268" s="242">
        <v>1351.83</v>
      </c>
      <c r="F268" s="187" t="s">
        <v>2178</v>
      </c>
      <c r="G268" s="243">
        <v>-0.0077</v>
      </c>
    </row>
    <row r="269" ht="15.75" customHeight="1">
      <c r="A269" s="257">
        <v>45224.0</v>
      </c>
      <c r="B269" s="245">
        <v>1391.16</v>
      </c>
      <c r="C269" s="245">
        <v>1394.69</v>
      </c>
      <c r="D269" s="245">
        <v>1353.67</v>
      </c>
      <c r="E269" s="245">
        <v>1362.37</v>
      </c>
      <c r="F269" s="244" t="s">
        <v>2108</v>
      </c>
      <c r="G269" s="246">
        <v>-0.0274</v>
      </c>
    </row>
    <row r="270" ht="15.75" customHeight="1">
      <c r="A270" s="258">
        <v>45222.0</v>
      </c>
      <c r="B270" s="242">
        <v>1417.61</v>
      </c>
      <c r="C270" s="242">
        <v>1424.32</v>
      </c>
      <c r="D270" s="242">
        <v>1397.38</v>
      </c>
      <c r="E270" s="242">
        <v>1400.76</v>
      </c>
      <c r="F270" s="187" t="s">
        <v>2179</v>
      </c>
      <c r="G270" s="243">
        <v>-0.013</v>
      </c>
    </row>
    <row r="271" ht="15.75" customHeight="1">
      <c r="A271" s="257">
        <v>45219.0</v>
      </c>
      <c r="B271" s="245">
        <v>1421.99</v>
      </c>
      <c r="C271" s="245">
        <v>1430.44</v>
      </c>
      <c r="D271" s="245">
        <v>1417.26</v>
      </c>
      <c r="E271" s="245">
        <v>1419.25</v>
      </c>
      <c r="F271" s="244" t="s">
        <v>2180</v>
      </c>
      <c r="G271" s="246">
        <v>-0.0045</v>
      </c>
    </row>
    <row r="272" ht="15.75" customHeight="1">
      <c r="A272" s="258">
        <v>45218.0</v>
      </c>
      <c r="B272" s="242">
        <v>1418.11</v>
      </c>
      <c r="C272" s="242">
        <v>1431.58</v>
      </c>
      <c r="D272" s="242">
        <v>1418.11</v>
      </c>
      <c r="E272" s="242">
        <v>1425.62</v>
      </c>
      <c r="F272" s="187" t="s">
        <v>2114</v>
      </c>
      <c r="G272" s="243">
        <v>-0.0048</v>
      </c>
    </row>
    <row r="273" ht="15.75" customHeight="1">
      <c r="A273" s="257">
        <v>45217.0</v>
      </c>
      <c r="B273" s="245">
        <v>1433.92</v>
      </c>
      <c r="C273" s="245">
        <v>1445.85</v>
      </c>
      <c r="D273" s="245">
        <v>1430.29</v>
      </c>
      <c r="E273" s="245">
        <v>1432.48</v>
      </c>
      <c r="F273" s="244" t="s">
        <v>1635</v>
      </c>
      <c r="G273" s="246">
        <v>-0.0013</v>
      </c>
    </row>
    <row r="274" ht="15.75" customHeight="1">
      <c r="A274" s="258">
        <v>45216.0</v>
      </c>
      <c r="B274" s="242">
        <v>1432.18</v>
      </c>
      <c r="C274" s="242">
        <v>1445.2</v>
      </c>
      <c r="D274" s="242">
        <v>1429.99</v>
      </c>
      <c r="E274" s="242">
        <v>1434.37</v>
      </c>
      <c r="F274" s="187" t="s">
        <v>2181</v>
      </c>
      <c r="G274" s="243">
        <v>0.0058</v>
      </c>
    </row>
    <row r="275" ht="15.75" customHeight="1">
      <c r="A275" s="257">
        <v>45215.0</v>
      </c>
      <c r="B275" s="245">
        <v>1424.07</v>
      </c>
      <c r="C275" s="245">
        <v>1435.51</v>
      </c>
      <c r="D275" s="245">
        <v>1421.99</v>
      </c>
      <c r="E275" s="245">
        <v>1426.11</v>
      </c>
      <c r="F275" s="244" t="s">
        <v>1864</v>
      </c>
      <c r="G275" s="246">
        <v>0.0021</v>
      </c>
    </row>
    <row r="276" ht="15.75" customHeight="1">
      <c r="A276" s="258">
        <v>45212.0</v>
      </c>
      <c r="B276" s="242">
        <v>1397.13</v>
      </c>
      <c r="C276" s="242">
        <v>1429.94</v>
      </c>
      <c r="D276" s="242">
        <v>1392.15</v>
      </c>
      <c r="E276" s="242">
        <v>1423.13</v>
      </c>
      <c r="F276" s="187" t="s">
        <v>2182</v>
      </c>
      <c r="G276" s="243">
        <v>-0.0234</v>
      </c>
    </row>
    <row r="277" ht="15.75" customHeight="1">
      <c r="A277" s="257">
        <v>45211.0</v>
      </c>
      <c r="B277" s="245">
        <v>1483.54</v>
      </c>
      <c r="C277" s="245">
        <v>1495.97</v>
      </c>
      <c r="D277" s="245">
        <v>1443.86</v>
      </c>
      <c r="E277" s="245">
        <v>1457.29</v>
      </c>
      <c r="F277" s="244" t="s">
        <v>2183</v>
      </c>
      <c r="G277" s="246">
        <v>-0.0193</v>
      </c>
    </row>
    <row r="278" ht="15.75" customHeight="1">
      <c r="A278" s="258">
        <v>45210.0</v>
      </c>
      <c r="B278" s="242">
        <v>1488.61</v>
      </c>
      <c r="C278" s="242">
        <v>1509.74</v>
      </c>
      <c r="D278" s="242">
        <v>1473.15</v>
      </c>
      <c r="E278" s="242">
        <v>1486.03</v>
      </c>
      <c r="F278" s="187" t="s">
        <v>2010</v>
      </c>
      <c r="G278" s="243">
        <v>-5.0E-4</v>
      </c>
    </row>
    <row r="279" ht="15.75" customHeight="1">
      <c r="A279" s="257">
        <v>45209.0</v>
      </c>
      <c r="B279" s="245">
        <v>1475.58</v>
      </c>
      <c r="C279" s="245">
        <v>1488.61</v>
      </c>
      <c r="D279" s="245">
        <v>1460.87</v>
      </c>
      <c r="E279" s="245">
        <v>1486.77</v>
      </c>
      <c r="F279" s="244" t="s">
        <v>1965</v>
      </c>
      <c r="G279" s="246">
        <v>0.0134</v>
      </c>
    </row>
    <row r="280" ht="15.75" customHeight="1">
      <c r="A280" s="260">
        <v>45208.0</v>
      </c>
      <c r="B280" s="242">
        <v>1456.69</v>
      </c>
      <c r="C280" s="242">
        <v>1482.64</v>
      </c>
      <c r="D280" s="242">
        <v>1454.01</v>
      </c>
      <c r="E280" s="242">
        <v>1467.18</v>
      </c>
      <c r="F280" s="187" t="s">
        <v>1886</v>
      </c>
      <c r="G280" s="243">
        <v>-0.0022</v>
      </c>
    </row>
    <row r="281" ht="15.75" customHeight="1">
      <c r="A281" s="259">
        <v>45205.0</v>
      </c>
      <c r="B281" s="245">
        <v>1461.27</v>
      </c>
      <c r="C281" s="245">
        <v>1476.18</v>
      </c>
      <c r="D281" s="245">
        <v>1455.1</v>
      </c>
      <c r="E281" s="245">
        <v>1470.41</v>
      </c>
      <c r="F281" s="244" t="s">
        <v>1764</v>
      </c>
      <c r="G281" s="246">
        <v>0.0104</v>
      </c>
    </row>
    <row r="282" ht="15.75" customHeight="1">
      <c r="A282" s="260">
        <v>45204.0</v>
      </c>
      <c r="B282" s="242">
        <v>1443.86</v>
      </c>
      <c r="C282" s="242">
        <v>1467.38</v>
      </c>
      <c r="D282" s="242">
        <v>1442.07</v>
      </c>
      <c r="E282" s="242">
        <v>1455.25</v>
      </c>
      <c r="F282" s="187" t="s">
        <v>2184</v>
      </c>
      <c r="G282" s="243">
        <v>0.0132</v>
      </c>
    </row>
    <row r="283" ht="15.75" customHeight="1">
      <c r="A283" s="259">
        <v>45203.0</v>
      </c>
      <c r="B283" s="245">
        <v>1417.01</v>
      </c>
      <c r="C283" s="245">
        <v>1441.82</v>
      </c>
      <c r="D283" s="245">
        <v>1410.25</v>
      </c>
      <c r="E283" s="245">
        <v>1436.26</v>
      </c>
      <c r="F283" s="244" t="s">
        <v>1930</v>
      </c>
      <c r="G283" s="246">
        <v>0.0072</v>
      </c>
    </row>
    <row r="284" ht="15.75" customHeight="1">
      <c r="A284" s="260">
        <v>45202.0</v>
      </c>
      <c r="B284" s="242">
        <v>1428.0</v>
      </c>
      <c r="C284" s="242">
        <v>1428.95</v>
      </c>
      <c r="D284" s="242">
        <v>1412.34</v>
      </c>
      <c r="E284" s="242">
        <v>1425.96</v>
      </c>
      <c r="F284" s="187" t="s">
        <v>1645</v>
      </c>
      <c r="G284" s="243">
        <v>-0.001</v>
      </c>
    </row>
    <row r="285" ht="15.75" customHeight="1">
      <c r="A285" s="259">
        <v>45198.0</v>
      </c>
      <c r="B285" s="245">
        <v>1424.07</v>
      </c>
      <c r="C285" s="245">
        <v>1438.69</v>
      </c>
      <c r="D285" s="245">
        <v>1408.06</v>
      </c>
      <c r="E285" s="245">
        <v>1427.41</v>
      </c>
      <c r="F285" s="244" t="s">
        <v>2034</v>
      </c>
      <c r="G285" s="246">
        <v>-0.0028</v>
      </c>
    </row>
    <row r="286" ht="15.75" customHeight="1">
      <c r="A286" s="260">
        <v>45197.0</v>
      </c>
      <c r="B286" s="242">
        <v>1459.67</v>
      </c>
      <c r="C286" s="242">
        <v>1464.35</v>
      </c>
      <c r="D286" s="242">
        <v>1426.96</v>
      </c>
      <c r="E286" s="242">
        <v>1431.38</v>
      </c>
      <c r="F286" s="187" t="s">
        <v>1979</v>
      </c>
      <c r="G286" s="243">
        <v>-0.0188</v>
      </c>
    </row>
    <row r="287" ht="15.75" customHeight="1">
      <c r="A287" s="259">
        <v>45196.0</v>
      </c>
      <c r="B287" s="245">
        <v>1447.84</v>
      </c>
      <c r="C287" s="245">
        <v>1461.36</v>
      </c>
      <c r="D287" s="245">
        <v>1441.92</v>
      </c>
      <c r="E287" s="245">
        <v>1458.78</v>
      </c>
      <c r="F287" s="244" t="s">
        <v>1641</v>
      </c>
      <c r="G287" s="246">
        <v>0.0043</v>
      </c>
    </row>
    <row r="288" ht="15.75" customHeight="1">
      <c r="A288" s="260">
        <v>45195.0</v>
      </c>
      <c r="B288" s="242">
        <v>1470.86</v>
      </c>
      <c r="C288" s="242">
        <v>1471.61</v>
      </c>
      <c r="D288" s="242">
        <v>1450.82</v>
      </c>
      <c r="E288" s="242">
        <v>1452.46</v>
      </c>
      <c r="F288" s="187" t="s">
        <v>2185</v>
      </c>
      <c r="G288" s="243">
        <v>-0.0092</v>
      </c>
    </row>
    <row r="289" ht="15.75" customHeight="1">
      <c r="A289" s="259">
        <v>45194.0</v>
      </c>
      <c r="B289" s="245">
        <v>1481.5</v>
      </c>
      <c r="C289" s="245">
        <v>1481.5</v>
      </c>
      <c r="D289" s="245">
        <v>1463.3</v>
      </c>
      <c r="E289" s="245">
        <v>1465.89</v>
      </c>
      <c r="F289" s="244" t="s">
        <v>1604</v>
      </c>
      <c r="G289" s="246">
        <v>-0.0147</v>
      </c>
    </row>
    <row r="290" ht="15.75" customHeight="1">
      <c r="A290" s="260">
        <v>45191.0</v>
      </c>
      <c r="B290" s="242">
        <v>1483.54</v>
      </c>
      <c r="C290" s="242">
        <v>1498.51</v>
      </c>
      <c r="D290" s="242">
        <v>1476.88</v>
      </c>
      <c r="E290" s="242">
        <v>1487.77</v>
      </c>
      <c r="F290" s="187" t="s">
        <v>1710</v>
      </c>
      <c r="G290" s="243">
        <v>-0.0037</v>
      </c>
    </row>
    <row r="291" ht="15.75" customHeight="1">
      <c r="A291" s="259">
        <v>45190.0</v>
      </c>
      <c r="B291" s="245">
        <v>1478.22</v>
      </c>
      <c r="C291" s="245">
        <v>1496.12</v>
      </c>
      <c r="D291" s="245">
        <v>1467.73</v>
      </c>
      <c r="E291" s="245">
        <v>1493.33</v>
      </c>
      <c r="F291" s="244" t="s">
        <v>1621</v>
      </c>
      <c r="G291" s="246">
        <v>0.0077</v>
      </c>
    </row>
    <row r="292" ht="15.75" customHeight="1">
      <c r="A292" s="260">
        <v>45189.0</v>
      </c>
      <c r="B292" s="242">
        <v>1467.93</v>
      </c>
      <c r="C292" s="242">
        <v>1486.72</v>
      </c>
      <c r="D292" s="242">
        <v>1467.93</v>
      </c>
      <c r="E292" s="242">
        <v>1481.9</v>
      </c>
      <c r="F292" s="187" t="s">
        <v>1881</v>
      </c>
      <c r="G292" s="243">
        <v>-0.001</v>
      </c>
    </row>
    <row r="293" ht="15.75" customHeight="1">
      <c r="A293" s="259">
        <v>45187.0</v>
      </c>
      <c r="B293" s="245">
        <v>1496.47</v>
      </c>
      <c r="C293" s="245">
        <v>1496.47</v>
      </c>
      <c r="D293" s="245">
        <v>1479.66</v>
      </c>
      <c r="E293" s="245">
        <v>1483.44</v>
      </c>
      <c r="F293" s="244" t="s">
        <v>1772</v>
      </c>
      <c r="G293" s="246">
        <v>-0.0131</v>
      </c>
    </row>
    <row r="294" ht="15.75" customHeight="1">
      <c r="A294" s="260">
        <v>45184.0</v>
      </c>
      <c r="B294" s="242">
        <v>1509.49</v>
      </c>
      <c r="C294" s="242">
        <v>1509.89</v>
      </c>
      <c r="D294" s="242">
        <v>1500.54</v>
      </c>
      <c r="E294" s="242">
        <v>1503.13</v>
      </c>
      <c r="F294" s="187" t="s">
        <v>2186</v>
      </c>
      <c r="G294" s="243">
        <v>0.0031</v>
      </c>
    </row>
    <row r="295" ht="15.75" customHeight="1">
      <c r="A295" s="259">
        <v>45183.0</v>
      </c>
      <c r="B295" s="245">
        <v>1496.57</v>
      </c>
      <c r="C295" s="245">
        <v>1504.07</v>
      </c>
      <c r="D295" s="245">
        <v>1490.75</v>
      </c>
      <c r="E295" s="245">
        <v>1498.51</v>
      </c>
      <c r="F295" s="244" t="s">
        <v>1703</v>
      </c>
      <c r="G295" s="246">
        <v>0.0057</v>
      </c>
    </row>
    <row r="296" ht="15.75" customHeight="1">
      <c r="A296" s="260">
        <v>45182.0</v>
      </c>
      <c r="B296" s="242">
        <v>1496.57</v>
      </c>
      <c r="C296" s="242">
        <v>1496.57</v>
      </c>
      <c r="D296" s="242">
        <v>1480.31</v>
      </c>
      <c r="E296" s="242">
        <v>1489.95</v>
      </c>
      <c r="F296" s="187" t="s">
        <v>2187</v>
      </c>
      <c r="G296" s="243">
        <v>-0.0018</v>
      </c>
    </row>
    <row r="297" ht="15.75" customHeight="1">
      <c r="A297" s="259">
        <v>45181.0</v>
      </c>
      <c r="B297" s="245">
        <v>1474.19</v>
      </c>
      <c r="C297" s="245">
        <v>1495.57</v>
      </c>
      <c r="D297" s="245">
        <v>1468.82</v>
      </c>
      <c r="E297" s="245">
        <v>1492.69</v>
      </c>
      <c r="F297" s="244" t="s">
        <v>2008</v>
      </c>
      <c r="G297" s="246">
        <v>0.0167</v>
      </c>
    </row>
    <row r="298" ht="15.75" customHeight="1">
      <c r="A298" s="260">
        <v>45180.0</v>
      </c>
      <c r="B298" s="242">
        <v>1461.36</v>
      </c>
      <c r="C298" s="242">
        <v>1469.77</v>
      </c>
      <c r="D298" s="242">
        <v>1456.29</v>
      </c>
      <c r="E298" s="242">
        <v>1468.18</v>
      </c>
      <c r="F298" s="187" t="s">
        <v>1645</v>
      </c>
      <c r="G298" s="243">
        <v>0.0047</v>
      </c>
    </row>
    <row r="299" ht="15.75" customHeight="1">
      <c r="A299" s="259">
        <v>45177.0</v>
      </c>
      <c r="B299" s="245">
        <v>1455.3</v>
      </c>
      <c r="C299" s="245">
        <v>1466.49</v>
      </c>
      <c r="D299" s="245">
        <v>1452.02</v>
      </c>
      <c r="E299" s="245">
        <v>1461.36</v>
      </c>
      <c r="F299" s="244" t="s">
        <v>1793</v>
      </c>
      <c r="G299" s="246">
        <v>0.0023</v>
      </c>
    </row>
    <row r="300" ht="15.75" customHeight="1">
      <c r="A300" s="260">
        <v>45176.0</v>
      </c>
      <c r="B300" s="242">
        <v>1462.36</v>
      </c>
      <c r="C300" s="242">
        <v>1465.14</v>
      </c>
      <c r="D300" s="242">
        <v>1453.86</v>
      </c>
      <c r="E300" s="242">
        <v>1457.98</v>
      </c>
      <c r="F300" s="187" t="s">
        <v>1755</v>
      </c>
      <c r="G300" s="243">
        <v>-0.0076</v>
      </c>
    </row>
    <row r="301" ht="15.75" customHeight="1">
      <c r="A301" s="259">
        <v>45175.0</v>
      </c>
      <c r="B301" s="245">
        <v>1473.59</v>
      </c>
      <c r="C301" s="245">
        <v>1474.59</v>
      </c>
      <c r="D301" s="245">
        <v>1455.1</v>
      </c>
      <c r="E301" s="245">
        <v>1469.17</v>
      </c>
      <c r="F301" s="244" t="s">
        <v>1921</v>
      </c>
      <c r="G301" s="246">
        <v>-0.001</v>
      </c>
    </row>
    <row r="302" ht="15.75" customHeight="1">
      <c r="A302" s="260">
        <v>45174.0</v>
      </c>
      <c r="B302" s="242">
        <v>1456.79</v>
      </c>
      <c r="C302" s="242">
        <v>1471.76</v>
      </c>
      <c r="D302" s="242">
        <v>1448.34</v>
      </c>
      <c r="E302" s="242">
        <v>1470.61</v>
      </c>
      <c r="F302" s="187" t="s">
        <v>1611</v>
      </c>
      <c r="G302" s="243">
        <v>0.0094</v>
      </c>
    </row>
    <row r="303" ht="15.75" customHeight="1">
      <c r="A303" s="259">
        <v>45173.0</v>
      </c>
      <c r="B303" s="245">
        <v>1434.91</v>
      </c>
      <c r="C303" s="245">
        <v>1461.76</v>
      </c>
      <c r="D303" s="245">
        <v>1426.66</v>
      </c>
      <c r="E303" s="245">
        <v>1456.89</v>
      </c>
      <c r="F303" s="244" t="s">
        <v>1770</v>
      </c>
      <c r="G303" s="246">
        <v>0.0147</v>
      </c>
    </row>
    <row r="304" ht="15.75" customHeight="1">
      <c r="A304" s="260">
        <v>45170.0</v>
      </c>
      <c r="B304" s="242">
        <v>1422.93</v>
      </c>
      <c r="C304" s="242">
        <v>1437.9</v>
      </c>
      <c r="D304" s="242">
        <v>1420.2</v>
      </c>
      <c r="E304" s="242">
        <v>1435.76</v>
      </c>
      <c r="F304" s="187" t="s">
        <v>2175</v>
      </c>
      <c r="G304" s="243">
        <v>0.0059</v>
      </c>
    </row>
    <row r="305" ht="15.75" customHeight="1">
      <c r="A305" s="259">
        <v>45169.0</v>
      </c>
      <c r="B305" s="245">
        <v>1427.11</v>
      </c>
      <c r="C305" s="245">
        <v>1436.8</v>
      </c>
      <c r="D305" s="245">
        <v>1420.64</v>
      </c>
      <c r="E305" s="245">
        <v>1427.41</v>
      </c>
      <c r="F305" s="244" t="s">
        <v>2188</v>
      </c>
      <c r="G305" s="246">
        <v>2.0E-4</v>
      </c>
    </row>
    <row r="306" ht="15.75" customHeight="1">
      <c r="A306" s="260">
        <v>45168.0</v>
      </c>
      <c r="B306" s="242">
        <v>1419.0</v>
      </c>
      <c r="C306" s="242">
        <v>1428.6</v>
      </c>
      <c r="D306" s="242">
        <v>1416.02</v>
      </c>
      <c r="E306" s="242">
        <v>1427.11</v>
      </c>
      <c r="F306" s="187" t="s">
        <v>1580</v>
      </c>
      <c r="G306" s="243">
        <v>0.0123</v>
      </c>
    </row>
    <row r="307" ht="15.75" customHeight="1">
      <c r="A307" s="259">
        <v>45167.0</v>
      </c>
      <c r="B307" s="245">
        <v>1416.02</v>
      </c>
      <c r="C307" s="245">
        <v>1416.42</v>
      </c>
      <c r="D307" s="245">
        <v>1407.37</v>
      </c>
      <c r="E307" s="245">
        <v>1409.7</v>
      </c>
      <c r="F307" s="244" t="s">
        <v>1580</v>
      </c>
      <c r="G307" s="246">
        <v>0.0014</v>
      </c>
    </row>
    <row r="308" ht="15.75" customHeight="1">
      <c r="A308" s="260">
        <v>45166.0</v>
      </c>
      <c r="B308" s="242">
        <v>1412.14</v>
      </c>
      <c r="C308" s="242">
        <v>1416.81</v>
      </c>
      <c r="D308" s="242">
        <v>1403.49</v>
      </c>
      <c r="E308" s="242">
        <v>1407.72</v>
      </c>
      <c r="F308" s="187" t="s">
        <v>1793</v>
      </c>
      <c r="G308" s="243">
        <v>-0.0031</v>
      </c>
    </row>
    <row r="309" ht="15.75" customHeight="1">
      <c r="A309" s="259">
        <v>45163.0</v>
      </c>
      <c r="B309" s="245">
        <v>1405.08</v>
      </c>
      <c r="C309" s="245">
        <v>1414.53</v>
      </c>
      <c r="D309" s="245">
        <v>1403.49</v>
      </c>
      <c r="E309" s="245">
        <v>1412.14</v>
      </c>
      <c r="F309" s="244" t="s">
        <v>1620</v>
      </c>
      <c r="G309" s="246">
        <v>-0.0025</v>
      </c>
    </row>
    <row r="310" ht="15.75" customHeight="1">
      <c r="A310" s="260">
        <v>45162.0</v>
      </c>
      <c r="B310" s="242">
        <v>1413.53</v>
      </c>
      <c r="C310" s="242">
        <v>1417.06</v>
      </c>
      <c r="D310" s="242">
        <v>1406.52</v>
      </c>
      <c r="E310" s="242">
        <v>1415.62</v>
      </c>
      <c r="F310" s="187" t="s">
        <v>2189</v>
      </c>
      <c r="G310" s="243">
        <v>0.0111</v>
      </c>
    </row>
    <row r="311" ht="15.75" customHeight="1">
      <c r="A311" s="259">
        <v>45161.0</v>
      </c>
      <c r="B311" s="245">
        <v>1408.06</v>
      </c>
      <c r="C311" s="245">
        <v>1408.66</v>
      </c>
      <c r="D311" s="245">
        <v>1397.77</v>
      </c>
      <c r="E311" s="245">
        <v>1400.06</v>
      </c>
      <c r="F311" s="244" t="s">
        <v>2190</v>
      </c>
      <c r="G311" s="246">
        <v>0.003</v>
      </c>
    </row>
    <row r="312" ht="15.75" customHeight="1">
      <c r="A312" s="260">
        <v>45160.0</v>
      </c>
      <c r="B312" s="242">
        <v>1396.83</v>
      </c>
      <c r="C312" s="242">
        <v>1398.17</v>
      </c>
      <c r="D312" s="242">
        <v>1388.82</v>
      </c>
      <c r="E312" s="242">
        <v>1395.88</v>
      </c>
      <c r="F312" s="187" t="s">
        <v>2191</v>
      </c>
      <c r="G312" s="243">
        <v>-0.0012</v>
      </c>
    </row>
    <row r="313" ht="15.75" customHeight="1">
      <c r="A313" s="259">
        <v>45159.0</v>
      </c>
      <c r="B313" s="245">
        <v>1381.96</v>
      </c>
      <c r="C313" s="245">
        <v>1399.11</v>
      </c>
      <c r="D313" s="245">
        <v>1379.38</v>
      </c>
      <c r="E313" s="245">
        <v>1397.52</v>
      </c>
      <c r="F313" s="244" t="s">
        <v>1678</v>
      </c>
      <c r="G313" s="246">
        <v>0.012</v>
      </c>
    </row>
    <row r="314" ht="15.75" customHeight="1">
      <c r="A314" s="260">
        <v>45156.0</v>
      </c>
      <c r="B314" s="242">
        <v>1395.83</v>
      </c>
      <c r="C314" s="242">
        <v>1400.81</v>
      </c>
      <c r="D314" s="242">
        <v>1378.38</v>
      </c>
      <c r="E314" s="242">
        <v>1381.02</v>
      </c>
      <c r="F314" s="187" t="s">
        <v>2192</v>
      </c>
      <c r="G314" s="243">
        <v>-0.0161</v>
      </c>
    </row>
    <row r="315" ht="15.75" customHeight="1">
      <c r="A315" s="259">
        <v>45155.0</v>
      </c>
      <c r="B315" s="245">
        <v>1412.04</v>
      </c>
      <c r="C315" s="245">
        <v>1412.04</v>
      </c>
      <c r="D315" s="245">
        <v>1398.12</v>
      </c>
      <c r="E315" s="245">
        <v>1403.64</v>
      </c>
      <c r="F315" s="244" t="s">
        <v>1676</v>
      </c>
      <c r="G315" s="246">
        <v>-0.0049</v>
      </c>
    </row>
    <row r="316" ht="15.75" customHeight="1">
      <c r="A316" s="260">
        <v>45154.0</v>
      </c>
      <c r="B316" s="242">
        <v>1402.89</v>
      </c>
      <c r="C316" s="242">
        <v>1411.99</v>
      </c>
      <c r="D316" s="242">
        <v>1397.52</v>
      </c>
      <c r="E316" s="242">
        <v>1410.55</v>
      </c>
      <c r="F316" s="187" t="s">
        <v>2193</v>
      </c>
      <c r="G316" s="243">
        <v>0.0179</v>
      </c>
    </row>
    <row r="317" ht="15.75" customHeight="1">
      <c r="A317" s="259">
        <v>45152.0</v>
      </c>
      <c r="B317" s="245">
        <v>1364.16</v>
      </c>
      <c r="C317" s="245">
        <v>1387.18</v>
      </c>
      <c r="D317" s="245">
        <v>1357.95</v>
      </c>
      <c r="E317" s="245">
        <v>1385.74</v>
      </c>
      <c r="F317" s="244" t="s">
        <v>2095</v>
      </c>
      <c r="G317" s="246">
        <v>0.0158</v>
      </c>
    </row>
    <row r="318" ht="15.75" customHeight="1">
      <c r="A318" s="260">
        <v>45149.0</v>
      </c>
      <c r="B318" s="242">
        <v>1384.2</v>
      </c>
      <c r="C318" s="242">
        <v>1389.02</v>
      </c>
      <c r="D318" s="242">
        <v>1359.39</v>
      </c>
      <c r="E318" s="242">
        <v>1364.16</v>
      </c>
      <c r="F318" s="187" t="s">
        <v>1712</v>
      </c>
      <c r="G318" s="243">
        <v>-0.0124</v>
      </c>
    </row>
    <row r="319" ht="15.75" customHeight="1">
      <c r="A319" s="259">
        <v>45148.0</v>
      </c>
      <c r="B319" s="245">
        <v>1383.8</v>
      </c>
      <c r="C319" s="245">
        <v>1387.98</v>
      </c>
      <c r="D319" s="245">
        <v>1377.83</v>
      </c>
      <c r="E319" s="245">
        <v>1381.31</v>
      </c>
      <c r="F319" s="244" t="s">
        <v>1850</v>
      </c>
      <c r="G319" s="246">
        <v>-0.0038</v>
      </c>
    </row>
    <row r="320" ht="15.75" customHeight="1">
      <c r="A320" s="260">
        <v>45147.0</v>
      </c>
      <c r="B320" s="242">
        <v>1376.24</v>
      </c>
      <c r="C320" s="242">
        <v>1388.18</v>
      </c>
      <c r="D320" s="242">
        <v>1374.75</v>
      </c>
      <c r="E320" s="242">
        <v>1386.59</v>
      </c>
      <c r="F320" s="187" t="s">
        <v>1829</v>
      </c>
      <c r="G320" s="243">
        <v>0.003</v>
      </c>
    </row>
    <row r="321" ht="15.75" customHeight="1">
      <c r="A321" s="259">
        <v>45146.0</v>
      </c>
      <c r="B321" s="245">
        <v>1385.04</v>
      </c>
      <c r="C321" s="245">
        <v>1385.74</v>
      </c>
      <c r="D321" s="245">
        <v>1376.64</v>
      </c>
      <c r="E321" s="245">
        <v>1382.41</v>
      </c>
      <c r="F321" s="244" t="s">
        <v>2194</v>
      </c>
      <c r="G321" s="246">
        <v>-0.002</v>
      </c>
    </row>
    <row r="322" ht="15.75" customHeight="1">
      <c r="A322" s="260">
        <v>45145.0</v>
      </c>
      <c r="B322" s="242">
        <v>1380.12</v>
      </c>
      <c r="C322" s="242">
        <v>1387.18</v>
      </c>
      <c r="D322" s="242">
        <v>1369.28</v>
      </c>
      <c r="E322" s="242">
        <v>1385.19</v>
      </c>
      <c r="F322" s="187" t="s">
        <v>2094</v>
      </c>
      <c r="G322" s="243">
        <v>0.0106</v>
      </c>
    </row>
    <row r="323" ht="15.75" customHeight="1">
      <c r="A323" s="259">
        <v>45142.0</v>
      </c>
      <c r="B323" s="245">
        <v>1361.23</v>
      </c>
      <c r="C323" s="245">
        <v>1378.13</v>
      </c>
      <c r="D323" s="245">
        <v>1354.37</v>
      </c>
      <c r="E323" s="245">
        <v>1370.63</v>
      </c>
      <c r="F323" s="244" t="s">
        <v>2195</v>
      </c>
      <c r="G323" s="246">
        <v>0.0103</v>
      </c>
    </row>
    <row r="324" ht="15.75" customHeight="1">
      <c r="A324" s="260">
        <v>45141.0</v>
      </c>
      <c r="B324" s="242">
        <v>1342.44</v>
      </c>
      <c r="C324" s="242">
        <v>1358.89</v>
      </c>
      <c r="D324" s="242">
        <v>1341.44</v>
      </c>
      <c r="E324" s="242">
        <v>1356.65</v>
      </c>
      <c r="F324" s="187" t="s">
        <v>1948</v>
      </c>
      <c r="G324" s="243">
        <v>0.0055</v>
      </c>
    </row>
    <row r="325" ht="15.75" customHeight="1">
      <c r="A325" s="259">
        <v>45140.0</v>
      </c>
      <c r="B325" s="245">
        <v>1361.63</v>
      </c>
      <c r="C325" s="245">
        <v>1364.26</v>
      </c>
      <c r="D325" s="245">
        <v>1340.89</v>
      </c>
      <c r="E325" s="245">
        <v>1349.25</v>
      </c>
      <c r="F325" s="244" t="s">
        <v>1597</v>
      </c>
      <c r="G325" s="246">
        <v>-0.0061</v>
      </c>
    </row>
    <row r="326" ht="15.75" customHeight="1">
      <c r="A326" s="260">
        <v>45139.0</v>
      </c>
      <c r="B326" s="242">
        <v>1354.37</v>
      </c>
      <c r="C326" s="242">
        <v>1361.33</v>
      </c>
      <c r="D326" s="242">
        <v>1349.4</v>
      </c>
      <c r="E326" s="242">
        <v>1357.55</v>
      </c>
      <c r="F326" s="187" t="s">
        <v>2196</v>
      </c>
      <c r="G326" s="243">
        <v>0.007</v>
      </c>
    </row>
    <row r="327" ht="15.75" customHeight="1">
      <c r="A327" s="259">
        <v>45138.0</v>
      </c>
      <c r="B327" s="245">
        <v>1341.19</v>
      </c>
      <c r="C327" s="245">
        <v>1349.89</v>
      </c>
      <c r="D327" s="245">
        <v>1325.78</v>
      </c>
      <c r="E327" s="245">
        <v>1348.1</v>
      </c>
      <c r="F327" s="244" t="s">
        <v>1796</v>
      </c>
      <c r="G327" s="246">
        <v>0.0113</v>
      </c>
    </row>
    <row r="328" ht="15.75" customHeight="1">
      <c r="A328" s="260">
        <v>45135.0</v>
      </c>
      <c r="B328" s="242">
        <v>1346.26</v>
      </c>
      <c r="C328" s="242">
        <v>1356.21</v>
      </c>
      <c r="D328" s="242">
        <v>1328.51</v>
      </c>
      <c r="E328" s="242">
        <v>1332.99</v>
      </c>
      <c r="F328" s="187" t="s">
        <v>2197</v>
      </c>
      <c r="G328" s="243">
        <v>-0.0093</v>
      </c>
    </row>
    <row r="329" ht="15.75" customHeight="1">
      <c r="A329" s="259">
        <v>45134.0</v>
      </c>
      <c r="B329" s="245">
        <v>1350.99</v>
      </c>
      <c r="C329" s="245">
        <v>1356.16</v>
      </c>
      <c r="D329" s="245">
        <v>1339.5</v>
      </c>
      <c r="E329" s="245">
        <v>1345.57</v>
      </c>
      <c r="F329" s="244" t="s">
        <v>2198</v>
      </c>
      <c r="G329" s="246">
        <v>0.0032</v>
      </c>
    </row>
    <row r="330" ht="15.75" customHeight="1">
      <c r="A330" s="260">
        <v>45133.0</v>
      </c>
      <c r="B330" s="242">
        <v>1335.47</v>
      </c>
      <c r="C330" s="242">
        <v>1342.44</v>
      </c>
      <c r="D330" s="242">
        <v>1331.89</v>
      </c>
      <c r="E330" s="242">
        <v>1341.29</v>
      </c>
      <c r="F330" s="187" t="s">
        <v>1685</v>
      </c>
      <c r="G330" s="243">
        <v>0.0107</v>
      </c>
    </row>
    <row r="331" ht="15.75" customHeight="1">
      <c r="A331" s="259">
        <v>45132.0</v>
      </c>
      <c r="B331" s="245">
        <v>1329.51</v>
      </c>
      <c r="C331" s="245">
        <v>1335.32</v>
      </c>
      <c r="D331" s="245">
        <v>1316.83</v>
      </c>
      <c r="E331" s="245">
        <v>1327.12</v>
      </c>
      <c r="F331" s="244" t="s">
        <v>2114</v>
      </c>
      <c r="G331" s="246">
        <v>-0.0015</v>
      </c>
    </row>
    <row r="332" ht="15.75" customHeight="1">
      <c r="A332" s="260">
        <v>45131.0</v>
      </c>
      <c r="B332" s="242">
        <v>1333.48</v>
      </c>
      <c r="C332" s="242">
        <v>1342.33</v>
      </c>
      <c r="D332" s="242">
        <v>1326.77</v>
      </c>
      <c r="E332" s="242">
        <v>1329.11</v>
      </c>
      <c r="F332" s="187" t="s">
        <v>2110</v>
      </c>
      <c r="G332" s="243">
        <v>0.0038</v>
      </c>
    </row>
    <row r="333" ht="15.75" customHeight="1">
      <c r="A333" s="259">
        <v>45128.0</v>
      </c>
      <c r="B333" s="245">
        <v>1312.8</v>
      </c>
      <c r="C333" s="245">
        <v>1342.44</v>
      </c>
      <c r="D333" s="245">
        <v>1297.69</v>
      </c>
      <c r="E333" s="245">
        <v>1324.14</v>
      </c>
      <c r="F333" s="244" t="s">
        <v>2199</v>
      </c>
      <c r="G333" s="246">
        <v>-0.0813</v>
      </c>
    </row>
    <row r="334" ht="15.75" customHeight="1">
      <c r="A334" s="260">
        <v>45127.0</v>
      </c>
      <c r="B334" s="242">
        <v>1462.76</v>
      </c>
      <c r="C334" s="242">
        <v>1462.76</v>
      </c>
      <c r="D334" s="242">
        <v>1432.63</v>
      </c>
      <c r="E334" s="242">
        <v>1441.38</v>
      </c>
      <c r="F334" s="187" t="s">
        <v>1994</v>
      </c>
      <c r="G334" s="243">
        <v>-0.0173</v>
      </c>
    </row>
    <row r="335" ht="15.75" customHeight="1">
      <c r="A335" s="259">
        <v>45126.0</v>
      </c>
      <c r="B335" s="245">
        <v>1477.67</v>
      </c>
      <c r="C335" s="245">
        <v>1490.4</v>
      </c>
      <c r="D335" s="245">
        <v>1452.51</v>
      </c>
      <c r="E335" s="245">
        <v>1466.68</v>
      </c>
      <c r="F335" s="244" t="s">
        <v>2200</v>
      </c>
      <c r="G335" s="246">
        <v>-2.0E-4</v>
      </c>
    </row>
    <row r="336" ht="15.75" customHeight="1">
      <c r="A336" s="260">
        <v>45125.0</v>
      </c>
      <c r="B336" s="242">
        <v>1425.96</v>
      </c>
      <c r="C336" s="242">
        <v>1469.67</v>
      </c>
      <c r="D336" s="242">
        <v>1420.99</v>
      </c>
      <c r="E336" s="242">
        <v>1466.93</v>
      </c>
      <c r="F336" s="187" t="s">
        <v>2201</v>
      </c>
      <c r="G336" s="243">
        <v>0.0367</v>
      </c>
    </row>
    <row r="337" ht="15.75" customHeight="1">
      <c r="A337" s="259">
        <v>45124.0</v>
      </c>
      <c r="B337" s="245">
        <v>1417.96</v>
      </c>
      <c r="C337" s="245">
        <v>1450.77</v>
      </c>
      <c r="D337" s="245">
        <v>1406.37</v>
      </c>
      <c r="E337" s="245">
        <v>1414.98</v>
      </c>
      <c r="F337" s="244" t="s">
        <v>2202</v>
      </c>
      <c r="G337" s="246">
        <v>-0.0021</v>
      </c>
    </row>
    <row r="338" ht="15.75" customHeight="1">
      <c r="A338" s="260">
        <v>45121.0</v>
      </c>
      <c r="B338" s="242">
        <v>1372.91</v>
      </c>
      <c r="C338" s="242">
        <v>1421.99</v>
      </c>
      <c r="D338" s="242">
        <v>1372.91</v>
      </c>
      <c r="E338" s="242">
        <v>1417.96</v>
      </c>
      <c r="F338" s="187" t="s">
        <v>2203</v>
      </c>
      <c r="G338" s="243">
        <v>0.0446</v>
      </c>
    </row>
    <row r="339" ht="15.75" customHeight="1">
      <c r="A339" s="259">
        <v>45120.0</v>
      </c>
      <c r="B339" s="245">
        <v>1327.42</v>
      </c>
      <c r="C339" s="245">
        <v>1369.08</v>
      </c>
      <c r="D339" s="245">
        <v>1323.39</v>
      </c>
      <c r="E339" s="245">
        <v>1357.45</v>
      </c>
      <c r="F339" s="244" t="s">
        <v>2204</v>
      </c>
      <c r="G339" s="246">
        <v>0.0239</v>
      </c>
    </row>
    <row r="340" ht="15.75" customHeight="1">
      <c r="A340" s="260">
        <v>45119.0</v>
      </c>
      <c r="B340" s="242">
        <v>1343.43</v>
      </c>
      <c r="C340" s="242">
        <v>1344.32</v>
      </c>
      <c r="D340" s="242">
        <v>1319.56</v>
      </c>
      <c r="E340" s="242">
        <v>1325.83</v>
      </c>
      <c r="F340" s="187" t="s">
        <v>1889</v>
      </c>
      <c r="G340" s="243">
        <v>-0.0113</v>
      </c>
    </row>
    <row r="341" ht="15.75" customHeight="1">
      <c r="A341" s="259">
        <v>45118.0</v>
      </c>
      <c r="B341" s="245">
        <v>1325.98</v>
      </c>
      <c r="C341" s="245">
        <v>1343.33</v>
      </c>
      <c r="D341" s="245">
        <v>1319.56</v>
      </c>
      <c r="E341" s="245">
        <v>1341.04</v>
      </c>
      <c r="F341" s="244" t="s">
        <v>2205</v>
      </c>
      <c r="G341" s="246">
        <v>0.0146</v>
      </c>
    </row>
    <row r="342" ht="15.75" customHeight="1">
      <c r="A342" s="260">
        <v>45117.0</v>
      </c>
      <c r="B342" s="242">
        <v>1329.06</v>
      </c>
      <c r="C342" s="242">
        <v>1334.38</v>
      </c>
      <c r="D342" s="242">
        <v>1311.91</v>
      </c>
      <c r="E342" s="242">
        <v>1321.7</v>
      </c>
      <c r="F342" s="187" t="s">
        <v>2009</v>
      </c>
      <c r="G342" s="243">
        <v>-8.0E-4</v>
      </c>
    </row>
    <row r="343" ht="15.75" customHeight="1">
      <c r="A343" s="259">
        <v>45114.0</v>
      </c>
      <c r="B343" s="245">
        <v>1326.52</v>
      </c>
      <c r="C343" s="245">
        <v>1338.26</v>
      </c>
      <c r="D343" s="245">
        <v>1317.92</v>
      </c>
      <c r="E343" s="245">
        <v>1322.75</v>
      </c>
      <c r="F343" s="244" t="s">
        <v>1870</v>
      </c>
      <c r="G343" s="246">
        <v>-0.0102</v>
      </c>
    </row>
    <row r="344" ht="15.75" customHeight="1">
      <c r="A344" s="260">
        <v>45113.0</v>
      </c>
      <c r="B344" s="242">
        <v>1335.03</v>
      </c>
      <c r="C344" s="242">
        <v>1339.9</v>
      </c>
      <c r="D344" s="242">
        <v>1329.66</v>
      </c>
      <c r="E344" s="242">
        <v>1336.37</v>
      </c>
      <c r="F344" s="187" t="s">
        <v>2206</v>
      </c>
      <c r="G344" s="243">
        <v>-0.0025</v>
      </c>
    </row>
    <row r="345" ht="15.75" customHeight="1">
      <c r="A345" s="259">
        <v>45112.0</v>
      </c>
      <c r="B345" s="245">
        <v>1350.24</v>
      </c>
      <c r="C345" s="245">
        <v>1350.34</v>
      </c>
      <c r="D345" s="245">
        <v>1333.48</v>
      </c>
      <c r="E345" s="245">
        <v>1339.75</v>
      </c>
      <c r="F345" s="244" t="s">
        <v>1950</v>
      </c>
      <c r="G345" s="246">
        <v>0.0016</v>
      </c>
    </row>
    <row r="346" ht="15.75" customHeight="1">
      <c r="A346" s="260">
        <v>45111.0</v>
      </c>
      <c r="B346" s="242">
        <v>1336.77</v>
      </c>
      <c r="C346" s="242">
        <v>1338.46</v>
      </c>
      <c r="D346" s="242">
        <v>1323.94</v>
      </c>
      <c r="E346" s="242">
        <v>1337.61</v>
      </c>
      <c r="F346" s="187" t="s">
        <v>1880</v>
      </c>
      <c r="G346" s="243">
        <v>0.0086</v>
      </c>
    </row>
    <row r="347" ht="15.75" customHeight="1">
      <c r="A347" s="259">
        <v>45110.0</v>
      </c>
      <c r="B347" s="245">
        <v>1322.55</v>
      </c>
      <c r="C347" s="245">
        <v>1338.46</v>
      </c>
      <c r="D347" s="245">
        <v>1321.01</v>
      </c>
      <c r="E347" s="245">
        <v>1326.23</v>
      </c>
      <c r="F347" s="244" t="s">
        <v>2207</v>
      </c>
      <c r="G347" s="246">
        <v>-0.0013</v>
      </c>
    </row>
    <row r="348" ht="15.75" customHeight="1">
      <c r="A348" s="260">
        <v>45107.0</v>
      </c>
      <c r="B348" s="242">
        <v>1300.87</v>
      </c>
      <c r="C348" s="242">
        <v>1331.4</v>
      </c>
      <c r="D348" s="242">
        <v>1297.14</v>
      </c>
      <c r="E348" s="242">
        <v>1328.02</v>
      </c>
      <c r="F348" s="187" t="s">
        <v>2208</v>
      </c>
      <c r="G348" s="243">
        <v>0.0326</v>
      </c>
    </row>
    <row r="349" ht="15.75" customHeight="1">
      <c r="A349" s="259">
        <v>45105.0</v>
      </c>
      <c r="B349" s="245">
        <v>1282.77</v>
      </c>
      <c r="C349" s="245">
        <v>1289.43</v>
      </c>
      <c r="D349" s="245">
        <v>1274.22</v>
      </c>
      <c r="E349" s="245">
        <v>1286.1</v>
      </c>
      <c r="F349" s="244" t="s">
        <v>2209</v>
      </c>
      <c r="G349" s="246">
        <v>0.0111</v>
      </c>
    </row>
    <row r="350" ht="15.75" customHeight="1">
      <c r="A350" s="260">
        <v>45104.0</v>
      </c>
      <c r="B350" s="242">
        <v>1272.83</v>
      </c>
      <c r="C350" s="242">
        <v>1274.82</v>
      </c>
      <c r="D350" s="242">
        <v>1267.06</v>
      </c>
      <c r="E350" s="242">
        <v>1271.98</v>
      </c>
      <c r="F350" s="187" t="s">
        <v>2210</v>
      </c>
      <c r="G350" s="243">
        <v>0.0069</v>
      </c>
    </row>
    <row r="351" ht="15.75" customHeight="1">
      <c r="A351" s="259">
        <v>45103.0</v>
      </c>
      <c r="B351" s="245">
        <v>1263.13</v>
      </c>
      <c r="C351" s="245">
        <v>1266.86</v>
      </c>
      <c r="D351" s="245">
        <v>1255.18</v>
      </c>
      <c r="E351" s="245">
        <v>1263.23</v>
      </c>
      <c r="F351" s="244" t="s">
        <v>1899</v>
      </c>
      <c r="G351" s="246">
        <v>0.0042</v>
      </c>
    </row>
    <row r="352" ht="15.75" customHeight="1">
      <c r="A352" s="260">
        <v>45100.0</v>
      </c>
      <c r="B352" s="242">
        <v>1269.3</v>
      </c>
      <c r="C352" s="242">
        <v>1272.18</v>
      </c>
      <c r="D352" s="242">
        <v>1256.27</v>
      </c>
      <c r="E352" s="242">
        <v>1257.91</v>
      </c>
      <c r="F352" s="187" t="s">
        <v>2211</v>
      </c>
      <c r="G352" s="243">
        <v>-0.0129</v>
      </c>
    </row>
    <row r="353" ht="15.75" customHeight="1">
      <c r="A353" s="259">
        <v>45099.0</v>
      </c>
      <c r="B353" s="245">
        <v>1282.17</v>
      </c>
      <c r="C353" s="245">
        <v>1282.17</v>
      </c>
      <c r="D353" s="245">
        <v>1266.36</v>
      </c>
      <c r="E353" s="245">
        <v>1274.37</v>
      </c>
      <c r="F353" s="244" t="s">
        <v>1723</v>
      </c>
      <c r="G353" s="246">
        <v>-0.0137</v>
      </c>
    </row>
    <row r="354" ht="15.75" customHeight="1">
      <c r="A354" s="260">
        <v>45098.0</v>
      </c>
      <c r="B354" s="242">
        <v>1292.67</v>
      </c>
      <c r="C354" s="242">
        <v>1296.49</v>
      </c>
      <c r="D354" s="242">
        <v>1287.74</v>
      </c>
      <c r="E354" s="242">
        <v>1292.07</v>
      </c>
      <c r="F354" s="187" t="s">
        <v>2212</v>
      </c>
      <c r="G354" s="243">
        <v>-0.0031</v>
      </c>
    </row>
    <row r="355" ht="15.75" customHeight="1">
      <c r="A355" s="259">
        <v>45097.0</v>
      </c>
      <c r="B355" s="245">
        <v>1286.75</v>
      </c>
      <c r="C355" s="245">
        <v>1297.69</v>
      </c>
      <c r="D355" s="245">
        <v>1283.86</v>
      </c>
      <c r="E355" s="245">
        <v>1296.1</v>
      </c>
      <c r="F355" s="244" t="s">
        <v>1762</v>
      </c>
      <c r="G355" s="246">
        <v>0.0073</v>
      </c>
    </row>
    <row r="356" ht="15.75" customHeight="1">
      <c r="A356" s="260">
        <v>45096.0</v>
      </c>
      <c r="B356" s="242">
        <v>1286.75</v>
      </c>
      <c r="C356" s="242">
        <v>1292.22</v>
      </c>
      <c r="D356" s="242">
        <v>1279.84</v>
      </c>
      <c r="E356" s="242">
        <v>1286.75</v>
      </c>
      <c r="F356" s="187" t="s">
        <v>1674</v>
      </c>
      <c r="G356" s="243">
        <v>0.0018</v>
      </c>
    </row>
    <row r="357" ht="15.75" customHeight="1">
      <c r="A357" s="259">
        <v>45093.0</v>
      </c>
      <c r="B357" s="245">
        <v>1279.79</v>
      </c>
      <c r="C357" s="245">
        <v>1294.21</v>
      </c>
      <c r="D357" s="245">
        <v>1273.87</v>
      </c>
      <c r="E357" s="245">
        <v>1284.41</v>
      </c>
      <c r="F357" s="244" t="s">
        <v>1907</v>
      </c>
      <c r="G357" s="246">
        <v>0.0038</v>
      </c>
    </row>
    <row r="358" ht="15.75" customHeight="1">
      <c r="A358" s="260">
        <v>45092.0</v>
      </c>
      <c r="B358" s="242">
        <v>1286.7</v>
      </c>
      <c r="C358" s="242">
        <v>1286.7</v>
      </c>
      <c r="D358" s="242">
        <v>1275.46</v>
      </c>
      <c r="E358" s="242">
        <v>1279.59</v>
      </c>
      <c r="F358" s="187" t="s">
        <v>1609</v>
      </c>
      <c r="G358" s="243">
        <v>-0.0105</v>
      </c>
    </row>
    <row r="359" ht="15.75" customHeight="1">
      <c r="A359" s="259">
        <v>45091.0</v>
      </c>
      <c r="B359" s="245">
        <v>1299.03</v>
      </c>
      <c r="C359" s="245">
        <v>1299.38</v>
      </c>
      <c r="D359" s="245">
        <v>1285.95</v>
      </c>
      <c r="E359" s="245">
        <v>1293.11</v>
      </c>
      <c r="F359" s="244" t="s">
        <v>1932</v>
      </c>
      <c r="G359" s="246">
        <v>-0.0034</v>
      </c>
    </row>
    <row r="360" ht="15.75" customHeight="1">
      <c r="A360" s="260">
        <v>45090.0</v>
      </c>
      <c r="B360" s="242">
        <v>1292.61</v>
      </c>
      <c r="C360" s="242">
        <v>1299.18</v>
      </c>
      <c r="D360" s="242">
        <v>1289.78</v>
      </c>
      <c r="E360" s="242">
        <v>1297.54</v>
      </c>
      <c r="F360" s="187" t="s">
        <v>1864</v>
      </c>
      <c r="G360" s="243">
        <v>0.01</v>
      </c>
    </row>
    <row r="361" ht="15.75" customHeight="1">
      <c r="A361" s="259">
        <v>45089.0</v>
      </c>
      <c r="B361" s="245">
        <v>1266.36</v>
      </c>
      <c r="C361" s="245">
        <v>1288.44</v>
      </c>
      <c r="D361" s="245">
        <v>1265.87</v>
      </c>
      <c r="E361" s="245">
        <v>1284.71</v>
      </c>
      <c r="F361" s="244" t="s">
        <v>1768</v>
      </c>
      <c r="G361" s="246">
        <v>0.0205</v>
      </c>
    </row>
    <row r="362" ht="15.75" customHeight="1">
      <c r="A362" s="260">
        <v>45086.0</v>
      </c>
      <c r="B362" s="242">
        <v>1275.31</v>
      </c>
      <c r="C362" s="242">
        <v>1275.31</v>
      </c>
      <c r="D362" s="242">
        <v>1256.92</v>
      </c>
      <c r="E362" s="242">
        <v>1258.86</v>
      </c>
      <c r="F362" s="187" t="s">
        <v>2042</v>
      </c>
      <c r="G362" s="243">
        <v>-0.0131</v>
      </c>
    </row>
    <row r="363" ht="15.75" customHeight="1">
      <c r="A363" s="259">
        <v>45085.0</v>
      </c>
      <c r="B363" s="245">
        <v>1278.99</v>
      </c>
      <c r="C363" s="245">
        <v>1284.76</v>
      </c>
      <c r="D363" s="245">
        <v>1273.92</v>
      </c>
      <c r="E363" s="245">
        <v>1275.61</v>
      </c>
      <c r="F363" s="244" t="s">
        <v>1756</v>
      </c>
      <c r="G363" s="246">
        <v>-0.0048</v>
      </c>
    </row>
    <row r="364" ht="15.75" customHeight="1">
      <c r="A364" s="260">
        <v>45084.0</v>
      </c>
      <c r="B364" s="242">
        <v>1283.27</v>
      </c>
      <c r="C364" s="242">
        <v>1286.75</v>
      </c>
      <c r="D364" s="242">
        <v>1275.31</v>
      </c>
      <c r="E364" s="242">
        <v>1281.73</v>
      </c>
      <c r="F364" s="187" t="s">
        <v>1734</v>
      </c>
      <c r="G364" s="243">
        <v>0.0078</v>
      </c>
    </row>
    <row r="365" ht="15.75" customHeight="1">
      <c r="A365" s="259">
        <v>45083.0</v>
      </c>
      <c r="B365" s="245">
        <v>1281.38</v>
      </c>
      <c r="C365" s="245">
        <v>1281.38</v>
      </c>
      <c r="D365" s="245">
        <v>1265.87</v>
      </c>
      <c r="E365" s="245">
        <v>1271.83</v>
      </c>
      <c r="F365" s="244" t="s">
        <v>2213</v>
      </c>
      <c r="G365" s="246">
        <v>-0.0195</v>
      </c>
    </row>
    <row r="366" ht="15.75" customHeight="1">
      <c r="A366" s="260">
        <v>45082.0</v>
      </c>
      <c r="B366" s="242">
        <v>1296.69</v>
      </c>
      <c r="C366" s="242">
        <v>1302.11</v>
      </c>
      <c r="D366" s="242">
        <v>1290.03</v>
      </c>
      <c r="E366" s="242">
        <v>1297.19</v>
      </c>
      <c r="F366" s="187" t="s">
        <v>1600</v>
      </c>
      <c r="G366" s="243">
        <v>0.0042</v>
      </c>
    </row>
    <row r="367" ht="15.75" customHeight="1">
      <c r="A367" s="259">
        <v>45079.0</v>
      </c>
      <c r="B367" s="245">
        <v>1301.66</v>
      </c>
      <c r="C367" s="245">
        <v>1305.54</v>
      </c>
      <c r="D367" s="245">
        <v>1288.79</v>
      </c>
      <c r="E367" s="245">
        <v>1291.72</v>
      </c>
      <c r="F367" s="244" t="s">
        <v>2214</v>
      </c>
      <c r="G367" s="246">
        <v>-0.0155</v>
      </c>
    </row>
    <row r="368" ht="15.75" customHeight="1">
      <c r="A368" s="260">
        <v>45078.0</v>
      </c>
      <c r="B368" s="242">
        <v>1315.14</v>
      </c>
      <c r="C368" s="242">
        <v>1322.05</v>
      </c>
      <c r="D368" s="242">
        <v>1310.71</v>
      </c>
      <c r="E368" s="242">
        <v>1312.11</v>
      </c>
      <c r="F368" s="187" t="s">
        <v>1638</v>
      </c>
      <c r="G368" s="243">
        <v>9.0E-4</v>
      </c>
    </row>
    <row r="369" ht="15.75" customHeight="1">
      <c r="A369" s="259">
        <v>45077.0</v>
      </c>
      <c r="B369" s="245">
        <v>1312.45</v>
      </c>
      <c r="C369" s="245">
        <v>1323.64</v>
      </c>
      <c r="D369" s="245">
        <v>1306.79</v>
      </c>
      <c r="E369" s="245">
        <v>1310.91</v>
      </c>
      <c r="F369" s="244" t="s">
        <v>2215</v>
      </c>
      <c r="G369" s="246">
        <v>-0.0042</v>
      </c>
    </row>
    <row r="370" ht="15.75" customHeight="1">
      <c r="A370" s="260">
        <v>45076.0</v>
      </c>
      <c r="B370" s="242">
        <v>1307.63</v>
      </c>
      <c r="C370" s="242">
        <v>1318.97</v>
      </c>
      <c r="D370" s="242">
        <v>1301.81</v>
      </c>
      <c r="E370" s="242">
        <v>1316.43</v>
      </c>
      <c r="F370" s="187" t="s">
        <v>1844</v>
      </c>
      <c r="G370" s="243">
        <v>0.0072</v>
      </c>
    </row>
    <row r="371" ht="15.75" customHeight="1">
      <c r="A371" s="259">
        <v>45075.0</v>
      </c>
      <c r="B371" s="245">
        <v>1325.23</v>
      </c>
      <c r="C371" s="245">
        <v>1325.23</v>
      </c>
      <c r="D371" s="245">
        <v>1302.51</v>
      </c>
      <c r="E371" s="245">
        <v>1307.03</v>
      </c>
      <c r="F371" s="244" t="s">
        <v>1665</v>
      </c>
      <c r="G371" s="246">
        <v>-0.0023</v>
      </c>
    </row>
    <row r="372" ht="15.75" customHeight="1">
      <c r="A372" s="260">
        <v>45072.0</v>
      </c>
      <c r="B372" s="242">
        <v>1298.68</v>
      </c>
      <c r="C372" s="242">
        <v>1316.03</v>
      </c>
      <c r="D372" s="242">
        <v>1298.68</v>
      </c>
      <c r="E372" s="242">
        <v>1310.07</v>
      </c>
      <c r="F372" s="187" t="s">
        <v>2216</v>
      </c>
      <c r="G372" s="243">
        <v>0.01</v>
      </c>
    </row>
    <row r="373" ht="15.75" customHeight="1">
      <c r="A373" s="259">
        <v>45071.0</v>
      </c>
      <c r="B373" s="245">
        <v>1287.25</v>
      </c>
      <c r="C373" s="245">
        <v>1299.68</v>
      </c>
      <c r="D373" s="245">
        <v>1282.03</v>
      </c>
      <c r="E373" s="245">
        <v>1297.04</v>
      </c>
      <c r="F373" s="244" t="s">
        <v>1936</v>
      </c>
      <c r="G373" s="246">
        <v>0.0044</v>
      </c>
    </row>
    <row r="374" ht="15.75" customHeight="1">
      <c r="A374" s="260">
        <v>45070.0</v>
      </c>
      <c r="B374" s="242">
        <v>1289.04</v>
      </c>
      <c r="C374" s="242">
        <v>1297.69</v>
      </c>
      <c r="D374" s="242">
        <v>1284.06</v>
      </c>
      <c r="E374" s="242">
        <v>1291.37</v>
      </c>
      <c r="F374" s="187" t="s">
        <v>1562</v>
      </c>
      <c r="G374" s="243">
        <v>-0.0011</v>
      </c>
    </row>
    <row r="375" ht="15.75" customHeight="1">
      <c r="A375" s="259">
        <v>45069.0</v>
      </c>
      <c r="B375" s="245">
        <v>1291.92</v>
      </c>
      <c r="C375" s="245">
        <v>1306.79</v>
      </c>
      <c r="D375" s="245">
        <v>1289.78</v>
      </c>
      <c r="E375" s="245">
        <v>1292.77</v>
      </c>
      <c r="F375" s="244" t="s">
        <v>2033</v>
      </c>
      <c r="G375" s="246">
        <v>0.0056</v>
      </c>
    </row>
    <row r="376" ht="15.75" customHeight="1">
      <c r="A376" s="260">
        <v>45068.0</v>
      </c>
      <c r="B376" s="242">
        <v>1265.82</v>
      </c>
      <c r="C376" s="242">
        <v>1288.34</v>
      </c>
      <c r="D376" s="242">
        <v>1263.13</v>
      </c>
      <c r="E376" s="242">
        <v>1285.56</v>
      </c>
      <c r="F376" s="187" t="s">
        <v>2217</v>
      </c>
      <c r="G376" s="243">
        <v>0.0188</v>
      </c>
    </row>
    <row r="377" ht="15.75" customHeight="1">
      <c r="A377" s="259">
        <v>45065.0</v>
      </c>
      <c r="B377" s="245">
        <v>1249.01</v>
      </c>
      <c r="C377" s="245">
        <v>1266.16</v>
      </c>
      <c r="D377" s="245">
        <v>1245.78</v>
      </c>
      <c r="E377" s="245">
        <v>1261.79</v>
      </c>
      <c r="F377" s="244" t="s">
        <v>1990</v>
      </c>
      <c r="G377" s="246">
        <v>0.0184</v>
      </c>
    </row>
    <row r="378" ht="15.75" customHeight="1">
      <c r="A378" s="260">
        <v>45064.0</v>
      </c>
      <c r="B378" s="242">
        <v>1251.55</v>
      </c>
      <c r="C378" s="242">
        <v>1252.59</v>
      </c>
      <c r="D378" s="242">
        <v>1235.49</v>
      </c>
      <c r="E378" s="242">
        <v>1239.02</v>
      </c>
      <c r="F378" s="187" t="s">
        <v>2218</v>
      </c>
      <c r="G378" s="243">
        <v>-7.0E-4</v>
      </c>
    </row>
    <row r="379" ht="15.75" customHeight="1">
      <c r="A379" s="259">
        <v>45063.0</v>
      </c>
      <c r="B379" s="245">
        <v>1253.54</v>
      </c>
      <c r="C379" s="245">
        <v>1253.88</v>
      </c>
      <c r="D379" s="245">
        <v>1235.49</v>
      </c>
      <c r="E379" s="245">
        <v>1239.91</v>
      </c>
      <c r="F379" s="244" t="s">
        <v>2219</v>
      </c>
      <c r="G379" s="246">
        <v>-0.0138</v>
      </c>
    </row>
    <row r="380" ht="15.75" customHeight="1">
      <c r="A380" s="260">
        <v>45062.0</v>
      </c>
      <c r="B380" s="242">
        <v>1257.91</v>
      </c>
      <c r="C380" s="242">
        <v>1266.81</v>
      </c>
      <c r="D380" s="242">
        <v>1255.67</v>
      </c>
      <c r="E380" s="242">
        <v>1257.21</v>
      </c>
      <c r="F380" s="187" t="s">
        <v>1701</v>
      </c>
      <c r="G380" s="243">
        <v>0.0047</v>
      </c>
    </row>
    <row r="381" ht="15.75" customHeight="1">
      <c r="A381" s="259">
        <v>45061.0</v>
      </c>
      <c r="B381" s="245">
        <v>1242.9</v>
      </c>
      <c r="C381" s="245">
        <v>1261.79</v>
      </c>
      <c r="D381" s="245">
        <v>1238.67</v>
      </c>
      <c r="E381" s="245">
        <v>1251.3</v>
      </c>
      <c r="F381" s="244" t="s">
        <v>1685</v>
      </c>
      <c r="G381" s="246">
        <v>0.0106</v>
      </c>
    </row>
    <row r="382" ht="15.75" customHeight="1">
      <c r="A382" s="260">
        <v>45058.0</v>
      </c>
      <c r="B382" s="242">
        <v>1246.33</v>
      </c>
      <c r="C382" s="242">
        <v>1248.96</v>
      </c>
      <c r="D382" s="242">
        <v>1232.11</v>
      </c>
      <c r="E382" s="242">
        <v>1238.22</v>
      </c>
      <c r="F382" s="187" t="s">
        <v>2220</v>
      </c>
      <c r="G382" s="243">
        <v>-0.0087</v>
      </c>
    </row>
    <row r="383" ht="15.75" customHeight="1">
      <c r="A383" s="259">
        <v>45057.0</v>
      </c>
      <c r="B383" s="245">
        <v>1263.13</v>
      </c>
      <c r="C383" s="245">
        <v>1268.75</v>
      </c>
      <c r="D383" s="245">
        <v>1246.03</v>
      </c>
      <c r="E383" s="245">
        <v>1249.06</v>
      </c>
      <c r="F383" s="244" t="s">
        <v>1683</v>
      </c>
      <c r="G383" s="246">
        <v>-0.0057</v>
      </c>
    </row>
    <row r="384" ht="15.75" customHeight="1">
      <c r="A384" s="260">
        <v>45056.0</v>
      </c>
      <c r="B384" s="242">
        <v>1269.25</v>
      </c>
      <c r="C384" s="242">
        <v>1269.25</v>
      </c>
      <c r="D384" s="242">
        <v>1252.09</v>
      </c>
      <c r="E384" s="242">
        <v>1256.17</v>
      </c>
      <c r="F384" s="187" t="s">
        <v>1742</v>
      </c>
      <c r="G384" s="243">
        <v>-0.0059</v>
      </c>
    </row>
    <row r="385" ht="15.75" customHeight="1">
      <c r="A385" s="259">
        <v>45055.0</v>
      </c>
      <c r="B385" s="245">
        <v>1258.91</v>
      </c>
      <c r="C385" s="245">
        <v>1264.87</v>
      </c>
      <c r="D385" s="245">
        <v>1253.64</v>
      </c>
      <c r="E385" s="245">
        <v>1263.58</v>
      </c>
      <c r="F385" s="244" t="s">
        <v>1746</v>
      </c>
      <c r="G385" s="246">
        <v>0.004</v>
      </c>
    </row>
    <row r="386" ht="15.75" customHeight="1">
      <c r="A386" s="260">
        <v>45054.0</v>
      </c>
      <c r="B386" s="242">
        <v>1255.38</v>
      </c>
      <c r="C386" s="242">
        <v>1263.18</v>
      </c>
      <c r="D386" s="242">
        <v>1248.17</v>
      </c>
      <c r="E386" s="242">
        <v>1258.51</v>
      </c>
      <c r="F386" s="187" t="s">
        <v>2221</v>
      </c>
      <c r="G386" s="243">
        <v>0.0052</v>
      </c>
    </row>
    <row r="387" ht="15.75" customHeight="1">
      <c r="A387" s="259">
        <v>45051.0</v>
      </c>
      <c r="B387" s="245">
        <v>1271.83</v>
      </c>
      <c r="C387" s="245">
        <v>1271.83</v>
      </c>
      <c r="D387" s="245">
        <v>1247.22</v>
      </c>
      <c r="E387" s="245">
        <v>1252.04</v>
      </c>
      <c r="F387" s="244" t="s">
        <v>2154</v>
      </c>
      <c r="G387" s="246">
        <v>-0.0113</v>
      </c>
    </row>
    <row r="388" ht="15.75" customHeight="1">
      <c r="A388" s="260">
        <v>45050.0</v>
      </c>
      <c r="B388" s="242">
        <v>1261.84</v>
      </c>
      <c r="C388" s="242">
        <v>1268.65</v>
      </c>
      <c r="D388" s="242">
        <v>1255.43</v>
      </c>
      <c r="E388" s="242">
        <v>1266.41</v>
      </c>
      <c r="F388" s="187" t="s">
        <v>1930</v>
      </c>
      <c r="G388" s="243">
        <v>0.0035</v>
      </c>
    </row>
    <row r="389" ht="15.75" customHeight="1">
      <c r="A389" s="259">
        <v>45049.0</v>
      </c>
      <c r="B389" s="245">
        <v>1258.91</v>
      </c>
      <c r="C389" s="245">
        <v>1265.37</v>
      </c>
      <c r="D389" s="245">
        <v>1255.03</v>
      </c>
      <c r="E389" s="245">
        <v>1262.04</v>
      </c>
      <c r="F389" s="244" t="s">
        <v>1951</v>
      </c>
      <c r="G389" s="246">
        <v>-0.0065</v>
      </c>
    </row>
    <row r="390" ht="15.75" customHeight="1">
      <c r="A390" s="260">
        <v>45048.0</v>
      </c>
      <c r="B390" s="242">
        <v>1247.52</v>
      </c>
      <c r="C390" s="242">
        <v>1272.58</v>
      </c>
      <c r="D390" s="242">
        <v>1247.52</v>
      </c>
      <c r="E390" s="242">
        <v>1270.29</v>
      </c>
      <c r="F390" s="187" t="s">
        <v>1967</v>
      </c>
      <c r="G390" s="243">
        <v>0.0197</v>
      </c>
    </row>
    <row r="391" ht="15.75" customHeight="1">
      <c r="A391" s="259">
        <v>45044.0</v>
      </c>
      <c r="B391" s="245">
        <v>1248.66</v>
      </c>
      <c r="C391" s="245">
        <v>1251.94</v>
      </c>
      <c r="D391" s="245">
        <v>1237.97</v>
      </c>
      <c r="E391" s="245">
        <v>1245.73</v>
      </c>
      <c r="F391" s="244" t="s">
        <v>1719</v>
      </c>
      <c r="G391" s="246">
        <v>0.0052</v>
      </c>
    </row>
    <row r="392" ht="15.75" customHeight="1">
      <c r="A392" s="260">
        <v>45043.0</v>
      </c>
      <c r="B392" s="242">
        <v>1223.11</v>
      </c>
      <c r="C392" s="242">
        <v>1240.81</v>
      </c>
      <c r="D392" s="242">
        <v>1218.53</v>
      </c>
      <c r="E392" s="242">
        <v>1239.27</v>
      </c>
      <c r="F392" s="187" t="s">
        <v>2222</v>
      </c>
      <c r="G392" s="243">
        <v>0.0152</v>
      </c>
    </row>
    <row r="393" ht="15.75" customHeight="1">
      <c r="A393" s="259">
        <v>45042.0</v>
      </c>
      <c r="B393" s="245">
        <v>1221.12</v>
      </c>
      <c r="C393" s="245">
        <v>1226.09</v>
      </c>
      <c r="D393" s="245">
        <v>1213.71</v>
      </c>
      <c r="E393" s="245">
        <v>1220.67</v>
      </c>
      <c r="F393" s="244" t="s">
        <v>2223</v>
      </c>
      <c r="G393" s="246">
        <v>0.0022</v>
      </c>
    </row>
    <row r="394" ht="15.75" customHeight="1">
      <c r="A394" s="260">
        <v>45041.0</v>
      </c>
      <c r="B394" s="242">
        <v>1219.08</v>
      </c>
      <c r="C394" s="242">
        <v>1228.58</v>
      </c>
      <c r="D394" s="242">
        <v>1208.19</v>
      </c>
      <c r="E394" s="242">
        <v>1218.04</v>
      </c>
      <c r="F394" s="187" t="s">
        <v>2120</v>
      </c>
      <c r="G394" s="243">
        <v>-0.0011</v>
      </c>
    </row>
    <row r="395" ht="15.75" customHeight="1">
      <c r="A395" s="259">
        <v>45040.0</v>
      </c>
      <c r="B395" s="245">
        <v>1221.12</v>
      </c>
      <c r="C395" s="245">
        <v>1223.11</v>
      </c>
      <c r="D395" s="245">
        <v>1211.17</v>
      </c>
      <c r="E395" s="245">
        <v>1219.43</v>
      </c>
      <c r="F395" s="244" t="s">
        <v>2224</v>
      </c>
      <c r="G395" s="246">
        <v>-9.0E-4</v>
      </c>
    </row>
    <row r="396" ht="15.75" customHeight="1">
      <c r="A396" s="260">
        <v>45037.0</v>
      </c>
      <c r="B396" s="242">
        <v>1221.22</v>
      </c>
      <c r="C396" s="242">
        <v>1226.34</v>
      </c>
      <c r="D396" s="242">
        <v>1213.16</v>
      </c>
      <c r="E396" s="242">
        <v>1220.47</v>
      </c>
      <c r="F396" s="187" t="s">
        <v>2225</v>
      </c>
      <c r="G396" s="243">
        <v>0.0032</v>
      </c>
    </row>
    <row r="397" ht="15.75" customHeight="1">
      <c r="A397" s="259">
        <v>45036.0</v>
      </c>
      <c r="B397" s="245">
        <v>1223.8</v>
      </c>
      <c r="C397" s="245">
        <v>1230.91</v>
      </c>
      <c r="D397" s="245">
        <v>1214.56</v>
      </c>
      <c r="E397" s="245">
        <v>1216.54</v>
      </c>
      <c r="F397" s="244" t="s">
        <v>2226</v>
      </c>
      <c r="G397" s="246">
        <v>-0.0071</v>
      </c>
    </row>
    <row r="398" ht="15.75" customHeight="1">
      <c r="A398" s="260">
        <v>45035.0</v>
      </c>
      <c r="B398" s="242">
        <v>1247.32</v>
      </c>
      <c r="C398" s="242">
        <v>1247.32</v>
      </c>
      <c r="D398" s="242">
        <v>1222.51</v>
      </c>
      <c r="E398" s="242">
        <v>1225.3</v>
      </c>
      <c r="F398" s="187" t="s">
        <v>2227</v>
      </c>
      <c r="G398" s="243">
        <v>-0.0216</v>
      </c>
    </row>
    <row r="399" ht="15.75" customHeight="1">
      <c r="A399" s="259">
        <v>45034.0</v>
      </c>
      <c r="B399" s="245">
        <v>1262.83</v>
      </c>
      <c r="C399" s="245">
        <v>1262.83</v>
      </c>
      <c r="D399" s="245">
        <v>1246.08</v>
      </c>
      <c r="E399" s="245">
        <v>1252.29</v>
      </c>
      <c r="F399" s="244" t="s">
        <v>2228</v>
      </c>
      <c r="G399" s="246">
        <v>8.0E-4</v>
      </c>
    </row>
    <row r="400" ht="15.75" customHeight="1">
      <c r="A400" s="260">
        <v>45033.0</v>
      </c>
      <c r="B400" s="242">
        <v>1243.29</v>
      </c>
      <c r="C400" s="242">
        <v>1254.08</v>
      </c>
      <c r="D400" s="242">
        <v>1178.66</v>
      </c>
      <c r="E400" s="242">
        <v>1251.25</v>
      </c>
      <c r="F400" s="187" t="s">
        <v>2229</v>
      </c>
      <c r="G400" s="243">
        <v>-0.0942</v>
      </c>
    </row>
    <row r="401" ht="15.75" customHeight="1">
      <c r="A401" s="259">
        <v>45029.0</v>
      </c>
      <c r="B401" s="245">
        <v>1401.85</v>
      </c>
      <c r="C401" s="245">
        <v>1403.14</v>
      </c>
      <c r="D401" s="245">
        <v>1375.25</v>
      </c>
      <c r="E401" s="245">
        <v>1381.42</v>
      </c>
      <c r="F401" s="244" t="s">
        <v>2230</v>
      </c>
      <c r="G401" s="246">
        <v>-0.0274</v>
      </c>
    </row>
    <row r="402" ht="15.75" customHeight="1">
      <c r="A402" s="260">
        <v>45028.0</v>
      </c>
      <c r="B402" s="242">
        <v>1405.13</v>
      </c>
      <c r="C402" s="242">
        <v>1423.48</v>
      </c>
      <c r="D402" s="242">
        <v>1392.15</v>
      </c>
      <c r="E402" s="242">
        <v>1420.3</v>
      </c>
      <c r="F402" s="187" t="s">
        <v>2043</v>
      </c>
      <c r="G402" s="243">
        <v>0.0158</v>
      </c>
    </row>
    <row r="403" ht="15.75" customHeight="1">
      <c r="A403" s="259">
        <v>45027.0</v>
      </c>
      <c r="B403" s="245">
        <v>1420.89</v>
      </c>
      <c r="C403" s="245">
        <v>1425.32</v>
      </c>
      <c r="D403" s="245">
        <v>1381.22</v>
      </c>
      <c r="E403" s="245">
        <v>1398.27</v>
      </c>
      <c r="F403" s="244" t="s">
        <v>2108</v>
      </c>
      <c r="G403" s="246">
        <v>-0.015</v>
      </c>
    </row>
    <row r="404" ht="15.75" customHeight="1">
      <c r="A404" s="260">
        <v>45026.0</v>
      </c>
      <c r="B404" s="242">
        <v>1415.97</v>
      </c>
      <c r="C404" s="242">
        <v>1425.96</v>
      </c>
      <c r="D404" s="242">
        <v>1407.07</v>
      </c>
      <c r="E404" s="242">
        <v>1419.6</v>
      </c>
      <c r="F404" s="187" t="s">
        <v>2012</v>
      </c>
      <c r="G404" s="243">
        <v>0.004</v>
      </c>
    </row>
    <row r="405" ht="15.75" customHeight="1">
      <c r="A405" s="259">
        <v>45022.0</v>
      </c>
      <c r="B405" s="245">
        <v>1408.06</v>
      </c>
      <c r="C405" s="245">
        <v>1420.4</v>
      </c>
      <c r="D405" s="245">
        <v>1402.45</v>
      </c>
      <c r="E405" s="245">
        <v>1413.93</v>
      </c>
      <c r="F405" s="244" t="s">
        <v>2218</v>
      </c>
      <c r="G405" s="246">
        <v>-0.0012</v>
      </c>
    </row>
    <row r="406" ht="15.75" customHeight="1">
      <c r="A406" s="260">
        <v>45021.0</v>
      </c>
      <c r="B406" s="242">
        <v>1392.15</v>
      </c>
      <c r="C406" s="242">
        <v>1419.5</v>
      </c>
      <c r="D406" s="242">
        <v>1392.15</v>
      </c>
      <c r="E406" s="242">
        <v>1415.57</v>
      </c>
      <c r="F406" s="187" t="s">
        <v>2231</v>
      </c>
      <c r="G406" s="243">
        <v>0.009</v>
      </c>
    </row>
    <row r="407" ht="15.75" customHeight="1">
      <c r="A407" s="259">
        <v>45019.0</v>
      </c>
      <c r="B407" s="245">
        <v>1426.96</v>
      </c>
      <c r="C407" s="245">
        <v>1426.96</v>
      </c>
      <c r="D407" s="245">
        <v>1397.28</v>
      </c>
      <c r="E407" s="245">
        <v>1402.94</v>
      </c>
      <c r="F407" s="244" t="s">
        <v>1701</v>
      </c>
      <c r="G407" s="246">
        <v>-0.012</v>
      </c>
    </row>
    <row r="408" ht="15.75" customHeight="1">
      <c r="A408" s="260">
        <v>45016.0</v>
      </c>
      <c r="B408" s="242">
        <v>1396.13</v>
      </c>
      <c r="C408" s="242">
        <v>1421.94</v>
      </c>
      <c r="D408" s="242">
        <v>1386.09</v>
      </c>
      <c r="E408" s="242">
        <v>1419.95</v>
      </c>
      <c r="F408" s="187" t="s">
        <v>2232</v>
      </c>
      <c r="G408" s="243">
        <v>0.0321</v>
      </c>
    </row>
    <row r="409" ht="15.75" customHeight="1">
      <c r="A409" s="259">
        <v>45014.0</v>
      </c>
      <c r="B409" s="245">
        <v>1371.27</v>
      </c>
      <c r="C409" s="245">
        <v>1382.11</v>
      </c>
      <c r="D409" s="245">
        <v>1356.9</v>
      </c>
      <c r="E409" s="245">
        <v>1375.8</v>
      </c>
      <c r="F409" s="244" t="s">
        <v>1975</v>
      </c>
      <c r="G409" s="246">
        <v>0.0043</v>
      </c>
    </row>
    <row r="410" ht="15.75" customHeight="1">
      <c r="A410" s="260">
        <v>45013.0</v>
      </c>
      <c r="B410" s="242">
        <v>1384.3</v>
      </c>
      <c r="C410" s="242">
        <v>1390.17</v>
      </c>
      <c r="D410" s="242">
        <v>1368.14</v>
      </c>
      <c r="E410" s="242">
        <v>1369.88</v>
      </c>
      <c r="F410" s="187" t="s">
        <v>1569</v>
      </c>
      <c r="G410" s="243">
        <v>-0.0082</v>
      </c>
    </row>
    <row r="411" ht="15.75" customHeight="1">
      <c r="A411" s="259">
        <v>45012.0</v>
      </c>
      <c r="B411" s="245">
        <v>1378.48</v>
      </c>
      <c r="C411" s="245">
        <v>1387.93</v>
      </c>
      <c r="D411" s="245">
        <v>1366.4</v>
      </c>
      <c r="E411" s="245">
        <v>1381.17</v>
      </c>
      <c r="F411" s="244" t="s">
        <v>1881</v>
      </c>
      <c r="G411" s="246">
        <v>0.006</v>
      </c>
    </row>
    <row r="412" ht="15.75" customHeight="1">
      <c r="A412" s="260">
        <v>45009.0</v>
      </c>
      <c r="B412" s="242">
        <v>1380.22</v>
      </c>
      <c r="C412" s="242">
        <v>1391.11</v>
      </c>
      <c r="D412" s="242">
        <v>1369.78</v>
      </c>
      <c r="E412" s="242">
        <v>1372.91</v>
      </c>
      <c r="F412" s="187" t="s">
        <v>2233</v>
      </c>
      <c r="G412" s="243">
        <v>0.0044</v>
      </c>
    </row>
    <row r="413" ht="15.75" customHeight="1">
      <c r="A413" s="259">
        <v>45008.0</v>
      </c>
      <c r="B413" s="245">
        <v>1376.19</v>
      </c>
      <c r="C413" s="245">
        <v>1376.19</v>
      </c>
      <c r="D413" s="245">
        <v>1362.32</v>
      </c>
      <c r="E413" s="245">
        <v>1366.85</v>
      </c>
      <c r="F413" s="244" t="s">
        <v>2234</v>
      </c>
      <c r="G413" s="246">
        <v>-0.0106</v>
      </c>
    </row>
    <row r="414" ht="15.75" customHeight="1">
      <c r="A414" s="260">
        <v>45007.0</v>
      </c>
      <c r="B414" s="242">
        <v>1395.14</v>
      </c>
      <c r="C414" s="242">
        <v>1399.36</v>
      </c>
      <c r="D414" s="242">
        <v>1374.4</v>
      </c>
      <c r="E414" s="242">
        <v>1381.46</v>
      </c>
      <c r="F414" s="187" t="s">
        <v>2235</v>
      </c>
      <c r="G414" s="243">
        <v>-0.001</v>
      </c>
    </row>
    <row r="415" ht="15.75" customHeight="1">
      <c r="A415" s="259">
        <v>45006.0</v>
      </c>
      <c r="B415" s="245">
        <v>1391.16</v>
      </c>
      <c r="C415" s="245">
        <v>1397.13</v>
      </c>
      <c r="D415" s="245">
        <v>1382.21</v>
      </c>
      <c r="E415" s="245">
        <v>1382.91</v>
      </c>
      <c r="F415" s="244" t="s">
        <v>1907</v>
      </c>
      <c r="G415" s="246">
        <v>-0.0092</v>
      </c>
    </row>
    <row r="416" ht="15.75" customHeight="1">
      <c r="A416" s="260">
        <v>45005.0</v>
      </c>
      <c r="B416" s="242">
        <v>1411.74</v>
      </c>
      <c r="C416" s="242">
        <v>1411.74</v>
      </c>
      <c r="D416" s="242">
        <v>1377.09</v>
      </c>
      <c r="E416" s="242">
        <v>1395.78</v>
      </c>
      <c r="F416" s="187" t="s">
        <v>2236</v>
      </c>
      <c r="G416" s="243">
        <v>-0.012</v>
      </c>
    </row>
    <row r="417" ht="15.75" customHeight="1">
      <c r="A417" s="259">
        <v>45002.0</v>
      </c>
      <c r="B417" s="245">
        <v>1421.99</v>
      </c>
      <c r="C417" s="245">
        <v>1434.81</v>
      </c>
      <c r="D417" s="245">
        <v>1403.49</v>
      </c>
      <c r="E417" s="245">
        <v>1412.74</v>
      </c>
      <c r="F417" s="244" t="s">
        <v>2136</v>
      </c>
      <c r="G417" s="246">
        <v>0.0118</v>
      </c>
    </row>
    <row r="418" ht="15.75" customHeight="1">
      <c r="A418" s="260">
        <v>45001.0</v>
      </c>
      <c r="B418" s="242">
        <v>1409.85</v>
      </c>
      <c r="C418" s="242">
        <v>1409.85</v>
      </c>
      <c r="D418" s="242">
        <v>1390.86</v>
      </c>
      <c r="E418" s="242">
        <v>1396.23</v>
      </c>
      <c r="F418" s="187" t="s">
        <v>2003</v>
      </c>
      <c r="G418" s="243">
        <v>-0.011</v>
      </c>
    </row>
    <row r="419" ht="15.75" customHeight="1">
      <c r="A419" s="259">
        <v>45000.0</v>
      </c>
      <c r="B419" s="245">
        <v>1429.94</v>
      </c>
      <c r="C419" s="245">
        <v>1434.76</v>
      </c>
      <c r="D419" s="245">
        <v>1408.91</v>
      </c>
      <c r="E419" s="245">
        <v>1411.69</v>
      </c>
      <c r="F419" s="244" t="s">
        <v>2233</v>
      </c>
      <c r="G419" s="246">
        <v>-2.0E-4</v>
      </c>
    </row>
    <row r="420" ht="15.75" customHeight="1">
      <c r="A420" s="260">
        <v>44999.0</v>
      </c>
      <c r="B420" s="242">
        <v>1432.93</v>
      </c>
      <c r="C420" s="242">
        <v>1440.23</v>
      </c>
      <c r="D420" s="242">
        <v>1403.09</v>
      </c>
      <c r="E420" s="242">
        <v>1412.04</v>
      </c>
      <c r="F420" s="187" t="s">
        <v>1843</v>
      </c>
      <c r="G420" s="243">
        <v>-0.0105</v>
      </c>
    </row>
    <row r="421" ht="15.75" customHeight="1">
      <c r="A421" s="259">
        <v>44998.0</v>
      </c>
      <c r="B421" s="245">
        <v>1455.99</v>
      </c>
      <c r="C421" s="245">
        <v>1470.02</v>
      </c>
      <c r="D421" s="245">
        <v>1420.0</v>
      </c>
      <c r="E421" s="245">
        <v>1427.06</v>
      </c>
      <c r="F421" s="244" t="s">
        <v>2057</v>
      </c>
      <c r="G421" s="246">
        <v>-0.0248</v>
      </c>
    </row>
    <row r="422" ht="15.75" customHeight="1">
      <c r="A422" s="260">
        <v>44995.0</v>
      </c>
      <c r="B422" s="242">
        <v>1451.82</v>
      </c>
      <c r="C422" s="242">
        <v>1466.04</v>
      </c>
      <c r="D422" s="242">
        <v>1449.48</v>
      </c>
      <c r="E422" s="242">
        <v>1463.3</v>
      </c>
      <c r="F422" s="187" t="s">
        <v>1684</v>
      </c>
      <c r="G422" s="243">
        <v>-0.006</v>
      </c>
    </row>
    <row r="423" ht="15.75" customHeight="1">
      <c r="A423" s="259">
        <v>44994.0</v>
      </c>
      <c r="B423" s="245">
        <v>1486.62</v>
      </c>
      <c r="C423" s="245">
        <v>1489.95</v>
      </c>
      <c r="D423" s="245">
        <v>1466.34</v>
      </c>
      <c r="E423" s="245">
        <v>1472.1</v>
      </c>
      <c r="F423" s="244" t="s">
        <v>1780</v>
      </c>
      <c r="G423" s="246">
        <v>-0.0082</v>
      </c>
    </row>
    <row r="424" ht="15.75" customHeight="1">
      <c r="A424" s="260">
        <v>44993.0</v>
      </c>
      <c r="B424" s="242">
        <v>1482.2</v>
      </c>
      <c r="C424" s="242">
        <v>1487.62</v>
      </c>
      <c r="D424" s="242">
        <v>1472.8</v>
      </c>
      <c r="E424" s="242">
        <v>1484.33</v>
      </c>
      <c r="F424" s="187" t="s">
        <v>1718</v>
      </c>
      <c r="G424" s="243">
        <v>-0.0098</v>
      </c>
    </row>
    <row r="425" ht="15.75" customHeight="1">
      <c r="A425" s="259">
        <v>44991.0</v>
      </c>
      <c r="B425" s="245">
        <v>1486.18</v>
      </c>
      <c r="C425" s="245">
        <v>1511.88</v>
      </c>
      <c r="D425" s="245">
        <v>1484.78</v>
      </c>
      <c r="E425" s="245">
        <v>1499.0</v>
      </c>
      <c r="F425" s="244" t="s">
        <v>1909</v>
      </c>
      <c r="G425" s="246">
        <v>0.019</v>
      </c>
    </row>
    <row r="426" ht="15.75" customHeight="1">
      <c r="A426" s="260">
        <v>44988.0</v>
      </c>
      <c r="B426" s="242">
        <v>1478.42</v>
      </c>
      <c r="C426" s="242">
        <v>1481.45</v>
      </c>
      <c r="D426" s="242">
        <v>1464.74</v>
      </c>
      <c r="E426" s="242">
        <v>1471.01</v>
      </c>
      <c r="F426" s="187" t="s">
        <v>1574</v>
      </c>
      <c r="G426" s="243">
        <v>0.0049</v>
      </c>
    </row>
    <row r="427" ht="15.75" customHeight="1">
      <c r="A427" s="259">
        <v>44987.0</v>
      </c>
      <c r="B427" s="245">
        <v>1476.68</v>
      </c>
      <c r="C427" s="245">
        <v>1480.26</v>
      </c>
      <c r="D427" s="245">
        <v>1459.08</v>
      </c>
      <c r="E427" s="245">
        <v>1463.9</v>
      </c>
      <c r="F427" s="244" t="s">
        <v>1831</v>
      </c>
      <c r="G427" s="246">
        <v>-0.016</v>
      </c>
    </row>
    <row r="428" ht="15.75" customHeight="1">
      <c r="A428" s="260">
        <v>44986.0</v>
      </c>
      <c r="B428" s="242">
        <v>1484.04</v>
      </c>
      <c r="C428" s="242">
        <v>1492.44</v>
      </c>
      <c r="D428" s="242">
        <v>1473.2</v>
      </c>
      <c r="E428" s="242">
        <v>1487.67</v>
      </c>
      <c r="F428" s="187" t="s">
        <v>2192</v>
      </c>
      <c r="G428" s="243">
        <v>0.0057</v>
      </c>
    </row>
    <row r="429" ht="15.75" customHeight="1">
      <c r="A429" s="259">
        <v>44985.0</v>
      </c>
      <c r="B429" s="245">
        <v>1507.11</v>
      </c>
      <c r="C429" s="245">
        <v>1515.46</v>
      </c>
      <c r="D429" s="245">
        <v>1473.0</v>
      </c>
      <c r="E429" s="245">
        <v>1479.21</v>
      </c>
      <c r="F429" s="244" t="s">
        <v>2237</v>
      </c>
      <c r="G429" s="246">
        <v>-0.0144</v>
      </c>
    </row>
    <row r="430" ht="15.75" customHeight="1">
      <c r="A430" s="260">
        <v>44984.0</v>
      </c>
      <c r="B430" s="242">
        <v>1531.37</v>
      </c>
      <c r="C430" s="242">
        <v>1531.37</v>
      </c>
      <c r="D430" s="242">
        <v>1493.58</v>
      </c>
      <c r="E430" s="242">
        <v>1500.84</v>
      </c>
      <c r="F430" s="187" t="s">
        <v>1573</v>
      </c>
      <c r="G430" s="243">
        <v>-0.0267</v>
      </c>
    </row>
    <row r="431" ht="15.75" customHeight="1">
      <c r="A431" s="259">
        <v>44981.0</v>
      </c>
      <c r="B431" s="245">
        <v>1551.26</v>
      </c>
      <c r="C431" s="245">
        <v>1560.21</v>
      </c>
      <c r="D431" s="245">
        <v>1536.34</v>
      </c>
      <c r="E431" s="245">
        <v>1541.96</v>
      </c>
      <c r="F431" s="244" t="s">
        <v>2087</v>
      </c>
      <c r="G431" s="246">
        <v>0.0</v>
      </c>
    </row>
    <row r="432" ht="15.75" customHeight="1">
      <c r="A432" s="260">
        <v>44980.0</v>
      </c>
      <c r="B432" s="242">
        <v>1561.05</v>
      </c>
      <c r="C432" s="242">
        <v>1561.05</v>
      </c>
      <c r="D432" s="242">
        <v>1539.47</v>
      </c>
      <c r="E432" s="242">
        <v>1542.01</v>
      </c>
      <c r="F432" s="187" t="s">
        <v>2089</v>
      </c>
      <c r="G432" s="243">
        <v>-0.0071</v>
      </c>
    </row>
    <row r="433" ht="15.75" customHeight="1">
      <c r="A433" s="259">
        <v>44979.0</v>
      </c>
      <c r="B433" s="245">
        <v>1554.24</v>
      </c>
      <c r="C433" s="245">
        <v>1566.17</v>
      </c>
      <c r="D433" s="245">
        <v>1546.58</v>
      </c>
      <c r="E433" s="245">
        <v>1553.05</v>
      </c>
      <c r="F433" s="244" t="s">
        <v>1566</v>
      </c>
      <c r="G433" s="246">
        <v>-0.0112</v>
      </c>
    </row>
    <row r="434" ht="15.75" customHeight="1">
      <c r="A434" s="260">
        <v>44978.0</v>
      </c>
      <c r="B434" s="242">
        <v>1589.74</v>
      </c>
      <c r="C434" s="242">
        <v>1592.67</v>
      </c>
      <c r="D434" s="242">
        <v>1567.17</v>
      </c>
      <c r="E434" s="242">
        <v>1570.65</v>
      </c>
      <c r="F434" s="187" t="s">
        <v>1853</v>
      </c>
      <c r="G434" s="243">
        <v>-0.0081</v>
      </c>
    </row>
    <row r="435" ht="15.75" customHeight="1">
      <c r="A435" s="259">
        <v>44977.0</v>
      </c>
      <c r="B435" s="245">
        <v>1576.07</v>
      </c>
      <c r="C435" s="245">
        <v>1594.02</v>
      </c>
      <c r="D435" s="245">
        <v>1573.63</v>
      </c>
      <c r="E435" s="245">
        <v>1583.53</v>
      </c>
      <c r="F435" s="244" t="s">
        <v>1798</v>
      </c>
      <c r="G435" s="246">
        <v>0.0055</v>
      </c>
    </row>
    <row r="436" ht="15.75" customHeight="1">
      <c r="A436" s="260">
        <v>44974.0</v>
      </c>
      <c r="B436" s="242">
        <v>1585.07</v>
      </c>
      <c r="C436" s="242">
        <v>1586.06</v>
      </c>
      <c r="D436" s="242">
        <v>1566.67</v>
      </c>
      <c r="E436" s="242">
        <v>1574.92</v>
      </c>
      <c r="F436" s="187" t="s">
        <v>2238</v>
      </c>
      <c r="G436" s="243">
        <v>-0.0112</v>
      </c>
    </row>
    <row r="437" ht="15.75" customHeight="1">
      <c r="A437" s="259">
        <v>44973.0</v>
      </c>
      <c r="B437" s="245">
        <v>1591.03</v>
      </c>
      <c r="C437" s="245">
        <v>1605.4</v>
      </c>
      <c r="D437" s="245">
        <v>1588.9</v>
      </c>
      <c r="E437" s="245">
        <v>1592.82</v>
      </c>
      <c r="F437" s="244" t="s">
        <v>1771</v>
      </c>
      <c r="G437" s="246">
        <v>0.003</v>
      </c>
    </row>
    <row r="438" ht="15.75" customHeight="1">
      <c r="A438" s="260">
        <v>44972.0</v>
      </c>
      <c r="B438" s="242">
        <v>1575.12</v>
      </c>
      <c r="C438" s="242">
        <v>1590.04</v>
      </c>
      <c r="D438" s="242">
        <v>1567.17</v>
      </c>
      <c r="E438" s="242">
        <v>1588.1</v>
      </c>
      <c r="F438" s="187" t="s">
        <v>1997</v>
      </c>
      <c r="G438" s="243">
        <v>0.0024</v>
      </c>
    </row>
    <row r="439" ht="15.75" customHeight="1">
      <c r="A439" s="259">
        <v>44971.0</v>
      </c>
      <c r="B439" s="245">
        <v>1575.82</v>
      </c>
      <c r="C439" s="245">
        <v>1587.06</v>
      </c>
      <c r="D439" s="245">
        <v>1569.31</v>
      </c>
      <c r="E439" s="245">
        <v>1584.32</v>
      </c>
      <c r="F439" s="244" t="s">
        <v>2239</v>
      </c>
      <c r="G439" s="246">
        <v>0.0165</v>
      </c>
    </row>
    <row r="440" ht="15.75" customHeight="1">
      <c r="A440" s="260">
        <v>44970.0</v>
      </c>
      <c r="B440" s="242">
        <v>1588.05</v>
      </c>
      <c r="C440" s="242">
        <v>1588.05</v>
      </c>
      <c r="D440" s="242">
        <v>1557.22</v>
      </c>
      <c r="E440" s="242">
        <v>1558.67</v>
      </c>
      <c r="F440" s="187" t="s">
        <v>2185</v>
      </c>
      <c r="G440" s="243">
        <v>-0.0256</v>
      </c>
    </row>
    <row r="441" ht="15.75" customHeight="1">
      <c r="A441" s="259">
        <v>44967.0</v>
      </c>
      <c r="B441" s="245">
        <v>1603.91</v>
      </c>
      <c r="C441" s="245">
        <v>1607.24</v>
      </c>
      <c r="D441" s="245">
        <v>1587.5</v>
      </c>
      <c r="E441" s="245">
        <v>1599.54</v>
      </c>
      <c r="F441" s="244" t="s">
        <v>1768</v>
      </c>
      <c r="G441" s="246">
        <v>-0.0052</v>
      </c>
    </row>
    <row r="442" ht="15.75" customHeight="1">
      <c r="A442" s="260">
        <v>44966.0</v>
      </c>
      <c r="B442" s="242">
        <v>1587.26</v>
      </c>
      <c r="C442" s="242">
        <v>1610.67</v>
      </c>
      <c r="D442" s="242">
        <v>1577.16</v>
      </c>
      <c r="E442" s="242">
        <v>1607.94</v>
      </c>
      <c r="F442" s="187" t="s">
        <v>2240</v>
      </c>
      <c r="G442" s="243">
        <v>0.0167</v>
      </c>
    </row>
    <row r="443" ht="15.75" customHeight="1">
      <c r="A443" s="259">
        <v>44965.0</v>
      </c>
      <c r="B443" s="245">
        <v>1556.73</v>
      </c>
      <c r="C443" s="245">
        <v>1594.02</v>
      </c>
      <c r="D443" s="245">
        <v>1556.73</v>
      </c>
      <c r="E443" s="245">
        <v>1581.59</v>
      </c>
      <c r="F443" s="244" t="s">
        <v>2085</v>
      </c>
      <c r="G443" s="246">
        <v>0.018</v>
      </c>
    </row>
    <row r="444" ht="15.75" customHeight="1">
      <c r="A444" s="260">
        <v>44964.0</v>
      </c>
      <c r="B444" s="242">
        <v>1560.21</v>
      </c>
      <c r="C444" s="242">
        <v>1567.22</v>
      </c>
      <c r="D444" s="242">
        <v>1546.39</v>
      </c>
      <c r="E444" s="242">
        <v>1553.64</v>
      </c>
      <c r="F444" s="187" t="s">
        <v>1801</v>
      </c>
      <c r="G444" s="243">
        <v>-0.0047</v>
      </c>
    </row>
    <row r="445" ht="15.75" customHeight="1">
      <c r="A445" s="259">
        <v>44963.0</v>
      </c>
      <c r="B445" s="245">
        <v>1589.05</v>
      </c>
      <c r="C445" s="245">
        <v>1589.05</v>
      </c>
      <c r="D445" s="245">
        <v>1552.85</v>
      </c>
      <c r="E445" s="245">
        <v>1561.05</v>
      </c>
      <c r="F445" s="244" t="s">
        <v>1733</v>
      </c>
      <c r="G445" s="246">
        <v>-0.0185</v>
      </c>
    </row>
    <row r="446" ht="15.75" customHeight="1">
      <c r="A446" s="260">
        <v>44960.0</v>
      </c>
      <c r="B446" s="242">
        <v>1588.55</v>
      </c>
      <c r="C446" s="242">
        <v>1595.66</v>
      </c>
      <c r="D446" s="242">
        <v>1564.19</v>
      </c>
      <c r="E446" s="242">
        <v>1590.44</v>
      </c>
      <c r="F446" s="187" t="s">
        <v>2241</v>
      </c>
      <c r="G446" s="243">
        <v>0.0099</v>
      </c>
    </row>
    <row r="447" ht="15.75" customHeight="1">
      <c r="A447" s="259">
        <v>44959.0</v>
      </c>
      <c r="B447" s="245">
        <v>1543.3</v>
      </c>
      <c r="C447" s="245">
        <v>1578.06</v>
      </c>
      <c r="D447" s="245">
        <v>1543.3</v>
      </c>
      <c r="E447" s="245">
        <v>1574.88</v>
      </c>
      <c r="F447" s="244" t="s">
        <v>2006</v>
      </c>
      <c r="G447" s="246">
        <v>0.021</v>
      </c>
    </row>
    <row r="448" ht="15.75" customHeight="1">
      <c r="A448" s="260">
        <v>44958.0</v>
      </c>
      <c r="B448" s="242">
        <v>1533.56</v>
      </c>
      <c r="C448" s="242">
        <v>1546.34</v>
      </c>
      <c r="D448" s="242">
        <v>1519.49</v>
      </c>
      <c r="E448" s="242">
        <v>1542.41</v>
      </c>
      <c r="F448" s="187" t="s">
        <v>2127</v>
      </c>
      <c r="G448" s="243">
        <v>0.0113</v>
      </c>
    </row>
    <row r="449" ht="15.75" customHeight="1">
      <c r="A449" s="259">
        <v>44957.0</v>
      </c>
      <c r="B449" s="245">
        <v>1540.22</v>
      </c>
      <c r="C449" s="245">
        <v>1540.22</v>
      </c>
      <c r="D449" s="245">
        <v>1504.52</v>
      </c>
      <c r="E449" s="245">
        <v>1525.16</v>
      </c>
      <c r="F449" s="244" t="s">
        <v>2242</v>
      </c>
      <c r="G449" s="246">
        <v>-0.0033</v>
      </c>
    </row>
    <row r="450" ht="15.75" customHeight="1">
      <c r="A450" s="260">
        <v>44956.0</v>
      </c>
      <c r="B450" s="242">
        <v>1520.23</v>
      </c>
      <c r="C450" s="242">
        <v>1535.35</v>
      </c>
      <c r="D450" s="242">
        <v>1511.48</v>
      </c>
      <c r="E450" s="242">
        <v>1530.18</v>
      </c>
      <c r="F450" s="187" t="s">
        <v>2243</v>
      </c>
      <c r="G450" s="243">
        <v>0.0129</v>
      </c>
    </row>
    <row r="451" ht="15.75" customHeight="1">
      <c r="A451" s="259">
        <v>44953.0</v>
      </c>
      <c r="B451" s="245">
        <v>1537.34</v>
      </c>
      <c r="C451" s="245">
        <v>1542.26</v>
      </c>
      <c r="D451" s="245">
        <v>1498.95</v>
      </c>
      <c r="E451" s="245">
        <v>1510.64</v>
      </c>
      <c r="F451" s="244" t="s">
        <v>2244</v>
      </c>
      <c r="G451" s="246">
        <v>-0.0155</v>
      </c>
    </row>
    <row r="452" ht="15.75" customHeight="1">
      <c r="A452" s="260">
        <v>44951.0</v>
      </c>
      <c r="B452" s="242">
        <v>1538.33</v>
      </c>
      <c r="C452" s="242">
        <v>1547.28</v>
      </c>
      <c r="D452" s="242">
        <v>1530.13</v>
      </c>
      <c r="E452" s="242">
        <v>1534.35</v>
      </c>
      <c r="F452" s="187" t="s">
        <v>2194</v>
      </c>
      <c r="G452" s="243">
        <v>-0.0057</v>
      </c>
    </row>
    <row r="453" ht="15.75" customHeight="1">
      <c r="A453" s="259">
        <v>44950.0</v>
      </c>
      <c r="B453" s="245">
        <v>1551.26</v>
      </c>
      <c r="C453" s="245">
        <v>1560.01</v>
      </c>
      <c r="D453" s="245">
        <v>1541.06</v>
      </c>
      <c r="E453" s="245">
        <v>1543.2</v>
      </c>
      <c r="F453" s="244" t="s">
        <v>2245</v>
      </c>
      <c r="G453" s="246">
        <v>0.0025</v>
      </c>
    </row>
    <row r="454" ht="15.75" customHeight="1">
      <c r="A454" s="260">
        <v>44949.0</v>
      </c>
      <c r="B454" s="242">
        <v>1526.4</v>
      </c>
      <c r="C454" s="242">
        <v>1544.59</v>
      </c>
      <c r="D454" s="242">
        <v>1519.54</v>
      </c>
      <c r="E454" s="242">
        <v>1539.32</v>
      </c>
      <c r="F454" s="187" t="s">
        <v>2078</v>
      </c>
      <c r="G454" s="243">
        <v>0.0147</v>
      </c>
    </row>
    <row r="455" ht="15.75" customHeight="1">
      <c r="A455" s="259">
        <v>44946.0</v>
      </c>
      <c r="B455" s="245">
        <v>1529.38</v>
      </c>
      <c r="C455" s="245">
        <v>1536.34</v>
      </c>
      <c r="D455" s="245">
        <v>1515.46</v>
      </c>
      <c r="E455" s="245">
        <v>1517.0</v>
      </c>
      <c r="F455" s="244" t="s">
        <v>1948</v>
      </c>
      <c r="G455" s="246">
        <v>-0.0087</v>
      </c>
    </row>
    <row r="456" ht="15.75" customHeight="1">
      <c r="A456" s="260">
        <v>44945.0</v>
      </c>
      <c r="B456" s="242">
        <v>1531.27</v>
      </c>
      <c r="C456" s="242">
        <v>1540.87</v>
      </c>
      <c r="D456" s="242">
        <v>1517.6</v>
      </c>
      <c r="E456" s="242">
        <v>1530.28</v>
      </c>
      <c r="F456" s="187" t="s">
        <v>2246</v>
      </c>
      <c r="G456" s="243">
        <v>-0.0042</v>
      </c>
    </row>
    <row r="457" ht="15.75" customHeight="1">
      <c r="A457" s="259">
        <v>44944.0</v>
      </c>
      <c r="B457" s="245">
        <v>1536.09</v>
      </c>
      <c r="C457" s="245">
        <v>1543.15</v>
      </c>
      <c r="D457" s="245">
        <v>1530.97</v>
      </c>
      <c r="E457" s="245">
        <v>1536.74</v>
      </c>
      <c r="F457" s="244" t="s">
        <v>2155</v>
      </c>
      <c r="G457" s="246">
        <v>0.0038</v>
      </c>
    </row>
    <row r="458" ht="15.75" customHeight="1">
      <c r="A458" s="260">
        <v>44943.0</v>
      </c>
      <c r="B458" s="242">
        <v>1518.44</v>
      </c>
      <c r="C458" s="242">
        <v>1533.56</v>
      </c>
      <c r="D458" s="242">
        <v>1515.46</v>
      </c>
      <c r="E458" s="242">
        <v>1530.87</v>
      </c>
      <c r="F458" s="187" t="s">
        <v>1978</v>
      </c>
      <c r="G458" s="243">
        <v>0.0092</v>
      </c>
    </row>
    <row r="459" ht="15.75" customHeight="1">
      <c r="A459" s="259">
        <v>44942.0</v>
      </c>
      <c r="B459" s="245">
        <v>1501.54</v>
      </c>
      <c r="C459" s="245">
        <v>1519.44</v>
      </c>
      <c r="D459" s="245">
        <v>1493.88</v>
      </c>
      <c r="E459" s="245">
        <v>1516.95</v>
      </c>
      <c r="F459" s="244" t="s">
        <v>2034</v>
      </c>
      <c r="G459" s="246">
        <v>0.0145</v>
      </c>
    </row>
    <row r="460" ht="15.75" customHeight="1">
      <c r="A460" s="260">
        <v>44939.0</v>
      </c>
      <c r="B460" s="242">
        <v>1475.19</v>
      </c>
      <c r="C460" s="242">
        <v>1510.89</v>
      </c>
      <c r="D460" s="242">
        <v>1459.77</v>
      </c>
      <c r="E460" s="242">
        <v>1495.22</v>
      </c>
      <c r="F460" s="187" t="s">
        <v>2247</v>
      </c>
      <c r="G460" s="243">
        <v>0.0156</v>
      </c>
    </row>
    <row r="461" ht="15.75" customHeight="1">
      <c r="A461" s="259">
        <v>44938.0</v>
      </c>
      <c r="B461" s="245">
        <v>1473.65</v>
      </c>
      <c r="C461" s="245">
        <v>1476.68</v>
      </c>
      <c r="D461" s="245">
        <v>1446.85</v>
      </c>
      <c r="E461" s="245">
        <v>1472.3</v>
      </c>
      <c r="F461" s="244" t="s">
        <v>1912</v>
      </c>
      <c r="G461" s="246">
        <v>0.0064</v>
      </c>
    </row>
    <row r="462" ht="15.75" customHeight="1">
      <c r="A462" s="260">
        <v>44937.0</v>
      </c>
      <c r="B462" s="242">
        <v>1461.76</v>
      </c>
      <c r="C462" s="242">
        <v>1485.63</v>
      </c>
      <c r="D462" s="242">
        <v>1455.8</v>
      </c>
      <c r="E462" s="242">
        <v>1463.01</v>
      </c>
      <c r="F462" s="187" t="s">
        <v>2246</v>
      </c>
      <c r="G462" s="243">
        <v>0.001</v>
      </c>
    </row>
    <row r="463" ht="15.75" customHeight="1">
      <c r="A463" s="259">
        <v>44936.0</v>
      </c>
      <c r="B463" s="245">
        <v>1473.69</v>
      </c>
      <c r="C463" s="245">
        <v>1475.58</v>
      </c>
      <c r="D463" s="245">
        <v>1445.9</v>
      </c>
      <c r="E463" s="245">
        <v>1461.51</v>
      </c>
      <c r="F463" s="244" t="s">
        <v>2248</v>
      </c>
      <c r="G463" s="246">
        <v>-0.0099</v>
      </c>
    </row>
    <row r="464" ht="15.75" customHeight="1">
      <c r="A464" s="260">
        <v>44935.0</v>
      </c>
      <c r="B464" s="242">
        <v>1440.08</v>
      </c>
      <c r="C464" s="242">
        <v>1481.0</v>
      </c>
      <c r="D464" s="242">
        <v>1440.08</v>
      </c>
      <c r="E464" s="242">
        <v>1476.13</v>
      </c>
      <c r="F464" s="187" t="s">
        <v>2249</v>
      </c>
      <c r="G464" s="243">
        <v>0.0248</v>
      </c>
    </row>
    <row r="465" ht="15.75" customHeight="1">
      <c r="A465" s="259">
        <v>44932.0</v>
      </c>
      <c r="B465" s="245">
        <v>1461.76</v>
      </c>
      <c r="C465" s="245">
        <v>1466.73</v>
      </c>
      <c r="D465" s="245">
        <v>1438.39</v>
      </c>
      <c r="E465" s="245">
        <v>1440.38</v>
      </c>
      <c r="F465" s="244" t="s">
        <v>1703</v>
      </c>
      <c r="G465" s="246">
        <v>-0.0181</v>
      </c>
    </row>
    <row r="466" ht="15.75" customHeight="1">
      <c r="A466" s="260">
        <v>44931.0</v>
      </c>
      <c r="B466" s="242">
        <v>1497.46</v>
      </c>
      <c r="C466" s="242">
        <v>1497.46</v>
      </c>
      <c r="D466" s="242">
        <v>1461.02</v>
      </c>
      <c r="E466" s="242">
        <v>1466.93</v>
      </c>
      <c r="F466" s="187" t="s">
        <v>2250</v>
      </c>
      <c r="G466" s="243">
        <v>-0.0131</v>
      </c>
    </row>
    <row r="467" ht="15.75" customHeight="1">
      <c r="A467" s="259">
        <v>44930.0</v>
      </c>
      <c r="B467" s="245">
        <v>1512.48</v>
      </c>
      <c r="C467" s="245">
        <v>1512.48</v>
      </c>
      <c r="D467" s="245">
        <v>1482.74</v>
      </c>
      <c r="E467" s="245">
        <v>1486.42</v>
      </c>
      <c r="F467" s="244" t="s">
        <v>1799</v>
      </c>
      <c r="G467" s="246">
        <v>-0.0182</v>
      </c>
    </row>
    <row r="468" ht="15.75" customHeight="1">
      <c r="A468" s="260">
        <v>44929.0</v>
      </c>
      <c r="B468" s="242">
        <v>1511.33</v>
      </c>
      <c r="C468" s="242">
        <v>1524.06</v>
      </c>
      <c r="D468" s="242">
        <v>1506.61</v>
      </c>
      <c r="E468" s="242">
        <v>1514.02</v>
      </c>
      <c r="F468" s="187" t="s">
        <v>1614</v>
      </c>
      <c r="G468" s="243">
        <v>-0.001</v>
      </c>
    </row>
    <row r="469" ht="15.75" customHeight="1">
      <c r="A469" s="259">
        <v>44928.0</v>
      </c>
      <c r="B469" s="245">
        <v>1505.52</v>
      </c>
      <c r="C469" s="245">
        <v>1517.94</v>
      </c>
      <c r="D469" s="245">
        <v>1495.62</v>
      </c>
      <c r="E469" s="245">
        <v>1515.46</v>
      </c>
      <c r="F469" s="244" t="s">
        <v>1766</v>
      </c>
      <c r="G469" s="246">
        <v>0.0105</v>
      </c>
    </row>
    <row r="470" ht="15.75" customHeight="1">
      <c r="A470" s="258">
        <v>44925.0</v>
      </c>
      <c r="B470" s="242">
        <v>1519.44</v>
      </c>
      <c r="C470" s="242">
        <v>1521.82</v>
      </c>
      <c r="D470" s="242">
        <v>1495.62</v>
      </c>
      <c r="E470" s="242">
        <v>1499.75</v>
      </c>
      <c r="F470" s="187" t="s">
        <v>1737</v>
      </c>
      <c r="G470" s="243">
        <v>-0.0062</v>
      </c>
    </row>
    <row r="471" ht="15.75" customHeight="1">
      <c r="A471" s="257">
        <v>44924.0</v>
      </c>
      <c r="B471" s="245">
        <v>1495.57</v>
      </c>
      <c r="C471" s="245">
        <v>1512.78</v>
      </c>
      <c r="D471" s="245">
        <v>1492.59</v>
      </c>
      <c r="E471" s="245">
        <v>1509.05</v>
      </c>
      <c r="F471" s="244" t="s">
        <v>1574</v>
      </c>
      <c r="G471" s="246">
        <v>0.0049</v>
      </c>
    </row>
    <row r="472" ht="15.75" customHeight="1">
      <c r="A472" s="258">
        <v>44923.0</v>
      </c>
      <c r="B472" s="242">
        <v>1496.67</v>
      </c>
      <c r="C472" s="242">
        <v>1516.4</v>
      </c>
      <c r="D472" s="242">
        <v>1490.1</v>
      </c>
      <c r="E472" s="242">
        <v>1501.69</v>
      </c>
      <c r="F472" s="187" t="s">
        <v>1756</v>
      </c>
      <c r="G472" s="243">
        <v>-0.0031</v>
      </c>
    </row>
    <row r="473" ht="15.75" customHeight="1">
      <c r="A473" s="257">
        <v>44922.0</v>
      </c>
      <c r="B473" s="245">
        <v>1501.49</v>
      </c>
      <c r="C473" s="245">
        <v>1512.92</v>
      </c>
      <c r="D473" s="245">
        <v>1489.11</v>
      </c>
      <c r="E473" s="245">
        <v>1506.36</v>
      </c>
      <c r="F473" s="244" t="s">
        <v>2078</v>
      </c>
      <c r="G473" s="246">
        <v>0.0083</v>
      </c>
    </row>
    <row r="474" ht="15.75" customHeight="1">
      <c r="A474" s="258">
        <v>44921.0</v>
      </c>
      <c r="B474" s="242">
        <v>1492.09</v>
      </c>
      <c r="C474" s="242">
        <v>1501.44</v>
      </c>
      <c r="D474" s="242">
        <v>1487.96</v>
      </c>
      <c r="E474" s="242">
        <v>1493.98</v>
      </c>
      <c r="F474" s="187" t="s">
        <v>1776</v>
      </c>
      <c r="G474" s="243">
        <v>0.0035</v>
      </c>
    </row>
    <row r="475" ht="15.75" customHeight="1">
      <c r="A475" s="257">
        <v>44918.0</v>
      </c>
      <c r="B475" s="245">
        <v>1500.24</v>
      </c>
      <c r="C475" s="245">
        <v>1501.44</v>
      </c>
      <c r="D475" s="245">
        <v>1484.63</v>
      </c>
      <c r="E475" s="245">
        <v>1488.71</v>
      </c>
      <c r="F475" s="244" t="s">
        <v>1696</v>
      </c>
      <c r="G475" s="246">
        <v>-0.0164</v>
      </c>
    </row>
    <row r="476" ht="15.75" customHeight="1">
      <c r="A476" s="258">
        <v>44917.0</v>
      </c>
      <c r="B476" s="242">
        <v>1512.97</v>
      </c>
      <c r="C476" s="242">
        <v>1521.38</v>
      </c>
      <c r="D476" s="242">
        <v>1503.28</v>
      </c>
      <c r="E476" s="242">
        <v>1513.52</v>
      </c>
      <c r="F476" s="187" t="s">
        <v>1870</v>
      </c>
      <c r="G476" s="243">
        <v>0.0083</v>
      </c>
    </row>
    <row r="477" ht="15.75" customHeight="1">
      <c r="A477" s="257">
        <v>44916.0</v>
      </c>
      <c r="B477" s="245">
        <v>1506.51</v>
      </c>
      <c r="C477" s="245">
        <v>1512.48</v>
      </c>
      <c r="D477" s="245">
        <v>1493.93</v>
      </c>
      <c r="E477" s="245">
        <v>1501.09</v>
      </c>
      <c r="F477" s="244" t="s">
        <v>1561</v>
      </c>
      <c r="G477" s="246">
        <v>0.0015</v>
      </c>
    </row>
    <row r="478" ht="15.75" customHeight="1">
      <c r="A478" s="258">
        <v>44915.0</v>
      </c>
      <c r="B478" s="242">
        <v>1492.59</v>
      </c>
      <c r="C478" s="242">
        <v>1507.5</v>
      </c>
      <c r="D478" s="242">
        <v>1474.14</v>
      </c>
      <c r="E478" s="242">
        <v>1498.85</v>
      </c>
      <c r="F478" s="187" t="s">
        <v>1843</v>
      </c>
      <c r="G478" s="243">
        <v>0.0</v>
      </c>
    </row>
    <row r="479" ht="15.75" customHeight="1">
      <c r="A479" s="257">
        <v>44914.0</v>
      </c>
      <c r="B479" s="245">
        <v>1499.5</v>
      </c>
      <c r="C479" s="245">
        <v>1508.4</v>
      </c>
      <c r="D479" s="245">
        <v>1486.67</v>
      </c>
      <c r="E479" s="245">
        <v>1498.9</v>
      </c>
      <c r="F479" s="244" t="s">
        <v>2251</v>
      </c>
      <c r="G479" s="246">
        <v>-0.0098</v>
      </c>
    </row>
    <row r="480" ht="15.75" customHeight="1">
      <c r="A480" s="258">
        <v>44911.0</v>
      </c>
      <c r="B480" s="242">
        <v>1516.45</v>
      </c>
      <c r="C480" s="242">
        <v>1540.82</v>
      </c>
      <c r="D480" s="242">
        <v>1503.58</v>
      </c>
      <c r="E480" s="242">
        <v>1513.67</v>
      </c>
      <c r="F480" s="187" t="s">
        <v>2053</v>
      </c>
      <c r="G480" s="243">
        <v>-0.0119</v>
      </c>
    </row>
    <row r="481" ht="15.75" customHeight="1">
      <c r="A481" s="257">
        <v>44910.0</v>
      </c>
      <c r="B481" s="245">
        <v>1560.51</v>
      </c>
      <c r="C481" s="245">
        <v>1561.2</v>
      </c>
      <c r="D481" s="245">
        <v>1526.65</v>
      </c>
      <c r="E481" s="245">
        <v>1531.87</v>
      </c>
      <c r="F481" s="244" t="s">
        <v>1703</v>
      </c>
      <c r="G481" s="246">
        <v>-0.0246</v>
      </c>
    </row>
    <row r="482" ht="15.75" customHeight="1">
      <c r="A482" s="258">
        <v>44909.0</v>
      </c>
      <c r="B482" s="242">
        <v>1573.13</v>
      </c>
      <c r="C482" s="242">
        <v>1579.6</v>
      </c>
      <c r="D482" s="242">
        <v>1564.19</v>
      </c>
      <c r="E482" s="242">
        <v>1570.55</v>
      </c>
      <c r="F482" s="187" t="s">
        <v>2252</v>
      </c>
      <c r="G482" s="243">
        <v>0.0046</v>
      </c>
    </row>
    <row r="483" ht="15.75" customHeight="1">
      <c r="A483" s="257">
        <v>44908.0</v>
      </c>
      <c r="B483" s="245">
        <v>1538.53</v>
      </c>
      <c r="C483" s="245">
        <v>1568.66</v>
      </c>
      <c r="D483" s="245">
        <v>1532.51</v>
      </c>
      <c r="E483" s="245">
        <v>1563.34</v>
      </c>
      <c r="F483" s="244" t="s">
        <v>2253</v>
      </c>
      <c r="G483" s="246">
        <v>0.0161</v>
      </c>
    </row>
    <row r="484" ht="15.75" customHeight="1">
      <c r="A484" s="258">
        <v>44907.0</v>
      </c>
      <c r="B484" s="242">
        <v>1541.31</v>
      </c>
      <c r="C484" s="242">
        <v>1557.17</v>
      </c>
      <c r="D484" s="242">
        <v>1521.48</v>
      </c>
      <c r="E484" s="242">
        <v>1538.53</v>
      </c>
      <c r="F484" s="187" t="s">
        <v>1617</v>
      </c>
      <c r="G484" s="243">
        <v>-0.0141</v>
      </c>
    </row>
    <row r="485" ht="15.75" customHeight="1">
      <c r="A485" s="259">
        <v>44904.0</v>
      </c>
      <c r="B485" s="245">
        <v>1618.88</v>
      </c>
      <c r="C485" s="245">
        <v>1618.88</v>
      </c>
      <c r="D485" s="245">
        <v>1552.35</v>
      </c>
      <c r="E485" s="245">
        <v>1560.51</v>
      </c>
      <c r="F485" s="244" t="s">
        <v>1991</v>
      </c>
      <c r="G485" s="246">
        <v>-0.0314</v>
      </c>
    </row>
    <row r="486" ht="15.75" customHeight="1">
      <c r="A486" s="260">
        <v>44903.0</v>
      </c>
      <c r="B486" s="242">
        <v>1596.5</v>
      </c>
      <c r="C486" s="242">
        <v>1614.8</v>
      </c>
      <c r="D486" s="242">
        <v>1589.54</v>
      </c>
      <c r="E486" s="242">
        <v>1611.07</v>
      </c>
      <c r="F486" s="187" t="s">
        <v>2068</v>
      </c>
      <c r="G486" s="243">
        <v>0.0091</v>
      </c>
    </row>
    <row r="487" ht="15.75" customHeight="1">
      <c r="A487" s="259">
        <v>44902.0</v>
      </c>
      <c r="B487" s="245">
        <v>1598.99</v>
      </c>
      <c r="C487" s="245">
        <v>1614.7</v>
      </c>
      <c r="D487" s="245">
        <v>1587.75</v>
      </c>
      <c r="E487" s="245">
        <v>1596.5</v>
      </c>
      <c r="F487" s="244" t="s">
        <v>1806</v>
      </c>
      <c r="G487" s="246">
        <v>-0.0046</v>
      </c>
    </row>
    <row r="488" ht="15.75" customHeight="1">
      <c r="A488" s="260">
        <v>44901.0</v>
      </c>
      <c r="B488" s="242">
        <v>1615.89</v>
      </c>
      <c r="C488" s="242">
        <v>1616.89</v>
      </c>
      <c r="D488" s="242">
        <v>1598.54</v>
      </c>
      <c r="E488" s="242">
        <v>1603.86</v>
      </c>
      <c r="F488" s="187" t="s">
        <v>1562</v>
      </c>
      <c r="G488" s="243">
        <v>-0.0164</v>
      </c>
    </row>
    <row r="489" ht="15.75" customHeight="1">
      <c r="A489" s="259">
        <v>44900.0</v>
      </c>
      <c r="B489" s="245">
        <v>1628.82</v>
      </c>
      <c r="C489" s="245">
        <v>1635.63</v>
      </c>
      <c r="D489" s="245">
        <v>1614.2</v>
      </c>
      <c r="E489" s="245">
        <v>1630.56</v>
      </c>
      <c r="F489" s="244" t="s">
        <v>2254</v>
      </c>
      <c r="G489" s="246">
        <v>0.0011</v>
      </c>
    </row>
    <row r="490" ht="15.75" customHeight="1">
      <c r="A490" s="260">
        <v>44897.0</v>
      </c>
      <c r="B490" s="242">
        <v>1646.72</v>
      </c>
      <c r="C490" s="242">
        <v>1652.49</v>
      </c>
      <c r="D490" s="242">
        <v>1624.79</v>
      </c>
      <c r="E490" s="242">
        <v>1628.72</v>
      </c>
      <c r="F490" s="187" t="s">
        <v>1638</v>
      </c>
      <c r="G490" s="243">
        <v>-0.0116</v>
      </c>
    </row>
    <row r="491" ht="15.75" customHeight="1">
      <c r="A491" s="259">
        <v>44896.0</v>
      </c>
      <c r="B491" s="245">
        <v>1646.92</v>
      </c>
      <c r="C491" s="245">
        <v>1663.23</v>
      </c>
      <c r="D491" s="245">
        <v>1643.04</v>
      </c>
      <c r="E491" s="245">
        <v>1647.81</v>
      </c>
      <c r="F491" s="244" t="s">
        <v>1950</v>
      </c>
      <c r="G491" s="246">
        <v>0.0135</v>
      </c>
    </row>
    <row r="492" ht="15.75" customHeight="1">
      <c r="A492" s="258">
        <v>44895.0</v>
      </c>
      <c r="B492" s="242">
        <v>1610.87</v>
      </c>
      <c r="C492" s="242">
        <v>1636.53</v>
      </c>
      <c r="D492" s="242">
        <v>1604.11</v>
      </c>
      <c r="E492" s="242">
        <v>1625.79</v>
      </c>
      <c r="F492" s="187" t="s">
        <v>1966</v>
      </c>
      <c r="G492" s="243">
        <v>0.0036</v>
      </c>
    </row>
    <row r="493" ht="15.75" customHeight="1">
      <c r="A493" s="257">
        <v>44894.0</v>
      </c>
      <c r="B493" s="245">
        <v>1612.11</v>
      </c>
      <c r="C493" s="245">
        <v>1629.57</v>
      </c>
      <c r="D493" s="245">
        <v>1606.0</v>
      </c>
      <c r="E493" s="245">
        <v>1619.92</v>
      </c>
      <c r="F493" s="244" t="s">
        <v>1793</v>
      </c>
      <c r="G493" s="246">
        <v>0.0035</v>
      </c>
    </row>
    <row r="494" ht="15.75" customHeight="1">
      <c r="A494" s="258">
        <v>44893.0</v>
      </c>
      <c r="B494" s="242">
        <v>1618.88</v>
      </c>
      <c r="C494" s="242">
        <v>1644.23</v>
      </c>
      <c r="D494" s="242">
        <v>1610.92</v>
      </c>
      <c r="E494" s="242">
        <v>1614.3</v>
      </c>
      <c r="F494" s="187" t="s">
        <v>1926</v>
      </c>
      <c r="G494" s="243">
        <v>-0.0075</v>
      </c>
    </row>
    <row r="495" ht="15.75" customHeight="1">
      <c r="A495" s="257">
        <v>44890.0</v>
      </c>
      <c r="B495" s="245">
        <v>1622.26</v>
      </c>
      <c r="C495" s="245">
        <v>1634.79</v>
      </c>
      <c r="D495" s="245">
        <v>1604.76</v>
      </c>
      <c r="E495" s="245">
        <v>1626.48</v>
      </c>
      <c r="F495" s="244" t="s">
        <v>2255</v>
      </c>
      <c r="G495" s="246">
        <v>0.0036</v>
      </c>
    </row>
    <row r="496" ht="15.75" customHeight="1">
      <c r="A496" s="258">
        <v>44889.0</v>
      </c>
      <c r="B496" s="242">
        <v>1580.09</v>
      </c>
      <c r="C496" s="242">
        <v>1626.83</v>
      </c>
      <c r="D496" s="242">
        <v>1575.87</v>
      </c>
      <c r="E496" s="242">
        <v>1620.67</v>
      </c>
      <c r="F496" s="187" t="s">
        <v>1804</v>
      </c>
      <c r="G496" s="243">
        <v>0.0295</v>
      </c>
    </row>
    <row r="497" ht="15.75" customHeight="1">
      <c r="A497" s="257">
        <v>44888.0</v>
      </c>
      <c r="B497" s="245">
        <v>1580.0</v>
      </c>
      <c r="C497" s="245">
        <v>1583.08</v>
      </c>
      <c r="D497" s="245">
        <v>1570.45</v>
      </c>
      <c r="E497" s="245">
        <v>1574.28</v>
      </c>
      <c r="F497" s="244" t="s">
        <v>1783</v>
      </c>
      <c r="G497" s="246">
        <v>-0.0012</v>
      </c>
    </row>
    <row r="498" ht="15.75" customHeight="1">
      <c r="A498" s="258">
        <v>44887.0</v>
      </c>
      <c r="B498" s="242">
        <v>1560.21</v>
      </c>
      <c r="C498" s="242">
        <v>1579.1</v>
      </c>
      <c r="D498" s="242">
        <v>1553.25</v>
      </c>
      <c r="E498" s="242">
        <v>1576.17</v>
      </c>
      <c r="F498" s="187" t="s">
        <v>1899</v>
      </c>
      <c r="G498" s="243">
        <v>0.0107</v>
      </c>
    </row>
    <row r="499" ht="15.75" customHeight="1">
      <c r="A499" s="257">
        <v>44886.0</v>
      </c>
      <c r="B499" s="245">
        <v>1573.23</v>
      </c>
      <c r="C499" s="245">
        <v>1578.95</v>
      </c>
      <c r="D499" s="245">
        <v>1555.29</v>
      </c>
      <c r="E499" s="245">
        <v>1559.41</v>
      </c>
      <c r="F499" s="244" t="s">
        <v>1580</v>
      </c>
      <c r="G499" s="246">
        <v>-0.0158</v>
      </c>
    </row>
    <row r="500" ht="15.75" customHeight="1">
      <c r="A500" s="258">
        <v>44883.0</v>
      </c>
      <c r="B500" s="242">
        <v>1582.78</v>
      </c>
      <c r="C500" s="242">
        <v>1589.05</v>
      </c>
      <c r="D500" s="242">
        <v>1566.67</v>
      </c>
      <c r="E500" s="242">
        <v>1584.47</v>
      </c>
      <c r="F500" s="187" t="s">
        <v>1793</v>
      </c>
      <c r="G500" s="243">
        <v>0.0038</v>
      </c>
    </row>
    <row r="501" ht="15.75" customHeight="1">
      <c r="A501" s="257">
        <v>44882.0</v>
      </c>
      <c r="B501" s="245">
        <v>1588.25</v>
      </c>
      <c r="C501" s="245">
        <v>1593.82</v>
      </c>
      <c r="D501" s="245">
        <v>1574.08</v>
      </c>
      <c r="E501" s="245">
        <v>1578.5</v>
      </c>
      <c r="F501" s="244" t="s">
        <v>1997</v>
      </c>
      <c r="G501" s="246">
        <v>-0.0096</v>
      </c>
    </row>
    <row r="502" ht="15.75" customHeight="1">
      <c r="A502" s="258">
        <v>44881.0</v>
      </c>
      <c r="B502" s="242">
        <v>1588.2</v>
      </c>
      <c r="C502" s="242">
        <v>1599.98</v>
      </c>
      <c r="D502" s="242">
        <v>1584.57</v>
      </c>
      <c r="E502" s="242">
        <v>1593.82</v>
      </c>
      <c r="F502" s="187" t="s">
        <v>1626</v>
      </c>
      <c r="G502" s="243">
        <v>0.0055</v>
      </c>
    </row>
    <row r="503" ht="15.75" customHeight="1">
      <c r="A503" s="257">
        <v>44880.0</v>
      </c>
      <c r="B503" s="245">
        <v>1569.01</v>
      </c>
      <c r="C503" s="245">
        <v>1588.9</v>
      </c>
      <c r="D503" s="245">
        <v>1563.94</v>
      </c>
      <c r="E503" s="245">
        <v>1585.07</v>
      </c>
      <c r="F503" s="244" t="s">
        <v>1900</v>
      </c>
      <c r="G503" s="246">
        <v>0.0055</v>
      </c>
    </row>
    <row r="504" ht="15.75" customHeight="1">
      <c r="A504" s="258">
        <v>44879.0</v>
      </c>
      <c r="B504" s="242">
        <v>1566.32</v>
      </c>
      <c r="C504" s="242">
        <v>1582.48</v>
      </c>
      <c r="D504" s="242">
        <v>1559.66</v>
      </c>
      <c r="E504" s="242">
        <v>1576.42</v>
      </c>
      <c r="F504" s="187" t="s">
        <v>1849</v>
      </c>
      <c r="G504" s="243">
        <v>0.0097</v>
      </c>
    </row>
    <row r="505" ht="15.75" customHeight="1">
      <c r="A505" s="257">
        <v>44876.0</v>
      </c>
      <c r="B505" s="245">
        <v>1537.98</v>
      </c>
      <c r="C505" s="245">
        <v>1564.68</v>
      </c>
      <c r="D505" s="245">
        <v>1537.98</v>
      </c>
      <c r="E505" s="245">
        <v>1561.3</v>
      </c>
      <c r="F505" s="244" t="s">
        <v>2256</v>
      </c>
      <c r="G505" s="246">
        <v>0.0454</v>
      </c>
    </row>
    <row r="506" ht="15.75" customHeight="1">
      <c r="A506" s="258">
        <v>44875.0</v>
      </c>
      <c r="B506" s="242">
        <v>1476.68</v>
      </c>
      <c r="C506" s="242">
        <v>1503.53</v>
      </c>
      <c r="D506" s="242">
        <v>1476.68</v>
      </c>
      <c r="E506" s="242">
        <v>1493.53</v>
      </c>
      <c r="F506" s="187" t="s">
        <v>1827</v>
      </c>
      <c r="G506" s="243">
        <v>-0.0061</v>
      </c>
    </row>
    <row r="507" ht="15.75" customHeight="1">
      <c r="A507" s="259">
        <v>44874.0</v>
      </c>
      <c r="B507" s="245">
        <v>1520.43</v>
      </c>
      <c r="C507" s="245">
        <v>1520.43</v>
      </c>
      <c r="D507" s="245">
        <v>1492.69</v>
      </c>
      <c r="E507" s="245">
        <v>1502.73</v>
      </c>
      <c r="F507" s="244" t="s">
        <v>1821</v>
      </c>
      <c r="G507" s="246">
        <v>0.0025</v>
      </c>
    </row>
    <row r="508" ht="15.75" customHeight="1">
      <c r="A508" s="260">
        <v>44872.0</v>
      </c>
      <c r="B508" s="242">
        <v>1512.87</v>
      </c>
      <c r="C508" s="242">
        <v>1519.34</v>
      </c>
      <c r="D508" s="242">
        <v>1482.74</v>
      </c>
      <c r="E508" s="242">
        <v>1499.0</v>
      </c>
      <c r="F508" s="187" t="s">
        <v>1806</v>
      </c>
      <c r="G508" s="243">
        <v>-0.0043</v>
      </c>
    </row>
    <row r="509" ht="15.75" customHeight="1">
      <c r="A509" s="259">
        <v>44869.0</v>
      </c>
      <c r="B509" s="245">
        <v>1511.93</v>
      </c>
      <c r="C509" s="245">
        <v>1511.93</v>
      </c>
      <c r="D509" s="245">
        <v>1492.74</v>
      </c>
      <c r="E509" s="245">
        <v>1505.52</v>
      </c>
      <c r="F509" s="244" t="s">
        <v>1930</v>
      </c>
      <c r="G509" s="246">
        <v>-0.0109</v>
      </c>
    </row>
    <row r="510" ht="15.75" customHeight="1">
      <c r="A510" s="260">
        <v>44868.0</v>
      </c>
      <c r="B510" s="242">
        <v>1530.13</v>
      </c>
      <c r="C510" s="242">
        <v>1535.25</v>
      </c>
      <c r="D510" s="242">
        <v>1513.12</v>
      </c>
      <c r="E510" s="242">
        <v>1522.17</v>
      </c>
      <c r="F510" s="187" t="s">
        <v>1603</v>
      </c>
      <c r="G510" s="243">
        <v>-0.0145</v>
      </c>
    </row>
    <row r="511" ht="15.75" customHeight="1">
      <c r="A511" s="259">
        <v>44867.0</v>
      </c>
      <c r="B511" s="245">
        <v>1563.19</v>
      </c>
      <c r="C511" s="245">
        <v>1563.94</v>
      </c>
      <c r="D511" s="245">
        <v>1536.34</v>
      </c>
      <c r="E511" s="245">
        <v>1544.59</v>
      </c>
      <c r="F511" s="244" t="s">
        <v>1639</v>
      </c>
      <c r="G511" s="246">
        <v>-0.0125</v>
      </c>
    </row>
    <row r="512" ht="15.75" customHeight="1">
      <c r="A512" s="260">
        <v>44866.0</v>
      </c>
      <c r="B512" s="242">
        <v>1544.35</v>
      </c>
      <c r="C512" s="242">
        <v>1566.17</v>
      </c>
      <c r="D512" s="242">
        <v>1538.43</v>
      </c>
      <c r="E512" s="242">
        <v>1564.19</v>
      </c>
      <c r="F512" s="187" t="s">
        <v>1976</v>
      </c>
      <c r="G512" s="243">
        <v>0.023</v>
      </c>
    </row>
    <row r="513" ht="15.75" customHeight="1">
      <c r="A513" s="257">
        <v>44865.0</v>
      </c>
      <c r="B513" s="245">
        <v>1521.67</v>
      </c>
      <c r="C513" s="245">
        <v>1537.73</v>
      </c>
      <c r="D513" s="245">
        <v>1521.67</v>
      </c>
      <c r="E513" s="245">
        <v>1529.03</v>
      </c>
      <c r="F513" s="244" t="s">
        <v>1976</v>
      </c>
      <c r="G513" s="246">
        <v>0.0161</v>
      </c>
    </row>
    <row r="514" ht="15.75" customHeight="1">
      <c r="A514" s="258">
        <v>44862.0</v>
      </c>
      <c r="B514" s="242">
        <v>1517.45</v>
      </c>
      <c r="C514" s="242">
        <v>1519.39</v>
      </c>
      <c r="D514" s="242">
        <v>1498.56</v>
      </c>
      <c r="E514" s="242">
        <v>1504.77</v>
      </c>
      <c r="F514" s="187" t="s">
        <v>2257</v>
      </c>
      <c r="G514" s="243">
        <v>-0.007</v>
      </c>
    </row>
    <row r="515" ht="15.75" customHeight="1">
      <c r="A515" s="257">
        <v>44861.0</v>
      </c>
      <c r="B515" s="245">
        <v>1522.22</v>
      </c>
      <c r="C515" s="245">
        <v>1526.3</v>
      </c>
      <c r="D515" s="245">
        <v>1504.02</v>
      </c>
      <c r="E515" s="245">
        <v>1515.41</v>
      </c>
      <c r="F515" s="244" t="s">
        <v>2158</v>
      </c>
      <c r="G515" s="246">
        <v>-0.0015</v>
      </c>
    </row>
    <row r="516" ht="15.75" customHeight="1">
      <c r="A516" s="258">
        <v>44859.0</v>
      </c>
      <c r="B516" s="242">
        <v>1519.54</v>
      </c>
      <c r="C516" s="242">
        <v>1524.31</v>
      </c>
      <c r="D516" s="242">
        <v>1512.53</v>
      </c>
      <c r="E516" s="242">
        <v>1517.75</v>
      </c>
      <c r="F516" s="187" t="s">
        <v>1610</v>
      </c>
      <c r="G516" s="243">
        <v>0.0056</v>
      </c>
    </row>
    <row r="517" ht="15.75" customHeight="1">
      <c r="A517" s="257">
        <v>44858.0</v>
      </c>
      <c r="B517" s="245">
        <v>1509.99</v>
      </c>
      <c r="C517" s="245">
        <v>1513.27</v>
      </c>
      <c r="D517" s="245">
        <v>1502.53</v>
      </c>
      <c r="E517" s="245">
        <v>1509.34</v>
      </c>
      <c r="F517" s="244" t="s">
        <v>2258</v>
      </c>
      <c r="G517" s="246">
        <v>0.0116</v>
      </c>
    </row>
    <row r="518" ht="15.75" customHeight="1">
      <c r="A518" s="258">
        <v>44855.0</v>
      </c>
      <c r="B518" s="242">
        <v>1491.89</v>
      </c>
      <c r="C518" s="242">
        <v>1497.56</v>
      </c>
      <c r="D518" s="242">
        <v>1482.99</v>
      </c>
      <c r="E518" s="242">
        <v>1492.09</v>
      </c>
      <c r="F518" s="187" t="s">
        <v>2259</v>
      </c>
      <c r="G518" s="243">
        <v>-3.0E-4</v>
      </c>
    </row>
    <row r="519" ht="15.75" customHeight="1">
      <c r="A519" s="257">
        <v>44854.0</v>
      </c>
      <c r="B519" s="245">
        <v>1466.73</v>
      </c>
      <c r="C519" s="245">
        <v>1495.57</v>
      </c>
      <c r="D519" s="245">
        <v>1465.94</v>
      </c>
      <c r="E519" s="245">
        <v>1492.49</v>
      </c>
      <c r="F519" s="244" t="s">
        <v>2260</v>
      </c>
      <c r="G519" s="246">
        <v>0.0104</v>
      </c>
    </row>
    <row r="520" ht="15.75" customHeight="1">
      <c r="A520" s="258">
        <v>44853.0</v>
      </c>
      <c r="B520" s="242">
        <v>1495.57</v>
      </c>
      <c r="C520" s="242">
        <v>1496.52</v>
      </c>
      <c r="D520" s="242">
        <v>1473.0</v>
      </c>
      <c r="E520" s="242">
        <v>1477.13</v>
      </c>
      <c r="F520" s="187" t="s">
        <v>1891</v>
      </c>
      <c r="G520" s="243">
        <v>-0.0121</v>
      </c>
    </row>
    <row r="521" ht="15.75" customHeight="1">
      <c r="A521" s="257">
        <v>44852.0</v>
      </c>
      <c r="B521" s="245">
        <v>1501.54</v>
      </c>
      <c r="C521" s="245">
        <v>1502.48</v>
      </c>
      <c r="D521" s="245">
        <v>1488.86</v>
      </c>
      <c r="E521" s="245">
        <v>1495.27</v>
      </c>
      <c r="F521" s="244" t="s">
        <v>2074</v>
      </c>
      <c r="G521" s="246">
        <v>0.0092</v>
      </c>
    </row>
    <row r="522" ht="15.75" customHeight="1">
      <c r="A522" s="258">
        <v>44851.0</v>
      </c>
      <c r="B522" s="242">
        <v>1468.62</v>
      </c>
      <c r="C522" s="242">
        <v>1486.62</v>
      </c>
      <c r="D522" s="242">
        <v>1467.23</v>
      </c>
      <c r="E522" s="242">
        <v>1481.6</v>
      </c>
      <c r="F522" s="187" t="s">
        <v>1771</v>
      </c>
      <c r="G522" s="243">
        <v>0.0106</v>
      </c>
    </row>
    <row r="523" ht="15.75" customHeight="1">
      <c r="A523" s="257">
        <v>44848.0</v>
      </c>
      <c r="B523" s="245">
        <v>1476.68</v>
      </c>
      <c r="C523" s="245">
        <v>1485.63</v>
      </c>
      <c r="D523" s="245">
        <v>1459.03</v>
      </c>
      <c r="E523" s="245">
        <v>1465.99</v>
      </c>
      <c r="F523" s="244" t="s">
        <v>2261</v>
      </c>
      <c r="G523" s="246">
        <v>0.0383</v>
      </c>
    </row>
    <row r="524" ht="15.75" customHeight="1">
      <c r="A524" s="258">
        <v>44847.0</v>
      </c>
      <c r="B524" s="242">
        <v>1422.98</v>
      </c>
      <c r="C524" s="242">
        <v>1429.89</v>
      </c>
      <c r="D524" s="242">
        <v>1407.07</v>
      </c>
      <c r="E524" s="242">
        <v>1411.94</v>
      </c>
      <c r="F524" s="187" t="s">
        <v>1562</v>
      </c>
      <c r="G524" s="243">
        <v>-0.0062</v>
      </c>
    </row>
    <row r="525" ht="15.75" customHeight="1">
      <c r="A525" s="257">
        <v>44846.0</v>
      </c>
      <c r="B525" s="245">
        <v>1428.95</v>
      </c>
      <c r="C525" s="245">
        <v>1433.02</v>
      </c>
      <c r="D525" s="245">
        <v>1405.63</v>
      </c>
      <c r="E525" s="245">
        <v>1420.69</v>
      </c>
      <c r="F525" s="244" t="s">
        <v>2262</v>
      </c>
      <c r="G525" s="246">
        <v>0.0034</v>
      </c>
    </row>
    <row r="526" ht="15.75" customHeight="1">
      <c r="A526" s="258">
        <v>44845.0</v>
      </c>
      <c r="B526" s="242">
        <v>1454.45</v>
      </c>
      <c r="C526" s="242">
        <v>1471.36</v>
      </c>
      <c r="D526" s="242">
        <v>1412.14</v>
      </c>
      <c r="E526" s="242">
        <v>1415.82</v>
      </c>
      <c r="F526" s="187" t="s">
        <v>2208</v>
      </c>
      <c r="G526" s="243">
        <v>-0.0266</v>
      </c>
    </row>
    <row r="527" ht="15.75" customHeight="1">
      <c r="A527" s="257">
        <v>44844.0</v>
      </c>
      <c r="B527" s="245">
        <v>1418.36</v>
      </c>
      <c r="C527" s="245">
        <v>1456.79</v>
      </c>
      <c r="D527" s="245">
        <v>1418.36</v>
      </c>
      <c r="E527" s="245">
        <v>1454.45</v>
      </c>
      <c r="F527" s="244" t="s">
        <v>1692</v>
      </c>
      <c r="G527" s="246">
        <v>0.0079</v>
      </c>
    </row>
    <row r="528" ht="15.75" customHeight="1">
      <c r="A528" s="260">
        <v>44841.0</v>
      </c>
      <c r="B528" s="242">
        <v>1438.24</v>
      </c>
      <c r="C528" s="242">
        <v>1449.68</v>
      </c>
      <c r="D528" s="242">
        <v>1432.08</v>
      </c>
      <c r="E528" s="242">
        <v>1443.07</v>
      </c>
      <c r="F528" s="187" t="s">
        <v>1772</v>
      </c>
      <c r="G528" s="243">
        <v>-0.0027</v>
      </c>
    </row>
    <row r="529" ht="15.75" customHeight="1">
      <c r="A529" s="259">
        <v>44840.0</v>
      </c>
      <c r="B529" s="245">
        <v>1436.9</v>
      </c>
      <c r="C529" s="245">
        <v>1451.62</v>
      </c>
      <c r="D529" s="245">
        <v>1436.01</v>
      </c>
      <c r="E529" s="245">
        <v>1446.99</v>
      </c>
      <c r="F529" s="244" t="s">
        <v>1622</v>
      </c>
      <c r="G529" s="246">
        <v>0.018</v>
      </c>
    </row>
    <row r="530" ht="15.75" customHeight="1">
      <c r="A530" s="260">
        <v>44838.0</v>
      </c>
      <c r="B530" s="242">
        <v>1411.74</v>
      </c>
      <c r="C530" s="242">
        <v>1424.22</v>
      </c>
      <c r="D530" s="242">
        <v>1406.08</v>
      </c>
      <c r="E530" s="242">
        <v>1421.39</v>
      </c>
      <c r="F530" s="187" t="s">
        <v>1569</v>
      </c>
      <c r="G530" s="243">
        <v>0.0256</v>
      </c>
    </row>
    <row r="531" ht="15.75" customHeight="1">
      <c r="A531" s="259">
        <v>44837.0</v>
      </c>
      <c r="B531" s="245">
        <v>1404.09</v>
      </c>
      <c r="C531" s="245">
        <v>1404.09</v>
      </c>
      <c r="D531" s="245">
        <v>1378.23</v>
      </c>
      <c r="E531" s="245">
        <v>1385.94</v>
      </c>
      <c r="F531" s="244" t="s">
        <v>2263</v>
      </c>
      <c r="G531" s="246">
        <v>-0.0139</v>
      </c>
    </row>
    <row r="532" ht="15.75" customHeight="1">
      <c r="A532" s="260">
        <v>44834.0</v>
      </c>
      <c r="B532" s="242">
        <v>1381.17</v>
      </c>
      <c r="C532" s="242">
        <v>1411.35</v>
      </c>
      <c r="D532" s="242">
        <v>1368.29</v>
      </c>
      <c r="E532" s="242">
        <v>1405.53</v>
      </c>
      <c r="F532" s="187" t="s">
        <v>1972</v>
      </c>
      <c r="G532" s="243">
        <v>0.0106</v>
      </c>
    </row>
    <row r="533" ht="15.75" customHeight="1">
      <c r="A533" s="259">
        <v>44833.0</v>
      </c>
      <c r="B533" s="245">
        <v>1397.03</v>
      </c>
      <c r="C533" s="245">
        <v>1401.95</v>
      </c>
      <c r="D533" s="245">
        <v>1385.19</v>
      </c>
      <c r="E533" s="245">
        <v>1390.81</v>
      </c>
      <c r="F533" s="244" t="s">
        <v>2197</v>
      </c>
      <c r="G533" s="246">
        <v>0.0028</v>
      </c>
    </row>
    <row r="534" ht="15.75" customHeight="1">
      <c r="A534" s="260">
        <v>44832.0</v>
      </c>
      <c r="B534" s="242">
        <v>1371.27</v>
      </c>
      <c r="C534" s="242">
        <v>1397.97</v>
      </c>
      <c r="D534" s="242">
        <v>1369.28</v>
      </c>
      <c r="E534" s="242">
        <v>1386.88</v>
      </c>
      <c r="F534" s="187" t="s">
        <v>2073</v>
      </c>
      <c r="G534" s="243">
        <v>8.0E-4</v>
      </c>
    </row>
    <row r="535" ht="15.75" customHeight="1">
      <c r="A535" s="259">
        <v>44831.0</v>
      </c>
      <c r="B535" s="245">
        <v>1385.64</v>
      </c>
      <c r="C535" s="245">
        <v>1398.62</v>
      </c>
      <c r="D535" s="245">
        <v>1370.28</v>
      </c>
      <c r="E535" s="245">
        <v>1385.74</v>
      </c>
      <c r="F535" s="244" t="s">
        <v>2088</v>
      </c>
      <c r="G535" s="246">
        <v>0.0096</v>
      </c>
    </row>
    <row r="536" ht="15.75" customHeight="1">
      <c r="A536" s="260">
        <v>44830.0</v>
      </c>
      <c r="B536" s="242">
        <v>1352.38</v>
      </c>
      <c r="C536" s="242">
        <v>1391.61</v>
      </c>
      <c r="D536" s="242">
        <v>1347.41</v>
      </c>
      <c r="E536" s="242">
        <v>1372.52</v>
      </c>
      <c r="F536" s="187" t="s">
        <v>2264</v>
      </c>
      <c r="G536" s="243">
        <v>0.0108</v>
      </c>
    </row>
    <row r="537" ht="15.75" customHeight="1">
      <c r="A537" s="259">
        <v>44827.0</v>
      </c>
      <c r="B537" s="245">
        <v>1359.84</v>
      </c>
      <c r="C537" s="245">
        <v>1386.98</v>
      </c>
      <c r="D537" s="245">
        <v>1354.37</v>
      </c>
      <c r="E537" s="245">
        <v>1357.8</v>
      </c>
      <c r="F537" s="244" t="s">
        <v>2265</v>
      </c>
      <c r="G537" s="246">
        <v>-0.0018</v>
      </c>
    </row>
    <row r="538" ht="15.75" customHeight="1">
      <c r="A538" s="260">
        <v>44826.0</v>
      </c>
      <c r="B538" s="242">
        <v>1358.69</v>
      </c>
      <c r="C538" s="242">
        <v>1376.19</v>
      </c>
      <c r="D538" s="242">
        <v>1352.38</v>
      </c>
      <c r="E538" s="242">
        <v>1360.28</v>
      </c>
      <c r="F538" s="187" t="s">
        <v>2266</v>
      </c>
      <c r="G538" s="243">
        <v>-0.0068</v>
      </c>
    </row>
    <row r="539" ht="15.75" customHeight="1">
      <c r="A539" s="259">
        <v>44825.0</v>
      </c>
      <c r="B539" s="245">
        <v>1372.17</v>
      </c>
      <c r="C539" s="245">
        <v>1381.02</v>
      </c>
      <c r="D539" s="245">
        <v>1360.73</v>
      </c>
      <c r="E539" s="245">
        <v>1369.53</v>
      </c>
      <c r="F539" s="244" t="s">
        <v>2267</v>
      </c>
      <c r="G539" s="246">
        <v>-0.0081</v>
      </c>
    </row>
    <row r="540" ht="15.75" customHeight="1">
      <c r="A540" s="260">
        <v>44824.0</v>
      </c>
      <c r="B540" s="242">
        <v>1400.06</v>
      </c>
      <c r="C540" s="242">
        <v>1405.63</v>
      </c>
      <c r="D540" s="242">
        <v>1377.34</v>
      </c>
      <c r="E540" s="242">
        <v>1380.77</v>
      </c>
      <c r="F540" s="187" t="s">
        <v>2010</v>
      </c>
      <c r="G540" s="243">
        <v>-0.0013</v>
      </c>
    </row>
    <row r="541" ht="15.75" customHeight="1">
      <c r="A541" s="259">
        <v>44823.0</v>
      </c>
      <c r="B541" s="245">
        <v>1384.2</v>
      </c>
      <c r="C541" s="245">
        <v>1398.12</v>
      </c>
      <c r="D541" s="245">
        <v>1372.86</v>
      </c>
      <c r="E541" s="245">
        <v>1382.51</v>
      </c>
      <c r="F541" s="244" t="s">
        <v>1716</v>
      </c>
      <c r="G541" s="246">
        <v>0.0096</v>
      </c>
    </row>
    <row r="542" ht="15.75" customHeight="1">
      <c r="A542" s="260">
        <v>44820.0</v>
      </c>
      <c r="B542" s="242">
        <v>1417.01</v>
      </c>
      <c r="C542" s="242">
        <v>1417.01</v>
      </c>
      <c r="D542" s="242">
        <v>1360.68</v>
      </c>
      <c r="E542" s="242">
        <v>1369.33</v>
      </c>
      <c r="F542" s="187" t="s">
        <v>2268</v>
      </c>
      <c r="G542" s="243">
        <v>-0.0389</v>
      </c>
    </row>
    <row r="543" ht="15.75" customHeight="1">
      <c r="A543" s="259">
        <v>44819.0</v>
      </c>
      <c r="B543" s="245">
        <v>1466.73</v>
      </c>
      <c r="C543" s="245">
        <v>1466.93</v>
      </c>
      <c r="D543" s="245">
        <v>1421.04</v>
      </c>
      <c r="E543" s="245">
        <v>1424.77</v>
      </c>
      <c r="F543" s="244" t="s">
        <v>2269</v>
      </c>
      <c r="G543" s="246">
        <v>-0.0289</v>
      </c>
    </row>
    <row r="544" ht="15.75" customHeight="1">
      <c r="A544" s="260">
        <v>44818.0</v>
      </c>
      <c r="B544" s="242">
        <v>1488.61</v>
      </c>
      <c r="C544" s="242">
        <v>1490.55</v>
      </c>
      <c r="D544" s="242">
        <v>1463.75</v>
      </c>
      <c r="E544" s="242">
        <v>1467.13</v>
      </c>
      <c r="F544" s="187" t="s">
        <v>2270</v>
      </c>
      <c r="G544" s="243">
        <v>-0.045</v>
      </c>
    </row>
    <row r="545" ht="15.75" customHeight="1">
      <c r="A545" s="259">
        <v>44817.0</v>
      </c>
      <c r="B545" s="245">
        <v>1543.2</v>
      </c>
      <c r="C545" s="245">
        <v>1544.3</v>
      </c>
      <c r="D545" s="245">
        <v>1532.66</v>
      </c>
      <c r="E545" s="245">
        <v>1536.29</v>
      </c>
      <c r="F545" s="244" t="s">
        <v>2271</v>
      </c>
      <c r="G545" s="246">
        <v>0.0057</v>
      </c>
    </row>
    <row r="546" ht="15.75" customHeight="1">
      <c r="A546" s="260">
        <v>44816.0</v>
      </c>
      <c r="B546" s="242">
        <v>1517.25</v>
      </c>
      <c r="C546" s="242">
        <v>1537.24</v>
      </c>
      <c r="D546" s="242">
        <v>1512.63</v>
      </c>
      <c r="E546" s="242">
        <v>1527.59</v>
      </c>
      <c r="F546" s="187" t="s">
        <v>1905</v>
      </c>
      <c r="G546" s="243">
        <v>0.0162</v>
      </c>
    </row>
    <row r="547" ht="15.75" customHeight="1">
      <c r="A547" s="259">
        <v>44813.0</v>
      </c>
      <c r="B547" s="245">
        <v>1479.66</v>
      </c>
      <c r="C547" s="245">
        <v>1511.48</v>
      </c>
      <c r="D547" s="245">
        <v>1471.71</v>
      </c>
      <c r="E547" s="245">
        <v>1503.18</v>
      </c>
      <c r="F547" s="244" t="s">
        <v>1562</v>
      </c>
      <c r="G547" s="246">
        <v>0.0242</v>
      </c>
    </row>
    <row r="548" ht="15.75" customHeight="1">
      <c r="A548" s="260">
        <v>44812.0</v>
      </c>
      <c r="B548" s="242">
        <v>1466.73</v>
      </c>
      <c r="C548" s="242">
        <v>1472.8</v>
      </c>
      <c r="D548" s="242">
        <v>1455.4</v>
      </c>
      <c r="E548" s="242">
        <v>1467.63</v>
      </c>
      <c r="F548" s="187" t="s">
        <v>1897</v>
      </c>
      <c r="G548" s="243">
        <v>0.0125</v>
      </c>
    </row>
    <row r="549" ht="15.75" customHeight="1">
      <c r="A549" s="259">
        <v>44811.0</v>
      </c>
      <c r="B549" s="245">
        <v>1431.93</v>
      </c>
      <c r="C549" s="245">
        <v>1457.54</v>
      </c>
      <c r="D549" s="245">
        <v>1429.99</v>
      </c>
      <c r="E549" s="245">
        <v>1449.48</v>
      </c>
      <c r="F549" s="244" t="s">
        <v>1764</v>
      </c>
      <c r="G549" s="246">
        <v>0.0018</v>
      </c>
    </row>
    <row r="550" ht="15.75" customHeight="1">
      <c r="A550" s="260">
        <v>44810.0</v>
      </c>
      <c r="B550" s="242">
        <v>1453.11</v>
      </c>
      <c r="C550" s="242">
        <v>1461.76</v>
      </c>
      <c r="D550" s="242">
        <v>1437.35</v>
      </c>
      <c r="E550" s="242">
        <v>1446.95</v>
      </c>
      <c r="F550" s="187" t="s">
        <v>1577</v>
      </c>
      <c r="G550" s="243">
        <v>-0.0042</v>
      </c>
    </row>
    <row r="551" ht="15.75" customHeight="1">
      <c r="A551" s="259">
        <v>44809.0</v>
      </c>
      <c r="B551" s="245">
        <v>1442.87</v>
      </c>
      <c r="C551" s="245">
        <v>1458.78</v>
      </c>
      <c r="D551" s="245">
        <v>1438.24</v>
      </c>
      <c r="E551" s="245">
        <v>1453.11</v>
      </c>
      <c r="F551" s="244" t="s">
        <v>1578</v>
      </c>
      <c r="G551" s="246">
        <v>0.0057</v>
      </c>
    </row>
    <row r="552" ht="15.75" customHeight="1">
      <c r="A552" s="260">
        <v>44806.0</v>
      </c>
      <c r="B552" s="242">
        <v>1469.72</v>
      </c>
      <c r="C552" s="242">
        <v>1469.72</v>
      </c>
      <c r="D552" s="242">
        <v>1439.89</v>
      </c>
      <c r="E552" s="242">
        <v>1444.86</v>
      </c>
      <c r="F552" s="187" t="s">
        <v>2013</v>
      </c>
      <c r="G552" s="243">
        <v>-0.0076</v>
      </c>
    </row>
    <row r="553" ht="15.75" customHeight="1">
      <c r="A553" s="259">
        <v>44805.0</v>
      </c>
      <c r="B553" s="245">
        <v>1451.87</v>
      </c>
      <c r="C553" s="245">
        <v>1459.87</v>
      </c>
      <c r="D553" s="245">
        <v>1442.92</v>
      </c>
      <c r="E553" s="245">
        <v>1455.99</v>
      </c>
      <c r="F553" s="244" t="s">
        <v>2272</v>
      </c>
      <c r="G553" s="246">
        <v>-0.0193</v>
      </c>
    </row>
    <row r="554" ht="15.75" customHeight="1">
      <c r="A554" s="260">
        <v>44803.0</v>
      </c>
      <c r="B554" s="242">
        <v>1464.84</v>
      </c>
      <c r="C554" s="242">
        <v>1487.72</v>
      </c>
      <c r="D554" s="242">
        <v>1457.79</v>
      </c>
      <c r="E554" s="242">
        <v>1484.58</v>
      </c>
      <c r="F554" s="187" t="s">
        <v>2273</v>
      </c>
      <c r="G554" s="243">
        <v>0.0213</v>
      </c>
    </row>
    <row r="555" ht="15.75" customHeight="1">
      <c r="A555" s="259">
        <v>44802.0</v>
      </c>
      <c r="B555" s="245">
        <v>1460.32</v>
      </c>
      <c r="C555" s="245">
        <v>1460.32</v>
      </c>
      <c r="D555" s="245">
        <v>1441.87</v>
      </c>
      <c r="E555" s="245">
        <v>1453.56</v>
      </c>
      <c r="F555" s="244" t="s">
        <v>2050</v>
      </c>
      <c r="G555" s="246">
        <v>-0.0393</v>
      </c>
    </row>
    <row r="556" ht="15.75" customHeight="1">
      <c r="A556" s="260">
        <v>44799.0</v>
      </c>
      <c r="B556" s="242">
        <v>1526.55</v>
      </c>
      <c r="C556" s="242">
        <v>1536.29</v>
      </c>
      <c r="D556" s="242">
        <v>1508.95</v>
      </c>
      <c r="E556" s="242">
        <v>1513.02</v>
      </c>
      <c r="F556" s="187" t="s">
        <v>2274</v>
      </c>
      <c r="G556" s="243">
        <v>0.0022</v>
      </c>
    </row>
    <row r="557" ht="15.75" customHeight="1">
      <c r="A557" s="259">
        <v>44798.0</v>
      </c>
      <c r="B557" s="245">
        <v>1539.32</v>
      </c>
      <c r="C557" s="245">
        <v>1540.02</v>
      </c>
      <c r="D557" s="245">
        <v>1505.27</v>
      </c>
      <c r="E557" s="245">
        <v>1509.64</v>
      </c>
      <c r="F557" s="244" t="s">
        <v>1936</v>
      </c>
      <c r="G557" s="246">
        <v>-0.0126</v>
      </c>
    </row>
    <row r="558" ht="15.75" customHeight="1">
      <c r="A558" s="260">
        <v>44797.0</v>
      </c>
      <c r="B558" s="242">
        <v>1526.4</v>
      </c>
      <c r="C558" s="242">
        <v>1537.34</v>
      </c>
      <c r="D558" s="242">
        <v>1522.42</v>
      </c>
      <c r="E558" s="242">
        <v>1528.88</v>
      </c>
      <c r="F558" s="187" t="s">
        <v>2191</v>
      </c>
      <c r="G558" s="243">
        <v>-0.0032</v>
      </c>
    </row>
    <row r="559" ht="15.75" customHeight="1">
      <c r="A559" s="259">
        <v>44796.0</v>
      </c>
      <c r="B559" s="245">
        <v>1539.32</v>
      </c>
      <c r="C559" s="245">
        <v>1545.79</v>
      </c>
      <c r="D559" s="245">
        <v>1524.41</v>
      </c>
      <c r="E559" s="245">
        <v>1533.76</v>
      </c>
      <c r="F559" s="244" t="s">
        <v>1951</v>
      </c>
      <c r="G559" s="246">
        <v>-0.0211</v>
      </c>
    </row>
    <row r="560" ht="15.75" customHeight="1">
      <c r="A560" s="260">
        <v>44795.0</v>
      </c>
      <c r="B560" s="242">
        <v>1577.11</v>
      </c>
      <c r="C560" s="242">
        <v>1590.04</v>
      </c>
      <c r="D560" s="242">
        <v>1565.18</v>
      </c>
      <c r="E560" s="242">
        <v>1566.82</v>
      </c>
      <c r="F560" s="187" t="s">
        <v>2275</v>
      </c>
      <c r="G560" s="243">
        <v>-0.0134</v>
      </c>
    </row>
    <row r="561" ht="15.75" customHeight="1">
      <c r="A561" s="259">
        <v>44792.0</v>
      </c>
      <c r="B561" s="245">
        <v>1576.42</v>
      </c>
      <c r="C561" s="245">
        <v>1595.91</v>
      </c>
      <c r="D561" s="245">
        <v>1576.22</v>
      </c>
      <c r="E561" s="245">
        <v>1588.15</v>
      </c>
      <c r="F561" s="244" t="s">
        <v>2276</v>
      </c>
      <c r="G561" s="246">
        <v>0.0089</v>
      </c>
    </row>
    <row r="562" ht="15.75" customHeight="1">
      <c r="A562" s="260">
        <v>44791.0</v>
      </c>
      <c r="B562" s="242">
        <v>1585.17</v>
      </c>
      <c r="C562" s="242">
        <v>1589.24</v>
      </c>
      <c r="D562" s="242">
        <v>1565.18</v>
      </c>
      <c r="E562" s="242">
        <v>1574.08</v>
      </c>
      <c r="F562" s="187" t="s">
        <v>1831</v>
      </c>
      <c r="G562" s="243">
        <v>-0.0145</v>
      </c>
    </row>
    <row r="563" ht="15.75" customHeight="1">
      <c r="A563" s="259">
        <v>44790.0</v>
      </c>
      <c r="B563" s="245">
        <v>1587.5</v>
      </c>
      <c r="C563" s="245">
        <v>1602.97</v>
      </c>
      <c r="D563" s="245">
        <v>1576.12</v>
      </c>
      <c r="E563" s="245">
        <v>1597.25</v>
      </c>
      <c r="F563" s="244" t="s">
        <v>2277</v>
      </c>
      <c r="G563" s="246">
        <v>0.0061</v>
      </c>
    </row>
    <row r="564" ht="15.75" customHeight="1">
      <c r="A564" s="260">
        <v>44789.0</v>
      </c>
      <c r="B564" s="242">
        <v>1599.98</v>
      </c>
      <c r="C564" s="242">
        <v>1599.98</v>
      </c>
      <c r="D564" s="242">
        <v>1582.18</v>
      </c>
      <c r="E564" s="242">
        <v>1587.5</v>
      </c>
      <c r="F564" s="187" t="s">
        <v>1924</v>
      </c>
      <c r="G564" s="243">
        <v>0.0015</v>
      </c>
    </row>
    <row r="565" ht="15.75" customHeight="1">
      <c r="A565" s="259">
        <v>44785.0</v>
      </c>
      <c r="B565" s="245">
        <v>1604.26</v>
      </c>
      <c r="C565" s="245">
        <v>1604.95</v>
      </c>
      <c r="D565" s="245">
        <v>1581.24</v>
      </c>
      <c r="E565" s="245">
        <v>1585.17</v>
      </c>
      <c r="F565" s="244" t="s">
        <v>1640</v>
      </c>
      <c r="G565" s="246">
        <v>-0.016</v>
      </c>
    </row>
    <row r="566" ht="15.75" customHeight="1">
      <c r="A566" s="260">
        <v>44784.0</v>
      </c>
      <c r="B566" s="242">
        <v>1620.86</v>
      </c>
      <c r="C566" s="242">
        <v>1622.21</v>
      </c>
      <c r="D566" s="242">
        <v>1606.94</v>
      </c>
      <c r="E566" s="242">
        <v>1610.87</v>
      </c>
      <c r="F566" s="187" t="s">
        <v>1932</v>
      </c>
      <c r="G566" s="243">
        <v>0.0109</v>
      </c>
    </row>
    <row r="567" ht="15.75" customHeight="1">
      <c r="A567" s="259">
        <v>44783.0</v>
      </c>
      <c r="B567" s="245">
        <v>1612.11</v>
      </c>
      <c r="C567" s="245">
        <v>1612.11</v>
      </c>
      <c r="D567" s="245">
        <v>1579.2</v>
      </c>
      <c r="E567" s="245">
        <v>1593.47</v>
      </c>
      <c r="F567" s="244" t="s">
        <v>1665</v>
      </c>
      <c r="G567" s="246">
        <v>-0.0105</v>
      </c>
    </row>
    <row r="568" ht="15.75" customHeight="1">
      <c r="A568" s="260">
        <v>44781.0</v>
      </c>
      <c r="B568" s="242">
        <v>1607.94</v>
      </c>
      <c r="C568" s="242">
        <v>1612.91</v>
      </c>
      <c r="D568" s="242">
        <v>1587.06</v>
      </c>
      <c r="E568" s="242">
        <v>1610.32</v>
      </c>
      <c r="F568" s="187" t="s">
        <v>1605</v>
      </c>
      <c r="G568" s="243">
        <v>0.0017</v>
      </c>
    </row>
    <row r="569" ht="15.75" customHeight="1">
      <c r="A569" s="259">
        <v>44778.0</v>
      </c>
      <c r="B569" s="245">
        <v>1599.39</v>
      </c>
      <c r="C569" s="245">
        <v>1616.59</v>
      </c>
      <c r="D569" s="245">
        <v>1593.32</v>
      </c>
      <c r="E569" s="245">
        <v>1607.59</v>
      </c>
      <c r="F569" s="244" t="s">
        <v>1803</v>
      </c>
      <c r="G569" s="246">
        <v>0.0105</v>
      </c>
    </row>
    <row r="570" ht="15.75" customHeight="1">
      <c r="A570" s="260">
        <v>44777.0</v>
      </c>
      <c r="B570" s="242">
        <v>1578.6</v>
      </c>
      <c r="C570" s="242">
        <v>1594.86</v>
      </c>
      <c r="D570" s="242">
        <v>1566.12</v>
      </c>
      <c r="E570" s="242">
        <v>1590.93</v>
      </c>
      <c r="F570" s="187" t="s">
        <v>1843</v>
      </c>
      <c r="G570" s="243">
        <v>0.0216</v>
      </c>
    </row>
    <row r="571" ht="15.75" customHeight="1">
      <c r="A571" s="259">
        <v>44776.0</v>
      </c>
      <c r="B571" s="245">
        <v>1540.32</v>
      </c>
      <c r="C571" s="245">
        <v>1561.2</v>
      </c>
      <c r="D571" s="245">
        <v>1531.27</v>
      </c>
      <c r="E571" s="245">
        <v>1557.32</v>
      </c>
      <c r="F571" s="244" t="s">
        <v>1653</v>
      </c>
      <c r="G571" s="246">
        <v>0.0146</v>
      </c>
    </row>
    <row r="572" ht="15.75" customHeight="1">
      <c r="A572" s="260">
        <v>44775.0</v>
      </c>
      <c r="B572" s="242">
        <v>1537.88</v>
      </c>
      <c r="C572" s="242">
        <v>1538.33</v>
      </c>
      <c r="D572" s="242">
        <v>1519.79</v>
      </c>
      <c r="E572" s="242">
        <v>1534.95</v>
      </c>
      <c r="F572" s="187" t="s">
        <v>1583</v>
      </c>
      <c r="G572" s="243">
        <v>-0.0048</v>
      </c>
    </row>
    <row r="573" ht="15.75" customHeight="1">
      <c r="A573" s="259">
        <v>44774.0</v>
      </c>
      <c r="B573" s="245">
        <v>1555.23</v>
      </c>
      <c r="C573" s="245">
        <v>1555.23</v>
      </c>
      <c r="D573" s="245">
        <v>1529.28</v>
      </c>
      <c r="E573" s="245">
        <v>1542.36</v>
      </c>
      <c r="F573" s="244" t="s">
        <v>1807</v>
      </c>
      <c r="G573" s="246">
        <v>9.0E-4</v>
      </c>
    </row>
    <row r="574" ht="15.75" customHeight="1">
      <c r="A574" s="260">
        <v>44771.0</v>
      </c>
      <c r="B574" s="242">
        <v>1524.21</v>
      </c>
      <c r="C574" s="242">
        <v>1546.98</v>
      </c>
      <c r="D574" s="242">
        <v>1519.44</v>
      </c>
      <c r="E574" s="242">
        <v>1541.02</v>
      </c>
      <c r="F574" s="187" t="s">
        <v>2278</v>
      </c>
      <c r="G574" s="243">
        <v>0.0213</v>
      </c>
    </row>
    <row r="575" ht="15.75" customHeight="1">
      <c r="A575" s="259">
        <v>44770.0</v>
      </c>
      <c r="B575" s="245">
        <v>1488.01</v>
      </c>
      <c r="C575" s="245">
        <v>1515.91</v>
      </c>
      <c r="D575" s="245">
        <v>1481.5</v>
      </c>
      <c r="E575" s="245">
        <v>1508.9</v>
      </c>
      <c r="F575" s="244" t="s">
        <v>1839</v>
      </c>
      <c r="G575" s="246">
        <v>0.0315</v>
      </c>
    </row>
    <row r="576" ht="15.75" customHeight="1">
      <c r="A576" s="260">
        <v>44769.0</v>
      </c>
      <c r="B576" s="242">
        <v>1442.87</v>
      </c>
      <c r="C576" s="242">
        <v>1464.74</v>
      </c>
      <c r="D576" s="242">
        <v>1436.9</v>
      </c>
      <c r="E576" s="242">
        <v>1462.81</v>
      </c>
      <c r="F576" s="187" t="s">
        <v>1872</v>
      </c>
      <c r="G576" s="243">
        <v>0.0137</v>
      </c>
    </row>
    <row r="577" ht="15.75" customHeight="1">
      <c r="A577" s="259">
        <v>44768.0</v>
      </c>
      <c r="B577" s="245">
        <v>1488.26</v>
      </c>
      <c r="C577" s="245">
        <v>1488.26</v>
      </c>
      <c r="D577" s="245">
        <v>1436.9</v>
      </c>
      <c r="E577" s="245">
        <v>1443.02</v>
      </c>
      <c r="F577" s="244" t="s">
        <v>2113</v>
      </c>
      <c r="G577" s="246">
        <v>-0.0349</v>
      </c>
    </row>
    <row r="578" ht="15.75" customHeight="1">
      <c r="A578" s="260">
        <v>44767.0</v>
      </c>
      <c r="B578" s="242">
        <v>1471.81</v>
      </c>
      <c r="C578" s="242">
        <v>1508.65</v>
      </c>
      <c r="D578" s="242">
        <v>1471.81</v>
      </c>
      <c r="E578" s="242">
        <v>1495.17</v>
      </c>
      <c r="F578" s="187" t="s">
        <v>2157</v>
      </c>
      <c r="G578" s="243">
        <v>-0.0018</v>
      </c>
    </row>
    <row r="579" ht="15.75" customHeight="1">
      <c r="A579" s="259">
        <v>44764.0</v>
      </c>
      <c r="B579" s="245">
        <v>1525.4</v>
      </c>
      <c r="C579" s="245">
        <v>1531.37</v>
      </c>
      <c r="D579" s="245">
        <v>1483.79</v>
      </c>
      <c r="E579" s="245">
        <v>1497.86</v>
      </c>
      <c r="F579" s="244" t="s">
        <v>2073</v>
      </c>
      <c r="G579" s="246">
        <v>-0.0174</v>
      </c>
    </row>
    <row r="580" ht="15.75" customHeight="1">
      <c r="A580" s="260">
        <v>44763.0</v>
      </c>
      <c r="B580" s="242">
        <v>1508.5</v>
      </c>
      <c r="C580" s="242">
        <v>1526.84</v>
      </c>
      <c r="D580" s="242">
        <v>1494.68</v>
      </c>
      <c r="E580" s="242">
        <v>1524.31</v>
      </c>
      <c r="F580" s="187" t="s">
        <v>1910</v>
      </c>
      <c r="G580" s="243">
        <v>0.0116</v>
      </c>
    </row>
    <row r="581" ht="15.75" customHeight="1">
      <c r="A581" s="259">
        <v>44762.0</v>
      </c>
      <c r="B581" s="245">
        <v>1492.84</v>
      </c>
      <c r="C581" s="245">
        <v>1517.25</v>
      </c>
      <c r="D581" s="245">
        <v>1491.59</v>
      </c>
      <c r="E581" s="245">
        <v>1506.81</v>
      </c>
      <c r="F581" s="244" t="s">
        <v>1921</v>
      </c>
      <c r="G581" s="246">
        <v>0.021</v>
      </c>
    </row>
    <row r="582" ht="15.75" customHeight="1">
      <c r="A582" s="260">
        <v>44761.0</v>
      </c>
      <c r="B582" s="242">
        <v>1463.3</v>
      </c>
      <c r="C582" s="242">
        <v>1478.52</v>
      </c>
      <c r="D582" s="242">
        <v>1461.86</v>
      </c>
      <c r="E582" s="242">
        <v>1475.83</v>
      </c>
      <c r="F582" s="187" t="s">
        <v>1646</v>
      </c>
      <c r="G582" s="243">
        <v>-0.0039</v>
      </c>
    </row>
    <row r="583" ht="15.75" customHeight="1">
      <c r="A583" s="259">
        <v>44760.0</v>
      </c>
      <c r="B583" s="245">
        <v>1441.87</v>
      </c>
      <c r="C583" s="245">
        <v>1485.23</v>
      </c>
      <c r="D583" s="245">
        <v>1439.94</v>
      </c>
      <c r="E583" s="245">
        <v>1481.55</v>
      </c>
      <c r="F583" s="244" t="s">
        <v>2155</v>
      </c>
      <c r="G583" s="246">
        <v>0.0416</v>
      </c>
    </row>
    <row r="584" ht="15.75" customHeight="1">
      <c r="A584" s="260">
        <v>44757.0</v>
      </c>
      <c r="B584" s="242">
        <v>1437.9</v>
      </c>
      <c r="C584" s="242">
        <v>1437.9</v>
      </c>
      <c r="D584" s="242">
        <v>1402.74</v>
      </c>
      <c r="E584" s="242">
        <v>1422.33</v>
      </c>
      <c r="F584" s="187" t="s">
        <v>1676</v>
      </c>
      <c r="G584" s="243">
        <v>0.001</v>
      </c>
    </row>
    <row r="585" ht="15.75" customHeight="1">
      <c r="A585" s="259">
        <v>44756.0</v>
      </c>
      <c r="B585" s="245">
        <v>1442.87</v>
      </c>
      <c r="C585" s="245">
        <v>1444.81</v>
      </c>
      <c r="D585" s="245">
        <v>1406.08</v>
      </c>
      <c r="E585" s="245">
        <v>1420.84</v>
      </c>
      <c r="F585" s="244" t="s">
        <v>1609</v>
      </c>
      <c r="G585" s="246">
        <v>-0.0108</v>
      </c>
    </row>
    <row r="586" ht="15.75" customHeight="1">
      <c r="A586" s="260">
        <v>44755.0</v>
      </c>
      <c r="B586" s="242">
        <v>1441.87</v>
      </c>
      <c r="C586" s="242">
        <v>1451.82</v>
      </c>
      <c r="D586" s="242">
        <v>1430.54</v>
      </c>
      <c r="E586" s="242">
        <v>1436.35</v>
      </c>
      <c r="F586" s="187" t="s">
        <v>2221</v>
      </c>
      <c r="G586" s="243">
        <v>0.0041</v>
      </c>
    </row>
    <row r="587" ht="15.75" customHeight="1">
      <c r="A587" s="259">
        <v>44754.0</v>
      </c>
      <c r="B587" s="245">
        <v>1453.61</v>
      </c>
      <c r="C587" s="245">
        <v>1460.37</v>
      </c>
      <c r="D587" s="245">
        <v>1427.95</v>
      </c>
      <c r="E587" s="245">
        <v>1430.54</v>
      </c>
      <c r="F587" s="244" t="s">
        <v>1735</v>
      </c>
      <c r="G587" s="246">
        <v>-0.0235</v>
      </c>
    </row>
    <row r="588" ht="15.75" customHeight="1">
      <c r="A588" s="260">
        <v>44753.0</v>
      </c>
      <c r="B588" s="242">
        <v>1486.62</v>
      </c>
      <c r="C588" s="242">
        <v>1491.49</v>
      </c>
      <c r="D588" s="242">
        <v>1458.18</v>
      </c>
      <c r="E588" s="242">
        <v>1464.89</v>
      </c>
      <c r="F588" s="187" t="s">
        <v>1986</v>
      </c>
      <c r="G588" s="243">
        <v>-0.0273</v>
      </c>
    </row>
    <row r="589" ht="15.75" customHeight="1">
      <c r="A589" s="259">
        <v>44750.0</v>
      </c>
      <c r="B589" s="245">
        <v>1506.51</v>
      </c>
      <c r="C589" s="245">
        <v>1508.45</v>
      </c>
      <c r="D589" s="245">
        <v>1491.54</v>
      </c>
      <c r="E589" s="245">
        <v>1505.96</v>
      </c>
      <c r="F589" s="244" t="s">
        <v>1594</v>
      </c>
      <c r="G589" s="246">
        <v>0.0105</v>
      </c>
    </row>
    <row r="590" ht="15.75" customHeight="1">
      <c r="A590" s="260">
        <v>44749.0</v>
      </c>
      <c r="B590" s="242">
        <v>1494.63</v>
      </c>
      <c r="C590" s="242">
        <v>1505.47</v>
      </c>
      <c r="D590" s="242">
        <v>1487.32</v>
      </c>
      <c r="E590" s="242">
        <v>1490.3</v>
      </c>
      <c r="F590" s="187" t="s">
        <v>1643</v>
      </c>
      <c r="G590" s="243">
        <v>0.0047</v>
      </c>
    </row>
    <row r="591" ht="15.75" customHeight="1">
      <c r="A591" s="259">
        <v>44748.0</v>
      </c>
      <c r="B591" s="245">
        <v>1473.89</v>
      </c>
      <c r="C591" s="245">
        <v>1491.59</v>
      </c>
      <c r="D591" s="245">
        <v>1461.76</v>
      </c>
      <c r="E591" s="245">
        <v>1483.29</v>
      </c>
      <c r="F591" s="244" t="s">
        <v>1613</v>
      </c>
      <c r="G591" s="246">
        <v>0.0106</v>
      </c>
    </row>
    <row r="592" ht="15.75" customHeight="1">
      <c r="A592" s="260">
        <v>44747.0</v>
      </c>
      <c r="B592" s="242">
        <v>1490.4</v>
      </c>
      <c r="C592" s="242">
        <v>1501.49</v>
      </c>
      <c r="D592" s="242">
        <v>1463.75</v>
      </c>
      <c r="E592" s="242">
        <v>1467.68</v>
      </c>
      <c r="F592" s="187" t="s">
        <v>2184</v>
      </c>
      <c r="G592" s="243">
        <v>-0.0081</v>
      </c>
    </row>
    <row r="593" ht="15.75" customHeight="1">
      <c r="A593" s="259">
        <v>44746.0</v>
      </c>
      <c r="B593" s="245">
        <v>1471.95</v>
      </c>
      <c r="C593" s="245">
        <v>1483.89</v>
      </c>
      <c r="D593" s="245">
        <v>1453.81</v>
      </c>
      <c r="E593" s="245">
        <v>1479.66</v>
      </c>
      <c r="F593" s="244" t="s">
        <v>2187</v>
      </c>
      <c r="G593" s="246">
        <v>0.0058</v>
      </c>
    </row>
    <row r="594" ht="15.75" customHeight="1">
      <c r="A594" s="260">
        <v>44743.0</v>
      </c>
      <c r="B594" s="242">
        <v>1445.85</v>
      </c>
      <c r="C594" s="242">
        <v>1476.68</v>
      </c>
      <c r="D594" s="242">
        <v>1434.27</v>
      </c>
      <c r="E594" s="242">
        <v>1471.11</v>
      </c>
      <c r="F594" s="187" t="s">
        <v>1738</v>
      </c>
      <c r="G594" s="243">
        <v>0.012</v>
      </c>
    </row>
    <row r="595" ht="15.75" customHeight="1">
      <c r="A595" s="259">
        <v>44742.0</v>
      </c>
      <c r="B595" s="245">
        <v>1456.84</v>
      </c>
      <c r="C595" s="245">
        <v>1473.69</v>
      </c>
      <c r="D595" s="245">
        <v>1446.85</v>
      </c>
      <c r="E595" s="245">
        <v>1453.71</v>
      </c>
      <c r="F595" s="244" t="s">
        <v>2266</v>
      </c>
      <c r="G595" s="246">
        <v>-9.0E-4</v>
      </c>
    </row>
    <row r="596" ht="15.75" customHeight="1">
      <c r="A596" s="260">
        <v>44741.0</v>
      </c>
      <c r="B596" s="242">
        <v>1456.49</v>
      </c>
      <c r="C596" s="242">
        <v>1468.72</v>
      </c>
      <c r="D596" s="242">
        <v>1448.83</v>
      </c>
      <c r="E596" s="242">
        <v>1455.05</v>
      </c>
      <c r="F596" s="187" t="s">
        <v>1737</v>
      </c>
      <c r="G596" s="243">
        <v>-0.0114</v>
      </c>
    </row>
    <row r="597" ht="15.75" customHeight="1">
      <c r="A597" s="259">
        <v>44740.0</v>
      </c>
      <c r="B597" s="245">
        <v>1460.77</v>
      </c>
      <c r="C597" s="245">
        <v>1479.91</v>
      </c>
      <c r="D597" s="245">
        <v>1444.86</v>
      </c>
      <c r="E597" s="245">
        <v>1471.85</v>
      </c>
      <c r="F597" s="244" t="s">
        <v>1755</v>
      </c>
      <c r="G597" s="246">
        <v>0.0038</v>
      </c>
    </row>
    <row r="598" ht="15.75" customHeight="1">
      <c r="A598" s="260">
        <v>44739.0</v>
      </c>
      <c r="B598" s="242">
        <v>1459.82</v>
      </c>
      <c r="C598" s="242">
        <v>1475.68</v>
      </c>
      <c r="D598" s="242">
        <v>1456.94</v>
      </c>
      <c r="E598" s="242">
        <v>1466.34</v>
      </c>
      <c r="F598" s="187" t="s">
        <v>1930</v>
      </c>
      <c r="G598" s="243">
        <v>0.0232</v>
      </c>
    </row>
    <row r="599" ht="15.75" customHeight="1">
      <c r="A599" s="259">
        <v>44736.0</v>
      </c>
      <c r="B599" s="245">
        <v>1449.83</v>
      </c>
      <c r="C599" s="245">
        <v>1459.28</v>
      </c>
      <c r="D599" s="245">
        <v>1420.89</v>
      </c>
      <c r="E599" s="245">
        <v>1433.02</v>
      </c>
      <c r="F599" s="244" t="s">
        <v>1805</v>
      </c>
      <c r="G599" s="246">
        <v>-0.0078</v>
      </c>
    </row>
    <row r="600" ht="15.75" customHeight="1">
      <c r="A600" s="260">
        <v>44735.0</v>
      </c>
      <c r="B600" s="242">
        <v>1431.73</v>
      </c>
      <c r="C600" s="242">
        <v>1449.83</v>
      </c>
      <c r="D600" s="242">
        <v>1424.97</v>
      </c>
      <c r="E600" s="242">
        <v>1444.31</v>
      </c>
      <c r="F600" s="187" t="s">
        <v>2279</v>
      </c>
      <c r="G600" s="243">
        <v>0.0106</v>
      </c>
    </row>
    <row r="601" ht="15.75" customHeight="1">
      <c r="A601" s="259">
        <v>44734.0</v>
      </c>
      <c r="B601" s="245">
        <v>1428.0</v>
      </c>
      <c r="C601" s="245">
        <v>1451.42</v>
      </c>
      <c r="D601" s="245">
        <v>1426.96</v>
      </c>
      <c r="E601" s="245">
        <v>1429.2</v>
      </c>
      <c r="F601" s="244" t="s">
        <v>2279</v>
      </c>
      <c r="G601" s="246">
        <v>-0.0087</v>
      </c>
    </row>
    <row r="602" ht="15.75" customHeight="1">
      <c r="A602" s="260">
        <v>44733.0</v>
      </c>
      <c r="B602" s="242">
        <v>1416.02</v>
      </c>
      <c r="C602" s="242">
        <v>1447.84</v>
      </c>
      <c r="D602" s="242">
        <v>1414.78</v>
      </c>
      <c r="E602" s="242">
        <v>1441.78</v>
      </c>
      <c r="F602" s="187" t="s">
        <v>1844</v>
      </c>
      <c r="G602" s="243">
        <v>0.0253</v>
      </c>
    </row>
    <row r="603" ht="15.75" customHeight="1">
      <c r="A603" s="259">
        <v>44732.0</v>
      </c>
      <c r="B603" s="245">
        <v>1382.26</v>
      </c>
      <c r="C603" s="245">
        <v>1414.38</v>
      </c>
      <c r="D603" s="245">
        <v>1374.26</v>
      </c>
      <c r="E603" s="245">
        <v>1406.22</v>
      </c>
      <c r="F603" s="244" t="s">
        <v>1892</v>
      </c>
      <c r="G603" s="246">
        <v>0.0194</v>
      </c>
    </row>
    <row r="604" ht="15.75" customHeight="1">
      <c r="A604" s="260">
        <v>44729.0</v>
      </c>
      <c r="B604" s="242">
        <v>1383.26</v>
      </c>
      <c r="C604" s="242">
        <v>1389.12</v>
      </c>
      <c r="D604" s="242">
        <v>1359.49</v>
      </c>
      <c r="E604" s="242">
        <v>1379.53</v>
      </c>
      <c r="F604" s="187" t="s">
        <v>2280</v>
      </c>
      <c r="G604" s="243">
        <v>-0.0071</v>
      </c>
    </row>
    <row r="605" ht="15.75" customHeight="1">
      <c r="A605" s="259">
        <v>44728.0</v>
      </c>
      <c r="B605" s="245">
        <v>1429.94</v>
      </c>
      <c r="C605" s="245">
        <v>1435.66</v>
      </c>
      <c r="D605" s="245">
        <v>1384.2</v>
      </c>
      <c r="E605" s="245">
        <v>1389.37</v>
      </c>
      <c r="F605" s="244" t="s">
        <v>1839</v>
      </c>
      <c r="G605" s="246">
        <v>-0.0176</v>
      </c>
    </row>
    <row r="606" ht="15.75" customHeight="1">
      <c r="A606" s="260">
        <v>44727.0</v>
      </c>
      <c r="B606" s="242">
        <v>1432.13</v>
      </c>
      <c r="C606" s="242">
        <v>1438.29</v>
      </c>
      <c r="D606" s="242">
        <v>1410.9</v>
      </c>
      <c r="E606" s="242">
        <v>1414.23</v>
      </c>
      <c r="F606" s="187" t="s">
        <v>1738</v>
      </c>
      <c r="G606" s="243">
        <v>-0.0127</v>
      </c>
    </row>
    <row r="607" ht="15.75" customHeight="1">
      <c r="A607" s="259">
        <v>44726.0</v>
      </c>
      <c r="B607" s="245">
        <v>1402.1</v>
      </c>
      <c r="C607" s="245">
        <v>1440.78</v>
      </c>
      <c r="D607" s="245">
        <v>1395.29</v>
      </c>
      <c r="E607" s="245">
        <v>1432.48</v>
      </c>
      <c r="F607" s="244" t="s">
        <v>1571</v>
      </c>
      <c r="G607" s="246">
        <v>0.0113</v>
      </c>
    </row>
    <row r="608" ht="15.75" customHeight="1">
      <c r="A608" s="260">
        <v>44725.0</v>
      </c>
      <c r="B608" s="242">
        <v>1435.51</v>
      </c>
      <c r="C608" s="242">
        <v>1435.51</v>
      </c>
      <c r="D608" s="242">
        <v>1403.79</v>
      </c>
      <c r="E608" s="242">
        <v>1416.52</v>
      </c>
      <c r="F608" s="187" t="s">
        <v>1575</v>
      </c>
      <c r="G608" s="243">
        <v>-0.0354</v>
      </c>
    </row>
    <row r="609" ht="15.75" customHeight="1">
      <c r="A609" s="259">
        <v>44722.0</v>
      </c>
      <c r="B609" s="245">
        <v>1477.77</v>
      </c>
      <c r="C609" s="245">
        <v>1485.58</v>
      </c>
      <c r="D609" s="245">
        <v>1465.34</v>
      </c>
      <c r="E609" s="245">
        <v>1468.52</v>
      </c>
      <c r="F609" s="244" t="s">
        <v>1742</v>
      </c>
      <c r="G609" s="246">
        <v>-0.0252</v>
      </c>
    </row>
    <row r="610" ht="15.75" customHeight="1">
      <c r="A610" s="260">
        <v>44721.0</v>
      </c>
      <c r="B610" s="242">
        <v>1476.68</v>
      </c>
      <c r="C610" s="242">
        <v>1508.45</v>
      </c>
      <c r="D610" s="242">
        <v>1473.2</v>
      </c>
      <c r="E610" s="242">
        <v>1506.51</v>
      </c>
      <c r="F610" s="187" t="s">
        <v>1896</v>
      </c>
      <c r="G610" s="243">
        <v>0.01</v>
      </c>
    </row>
    <row r="611" ht="15.75" customHeight="1">
      <c r="A611" s="259">
        <v>44720.0</v>
      </c>
      <c r="B611" s="245">
        <v>1511.68</v>
      </c>
      <c r="C611" s="245">
        <v>1511.68</v>
      </c>
      <c r="D611" s="245">
        <v>1483.64</v>
      </c>
      <c r="E611" s="245">
        <v>1491.59</v>
      </c>
      <c r="F611" s="244" t="s">
        <v>1986</v>
      </c>
      <c r="G611" s="246">
        <v>-0.0044</v>
      </c>
    </row>
    <row r="612" ht="15.75" customHeight="1">
      <c r="A612" s="260">
        <v>44719.0</v>
      </c>
      <c r="B612" s="242">
        <v>1511.33</v>
      </c>
      <c r="C612" s="242">
        <v>1511.33</v>
      </c>
      <c r="D612" s="242">
        <v>1494.18</v>
      </c>
      <c r="E612" s="242">
        <v>1498.26</v>
      </c>
      <c r="F612" s="187" t="s">
        <v>1806</v>
      </c>
      <c r="G612" s="243">
        <v>-0.0153</v>
      </c>
    </row>
    <row r="613" ht="15.75" customHeight="1">
      <c r="A613" s="259">
        <v>44718.0</v>
      </c>
      <c r="B613" s="245">
        <v>1507.5</v>
      </c>
      <c r="C613" s="245">
        <v>1527.99</v>
      </c>
      <c r="D613" s="245">
        <v>1484.63</v>
      </c>
      <c r="E613" s="245">
        <v>1521.48</v>
      </c>
      <c r="F613" s="244" t="s">
        <v>2281</v>
      </c>
      <c r="G613" s="246">
        <v>0.0055</v>
      </c>
    </row>
    <row r="614" ht="15.75" customHeight="1">
      <c r="A614" s="260">
        <v>44715.0</v>
      </c>
      <c r="B614" s="242">
        <v>1516.35</v>
      </c>
      <c r="C614" s="242">
        <v>1546.29</v>
      </c>
      <c r="D614" s="242">
        <v>1509.49</v>
      </c>
      <c r="E614" s="242">
        <v>1513.17</v>
      </c>
      <c r="F614" s="187" t="s">
        <v>2161</v>
      </c>
      <c r="G614" s="243">
        <v>0.0091</v>
      </c>
    </row>
    <row r="615" ht="15.75" customHeight="1">
      <c r="A615" s="259">
        <v>44714.0</v>
      </c>
      <c r="B615" s="245">
        <v>1475.68</v>
      </c>
      <c r="C615" s="245">
        <v>1505.37</v>
      </c>
      <c r="D615" s="245">
        <v>1467.33</v>
      </c>
      <c r="E615" s="245">
        <v>1499.55</v>
      </c>
      <c r="F615" s="244" t="s">
        <v>2256</v>
      </c>
      <c r="G615" s="246">
        <v>0.0199</v>
      </c>
    </row>
    <row r="616" ht="15.75" customHeight="1">
      <c r="A616" s="260">
        <v>44713.0</v>
      </c>
      <c r="B616" s="242">
        <v>1504.52</v>
      </c>
      <c r="C616" s="242">
        <v>1506.26</v>
      </c>
      <c r="D616" s="242">
        <v>1463.85</v>
      </c>
      <c r="E616" s="242">
        <v>1470.26</v>
      </c>
      <c r="F616" s="187" t="s">
        <v>1660</v>
      </c>
      <c r="G616" s="243">
        <v>-0.0167</v>
      </c>
    </row>
    <row r="617" ht="15.75" customHeight="1">
      <c r="A617" s="259">
        <v>44712.0</v>
      </c>
      <c r="B617" s="245">
        <v>1502.23</v>
      </c>
      <c r="C617" s="245">
        <v>1509.49</v>
      </c>
      <c r="D617" s="245">
        <v>1479.81</v>
      </c>
      <c r="E617" s="245">
        <v>1495.17</v>
      </c>
      <c r="F617" s="244" t="s">
        <v>2282</v>
      </c>
      <c r="G617" s="246">
        <v>-0.0152</v>
      </c>
    </row>
    <row r="618" ht="15.75" customHeight="1">
      <c r="A618" s="260">
        <v>44711.0</v>
      </c>
      <c r="B618" s="242">
        <v>1478.67</v>
      </c>
      <c r="C618" s="242">
        <v>1521.43</v>
      </c>
      <c r="D618" s="242">
        <v>1476.68</v>
      </c>
      <c r="E618" s="242">
        <v>1518.24</v>
      </c>
      <c r="F618" s="187" t="s">
        <v>1713</v>
      </c>
      <c r="G618" s="243">
        <v>0.0448</v>
      </c>
    </row>
    <row r="619" ht="15.75" customHeight="1">
      <c r="A619" s="259">
        <v>44708.0</v>
      </c>
      <c r="B619" s="245">
        <v>1435.86</v>
      </c>
      <c r="C619" s="245">
        <v>1458.78</v>
      </c>
      <c r="D619" s="245">
        <v>1429.34</v>
      </c>
      <c r="E619" s="245">
        <v>1453.16</v>
      </c>
      <c r="F619" s="244" t="s">
        <v>2283</v>
      </c>
      <c r="G619" s="246">
        <v>0.0263</v>
      </c>
    </row>
    <row r="620" ht="15.75" customHeight="1">
      <c r="A620" s="260">
        <v>44707.0</v>
      </c>
      <c r="B620" s="242">
        <v>1410.05</v>
      </c>
      <c r="C620" s="242">
        <v>1421.99</v>
      </c>
      <c r="D620" s="242">
        <v>1399.17</v>
      </c>
      <c r="E620" s="242">
        <v>1415.97</v>
      </c>
      <c r="F620" s="187" t="s">
        <v>2284</v>
      </c>
      <c r="G620" s="243">
        <v>0.0096</v>
      </c>
    </row>
    <row r="621" ht="15.75" customHeight="1">
      <c r="A621" s="259">
        <v>44706.0</v>
      </c>
      <c r="B621" s="245">
        <v>1426.96</v>
      </c>
      <c r="C621" s="245">
        <v>1434.42</v>
      </c>
      <c r="D621" s="245">
        <v>1391.41</v>
      </c>
      <c r="E621" s="245">
        <v>1402.55</v>
      </c>
      <c r="F621" s="244" t="s">
        <v>2053</v>
      </c>
      <c r="G621" s="246">
        <v>-0.0212</v>
      </c>
    </row>
    <row r="622" ht="15.75" customHeight="1">
      <c r="A622" s="260">
        <v>44705.0</v>
      </c>
      <c r="B622" s="242">
        <v>1460.37</v>
      </c>
      <c r="C622" s="242">
        <v>1461.31</v>
      </c>
      <c r="D622" s="242">
        <v>1427.21</v>
      </c>
      <c r="E622" s="242">
        <v>1432.93</v>
      </c>
      <c r="F622" s="187" t="s">
        <v>1965</v>
      </c>
      <c r="G622" s="243">
        <v>-0.0187</v>
      </c>
    </row>
    <row r="623" ht="15.75" customHeight="1">
      <c r="A623" s="259">
        <v>44704.0</v>
      </c>
      <c r="B623" s="245">
        <v>1446.95</v>
      </c>
      <c r="C623" s="245">
        <v>1479.66</v>
      </c>
      <c r="D623" s="245">
        <v>1441.92</v>
      </c>
      <c r="E623" s="245">
        <v>1460.17</v>
      </c>
      <c r="F623" s="244" t="s">
        <v>1585</v>
      </c>
      <c r="G623" s="246">
        <v>0.0091</v>
      </c>
    </row>
    <row r="624" ht="15.75" customHeight="1">
      <c r="A624" s="260">
        <v>44701.0</v>
      </c>
      <c r="B624" s="242">
        <v>1444.86</v>
      </c>
      <c r="C624" s="242">
        <v>1458.53</v>
      </c>
      <c r="D624" s="242">
        <v>1438.59</v>
      </c>
      <c r="E624" s="242">
        <v>1446.99</v>
      </c>
      <c r="F624" s="187" t="s">
        <v>1940</v>
      </c>
      <c r="G624" s="243">
        <v>0.0196</v>
      </c>
    </row>
    <row r="625" ht="15.75" customHeight="1">
      <c r="A625" s="259">
        <v>44700.0</v>
      </c>
      <c r="B625" s="245">
        <v>1472.7</v>
      </c>
      <c r="C625" s="245">
        <v>1476.38</v>
      </c>
      <c r="D625" s="245">
        <v>1409.7</v>
      </c>
      <c r="E625" s="245">
        <v>1419.15</v>
      </c>
      <c r="F625" s="244" t="s">
        <v>2285</v>
      </c>
      <c r="G625" s="246">
        <v>-0.0544</v>
      </c>
    </row>
    <row r="626" ht="15.75" customHeight="1">
      <c r="A626" s="260">
        <v>44699.0</v>
      </c>
      <c r="B626" s="242">
        <v>1513.47</v>
      </c>
      <c r="C626" s="242">
        <v>1541.02</v>
      </c>
      <c r="D626" s="242">
        <v>1496.86</v>
      </c>
      <c r="E626" s="242">
        <v>1500.74</v>
      </c>
      <c r="F626" s="187" t="s">
        <v>1912</v>
      </c>
      <c r="G626" s="243">
        <v>-0.0061</v>
      </c>
    </row>
    <row r="627" ht="15.75" customHeight="1">
      <c r="A627" s="259">
        <v>44698.0</v>
      </c>
      <c r="B627" s="245">
        <v>1486.52</v>
      </c>
      <c r="C627" s="245">
        <v>1516.45</v>
      </c>
      <c r="D627" s="245">
        <v>1472.6</v>
      </c>
      <c r="E627" s="245">
        <v>1509.94</v>
      </c>
      <c r="F627" s="244" t="s">
        <v>1742</v>
      </c>
      <c r="G627" s="246">
        <v>0.014</v>
      </c>
    </row>
    <row r="628" ht="15.75" customHeight="1">
      <c r="A628" s="260">
        <v>44697.0</v>
      </c>
      <c r="B628" s="242">
        <v>1510.0</v>
      </c>
      <c r="C628" s="242">
        <v>1511.85</v>
      </c>
      <c r="D628" s="242">
        <v>1478.65</v>
      </c>
      <c r="E628" s="242">
        <v>1489.1</v>
      </c>
      <c r="F628" s="187" t="s">
        <v>1859</v>
      </c>
      <c r="G628" s="243">
        <v>-0.0102</v>
      </c>
    </row>
    <row r="629" ht="15.75" customHeight="1">
      <c r="A629" s="259">
        <v>44694.0</v>
      </c>
      <c r="B629" s="245">
        <v>1519.3</v>
      </c>
      <c r="C629" s="245">
        <v>1529.25</v>
      </c>
      <c r="D629" s="245">
        <v>1498.1</v>
      </c>
      <c r="E629" s="245">
        <v>1504.4</v>
      </c>
      <c r="F629" s="244" t="s">
        <v>1895</v>
      </c>
      <c r="G629" s="246">
        <v>-0.0029</v>
      </c>
    </row>
    <row r="630" ht="15.75" customHeight="1">
      <c r="A630" s="260">
        <v>44693.0</v>
      </c>
      <c r="B630" s="242">
        <v>1514.0</v>
      </c>
      <c r="C630" s="242">
        <v>1527.5</v>
      </c>
      <c r="D630" s="242">
        <v>1504.3</v>
      </c>
      <c r="E630" s="242">
        <v>1508.8</v>
      </c>
      <c r="F630" s="187" t="s">
        <v>2286</v>
      </c>
      <c r="G630" s="243">
        <v>-0.0118</v>
      </c>
    </row>
    <row r="631" ht="15.75" customHeight="1">
      <c r="A631" s="259">
        <v>44692.0</v>
      </c>
      <c r="B631" s="245">
        <v>1549.95</v>
      </c>
      <c r="C631" s="245">
        <v>1549.95</v>
      </c>
      <c r="D631" s="245">
        <v>1511.6</v>
      </c>
      <c r="E631" s="245">
        <v>1526.75</v>
      </c>
      <c r="F631" s="244" t="s">
        <v>2287</v>
      </c>
      <c r="G631" s="246">
        <v>-0.0169</v>
      </c>
    </row>
    <row r="632" ht="15.75" customHeight="1">
      <c r="A632" s="260">
        <v>44691.0</v>
      </c>
      <c r="B632" s="242">
        <v>1558.0</v>
      </c>
      <c r="C632" s="242">
        <v>1569.15</v>
      </c>
      <c r="D632" s="242">
        <v>1546.05</v>
      </c>
      <c r="E632" s="242">
        <v>1553.0</v>
      </c>
      <c r="F632" s="187" t="s">
        <v>2244</v>
      </c>
      <c r="G632" s="243">
        <v>-0.011</v>
      </c>
    </row>
    <row r="633" ht="15.75" customHeight="1">
      <c r="A633" s="259">
        <v>44690.0</v>
      </c>
      <c r="B633" s="245">
        <v>1540.0</v>
      </c>
      <c r="C633" s="245">
        <v>1586.8</v>
      </c>
      <c r="D633" s="245">
        <v>1522.15</v>
      </c>
      <c r="E633" s="245">
        <v>1570.35</v>
      </c>
      <c r="F633" s="244" t="s">
        <v>1854</v>
      </c>
      <c r="G633" s="246">
        <v>0.0178</v>
      </c>
    </row>
    <row r="634" ht="15.75" customHeight="1">
      <c r="A634" s="260">
        <v>44687.0</v>
      </c>
      <c r="B634" s="242">
        <v>1550.0</v>
      </c>
      <c r="C634" s="242">
        <v>1561.85</v>
      </c>
      <c r="D634" s="242">
        <v>1535.05</v>
      </c>
      <c r="E634" s="242">
        <v>1542.85</v>
      </c>
      <c r="F634" s="187" t="s">
        <v>2246</v>
      </c>
      <c r="G634" s="243">
        <v>-0.0267</v>
      </c>
    </row>
    <row r="635" ht="15.75" customHeight="1">
      <c r="A635" s="259">
        <v>44686.0</v>
      </c>
      <c r="B635" s="245">
        <v>1560.05</v>
      </c>
      <c r="C635" s="245">
        <v>1589.4</v>
      </c>
      <c r="D635" s="245">
        <v>1557.45</v>
      </c>
      <c r="E635" s="245">
        <v>1585.15</v>
      </c>
      <c r="F635" s="244" t="s">
        <v>2253</v>
      </c>
      <c r="G635" s="246">
        <v>0.0323</v>
      </c>
    </row>
    <row r="636" ht="15.75" customHeight="1">
      <c r="A636" s="260">
        <v>44685.0</v>
      </c>
      <c r="B636" s="242">
        <v>1547.25</v>
      </c>
      <c r="C636" s="242">
        <v>1570.0</v>
      </c>
      <c r="D636" s="242">
        <v>1530.15</v>
      </c>
      <c r="E636" s="242">
        <v>1535.55</v>
      </c>
      <c r="F636" s="187" t="s">
        <v>2251</v>
      </c>
      <c r="G636" s="243">
        <v>-0.0035</v>
      </c>
    </row>
    <row r="637" ht="15.75" customHeight="1">
      <c r="A637" s="259">
        <v>44683.0</v>
      </c>
      <c r="B637" s="245">
        <v>1550.9</v>
      </c>
      <c r="C637" s="245">
        <v>1552.75</v>
      </c>
      <c r="D637" s="245">
        <v>1531.0</v>
      </c>
      <c r="E637" s="245">
        <v>1541.0</v>
      </c>
      <c r="F637" s="244" t="s">
        <v>1830</v>
      </c>
      <c r="G637" s="246">
        <v>-0.0169</v>
      </c>
    </row>
    <row r="638" ht="15.75" customHeight="1">
      <c r="A638" s="260">
        <v>44680.0</v>
      </c>
      <c r="B638" s="242">
        <v>1590.0</v>
      </c>
      <c r="C638" s="242">
        <v>1597.3</v>
      </c>
      <c r="D638" s="242">
        <v>1560.8</v>
      </c>
      <c r="E638" s="242">
        <v>1567.55</v>
      </c>
      <c r="F638" s="187" t="s">
        <v>2288</v>
      </c>
      <c r="G638" s="243">
        <v>-0.0095</v>
      </c>
    </row>
    <row r="639" ht="15.75" customHeight="1">
      <c r="A639" s="259">
        <v>44679.0</v>
      </c>
      <c r="B639" s="245">
        <v>1570.0</v>
      </c>
      <c r="C639" s="245">
        <v>1601.8</v>
      </c>
      <c r="D639" s="245">
        <v>1557.45</v>
      </c>
      <c r="E639" s="245">
        <v>1582.6</v>
      </c>
      <c r="F639" s="244" t="s">
        <v>2130</v>
      </c>
      <c r="G639" s="246">
        <v>0.0192</v>
      </c>
    </row>
    <row r="640" ht="15.75" customHeight="1">
      <c r="A640" s="260">
        <v>44678.0</v>
      </c>
      <c r="B640" s="242">
        <v>1572.75</v>
      </c>
      <c r="C640" s="242">
        <v>1572.75</v>
      </c>
      <c r="D640" s="242">
        <v>1550.35</v>
      </c>
      <c r="E640" s="242">
        <v>1552.8</v>
      </c>
      <c r="F640" s="187" t="s">
        <v>2289</v>
      </c>
      <c r="G640" s="243">
        <v>-0.0178</v>
      </c>
    </row>
    <row r="641" ht="15.75" customHeight="1">
      <c r="A641" s="259">
        <v>44677.0</v>
      </c>
      <c r="B641" s="245">
        <v>1577.2</v>
      </c>
      <c r="C641" s="245">
        <v>1592.0</v>
      </c>
      <c r="D641" s="245">
        <v>1566.55</v>
      </c>
      <c r="E641" s="245">
        <v>1581.0</v>
      </c>
      <c r="F641" s="244" t="s">
        <v>2076</v>
      </c>
      <c r="G641" s="246">
        <v>0.0127</v>
      </c>
    </row>
    <row r="642" ht="15.75" customHeight="1">
      <c r="A642" s="260">
        <v>44676.0</v>
      </c>
      <c r="B642" s="242">
        <v>1572.8</v>
      </c>
      <c r="C642" s="242">
        <v>1572.8</v>
      </c>
      <c r="D642" s="242">
        <v>1554.1</v>
      </c>
      <c r="E642" s="242">
        <v>1561.1</v>
      </c>
      <c r="F642" s="187" t="s">
        <v>1837</v>
      </c>
      <c r="G642" s="243">
        <v>-0.0154</v>
      </c>
    </row>
    <row r="643" ht="15.75" customHeight="1">
      <c r="A643" s="259">
        <v>44673.0</v>
      </c>
      <c r="B643" s="245">
        <v>1604.35</v>
      </c>
      <c r="C643" s="245">
        <v>1610.7</v>
      </c>
      <c r="D643" s="245">
        <v>1582.4</v>
      </c>
      <c r="E643" s="245">
        <v>1585.45</v>
      </c>
      <c r="F643" s="244" t="s">
        <v>2290</v>
      </c>
      <c r="G643" s="246">
        <v>-0.0206</v>
      </c>
    </row>
    <row r="644" ht="15.75" customHeight="1">
      <c r="A644" s="260">
        <v>44672.0</v>
      </c>
      <c r="B644" s="242">
        <v>1595.0</v>
      </c>
      <c r="C644" s="242">
        <v>1627.2</v>
      </c>
      <c r="D644" s="242">
        <v>1589.25</v>
      </c>
      <c r="E644" s="242">
        <v>1618.8</v>
      </c>
      <c r="F644" s="187" t="s">
        <v>2291</v>
      </c>
      <c r="G644" s="243">
        <v>0.0196</v>
      </c>
    </row>
    <row r="645" ht="15.75" customHeight="1">
      <c r="A645" s="259">
        <v>44671.0</v>
      </c>
      <c r="B645" s="245">
        <v>1575.0</v>
      </c>
      <c r="C645" s="245">
        <v>1596.3</v>
      </c>
      <c r="D645" s="245">
        <v>1563.0</v>
      </c>
      <c r="E645" s="245">
        <v>1587.7</v>
      </c>
      <c r="F645" s="244" t="s">
        <v>2292</v>
      </c>
      <c r="G645" s="246">
        <v>0.0165</v>
      </c>
    </row>
    <row r="646" ht="15.75" customHeight="1">
      <c r="A646" s="260">
        <v>44670.0</v>
      </c>
      <c r="B646" s="242">
        <v>1636.65</v>
      </c>
      <c r="C646" s="242">
        <v>1636.65</v>
      </c>
      <c r="D646" s="242">
        <v>1550.0</v>
      </c>
      <c r="E646" s="242">
        <v>1562.0</v>
      </c>
      <c r="F646" s="187" t="s">
        <v>2293</v>
      </c>
      <c r="G646" s="243">
        <v>-0.0366</v>
      </c>
    </row>
    <row r="647" ht="15.75" customHeight="1">
      <c r="A647" s="259">
        <v>44669.0</v>
      </c>
      <c r="B647" s="245">
        <v>1605.5</v>
      </c>
      <c r="C647" s="245">
        <v>1650.0</v>
      </c>
      <c r="D647" s="245">
        <v>1590.0</v>
      </c>
      <c r="E647" s="245">
        <v>1621.4</v>
      </c>
      <c r="F647" s="244" t="s">
        <v>2294</v>
      </c>
      <c r="G647" s="246">
        <v>-0.0727</v>
      </c>
    </row>
    <row r="648" ht="15.75" customHeight="1">
      <c r="A648" s="260">
        <v>44664.0</v>
      </c>
      <c r="B648" s="242">
        <v>1754.95</v>
      </c>
      <c r="C648" s="242">
        <v>1757.5</v>
      </c>
      <c r="D648" s="242">
        <v>1732.0</v>
      </c>
      <c r="E648" s="242">
        <v>1748.55</v>
      </c>
      <c r="F648" s="187" t="s">
        <v>2295</v>
      </c>
      <c r="G648" s="243">
        <v>0.0035</v>
      </c>
    </row>
    <row r="649" ht="15.75" customHeight="1">
      <c r="A649" s="259">
        <v>44663.0</v>
      </c>
      <c r="B649" s="245">
        <v>1757.5</v>
      </c>
      <c r="C649" s="245">
        <v>1757.5</v>
      </c>
      <c r="D649" s="245">
        <v>1727.75</v>
      </c>
      <c r="E649" s="245">
        <v>1742.45</v>
      </c>
      <c r="F649" s="244" t="s">
        <v>2296</v>
      </c>
      <c r="G649" s="246">
        <v>-0.0136</v>
      </c>
    </row>
    <row r="650" ht="15.75" customHeight="1">
      <c r="A650" s="260">
        <v>44662.0</v>
      </c>
      <c r="B650" s="242">
        <v>1814.0</v>
      </c>
      <c r="C650" s="242">
        <v>1814.0</v>
      </c>
      <c r="D650" s="242">
        <v>1762.55</v>
      </c>
      <c r="E650" s="242">
        <v>1766.55</v>
      </c>
      <c r="F650" s="187" t="s">
        <v>1630</v>
      </c>
      <c r="G650" s="243">
        <v>-0.0265</v>
      </c>
    </row>
    <row r="651" ht="15.75" customHeight="1">
      <c r="A651" s="259">
        <v>44659.0</v>
      </c>
      <c r="B651" s="245">
        <v>1823.0</v>
      </c>
      <c r="C651" s="245">
        <v>1838.0</v>
      </c>
      <c r="D651" s="245">
        <v>1808.0</v>
      </c>
      <c r="E651" s="245">
        <v>1814.6</v>
      </c>
      <c r="F651" s="244" t="s">
        <v>2192</v>
      </c>
      <c r="G651" s="246">
        <v>0.002</v>
      </c>
    </row>
    <row r="652" ht="15.75" customHeight="1">
      <c r="A652" s="260">
        <v>44658.0</v>
      </c>
      <c r="B652" s="242">
        <v>1821.05</v>
      </c>
      <c r="C652" s="242">
        <v>1828.15</v>
      </c>
      <c r="D652" s="242">
        <v>1807.55</v>
      </c>
      <c r="E652" s="242">
        <v>1811.0</v>
      </c>
      <c r="F652" s="187" t="s">
        <v>1880</v>
      </c>
      <c r="G652" s="243">
        <v>-0.0098</v>
      </c>
    </row>
    <row r="653" ht="15.75" customHeight="1">
      <c r="A653" s="259">
        <v>44657.0</v>
      </c>
      <c r="B653" s="245">
        <v>1855.0</v>
      </c>
      <c r="C653" s="245">
        <v>1857.5</v>
      </c>
      <c r="D653" s="245">
        <v>1822.15</v>
      </c>
      <c r="E653" s="245">
        <v>1828.85</v>
      </c>
      <c r="F653" s="244" t="s">
        <v>1950</v>
      </c>
      <c r="G653" s="246">
        <v>-0.0173</v>
      </c>
    </row>
    <row r="654" ht="15.75" customHeight="1">
      <c r="A654" s="260">
        <v>44656.0</v>
      </c>
      <c r="B654" s="242">
        <v>1883.8</v>
      </c>
      <c r="C654" s="242">
        <v>1889.6</v>
      </c>
      <c r="D654" s="242">
        <v>1857.15</v>
      </c>
      <c r="E654" s="242">
        <v>1861.1</v>
      </c>
      <c r="F654" s="187" t="s">
        <v>2297</v>
      </c>
      <c r="G654" s="243">
        <v>-0.0116</v>
      </c>
    </row>
    <row r="655" ht="15.75" customHeight="1">
      <c r="A655" s="259">
        <v>44655.0</v>
      </c>
      <c r="B655" s="245">
        <v>1889.75</v>
      </c>
      <c r="C655" s="245">
        <v>1893.0</v>
      </c>
      <c r="D655" s="245">
        <v>1873.0</v>
      </c>
      <c r="E655" s="245">
        <v>1882.95</v>
      </c>
      <c r="F655" s="244" t="s">
        <v>2298</v>
      </c>
      <c r="G655" s="246">
        <v>-0.0108</v>
      </c>
    </row>
    <row r="656" ht="15.75" customHeight="1">
      <c r="A656" s="260">
        <v>44652.0</v>
      </c>
      <c r="B656" s="242">
        <v>1886.85</v>
      </c>
      <c r="C656" s="242">
        <v>1910.3</v>
      </c>
      <c r="D656" s="242">
        <v>1878.3</v>
      </c>
      <c r="E656" s="242">
        <v>1903.55</v>
      </c>
      <c r="F656" s="187" t="s">
        <v>2246</v>
      </c>
      <c r="G656" s="243">
        <v>-0.0017</v>
      </c>
    </row>
    <row r="657" ht="15.75" customHeight="1">
      <c r="A657" s="259">
        <v>44651.0</v>
      </c>
      <c r="B657" s="245">
        <v>1900.0</v>
      </c>
      <c r="C657" s="245">
        <v>1913.0</v>
      </c>
      <c r="D657" s="245">
        <v>1894.2</v>
      </c>
      <c r="E657" s="245">
        <v>1906.85</v>
      </c>
      <c r="F657" s="244" t="s">
        <v>1734</v>
      </c>
      <c r="G657" s="246">
        <v>0.0015</v>
      </c>
    </row>
    <row r="658" ht="15.75" customHeight="1">
      <c r="A658" s="260">
        <v>44650.0</v>
      </c>
      <c r="B658" s="242">
        <v>1910.0</v>
      </c>
      <c r="C658" s="242">
        <v>1919.0</v>
      </c>
      <c r="D658" s="242">
        <v>1895.0</v>
      </c>
      <c r="E658" s="242">
        <v>1903.95</v>
      </c>
      <c r="F658" s="187" t="s">
        <v>2299</v>
      </c>
      <c r="G658" s="243">
        <v>0.0095</v>
      </c>
    </row>
    <row r="659" ht="15.75" customHeight="1">
      <c r="A659" s="259">
        <v>44649.0</v>
      </c>
      <c r="B659" s="245">
        <v>1873.9</v>
      </c>
      <c r="C659" s="245">
        <v>1889.4</v>
      </c>
      <c r="D659" s="245">
        <v>1860.55</v>
      </c>
      <c r="E659" s="245">
        <v>1886.0</v>
      </c>
      <c r="F659" s="244" t="s">
        <v>2181</v>
      </c>
      <c r="G659" s="246">
        <v>0.0065</v>
      </c>
    </row>
    <row r="660" ht="15.75" customHeight="1">
      <c r="A660" s="260">
        <v>44648.0</v>
      </c>
      <c r="B660" s="242">
        <v>1866.0</v>
      </c>
      <c r="C660" s="242">
        <v>1880.9</v>
      </c>
      <c r="D660" s="242">
        <v>1852.65</v>
      </c>
      <c r="E660" s="242">
        <v>1873.9</v>
      </c>
      <c r="F660" s="187" t="s">
        <v>1762</v>
      </c>
      <c r="G660" s="243">
        <v>-0.0014</v>
      </c>
    </row>
    <row r="661" ht="15.75" customHeight="1">
      <c r="A661" s="259">
        <v>44645.0</v>
      </c>
      <c r="B661" s="245">
        <v>1892.0</v>
      </c>
      <c r="C661" s="245">
        <v>1894.0</v>
      </c>
      <c r="D661" s="245">
        <v>1858.0</v>
      </c>
      <c r="E661" s="245">
        <v>1876.55</v>
      </c>
      <c r="F661" s="244" t="s">
        <v>1827</v>
      </c>
      <c r="G661" s="246">
        <v>-0.0054</v>
      </c>
    </row>
    <row r="662" ht="15.75" customHeight="1">
      <c r="A662" s="260">
        <v>44644.0</v>
      </c>
      <c r="B662" s="242">
        <v>1856.15</v>
      </c>
      <c r="C662" s="242">
        <v>1894.6</v>
      </c>
      <c r="D662" s="242">
        <v>1856.15</v>
      </c>
      <c r="E662" s="242">
        <v>1886.7</v>
      </c>
      <c r="F662" s="187" t="s">
        <v>1838</v>
      </c>
      <c r="G662" s="243">
        <v>0.0076</v>
      </c>
    </row>
    <row r="663" ht="15.75" customHeight="1">
      <c r="A663" s="259">
        <v>44643.0</v>
      </c>
      <c r="B663" s="245">
        <v>1897.0</v>
      </c>
      <c r="C663" s="245">
        <v>1900.0</v>
      </c>
      <c r="D663" s="245">
        <v>1857.0</v>
      </c>
      <c r="E663" s="245">
        <v>1872.4</v>
      </c>
      <c r="F663" s="244" t="s">
        <v>2127</v>
      </c>
      <c r="G663" s="246">
        <v>-0.0079</v>
      </c>
    </row>
    <row r="664" ht="15.75" customHeight="1">
      <c r="A664" s="260">
        <v>44642.0</v>
      </c>
      <c r="B664" s="242">
        <v>1850.0</v>
      </c>
      <c r="C664" s="242">
        <v>1890.0</v>
      </c>
      <c r="D664" s="242">
        <v>1839.0</v>
      </c>
      <c r="E664" s="242">
        <v>1887.4</v>
      </c>
      <c r="F664" s="187" t="s">
        <v>2195</v>
      </c>
      <c r="G664" s="243">
        <v>0.0185</v>
      </c>
    </row>
    <row r="665" ht="15.75" customHeight="1">
      <c r="A665" s="259">
        <v>44641.0</v>
      </c>
      <c r="B665" s="245">
        <v>1861.0</v>
      </c>
      <c r="C665" s="245">
        <v>1886.9</v>
      </c>
      <c r="D665" s="245">
        <v>1841.1</v>
      </c>
      <c r="E665" s="245">
        <v>1853.05</v>
      </c>
      <c r="F665" s="244" t="s">
        <v>2235</v>
      </c>
      <c r="G665" s="246">
        <v>-8.0E-4</v>
      </c>
    </row>
    <row r="666" ht="15.75" customHeight="1">
      <c r="A666" s="260">
        <v>44637.0</v>
      </c>
      <c r="B666" s="242">
        <v>1923.3</v>
      </c>
      <c r="C666" s="242">
        <v>1923.3</v>
      </c>
      <c r="D666" s="242">
        <v>1833.05</v>
      </c>
      <c r="E666" s="242">
        <v>1854.6</v>
      </c>
      <c r="F666" s="187" t="s">
        <v>2300</v>
      </c>
      <c r="G666" s="243">
        <v>-0.0184</v>
      </c>
    </row>
    <row r="667" ht="15.75" customHeight="1">
      <c r="A667" s="259">
        <v>44636.0</v>
      </c>
      <c r="B667" s="245">
        <v>1865.0</v>
      </c>
      <c r="C667" s="245">
        <v>1893.95</v>
      </c>
      <c r="D667" s="245">
        <v>1849.0</v>
      </c>
      <c r="E667" s="245">
        <v>1889.4</v>
      </c>
      <c r="F667" s="244" t="s">
        <v>2301</v>
      </c>
      <c r="G667" s="246">
        <v>0.0272</v>
      </c>
    </row>
    <row r="668" ht="15.75" customHeight="1">
      <c r="A668" s="260">
        <v>44635.0</v>
      </c>
      <c r="B668" s="242">
        <v>1888.35</v>
      </c>
      <c r="C668" s="242">
        <v>1888.35</v>
      </c>
      <c r="D668" s="242">
        <v>1830.0</v>
      </c>
      <c r="E668" s="242">
        <v>1839.3</v>
      </c>
      <c r="F668" s="187" t="s">
        <v>1977</v>
      </c>
      <c r="G668" s="243">
        <v>-0.0272</v>
      </c>
    </row>
    <row r="669" ht="15.75" customHeight="1">
      <c r="A669" s="259">
        <v>44634.0</v>
      </c>
      <c r="B669" s="245">
        <v>1831.55</v>
      </c>
      <c r="C669" s="245">
        <v>1895.0</v>
      </c>
      <c r="D669" s="245">
        <v>1831.55</v>
      </c>
      <c r="E669" s="245">
        <v>1890.7</v>
      </c>
      <c r="F669" s="244" t="s">
        <v>2302</v>
      </c>
      <c r="G669" s="246">
        <v>0.0377</v>
      </c>
    </row>
    <row r="670" ht="15.75" customHeight="1">
      <c r="A670" s="260">
        <v>44631.0</v>
      </c>
      <c r="B670" s="242">
        <v>1814.0</v>
      </c>
      <c r="C670" s="242">
        <v>1831.4</v>
      </c>
      <c r="D670" s="242">
        <v>1811.0</v>
      </c>
      <c r="E670" s="242">
        <v>1822.0</v>
      </c>
      <c r="F670" s="187" t="s">
        <v>1944</v>
      </c>
      <c r="G670" s="243">
        <v>-0.0021</v>
      </c>
    </row>
    <row r="671" ht="15.75" customHeight="1">
      <c r="A671" s="259">
        <v>44630.0</v>
      </c>
      <c r="B671" s="245">
        <v>1844.75</v>
      </c>
      <c r="C671" s="245">
        <v>1844.75</v>
      </c>
      <c r="D671" s="245">
        <v>1810.2</v>
      </c>
      <c r="E671" s="245">
        <v>1825.9</v>
      </c>
      <c r="F671" s="244" t="s">
        <v>1675</v>
      </c>
      <c r="G671" s="246">
        <v>0.0069</v>
      </c>
    </row>
    <row r="672" ht="15.75" customHeight="1">
      <c r="A672" s="260">
        <v>44629.0</v>
      </c>
      <c r="B672" s="242">
        <v>1791.0</v>
      </c>
      <c r="C672" s="242">
        <v>1831.6</v>
      </c>
      <c r="D672" s="242">
        <v>1791.0</v>
      </c>
      <c r="E672" s="242">
        <v>1813.35</v>
      </c>
      <c r="F672" s="187" t="s">
        <v>2035</v>
      </c>
      <c r="G672" s="243">
        <v>0.0198</v>
      </c>
    </row>
    <row r="673" ht="15.75" customHeight="1">
      <c r="A673" s="259">
        <v>44628.0</v>
      </c>
      <c r="B673" s="245">
        <v>1718.45</v>
      </c>
      <c r="C673" s="245">
        <v>1800.0</v>
      </c>
      <c r="D673" s="245">
        <v>1718.45</v>
      </c>
      <c r="E673" s="245">
        <v>1778.2</v>
      </c>
      <c r="F673" s="244" t="s">
        <v>2303</v>
      </c>
      <c r="G673" s="246">
        <v>0.022</v>
      </c>
    </row>
    <row r="674" ht="15.75" customHeight="1">
      <c r="A674" s="260">
        <v>44627.0</v>
      </c>
      <c r="B674" s="242">
        <v>1697.0</v>
      </c>
      <c r="C674" s="242">
        <v>1751.0</v>
      </c>
      <c r="D674" s="242">
        <v>1696.0</v>
      </c>
      <c r="E674" s="242">
        <v>1739.85</v>
      </c>
      <c r="F674" s="187" t="s">
        <v>2304</v>
      </c>
      <c r="G674" s="243">
        <v>0.0096</v>
      </c>
    </row>
    <row r="675" ht="15.75" customHeight="1">
      <c r="A675" s="259">
        <v>44624.0</v>
      </c>
      <c r="B675" s="245">
        <v>1695.25</v>
      </c>
      <c r="C675" s="245">
        <v>1736.0</v>
      </c>
      <c r="D675" s="245">
        <v>1681.0</v>
      </c>
      <c r="E675" s="245">
        <v>1723.3</v>
      </c>
      <c r="F675" s="244" t="s">
        <v>2055</v>
      </c>
      <c r="G675" s="246">
        <v>0.0014</v>
      </c>
    </row>
    <row r="676" ht="15.75" customHeight="1">
      <c r="A676" s="260">
        <v>44623.0</v>
      </c>
      <c r="B676" s="242">
        <v>1720.2</v>
      </c>
      <c r="C676" s="242">
        <v>1733.9</v>
      </c>
      <c r="D676" s="242">
        <v>1705.55</v>
      </c>
      <c r="E676" s="242">
        <v>1720.85</v>
      </c>
      <c r="F676" s="187" t="s">
        <v>2071</v>
      </c>
      <c r="G676" s="243">
        <v>0.0106</v>
      </c>
    </row>
    <row r="677" ht="15.75" customHeight="1">
      <c r="A677" s="259">
        <v>44622.0</v>
      </c>
      <c r="B677" s="245">
        <v>1710.0</v>
      </c>
      <c r="C677" s="245">
        <v>1714.4</v>
      </c>
      <c r="D677" s="245">
        <v>1691.0</v>
      </c>
      <c r="E677" s="245">
        <v>1702.8</v>
      </c>
      <c r="F677" s="244" t="s">
        <v>1992</v>
      </c>
      <c r="G677" s="246">
        <v>-0.0075</v>
      </c>
    </row>
    <row r="678" ht="15.75" customHeight="1">
      <c r="A678" s="260">
        <v>44620.0</v>
      </c>
      <c r="B678" s="242">
        <v>1682.2</v>
      </c>
      <c r="C678" s="242">
        <v>1728.05</v>
      </c>
      <c r="D678" s="242">
        <v>1665.0</v>
      </c>
      <c r="E678" s="242">
        <v>1715.6</v>
      </c>
      <c r="F678" s="187" t="s">
        <v>2305</v>
      </c>
      <c r="G678" s="243">
        <v>0.0124</v>
      </c>
    </row>
    <row r="679" ht="15.75" customHeight="1">
      <c r="A679" s="259">
        <v>44617.0</v>
      </c>
      <c r="B679" s="245">
        <v>1715.0</v>
      </c>
      <c r="C679" s="245">
        <v>1728.15</v>
      </c>
      <c r="D679" s="245">
        <v>1677.0</v>
      </c>
      <c r="E679" s="245">
        <v>1694.6</v>
      </c>
      <c r="F679" s="244" t="s">
        <v>2304</v>
      </c>
      <c r="G679" s="246">
        <v>0.0098</v>
      </c>
    </row>
    <row r="680" ht="15.75" customHeight="1">
      <c r="A680" s="260">
        <v>44616.0</v>
      </c>
      <c r="B680" s="242">
        <v>1690.1</v>
      </c>
      <c r="C680" s="242">
        <v>1714.95</v>
      </c>
      <c r="D680" s="242">
        <v>1670.5</v>
      </c>
      <c r="E680" s="242">
        <v>1678.15</v>
      </c>
      <c r="F680" s="187" t="s">
        <v>2306</v>
      </c>
      <c r="G680" s="243">
        <v>-0.0371</v>
      </c>
    </row>
    <row r="681" ht="15.75" customHeight="1">
      <c r="A681" s="259">
        <v>44615.0</v>
      </c>
      <c r="B681" s="245">
        <v>1750.0</v>
      </c>
      <c r="C681" s="245">
        <v>1758.25</v>
      </c>
      <c r="D681" s="245">
        <v>1733.4</v>
      </c>
      <c r="E681" s="245">
        <v>1742.85</v>
      </c>
      <c r="F681" s="244" t="s">
        <v>2262</v>
      </c>
      <c r="G681" s="246">
        <v>0.0049</v>
      </c>
    </row>
    <row r="682" ht="15.75" customHeight="1">
      <c r="A682" s="260">
        <v>44614.0</v>
      </c>
      <c r="B682" s="242">
        <v>1699.9</v>
      </c>
      <c r="C682" s="242">
        <v>1751.0</v>
      </c>
      <c r="D682" s="242">
        <v>1691.05</v>
      </c>
      <c r="E682" s="242">
        <v>1734.35</v>
      </c>
      <c r="F682" s="187" t="s">
        <v>1991</v>
      </c>
      <c r="G682" s="243">
        <v>0.0021</v>
      </c>
    </row>
    <row r="683" ht="15.75" customHeight="1">
      <c r="A683" s="259">
        <v>44613.0</v>
      </c>
      <c r="B683" s="245">
        <v>1701.0</v>
      </c>
      <c r="C683" s="245">
        <v>1737.3</v>
      </c>
      <c r="D683" s="245">
        <v>1691.5</v>
      </c>
      <c r="E683" s="245">
        <v>1730.7</v>
      </c>
      <c r="F683" s="244" t="s">
        <v>2174</v>
      </c>
      <c r="G683" s="246">
        <v>0.0139</v>
      </c>
    </row>
    <row r="684" ht="15.75" customHeight="1">
      <c r="A684" s="260">
        <v>44610.0</v>
      </c>
      <c r="B684" s="242">
        <v>1710.0</v>
      </c>
      <c r="C684" s="242">
        <v>1722.5</v>
      </c>
      <c r="D684" s="242">
        <v>1703.5</v>
      </c>
      <c r="E684" s="242">
        <v>1706.95</v>
      </c>
      <c r="F684" s="187" t="s">
        <v>1800</v>
      </c>
      <c r="G684" s="243">
        <v>-0.0103</v>
      </c>
    </row>
    <row r="685" ht="15.75" customHeight="1">
      <c r="A685" s="259">
        <v>44609.0</v>
      </c>
      <c r="B685" s="245">
        <v>1744.0</v>
      </c>
      <c r="C685" s="245">
        <v>1749.0</v>
      </c>
      <c r="D685" s="245">
        <v>1720.3</v>
      </c>
      <c r="E685" s="245">
        <v>1724.8</v>
      </c>
      <c r="F685" s="244" t="s">
        <v>2009</v>
      </c>
      <c r="G685" s="246">
        <v>-0.0049</v>
      </c>
    </row>
    <row r="686" ht="15.75" customHeight="1">
      <c r="A686" s="260">
        <v>44608.0</v>
      </c>
      <c r="B686" s="242">
        <v>1738.25</v>
      </c>
      <c r="C686" s="242">
        <v>1755.45</v>
      </c>
      <c r="D686" s="242">
        <v>1726.85</v>
      </c>
      <c r="E686" s="242">
        <v>1733.3</v>
      </c>
      <c r="F686" s="187" t="s">
        <v>2076</v>
      </c>
      <c r="G686" s="243">
        <v>-0.0028</v>
      </c>
    </row>
    <row r="687" ht="15.75" customHeight="1">
      <c r="A687" s="259">
        <v>44607.0</v>
      </c>
      <c r="B687" s="245">
        <v>1699.0</v>
      </c>
      <c r="C687" s="245">
        <v>1746.75</v>
      </c>
      <c r="D687" s="245">
        <v>1690.45</v>
      </c>
      <c r="E687" s="245">
        <v>1738.25</v>
      </c>
      <c r="F687" s="244" t="s">
        <v>2067</v>
      </c>
      <c r="G687" s="246">
        <v>0.0333</v>
      </c>
    </row>
    <row r="688" ht="15.75" customHeight="1">
      <c r="A688" s="260">
        <v>44606.0</v>
      </c>
      <c r="B688" s="242">
        <v>1690.0</v>
      </c>
      <c r="C688" s="242">
        <v>1718.55</v>
      </c>
      <c r="D688" s="242">
        <v>1678.25</v>
      </c>
      <c r="E688" s="242">
        <v>1682.2</v>
      </c>
      <c r="F688" s="187" t="s">
        <v>2307</v>
      </c>
      <c r="G688" s="243">
        <v>-0.0227</v>
      </c>
    </row>
    <row r="689" ht="15.75" customHeight="1">
      <c r="A689" s="259">
        <v>44603.0</v>
      </c>
      <c r="B689" s="245">
        <v>1740.0</v>
      </c>
      <c r="C689" s="245">
        <v>1745.95</v>
      </c>
      <c r="D689" s="245">
        <v>1713.0</v>
      </c>
      <c r="E689" s="245">
        <v>1721.35</v>
      </c>
      <c r="F689" s="244" t="s">
        <v>2169</v>
      </c>
      <c r="G689" s="246">
        <v>-0.0273</v>
      </c>
    </row>
    <row r="690" ht="15.75" customHeight="1">
      <c r="A690" s="260">
        <v>44602.0</v>
      </c>
      <c r="B690" s="242">
        <v>1755.65</v>
      </c>
      <c r="C690" s="242">
        <v>1773.9</v>
      </c>
      <c r="D690" s="242">
        <v>1748.75</v>
      </c>
      <c r="E690" s="242">
        <v>1769.6</v>
      </c>
      <c r="F690" s="187" t="s">
        <v>1936</v>
      </c>
      <c r="G690" s="243">
        <v>0.0186</v>
      </c>
    </row>
    <row r="691" ht="15.75" customHeight="1">
      <c r="A691" s="259">
        <v>44601.0</v>
      </c>
      <c r="B691" s="245">
        <v>1735.0</v>
      </c>
      <c r="C691" s="245">
        <v>1743.0</v>
      </c>
      <c r="D691" s="245">
        <v>1725.0</v>
      </c>
      <c r="E691" s="245">
        <v>1737.3</v>
      </c>
      <c r="F691" s="244" t="s">
        <v>1850</v>
      </c>
      <c r="G691" s="246">
        <v>0.0116</v>
      </c>
    </row>
    <row r="692" ht="15.75" customHeight="1">
      <c r="A692" s="260">
        <v>44600.0</v>
      </c>
      <c r="B692" s="242">
        <v>1710.0</v>
      </c>
      <c r="C692" s="242">
        <v>1725.0</v>
      </c>
      <c r="D692" s="242">
        <v>1696.0</v>
      </c>
      <c r="E692" s="242">
        <v>1717.3</v>
      </c>
      <c r="F692" s="187" t="s">
        <v>2308</v>
      </c>
      <c r="G692" s="243">
        <v>0.0013</v>
      </c>
    </row>
    <row r="693" ht="15.75" customHeight="1">
      <c r="A693" s="259">
        <v>44599.0</v>
      </c>
      <c r="B693" s="245">
        <v>1722.2</v>
      </c>
      <c r="C693" s="245">
        <v>1732.0</v>
      </c>
      <c r="D693" s="245">
        <v>1695.4</v>
      </c>
      <c r="E693" s="245">
        <v>1715.0</v>
      </c>
      <c r="F693" s="244" t="s">
        <v>1620</v>
      </c>
      <c r="G693" s="246">
        <v>-0.015</v>
      </c>
    </row>
    <row r="694" ht="15.75" customHeight="1">
      <c r="A694" s="260">
        <v>44596.0</v>
      </c>
      <c r="B694" s="242">
        <v>1732.0</v>
      </c>
      <c r="C694" s="242">
        <v>1753.95</v>
      </c>
      <c r="D694" s="242">
        <v>1710.15</v>
      </c>
      <c r="E694" s="242">
        <v>1741.1</v>
      </c>
      <c r="F694" s="187" t="s">
        <v>1986</v>
      </c>
      <c r="G694" s="243">
        <v>0.0015</v>
      </c>
    </row>
    <row r="695" ht="15.75" customHeight="1">
      <c r="A695" s="259">
        <v>44595.0</v>
      </c>
      <c r="B695" s="245">
        <v>1779.0</v>
      </c>
      <c r="C695" s="245">
        <v>1779.0</v>
      </c>
      <c r="D695" s="245">
        <v>1734.0</v>
      </c>
      <c r="E695" s="245">
        <v>1738.55</v>
      </c>
      <c r="F695" s="244" t="s">
        <v>1926</v>
      </c>
      <c r="G695" s="246">
        <v>-0.0272</v>
      </c>
    </row>
    <row r="696" ht="15.75" customHeight="1">
      <c r="A696" s="260">
        <v>44594.0</v>
      </c>
      <c r="B696" s="242">
        <v>1789.0</v>
      </c>
      <c r="C696" s="242">
        <v>1792.8</v>
      </c>
      <c r="D696" s="242">
        <v>1772.0</v>
      </c>
      <c r="E696" s="242">
        <v>1787.1</v>
      </c>
      <c r="F696" s="187" t="s">
        <v>1722</v>
      </c>
      <c r="G696" s="243">
        <v>0.0085</v>
      </c>
    </row>
    <row r="697" ht="15.75" customHeight="1">
      <c r="A697" s="259">
        <v>44593.0</v>
      </c>
      <c r="B697" s="245">
        <v>1766.1</v>
      </c>
      <c r="C697" s="245">
        <v>1780.0</v>
      </c>
      <c r="D697" s="245">
        <v>1734.7</v>
      </c>
      <c r="E697" s="245">
        <v>1772.05</v>
      </c>
      <c r="F697" s="244" t="s">
        <v>2174</v>
      </c>
      <c r="G697" s="246">
        <v>0.0206</v>
      </c>
    </row>
    <row r="698" ht="15.75" customHeight="1">
      <c r="A698" s="260">
        <v>44592.0</v>
      </c>
      <c r="B698" s="242">
        <v>1718.0</v>
      </c>
      <c r="C698" s="242">
        <v>1749.5</v>
      </c>
      <c r="D698" s="242">
        <v>1715.35</v>
      </c>
      <c r="E698" s="242">
        <v>1736.2</v>
      </c>
      <c r="F698" s="187" t="s">
        <v>2309</v>
      </c>
      <c r="G698" s="243">
        <v>0.0297</v>
      </c>
    </row>
    <row r="699" ht="15.75" customHeight="1">
      <c r="A699" s="259">
        <v>44589.0</v>
      </c>
      <c r="B699" s="245">
        <v>1681.0</v>
      </c>
      <c r="C699" s="245">
        <v>1727.55</v>
      </c>
      <c r="D699" s="245">
        <v>1679.5</v>
      </c>
      <c r="E699" s="245">
        <v>1686.2</v>
      </c>
      <c r="F699" s="244" t="s">
        <v>2310</v>
      </c>
      <c r="G699" s="246">
        <v>0.0045</v>
      </c>
    </row>
    <row r="700" ht="15.75" customHeight="1">
      <c r="A700" s="260">
        <v>44588.0</v>
      </c>
      <c r="B700" s="242">
        <v>1702.0</v>
      </c>
      <c r="C700" s="242">
        <v>1709.7</v>
      </c>
      <c r="D700" s="242">
        <v>1665.0</v>
      </c>
      <c r="E700" s="242">
        <v>1678.6</v>
      </c>
      <c r="F700" s="187" t="s">
        <v>2311</v>
      </c>
      <c r="G700" s="243">
        <v>-0.0253</v>
      </c>
    </row>
    <row r="701" ht="15.75" customHeight="1">
      <c r="A701" s="259">
        <v>44586.0</v>
      </c>
      <c r="B701" s="245">
        <v>1726.6</v>
      </c>
      <c r="C701" s="245">
        <v>1740.0</v>
      </c>
      <c r="D701" s="245">
        <v>1700.5</v>
      </c>
      <c r="E701" s="245">
        <v>1722.15</v>
      </c>
      <c r="F701" s="244" t="s">
        <v>2312</v>
      </c>
      <c r="G701" s="246">
        <v>-0.0084</v>
      </c>
    </row>
    <row r="702" ht="15.75" customHeight="1">
      <c r="A702" s="260">
        <v>44585.0</v>
      </c>
      <c r="B702" s="242">
        <v>1765.0</v>
      </c>
      <c r="C702" s="242">
        <v>1768.65</v>
      </c>
      <c r="D702" s="242">
        <v>1728.0</v>
      </c>
      <c r="E702" s="242">
        <v>1736.8</v>
      </c>
      <c r="F702" s="187" t="s">
        <v>1596</v>
      </c>
      <c r="G702" s="243">
        <v>-0.0274</v>
      </c>
    </row>
    <row r="703" ht="15.75" customHeight="1">
      <c r="A703" s="259">
        <v>44582.0</v>
      </c>
      <c r="B703" s="245">
        <v>1795.0</v>
      </c>
      <c r="C703" s="245">
        <v>1808.0</v>
      </c>
      <c r="D703" s="245">
        <v>1776.0</v>
      </c>
      <c r="E703" s="245">
        <v>1785.7</v>
      </c>
      <c r="F703" s="244" t="s">
        <v>1630</v>
      </c>
      <c r="G703" s="246">
        <v>-0.0208</v>
      </c>
    </row>
    <row r="704" ht="15.75" customHeight="1">
      <c r="A704" s="260">
        <v>44581.0</v>
      </c>
      <c r="B704" s="242">
        <v>1844.0</v>
      </c>
      <c r="C704" s="242">
        <v>1848.0</v>
      </c>
      <c r="D704" s="242">
        <v>1815.5</v>
      </c>
      <c r="E704" s="242">
        <v>1823.7</v>
      </c>
      <c r="F704" s="187" t="s">
        <v>1685</v>
      </c>
      <c r="G704" s="243">
        <v>-0.0232</v>
      </c>
    </row>
    <row r="705" ht="15.75" customHeight="1">
      <c r="A705" s="259">
        <v>44580.0</v>
      </c>
      <c r="B705" s="245">
        <v>1916.0</v>
      </c>
      <c r="C705" s="245">
        <v>1916.0</v>
      </c>
      <c r="D705" s="245">
        <v>1862.85</v>
      </c>
      <c r="E705" s="245">
        <v>1867.05</v>
      </c>
      <c r="F705" s="244" t="s">
        <v>1773</v>
      </c>
      <c r="G705" s="246">
        <v>-0.028</v>
      </c>
    </row>
    <row r="706" ht="15.75" customHeight="1">
      <c r="A706" s="260">
        <v>44579.0</v>
      </c>
      <c r="B706" s="242">
        <v>1922.1</v>
      </c>
      <c r="C706" s="242">
        <v>1945.0</v>
      </c>
      <c r="D706" s="242">
        <v>1911.45</v>
      </c>
      <c r="E706" s="242">
        <v>1920.75</v>
      </c>
      <c r="F706" s="187" t="s">
        <v>1789</v>
      </c>
      <c r="G706" s="243">
        <v>-0.0097</v>
      </c>
    </row>
    <row r="707" ht="15.75" customHeight="1">
      <c r="A707" s="259">
        <v>44578.0</v>
      </c>
      <c r="B707" s="245">
        <v>1938.55</v>
      </c>
      <c r="C707" s="245">
        <v>1953.9</v>
      </c>
      <c r="D707" s="245">
        <v>1930.5</v>
      </c>
      <c r="E707" s="245">
        <v>1939.5</v>
      </c>
      <c r="F707" s="244" t="s">
        <v>2221</v>
      </c>
      <c r="G707" s="246">
        <v>0.0053</v>
      </c>
    </row>
    <row r="708" ht="15.75" customHeight="1">
      <c r="A708" s="260">
        <v>44575.0</v>
      </c>
      <c r="B708" s="242">
        <v>1882.0</v>
      </c>
      <c r="C708" s="242">
        <v>1933.0</v>
      </c>
      <c r="D708" s="242">
        <v>1881.0</v>
      </c>
      <c r="E708" s="242">
        <v>1929.35</v>
      </c>
      <c r="F708" s="187" t="s">
        <v>2100</v>
      </c>
      <c r="G708" s="243">
        <v>0.0172</v>
      </c>
    </row>
    <row r="709" ht="15.75" customHeight="1">
      <c r="A709" s="259">
        <v>44574.0</v>
      </c>
      <c r="B709" s="245">
        <v>1905.0</v>
      </c>
      <c r="C709" s="245">
        <v>1912.5</v>
      </c>
      <c r="D709" s="245">
        <v>1866.35</v>
      </c>
      <c r="E709" s="245">
        <v>1896.8</v>
      </c>
      <c r="F709" s="244" t="s">
        <v>2313</v>
      </c>
      <c r="G709" s="246">
        <v>0.0103</v>
      </c>
    </row>
    <row r="710" ht="15.75" customHeight="1">
      <c r="A710" s="260">
        <v>44573.0</v>
      </c>
      <c r="B710" s="242">
        <v>1868.9</v>
      </c>
      <c r="C710" s="242">
        <v>1889.0</v>
      </c>
      <c r="D710" s="242">
        <v>1860.0</v>
      </c>
      <c r="E710" s="242">
        <v>1877.45</v>
      </c>
      <c r="F710" s="187" t="s">
        <v>1803</v>
      </c>
      <c r="G710" s="243">
        <v>0.0118</v>
      </c>
    </row>
    <row r="711" ht="15.75" customHeight="1">
      <c r="A711" s="259">
        <v>44572.0</v>
      </c>
      <c r="B711" s="245">
        <v>1855.0</v>
      </c>
      <c r="C711" s="245">
        <v>1870.0</v>
      </c>
      <c r="D711" s="245">
        <v>1850.15</v>
      </c>
      <c r="E711" s="245">
        <v>1855.6</v>
      </c>
      <c r="F711" s="244" t="s">
        <v>1563</v>
      </c>
      <c r="G711" s="246">
        <v>0.0026</v>
      </c>
    </row>
    <row r="712" ht="15.75" customHeight="1">
      <c r="A712" s="260">
        <v>44571.0</v>
      </c>
      <c r="B712" s="242">
        <v>1815.0</v>
      </c>
      <c r="C712" s="242">
        <v>1869.9</v>
      </c>
      <c r="D712" s="242">
        <v>1813.0</v>
      </c>
      <c r="E712" s="242">
        <v>1850.75</v>
      </c>
      <c r="F712" s="187" t="s">
        <v>2157</v>
      </c>
      <c r="G712" s="243">
        <v>0.0201</v>
      </c>
    </row>
    <row r="713" ht="15.75" customHeight="1">
      <c r="A713" s="259">
        <v>44568.0</v>
      </c>
      <c r="B713" s="245">
        <v>1815.45</v>
      </c>
      <c r="C713" s="245">
        <v>1836.0</v>
      </c>
      <c r="D713" s="245">
        <v>1806.8</v>
      </c>
      <c r="E713" s="245">
        <v>1814.3</v>
      </c>
      <c r="F713" s="244" t="s">
        <v>1705</v>
      </c>
      <c r="G713" s="246">
        <v>-0.0019</v>
      </c>
    </row>
    <row r="714" ht="15.75" customHeight="1">
      <c r="A714" s="260">
        <v>44567.0</v>
      </c>
      <c r="B714" s="242">
        <v>1828.0</v>
      </c>
      <c r="C714" s="242">
        <v>1828.0</v>
      </c>
      <c r="D714" s="242">
        <v>1800.0</v>
      </c>
      <c r="E714" s="242">
        <v>1817.8</v>
      </c>
      <c r="F714" s="187" t="s">
        <v>2028</v>
      </c>
      <c r="G714" s="243">
        <v>-0.0146</v>
      </c>
    </row>
    <row r="715" ht="15.75" customHeight="1">
      <c r="A715" s="259">
        <v>44566.0</v>
      </c>
      <c r="B715" s="245">
        <v>1900.0</v>
      </c>
      <c r="C715" s="245">
        <v>1902.9</v>
      </c>
      <c r="D715" s="245">
        <v>1840.0</v>
      </c>
      <c r="E715" s="245">
        <v>1844.65</v>
      </c>
      <c r="F715" s="244" t="s">
        <v>1837</v>
      </c>
      <c r="G715" s="246">
        <v>-0.0287</v>
      </c>
    </row>
    <row r="716" ht="15.75" customHeight="1">
      <c r="A716" s="260">
        <v>44565.0</v>
      </c>
      <c r="B716" s="242">
        <v>1898.45</v>
      </c>
      <c r="C716" s="242">
        <v>1906.65</v>
      </c>
      <c r="D716" s="242">
        <v>1878.0</v>
      </c>
      <c r="E716" s="242">
        <v>1899.15</v>
      </c>
      <c r="F716" s="187" t="s">
        <v>2181</v>
      </c>
      <c r="G716" s="243">
        <v>4.0E-4</v>
      </c>
    </row>
    <row r="717" ht="15.75" customHeight="1">
      <c r="A717" s="259">
        <v>44564.0</v>
      </c>
      <c r="B717" s="245">
        <v>1887.75</v>
      </c>
      <c r="C717" s="245">
        <v>1914.05</v>
      </c>
      <c r="D717" s="245">
        <v>1887.75</v>
      </c>
      <c r="E717" s="245">
        <v>1898.45</v>
      </c>
      <c r="F717" s="244" t="s">
        <v>1821</v>
      </c>
      <c r="G717" s="246">
        <v>0.0057</v>
      </c>
    </row>
    <row r="718" ht="15.75" customHeight="1">
      <c r="A718" s="258">
        <v>44561.0</v>
      </c>
      <c r="B718" s="242">
        <v>1890.0</v>
      </c>
      <c r="C718" s="242">
        <v>1898.35</v>
      </c>
      <c r="D718" s="242">
        <v>1871.65</v>
      </c>
      <c r="E718" s="242">
        <v>1887.75</v>
      </c>
      <c r="F718" s="187" t="s">
        <v>1574</v>
      </c>
      <c r="G718" s="243">
        <v>-0.0027</v>
      </c>
    </row>
    <row r="719" ht="15.75" customHeight="1">
      <c r="A719" s="257">
        <v>44560.0</v>
      </c>
      <c r="B719" s="245">
        <v>1884.5</v>
      </c>
      <c r="C719" s="245">
        <v>1909.8</v>
      </c>
      <c r="D719" s="245">
        <v>1874.35</v>
      </c>
      <c r="E719" s="245">
        <v>1892.85</v>
      </c>
      <c r="F719" s="244" t="s">
        <v>2260</v>
      </c>
      <c r="G719" s="246">
        <v>0.0039</v>
      </c>
    </row>
    <row r="720" ht="15.75" customHeight="1">
      <c r="A720" s="258">
        <v>44559.0</v>
      </c>
      <c r="B720" s="242">
        <v>1883.5</v>
      </c>
      <c r="C720" s="242">
        <v>1893.8</v>
      </c>
      <c r="D720" s="242">
        <v>1876.4</v>
      </c>
      <c r="E720" s="242">
        <v>1885.55</v>
      </c>
      <c r="F720" s="187" t="s">
        <v>2210</v>
      </c>
      <c r="G720" s="243">
        <v>-0.0013</v>
      </c>
    </row>
    <row r="721" ht="15.75" customHeight="1">
      <c r="A721" s="257">
        <v>44558.0</v>
      </c>
      <c r="B721" s="245">
        <v>1880.7</v>
      </c>
      <c r="C721" s="245">
        <v>1895.9</v>
      </c>
      <c r="D721" s="245">
        <v>1878.4</v>
      </c>
      <c r="E721" s="245">
        <v>1888.0</v>
      </c>
      <c r="F721" s="244" t="s">
        <v>1632</v>
      </c>
      <c r="G721" s="246">
        <v>0.0117</v>
      </c>
    </row>
    <row r="722" ht="15.75" customHeight="1">
      <c r="A722" s="258">
        <v>44557.0</v>
      </c>
      <c r="B722" s="242">
        <v>1860.0</v>
      </c>
      <c r="C722" s="242">
        <v>1874.5</v>
      </c>
      <c r="D722" s="242">
        <v>1845.05</v>
      </c>
      <c r="E722" s="242">
        <v>1866.15</v>
      </c>
      <c r="F722" s="187" t="s">
        <v>1961</v>
      </c>
      <c r="G722" s="243">
        <v>0.0014</v>
      </c>
    </row>
    <row r="723" ht="15.75" customHeight="1">
      <c r="A723" s="257">
        <v>44554.0</v>
      </c>
      <c r="B723" s="245">
        <v>1872.95</v>
      </c>
      <c r="C723" s="245">
        <v>1875.75</v>
      </c>
      <c r="D723" s="245">
        <v>1854.0</v>
      </c>
      <c r="E723" s="245">
        <v>1863.5</v>
      </c>
      <c r="F723" s="244" t="s">
        <v>1838</v>
      </c>
      <c r="G723" s="246">
        <v>0.0032</v>
      </c>
    </row>
    <row r="724" ht="15.75" customHeight="1">
      <c r="A724" s="258">
        <v>44553.0</v>
      </c>
      <c r="B724" s="242">
        <v>1831.25</v>
      </c>
      <c r="C724" s="242">
        <v>1861.6</v>
      </c>
      <c r="D724" s="242">
        <v>1827.0</v>
      </c>
      <c r="E724" s="242">
        <v>1857.6</v>
      </c>
      <c r="F724" s="187" t="s">
        <v>1810</v>
      </c>
      <c r="G724" s="243">
        <v>0.018</v>
      </c>
    </row>
    <row r="725" ht="15.75" customHeight="1">
      <c r="A725" s="257">
        <v>44552.0</v>
      </c>
      <c r="B725" s="245">
        <v>1825.0</v>
      </c>
      <c r="C725" s="245">
        <v>1829.15</v>
      </c>
      <c r="D725" s="245">
        <v>1812.35</v>
      </c>
      <c r="E725" s="245">
        <v>1824.7</v>
      </c>
      <c r="F725" s="244" t="s">
        <v>2194</v>
      </c>
      <c r="G725" s="246">
        <v>0.0072</v>
      </c>
    </row>
    <row r="726" ht="15.75" customHeight="1">
      <c r="A726" s="258">
        <v>44551.0</v>
      </c>
      <c r="B726" s="242">
        <v>1801.0</v>
      </c>
      <c r="C726" s="242">
        <v>1838.0</v>
      </c>
      <c r="D726" s="242">
        <v>1801.0</v>
      </c>
      <c r="E726" s="242">
        <v>1811.6</v>
      </c>
      <c r="F726" s="187" t="s">
        <v>2076</v>
      </c>
      <c r="G726" s="243">
        <v>0.0071</v>
      </c>
    </row>
    <row r="727" ht="15.75" customHeight="1">
      <c r="A727" s="257">
        <v>44550.0</v>
      </c>
      <c r="B727" s="245">
        <v>1801.7</v>
      </c>
      <c r="C727" s="245">
        <v>1829.65</v>
      </c>
      <c r="D727" s="245">
        <v>1787.3</v>
      </c>
      <c r="E727" s="245">
        <v>1798.9</v>
      </c>
      <c r="F727" s="244" t="s">
        <v>1688</v>
      </c>
      <c r="G727" s="246">
        <v>-0.0121</v>
      </c>
    </row>
    <row r="728" ht="15.75" customHeight="1">
      <c r="A728" s="258">
        <v>44547.0</v>
      </c>
      <c r="B728" s="242">
        <v>1820.0</v>
      </c>
      <c r="C728" s="242">
        <v>1842.0</v>
      </c>
      <c r="D728" s="242">
        <v>1806.75</v>
      </c>
      <c r="E728" s="242">
        <v>1820.85</v>
      </c>
      <c r="F728" s="187" t="s">
        <v>2314</v>
      </c>
      <c r="G728" s="243">
        <v>0.0278</v>
      </c>
    </row>
    <row r="729" ht="15.75" customHeight="1">
      <c r="A729" s="257">
        <v>44546.0</v>
      </c>
      <c r="B729" s="245">
        <v>1762.65</v>
      </c>
      <c r="C729" s="245">
        <v>1777.6</v>
      </c>
      <c r="D729" s="245">
        <v>1758.0</v>
      </c>
      <c r="E729" s="245">
        <v>1771.6</v>
      </c>
      <c r="F729" s="244" t="s">
        <v>1565</v>
      </c>
      <c r="G729" s="246">
        <v>0.0216</v>
      </c>
    </row>
    <row r="730" ht="15.75" customHeight="1">
      <c r="A730" s="258">
        <v>44545.0</v>
      </c>
      <c r="B730" s="242">
        <v>1745.0</v>
      </c>
      <c r="C730" s="242">
        <v>1747.95</v>
      </c>
      <c r="D730" s="242">
        <v>1721.2</v>
      </c>
      <c r="E730" s="242">
        <v>1734.2</v>
      </c>
      <c r="F730" s="187" t="s">
        <v>2257</v>
      </c>
      <c r="G730" s="243">
        <v>-0.0102</v>
      </c>
    </row>
    <row r="731" ht="15.75" customHeight="1">
      <c r="A731" s="257">
        <v>44544.0</v>
      </c>
      <c r="B731" s="245">
        <v>1730.9</v>
      </c>
      <c r="C731" s="245">
        <v>1763.0</v>
      </c>
      <c r="D731" s="245">
        <v>1710.35</v>
      </c>
      <c r="E731" s="245">
        <v>1752.15</v>
      </c>
      <c r="F731" s="244" t="s">
        <v>2089</v>
      </c>
      <c r="G731" s="246">
        <v>0.0043</v>
      </c>
    </row>
    <row r="732" ht="15.75" customHeight="1">
      <c r="A732" s="258">
        <v>44543.0</v>
      </c>
      <c r="B732" s="242">
        <v>1767.05</v>
      </c>
      <c r="C732" s="242">
        <v>1771.35</v>
      </c>
      <c r="D732" s="242">
        <v>1738.8</v>
      </c>
      <c r="E732" s="242">
        <v>1744.65</v>
      </c>
      <c r="F732" s="187" t="s">
        <v>2212</v>
      </c>
      <c r="G732" s="243">
        <v>-0.0083</v>
      </c>
    </row>
    <row r="733" ht="15.75" customHeight="1">
      <c r="A733" s="257">
        <v>44540.0</v>
      </c>
      <c r="B733" s="245">
        <v>1760.0</v>
      </c>
      <c r="C733" s="245">
        <v>1763.75</v>
      </c>
      <c r="D733" s="245">
        <v>1746.0</v>
      </c>
      <c r="E733" s="245">
        <v>1759.25</v>
      </c>
      <c r="F733" s="244" t="s">
        <v>2315</v>
      </c>
      <c r="G733" s="246">
        <v>-0.0024</v>
      </c>
    </row>
    <row r="734" ht="15.75" customHeight="1">
      <c r="A734" s="260">
        <v>44539.0</v>
      </c>
      <c r="B734" s="242">
        <v>1759.0</v>
      </c>
      <c r="C734" s="242">
        <v>1769.4</v>
      </c>
      <c r="D734" s="242">
        <v>1742.0</v>
      </c>
      <c r="E734" s="242">
        <v>1763.45</v>
      </c>
      <c r="F734" s="187" t="s">
        <v>2316</v>
      </c>
      <c r="G734" s="243">
        <v>0.0058</v>
      </c>
    </row>
    <row r="735" ht="15.75" customHeight="1">
      <c r="A735" s="259">
        <v>44538.0</v>
      </c>
      <c r="B735" s="245">
        <v>1733.0</v>
      </c>
      <c r="C735" s="245">
        <v>1759.8</v>
      </c>
      <c r="D735" s="245">
        <v>1732.6</v>
      </c>
      <c r="E735" s="245">
        <v>1753.35</v>
      </c>
      <c r="F735" s="244" t="s">
        <v>1678</v>
      </c>
      <c r="G735" s="246">
        <v>0.0244</v>
      </c>
    </row>
    <row r="736" ht="15.75" customHeight="1">
      <c r="A736" s="260">
        <v>44537.0</v>
      </c>
      <c r="B736" s="242">
        <v>1701.1</v>
      </c>
      <c r="C736" s="242">
        <v>1724.9</v>
      </c>
      <c r="D736" s="242">
        <v>1694.0</v>
      </c>
      <c r="E736" s="242">
        <v>1711.65</v>
      </c>
      <c r="F736" s="187" t="s">
        <v>1741</v>
      </c>
      <c r="G736" s="243">
        <v>0.0096</v>
      </c>
    </row>
    <row r="737" ht="15.75" customHeight="1">
      <c r="A737" s="259">
        <v>44536.0</v>
      </c>
      <c r="B737" s="245">
        <v>1730.0</v>
      </c>
      <c r="C737" s="245">
        <v>1733.95</v>
      </c>
      <c r="D737" s="245">
        <v>1691.5</v>
      </c>
      <c r="E737" s="245">
        <v>1695.3</v>
      </c>
      <c r="F737" s="244" t="s">
        <v>1772</v>
      </c>
      <c r="G737" s="246">
        <v>-0.0232</v>
      </c>
    </row>
    <row r="738" ht="15.75" customHeight="1">
      <c r="A738" s="260">
        <v>44533.0</v>
      </c>
      <c r="B738" s="242">
        <v>1771.1</v>
      </c>
      <c r="C738" s="242">
        <v>1786.65</v>
      </c>
      <c r="D738" s="242">
        <v>1732.55</v>
      </c>
      <c r="E738" s="242">
        <v>1735.55</v>
      </c>
      <c r="F738" s="187" t="s">
        <v>1908</v>
      </c>
      <c r="G738" s="243">
        <v>-0.0073</v>
      </c>
    </row>
    <row r="739" ht="15.75" customHeight="1">
      <c r="A739" s="259">
        <v>44532.0</v>
      </c>
      <c r="B739" s="245">
        <v>1715.0</v>
      </c>
      <c r="C739" s="245">
        <v>1750.5</v>
      </c>
      <c r="D739" s="245">
        <v>1711.35</v>
      </c>
      <c r="E739" s="245">
        <v>1748.25</v>
      </c>
      <c r="F739" s="244" t="s">
        <v>1689</v>
      </c>
      <c r="G739" s="246">
        <v>0.0194</v>
      </c>
    </row>
    <row r="740" ht="15.75" customHeight="1">
      <c r="A740" s="260">
        <v>44531.0</v>
      </c>
      <c r="B740" s="242">
        <v>1715.0</v>
      </c>
      <c r="C740" s="242">
        <v>1741.9</v>
      </c>
      <c r="D740" s="242">
        <v>1713.0</v>
      </c>
      <c r="E740" s="242">
        <v>1714.9</v>
      </c>
      <c r="F740" s="187" t="s">
        <v>2111</v>
      </c>
      <c r="G740" s="243">
        <v>0.0013</v>
      </c>
    </row>
    <row r="741" ht="15.75" customHeight="1">
      <c r="A741" s="257">
        <v>44530.0</v>
      </c>
      <c r="B741" s="245">
        <v>1704.55</v>
      </c>
      <c r="C741" s="245">
        <v>1729.9</v>
      </c>
      <c r="D741" s="245">
        <v>1700.05</v>
      </c>
      <c r="E741" s="245">
        <v>1712.65</v>
      </c>
      <c r="F741" s="244" t="s">
        <v>2317</v>
      </c>
      <c r="G741" s="246">
        <v>0.0096</v>
      </c>
    </row>
    <row r="742" ht="15.75" customHeight="1">
      <c r="A742" s="258">
        <v>44529.0</v>
      </c>
      <c r="B742" s="242">
        <v>1691.0</v>
      </c>
      <c r="C742" s="242">
        <v>1712.0</v>
      </c>
      <c r="D742" s="242">
        <v>1669.15</v>
      </c>
      <c r="E742" s="242">
        <v>1696.35</v>
      </c>
      <c r="F742" s="187" t="s">
        <v>2009</v>
      </c>
      <c r="G742" s="243">
        <v>0.0028</v>
      </c>
    </row>
    <row r="743" ht="15.75" customHeight="1">
      <c r="A743" s="257">
        <v>44526.0</v>
      </c>
      <c r="B743" s="245">
        <v>1702.55</v>
      </c>
      <c r="C743" s="245">
        <v>1718.35</v>
      </c>
      <c r="D743" s="245">
        <v>1684.0</v>
      </c>
      <c r="E743" s="245">
        <v>1691.65</v>
      </c>
      <c r="F743" s="244" t="s">
        <v>1761</v>
      </c>
      <c r="G743" s="246">
        <v>-0.0179</v>
      </c>
    </row>
    <row r="744" ht="15.75" customHeight="1">
      <c r="A744" s="258">
        <v>44525.0</v>
      </c>
      <c r="B744" s="242">
        <v>1700.0</v>
      </c>
      <c r="C744" s="242">
        <v>1726.2</v>
      </c>
      <c r="D744" s="242">
        <v>1696.95</v>
      </c>
      <c r="E744" s="242">
        <v>1722.4</v>
      </c>
      <c r="F744" s="187" t="s">
        <v>1565</v>
      </c>
      <c r="G744" s="243">
        <v>0.0156</v>
      </c>
    </row>
    <row r="745" ht="15.75" customHeight="1">
      <c r="A745" s="257">
        <v>44524.0</v>
      </c>
      <c r="B745" s="245">
        <v>1740.0</v>
      </c>
      <c r="C745" s="245">
        <v>1740.5</v>
      </c>
      <c r="D745" s="245">
        <v>1688.0</v>
      </c>
      <c r="E745" s="245">
        <v>1696.0</v>
      </c>
      <c r="F745" s="244" t="s">
        <v>1707</v>
      </c>
      <c r="G745" s="246">
        <v>-0.0235</v>
      </c>
    </row>
    <row r="746" ht="15.75" customHeight="1">
      <c r="A746" s="258">
        <v>44523.0</v>
      </c>
      <c r="B746" s="242">
        <v>1735.1</v>
      </c>
      <c r="C746" s="242">
        <v>1747.25</v>
      </c>
      <c r="D746" s="242">
        <v>1710.0</v>
      </c>
      <c r="E746" s="242">
        <v>1736.9</v>
      </c>
      <c r="F746" s="187" t="s">
        <v>2318</v>
      </c>
      <c r="G746" s="243">
        <v>-0.0128</v>
      </c>
    </row>
    <row r="747" ht="15.75" customHeight="1">
      <c r="A747" s="257">
        <v>44522.0</v>
      </c>
      <c r="B747" s="245">
        <v>1784.0</v>
      </c>
      <c r="C747" s="245">
        <v>1785.4</v>
      </c>
      <c r="D747" s="245">
        <v>1751.15</v>
      </c>
      <c r="E747" s="245">
        <v>1759.4</v>
      </c>
      <c r="F747" s="244" t="s">
        <v>2281</v>
      </c>
      <c r="G747" s="246">
        <v>-0.0112</v>
      </c>
    </row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G1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0" customHeight="1">
      <c r="A1" s="255" t="s">
        <v>2319</v>
      </c>
      <c r="B1" s="252"/>
      <c r="C1" s="252"/>
      <c r="D1" s="252"/>
      <c r="E1" s="252"/>
      <c r="F1" s="252"/>
      <c r="G1" s="253"/>
    </row>
    <row r="2" ht="15.0" customHeight="1">
      <c r="A2" s="261" t="s">
        <v>29</v>
      </c>
      <c r="B2" s="261" t="s">
        <v>30</v>
      </c>
      <c r="C2" s="261" t="s">
        <v>570</v>
      </c>
      <c r="D2" s="261" t="s">
        <v>571</v>
      </c>
      <c r="E2" s="261" t="s">
        <v>572</v>
      </c>
      <c r="F2" s="261" t="s">
        <v>742</v>
      </c>
      <c r="G2" s="261" t="s">
        <v>32</v>
      </c>
    </row>
    <row r="3" ht="15.0" customHeight="1">
      <c r="A3" s="262">
        <v>45615.0</v>
      </c>
      <c r="B3" s="263">
        <v>3505.9</v>
      </c>
      <c r="C3" s="263">
        <v>3559.9</v>
      </c>
      <c r="D3" s="263">
        <v>3607.0</v>
      </c>
      <c r="E3" s="263">
        <v>3495.0</v>
      </c>
      <c r="F3" s="264" t="s">
        <v>2320</v>
      </c>
      <c r="G3" s="265">
        <v>-0.0102</v>
      </c>
    </row>
    <row r="4" ht="15.0" customHeight="1">
      <c r="A4" s="258">
        <v>45614.0</v>
      </c>
      <c r="B4" s="242">
        <v>3542.15</v>
      </c>
      <c r="C4" s="242">
        <v>3521.1</v>
      </c>
      <c r="D4" s="242">
        <v>3568.3</v>
      </c>
      <c r="E4" s="242">
        <v>3510.85</v>
      </c>
      <c r="F4" s="187" t="s">
        <v>2321</v>
      </c>
      <c r="G4" s="243">
        <v>0.0045</v>
      </c>
    </row>
    <row r="5" ht="15.0" customHeight="1">
      <c r="A5" s="262">
        <v>45610.0</v>
      </c>
      <c r="B5" s="263">
        <v>3526.25</v>
      </c>
      <c r="C5" s="263">
        <v>3558.0</v>
      </c>
      <c r="D5" s="263">
        <v>3565.75</v>
      </c>
      <c r="E5" s="263">
        <v>3500.15</v>
      </c>
      <c r="F5" s="264" t="s">
        <v>2322</v>
      </c>
      <c r="G5" s="265">
        <v>-0.0061</v>
      </c>
    </row>
    <row r="6" ht="15.0" customHeight="1">
      <c r="A6" s="258">
        <v>45609.0</v>
      </c>
      <c r="B6" s="242">
        <v>3547.95</v>
      </c>
      <c r="C6" s="242">
        <v>3585.0</v>
      </c>
      <c r="D6" s="242">
        <v>3604.85</v>
      </c>
      <c r="E6" s="242">
        <v>3535.65</v>
      </c>
      <c r="F6" s="187" t="s">
        <v>1851</v>
      </c>
      <c r="G6" s="243">
        <v>-0.0121</v>
      </c>
    </row>
    <row r="7" ht="15.0" customHeight="1">
      <c r="A7" s="262">
        <v>45608.0</v>
      </c>
      <c r="B7" s="263">
        <v>3591.35</v>
      </c>
      <c r="C7" s="263">
        <v>3650.0</v>
      </c>
      <c r="D7" s="263">
        <v>3651.0</v>
      </c>
      <c r="E7" s="263">
        <v>3580.0</v>
      </c>
      <c r="F7" s="264" t="s">
        <v>2323</v>
      </c>
      <c r="G7" s="265">
        <v>-0.0103</v>
      </c>
    </row>
    <row r="8" ht="15.0" customHeight="1">
      <c r="A8" s="258">
        <v>45607.0</v>
      </c>
      <c r="B8" s="242">
        <v>3628.85</v>
      </c>
      <c r="C8" s="242">
        <v>3646.0</v>
      </c>
      <c r="D8" s="242">
        <v>3661.0</v>
      </c>
      <c r="E8" s="242">
        <v>3606.0</v>
      </c>
      <c r="F8" s="187" t="s">
        <v>2324</v>
      </c>
      <c r="G8" s="243">
        <v>-0.0086</v>
      </c>
    </row>
    <row r="9" ht="15.0" customHeight="1">
      <c r="A9" s="266">
        <v>45604.0</v>
      </c>
      <c r="B9" s="263">
        <v>3660.3</v>
      </c>
      <c r="C9" s="263">
        <v>3640.4</v>
      </c>
      <c r="D9" s="263">
        <v>3667.0</v>
      </c>
      <c r="E9" s="263">
        <v>3620.65</v>
      </c>
      <c r="F9" s="264" t="s">
        <v>2325</v>
      </c>
      <c r="G9" s="265">
        <v>0.0038</v>
      </c>
    </row>
    <row r="10" ht="15.0" customHeight="1">
      <c r="A10" s="260">
        <v>45603.0</v>
      </c>
      <c r="B10" s="242">
        <v>3646.55</v>
      </c>
      <c r="C10" s="242">
        <v>3647.35</v>
      </c>
      <c r="D10" s="242">
        <v>3663.0</v>
      </c>
      <c r="E10" s="242">
        <v>3620.0</v>
      </c>
      <c r="F10" s="187" t="s">
        <v>2326</v>
      </c>
      <c r="G10" s="243">
        <v>3.0E-4</v>
      </c>
    </row>
    <row r="11" ht="15.0" customHeight="1">
      <c r="A11" s="266">
        <v>45602.0</v>
      </c>
      <c r="B11" s="263">
        <v>3645.45</v>
      </c>
      <c r="C11" s="263">
        <v>3594.0</v>
      </c>
      <c r="D11" s="263">
        <v>3659.9</v>
      </c>
      <c r="E11" s="263">
        <v>3557.4</v>
      </c>
      <c r="F11" s="264" t="s">
        <v>2315</v>
      </c>
      <c r="G11" s="265">
        <v>0.0198</v>
      </c>
    </row>
    <row r="12" ht="15.0" customHeight="1">
      <c r="A12" s="260">
        <v>45601.0</v>
      </c>
      <c r="B12" s="242">
        <v>3574.8</v>
      </c>
      <c r="C12" s="242">
        <v>3556.0</v>
      </c>
      <c r="D12" s="242">
        <v>3585.0</v>
      </c>
      <c r="E12" s="242">
        <v>3541.9</v>
      </c>
      <c r="F12" s="187" t="s">
        <v>2327</v>
      </c>
      <c r="G12" s="243">
        <v>1.0E-4</v>
      </c>
    </row>
    <row r="13" ht="15.0" customHeight="1">
      <c r="A13" s="266">
        <v>45600.0</v>
      </c>
      <c r="B13" s="263">
        <v>3574.45</v>
      </c>
      <c r="C13" s="263">
        <v>3624.95</v>
      </c>
      <c r="D13" s="263">
        <v>3624.95</v>
      </c>
      <c r="E13" s="263">
        <v>3530.9</v>
      </c>
      <c r="F13" s="264" t="s">
        <v>1917</v>
      </c>
      <c r="G13" s="265">
        <v>-0.0143</v>
      </c>
    </row>
    <row r="14" ht="15.0" customHeight="1">
      <c r="A14" s="260">
        <v>45597.0</v>
      </c>
      <c r="B14" s="242">
        <v>3626.35</v>
      </c>
      <c r="C14" s="242">
        <v>3624.95</v>
      </c>
      <c r="D14" s="242">
        <v>3641.9</v>
      </c>
      <c r="E14" s="242">
        <v>3620.0</v>
      </c>
      <c r="F14" s="187" t="s">
        <v>2328</v>
      </c>
      <c r="G14" s="243">
        <v>0.0011</v>
      </c>
    </row>
    <row r="15" ht="15.0" customHeight="1">
      <c r="A15" s="262">
        <v>45596.0</v>
      </c>
      <c r="B15" s="263">
        <v>3622.3</v>
      </c>
      <c r="C15" s="263">
        <v>3530.0</v>
      </c>
      <c r="D15" s="263">
        <v>3654.95</v>
      </c>
      <c r="E15" s="263">
        <v>3508.35</v>
      </c>
      <c r="F15" s="264" t="s">
        <v>2329</v>
      </c>
      <c r="G15" s="265">
        <v>0.0628</v>
      </c>
    </row>
    <row r="16" ht="15.0" customHeight="1">
      <c r="A16" s="258">
        <v>45595.0</v>
      </c>
      <c r="B16" s="242">
        <v>3408.35</v>
      </c>
      <c r="C16" s="242">
        <v>3379.95</v>
      </c>
      <c r="D16" s="242">
        <v>3438.4</v>
      </c>
      <c r="E16" s="242">
        <v>3353.0</v>
      </c>
      <c r="F16" s="187" t="s">
        <v>2330</v>
      </c>
      <c r="G16" s="243">
        <v>0.0081</v>
      </c>
    </row>
    <row r="17" ht="15.0" customHeight="1">
      <c r="A17" s="262">
        <v>45594.0</v>
      </c>
      <c r="B17" s="263">
        <v>3380.9</v>
      </c>
      <c r="C17" s="263">
        <v>3316.0</v>
      </c>
      <c r="D17" s="263">
        <v>3384.4</v>
      </c>
      <c r="E17" s="263">
        <v>3316.0</v>
      </c>
      <c r="F17" s="264" t="s">
        <v>1797</v>
      </c>
      <c r="G17" s="265">
        <v>0.012</v>
      </c>
    </row>
    <row r="18" ht="15.0" customHeight="1">
      <c r="A18" s="258">
        <v>45593.0</v>
      </c>
      <c r="B18" s="242">
        <v>3340.8</v>
      </c>
      <c r="C18" s="242">
        <v>3316.0</v>
      </c>
      <c r="D18" s="242">
        <v>3373.0</v>
      </c>
      <c r="E18" s="242">
        <v>3262.55</v>
      </c>
      <c r="F18" s="187" t="s">
        <v>1931</v>
      </c>
      <c r="G18" s="243">
        <v>0.0043</v>
      </c>
    </row>
    <row r="19">
      <c r="A19" s="262">
        <v>45590.0</v>
      </c>
      <c r="B19" s="263">
        <v>3326.4</v>
      </c>
      <c r="C19" s="263">
        <v>3425.0</v>
      </c>
      <c r="D19" s="263">
        <v>3435.0</v>
      </c>
      <c r="E19" s="263">
        <v>3315.05</v>
      </c>
      <c r="F19" s="264" t="s">
        <v>2210</v>
      </c>
      <c r="G19" s="265">
        <v>-0.0338</v>
      </c>
    </row>
    <row r="20">
      <c r="A20" s="258">
        <v>45589.0</v>
      </c>
      <c r="B20" s="242">
        <v>3442.65</v>
      </c>
      <c r="C20" s="242">
        <v>3444.0</v>
      </c>
      <c r="D20" s="242">
        <v>3474.6</v>
      </c>
      <c r="E20" s="242">
        <v>3416.75</v>
      </c>
      <c r="F20" s="187" t="s">
        <v>1753</v>
      </c>
      <c r="G20" s="243">
        <v>-0.0037</v>
      </c>
    </row>
    <row r="21" ht="15.75" customHeight="1">
      <c r="A21" s="262">
        <v>45588.0</v>
      </c>
      <c r="B21" s="263">
        <v>3455.4</v>
      </c>
      <c r="C21" s="263">
        <v>3501.05</v>
      </c>
      <c r="D21" s="263">
        <v>3513.95</v>
      </c>
      <c r="E21" s="263">
        <v>3443.0</v>
      </c>
      <c r="F21" s="264" t="s">
        <v>2331</v>
      </c>
      <c r="G21" s="265">
        <v>-0.0161</v>
      </c>
    </row>
    <row r="22" ht="15.75" customHeight="1">
      <c r="A22" s="258">
        <v>45587.0</v>
      </c>
      <c r="B22" s="242">
        <v>3511.9</v>
      </c>
      <c r="C22" s="242">
        <v>3585.0</v>
      </c>
      <c r="D22" s="242">
        <v>3591.65</v>
      </c>
      <c r="E22" s="242">
        <v>3500.0</v>
      </c>
      <c r="F22" s="187" t="s">
        <v>2332</v>
      </c>
      <c r="G22" s="243">
        <v>-0.0206</v>
      </c>
    </row>
    <row r="23" ht="15.75" customHeight="1">
      <c r="A23" s="262">
        <v>45586.0</v>
      </c>
      <c r="B23" s="263">
        <v>3585.6</v>
      </c>
      <c r="C23" s="263">
        <v>3580.0</v>
      </c>
      <c r="D23" s="263">
        <v>3621.95</v>
      </c>
      <c r="E23" s="263">
        <v>3571.3</v>
      </c>
      <c r="F23" s="264" t="s">
        <v>2333</v>
      </c>
      <c r="G23" s="265">
        <v>0.0022</v>
      </c>
    </row>
    <row r="24" ht="15.75" customHeight="1">
      <c r="A24" s="258">
        <v>45583.0</v>
      </c>
      <c r="B24" s="242">
        <v>3577.8</v>
      </c>
      <c r="C24" s="242">
        <v>3569.95</v>
      </c>
      <c r="D24" s="242">
        <v>3592.45</v>
      </c>
      <c r="E24" s="242">
        <v>3540.25</v>
      </c>
      <c r="F24" s="187" t="s">
        <v>2334</v>
      </c>
      <c r="G24" s="243">
        <v>0.0021</v>
      </c>
    </row>
    <row r="25" ht="15.75" customHeight="1">
      <c r="A25" s="262">
        <v>45582.0</v>
      </c>
      <c r="B25" s="263">
        <v>3570.3</v>
      </c>
      <c r="C25" s="263">
        <v>3549.9</v>
      </c>
      <c r="D25" s="263">
        <v>3583.0</v>
      </c>
      <c r="E25" s="263">
        <v>3521.8</v>
      </c>
      <c r="F25" s="264" t="s">
        <v>1916</v>
      </c>
      <c r="G25" s="265">
        <v>0.0107</v>
      </c>
    </row>
    <row r="26" ht="15.75" customHeight="1">
      <c r="A26" s="258">
        <v>45581.0</v>
      </c>
      <c r="B26" s="242">
        <v>3532.6</v>
      </c>
      <c r="C26" s="242">
        <v>3550.0</v>
      </c>
      <c r="D26" s="242">
        <v>3581.9</v>
      </c>
      <c r="E26" s="242">
        <v>3513.55</v>
      </c>
      <c r="F26" s="187" t="s">
        <v>2335</v>
      </c>
      <c r="G26" s="243">
        <v>-0.0054</v>
      </c>
    </row>
    <row r="27" ht="15.75" customHeight="1">
      <c r="A27" s="262">
        <v>45580.0</v>
      </c>
      <c r="B27" s="263">
        <v>3551.9</v>
      </c>
      <c r="C27" s="263">
        <v>3570.0</v>
      </c>
      <c r="D27" s="263">
        <v>3570.0</v>
      </c>
      <c r="E27" s="263">
        <v>3520.15</v>
      </c>
      <c r="F27" s="264" t="s">
        <v>2321</v>
      </c>
      <c r="G27" s="265">
        <v>-9.0E-4</v>
      </c>
    </row>
    <row r="28" ht="15.75" customHeight="1">
      <c r="A28" s="258">
        <v>45579.0</v>
      </c>
      <c r="B28" s="242">
        <v>3555.05</v>
      </c>
      <c r="C28" s="242">
        <v>3510.0</v>
      </c>
      <c r="D28" s="242">
        <v>3573.85</v>
      </c>
      <c r="E28" s="242">
        <v>3501.3</v>
      </c>
      <c r="F28" s="187" t="s">
        <v>2096</v>
      </c>
      <c r="G28" s="243">
        <v>0.0208</v>
      </c>
    </row>
    <row r="29" ht="15.75" customHeight="1">
      <c r="A29" s="262">
        <v>45576.0</v>
      </c>
      <c r="B29" s="263">
        <v>3482.55</v>
      </c>
      <c r="C29" s="263">
        <v>3469.4</v>
      </c>
      <c r="D29" s="263">
        <v>3497.1</v>
      </c>
      <c r="E29" s="263">
        <v>3447.0</v>
      </c>
      <c r="F29" s="264" t="s">
        <v>2336</v>
      </c>
      <c r="G29" s="265">
        <v>0.0064</v>
      </c>
    </row>
    <row r="30" ht="15.75" customHeight="1">
      <c r="A30" s="258">
        <v>45575.0</v>
      </c>
      <c r="B30" s="242">
        <v>3460.35</v>
      </c>
      <c r="C30" s="242">
        <v>3515.0</v>
      </c>
      <c r="D30" s="242">
        <v>3554.9</v>
      </c>
      <c r="E30" s="242">
        <v>3455.5</v>
      </c>
      <c r="F30" s="187" t="s">
        <v>1848</v>
      </c>
      <c r="G30" s="243">
        <v>-0.0077</v>
      </c>
    </row>
    <row r="31" ht="15.75" customHeight="1">
      <c r="A31" s="266">
        <v>45574.0</v>
      </c>
      <c r="B31" s="263">
        <v>3487.1</v>
      </c>
      <c r="C31" s="263">
        <v>3542.05</v>
      </c>
      <c r="D31" s="263">
        <v>3557.7</v>
      </c>
      <c r="E31" s="263">
        <v>3481.0</v>
      </c>
      <c r="F31" s="264" t="s">
        <v>2337</v>
      </c>
      <c r="G31" s="265">
        <v>-0.0128</v>
      </c>
    </row>
    <row r="32" ht="15.75" customHeight="1">
      <c r="A32" s="260">
        <v>45573.0</v>
      </c>
      <c r="B32" s="242">
        <v>3532.4</v>
      </c>
      <c r="C32" s="242">
        <v>3492.95</v>
      </c>
      <c r="D32" s="242">
        <v>3538.5</v>
      </c>
      <c r="E32" s="242">
        <v>3469.0</v>
      </c>
      <c r="F32" s="187" t="s">
        <v>1797</v>
      </c>
      <c r="G32" s="243">
        <v>0.0185</v>
      </c>
    </row>
    <row r="33" ht="15.75" customHeight="1">
      <c r="A33" s="266">
        <v>45572.0</v>
      </c>
      <c r="B33" s="263">
        <v>3468.35</v>
      </c>
      <c r="C33" s="263">
        <v>3505.0</v>
      </c>
      <c r="D33" s="263">
        <v>3512.95</v>
      </c>
      <c r="E33" s="263">
        <v>3429.0</v>
      </c>
      <c r="F33" s="264" t="s">
        <v>2338</v>
      </c>
      <c r="G33" s="265">
        <v>-0.0073</v>
      </c>
    </row>
    <row r="34" ht="15.75" customHeight="1">
      <c r="A34" s="260">
        <v>45569.0</v>
      </c>
      <c r="B34" s="242">
        <v>3493.95</v>
      </c>
      <c r="C34" s="242">
        <v>3515.0</v>
      </c>
      <c r="D34" s="242">
        <v>3553.55</v>
      </c>
      <c r="E34" s="242">
        <v>3468.5</v>
      </c>
      <c r="F34" s="187" t="s">
        <v>1834</v>
      </c>
      <c r="G34" s="243">
        <v>-0.0011</v>
      </c>
    </row>
    <row r="35" ht="15.75" customHeight="1">
      <c r="A35" s="266">
        <v>45568.0</v>
      </c>
      <c r="B35" s="263">
        <v>3497.65</v>
      </c>
      <c r="C35" s="263">
        <v>3582.5</v>
      </c>
      <c r="D35" s="263">
        <v>3617.0</v>
      </c>
      <c r="E35" s="263">
        <v>3485.4</v>
      </c>
      <c r="F35" s="264" t="s">
        <v>1666</v>
      </c>
      <c r="G35" s="265">
        <v>-0.0427</v>
      </c>
    </row>
    <row r="36" ht="15.75" customHeight="1">
      <c r="A36" s="260">
        <v>45566.0</v>
      </c>
      <c r="B36" s="242">
        <v>3653.5</v>
      </c>
      <c r="C36" s="242">
        <v>3667.0</v>
      </c>
      <c r="D36" s="242">
        <v>3724.0</v>
      </c>
      <c r="E36" s="242">
        <v>3639.35</v>
      </c>
      <c r="F36" s="187" t="s">
        <v>2339</v>
      </c>
      <c r="G36" s="243">
        <v>-0.006</v>
      </c>
    </row>
    <row r="37" ht="15.75" customHeight="1">
      <c r="A37" s="266">
        <v>45565.0</v>
      </c>
      <c r="B37" s="263">
        <v>3675.55</v>
      </c>
      <c r="C37" s="263">
        <v>3699.0</v>
      </c>
      <c r="D37" s="263">
        <v>3715.65</v>
      </c>
      <c r="E37" s="263">
        <v>3665.0</v>
      </c>
      <c r="F37" s="264" t="s">
        <v>2340</v>
      </c>
      <c r="G37" s="265">
        <v>-0.0081</v>
      </c>
    </row>
    <row r="38" ht="15.75" customHeight="1">
      <c r="A38" s="260">
        <v>45562.0</v>
      </c>
      <c r="B38" s="242">
        <v>3705.65</v>
      </c>
      <c r="C38" s="242">
        <v>3738.0</v>
      </c>
      <c r="D38" s="242">
        <v>3738.0</v>
      </c>
      <c r="E38" s="242">
        <v>3651.0</v>
      </c>
      <c r="F38" s="187" t="s">
        <v>2031</v>
      </c>
      <c r="G38" s="243">
        <v>-0.015</v>
      </c>
    </row>
    <row r="39" ht="15.75" customHeight="1">
      <c r="A39" s="266">
        <v>45561.0</v>
      </c>
      <c r="B39" s="263">
        <v>3762.15</v>
      </c>
      <c r="C39" s="263">
        <v>3801.0</v>
      </c>
      <c r="D39" s="263">
        <v>3802.95</v>
      </c>
      <c r="E39" s="263">
        <v>3736.4</v>
      </c>
      <c r="F39" s="264" t="s">
        <v>1782</v>
      </c>
      <c r="G39" s="265">
        <v>-0.0084</v>
      </c>
    </row>
    <row r="40" ht="15.75" customHeight="1">
      <c r="A40" s="260">
        <v>45560.0</v>
      </c>
      <c r="B40" s="242">
        <v>3793.85</v>
      </c>
      <c r="C40" s="242">
        <v>3787.55</v>
      </c>
      <c r="D40" s="242">
        <v>3813.2</v>
      </c>
      <c r="E40" s="242">
        <v>3778.0</v>
      </c>
      <c r="F40" s="187" t="s">
        <v>2341</v>
      </c>
      <c r="G40" s="243">
        <v>6.0E-4</v>
      </c>
    </row>
    <row r="41" ht="15.75" customHeight="1">
      <c r="A41" s="266">
        <v>45559.0</v>
      </c>
      <c r="B41" s="263">
        <v>3791.6</v>
      </c>
      <c r="C41" s="263">
        <v>3787.7</v>
      </c>
      <c r="D41" s="263">
        <v>3831.8</v>
      </c>
      <c r="E41" s="263">
        <v>3775.0</v>
      </c>
      <c r="F41" s="264" t="s">
        <v>1687</v>
      </c>
      <c r="G41" s="265">
        <v>0.001</v>
      </c>
    </row>
    <row r="42" ht="15.75" customHeight="1">
      <c r="A42" s="260">
        <v>45558.0</v>
      </c>
      <c r="B42" s="242">
        <v>3787.7</v>
      </c>
      <c r="C42" s="242">
        <v>3800.0</v>
      </c>
      <c r="D42" s="242">
        <v>3838.8</v>
      </c>
      <c r="E42" s="242">
        <v>3749.0</v>
      </c>
      <c r="F42" s="187" t="s">
        <v>2342</v>
      </c>
      <c r="G42" s="243">
        <v>-0.0016</v>
      </c>
    </row>
    <row r="43" ht="15.75" customHeight="1">
      <c r="A43" s="266">
        <v>45555.0</v>
      </c>
      <c r="B43" s="263">
        <v>3793.9</v>
      </c>
      <c r="C43" s="263">
        <v>3700.0</v>
      </c>
      <c r="D43" s="263">
        <v>3809.9</v>
      </c>
      <c r="E43" s="263">
        <v>3680.25</v>
      </c>
      <c r="F43" s="264" t="s">
        <v>1734</v>
      </c>
      <c r="G43" s="265">
        <v>0.0299</v>
      </c>
    </row>
    <row r="44" ht="15.75" customHeight="1">
      <c r="A44" s="260">
        <v>45554.0</v>
      </c>
      <c r="B44" s="242">
        <v>3683.7</v>
      </c>
      <c r="C44" s="242">
        <v>3750.0</v>
      </c>
      <c r="D44" s="242">
        <v>3750.4</v>
      </c>
      <c r="E44" s="242">
        <v>3674.0</v>
      </c>
      <c r="F44" s="187" t="s">
        <v>2343</v>
      </c>
      <c r="G44" s="243">
        <v>-0.0125</v>
      </c>
    </row>
    <row r="45" ht="15.75" customHeight="1">
      <c r="A45" s="266">
        <v>45553.0</v>
      </c>
      <c r="B45" s="263">
        <v>3730.45</v>
      </c>
      <c r="C45" s="263">
        <v>3689.0</v>
      </c>
      <c r="D45" s="263">
        <v>3757.95</v>
      </c>
      <c r="E45" s="263">
        <v>3684.2</v>
      </c>
      <c r="F45" s="264" t="s">
        <v>1797</v>
      </c>
      <c r="G45" s="265">
        <v>0.0095</v>
      </c>
    </row>
    <row r="46" ht="15.75" customHeight="1">
      <c r="A46" s="260">
        <v>45552.0</v>
      </c>
      <c r="B46" s="242">
        <v>3695.2</v>
      </c>
      <c r="C46" s="242">
        <v>3668.0</v>
      </c>
      <c r="D46" s="242">
        <v>3705.0</v>
      </c>
      <c r="E46" s="242">
        <v>3659.7</v>
      </c>
      <c r="F46" s="187" t="s">
        <v>2322</v>
      </c>
      <c r="G46" s="243">
        <v>0.009</v>
      </c>
    </row>
    <row r="47" ht="15.75" customHeight="1">
      <c r="A47" s="266">
        <v>45551.0</v>
      </c>
      <c r="B47" s="263">
        <v>3662.25</v>
      </c>
      <c r="C47" s="263">
        <v>3619.15</v>
      </c>
      <c r="D47" s="263">
        <v>3670.0</v>
      </c>
      <c r="E47" s="263">
        <v>3613.0</v>
      </c>
      <c r="F47" s="264" t="s">
        <v>2344</v>
      </c>
      <c r="G47" s="265">
        <v>0.0136</v>
      </c>
    </row>
    <row r="48" ht="15.75" customHeight="1">
      <c r="A48" s="260">
        <v>45548.0</v>
      </c>
      <c r="B48" s="242">
        <v>3613.0</v>
      </c>
      <c r="C48" s="242">
        <v>3622.0</v>
      </c>
      <c r="D48" s="242">
        <v>3634.75</v>
      </c>
      <c r="E48" s="242">
        <v>3600.05</v>
      </c>
      <c r="F48" s="187" t="s">
        <v>2333</v>
      </c>
      <c r="G48" s="243">
        <v>-0.0025</v>
      </c>
    </row>
    <row r="49" ht="15.75" customHeight="1">
      <c r="A49" s="266">
        <v>45547.0</v>
      </c>
      <c r="B49" s="263">
        <v>3622.0</v>
      </c>
      <c r="C49" s="263">
        <v>3558.0</v>
      </c>
      <c r="D49" s="263">
        <v>3638.05</v>
      </c>
      <c r="E49" s="263">
        <v>3534.0</v>
      </c>
      <c r="F49" s="264" t="s">
        <v>1890</v>
      </c>
      <c r="G49" s="265">
        <v>0.024</v>
      </c>
    </row>
    <row r="50" ht="15.75" customHeight="1">
      <c r="A50" s="260">
        <v>45546.0</v>
      </c>
      <c r="B50" s="242">
        <v>3536.95</v>
      </c>
      <c r="C50" s="242">
        <v>3595.0</v>
      </c>
      <c r="D50" s="242">
        <v>3603.95</v>
      </c>
      <c r="E50" s="242">
        <v>3516.4</v>
      </c>
      <c r="F50" s="187" t="s">
        <v>2345</v>
      </c>
      <c r="G50" s="243">
        <v>-0.0165</v>
      </c>
    </row>
    <row r="51" ht="15.75" customHeight="1">
      <c r="A51" s="266">
        <v>45545.0</v>
      </c>
      <c r="B51" s="263">
        <v>3596.15</v>
      </c>
      <c r="C51" s="263">
        <v>3585.0</v>
      </c>
      <c r="D51" s="263">
        <v>3625.0</v>
      </c>
      <c r="E51" s="263">
        <v>3571.0</v>
      </c>
      <c r="F51" s="264" t="s">
        <v>2346</v>
      </c>
      <c r="G51" s="265">
        <v>0.005</v>
      </c>
    </row>
    <row r="52" ht="15.75" customHeight="1">
      <c r="A52" s="260">
        <v>45544.0</v>
      </c>
      <c r="B52" s="242">
        <v>3578.3</v>
      </c>
      <c r="C52" s="242">
        <v>3584.0</v>
      </c>
      <c r="D52" s="242">
        <v>3594.0</v>
      </c>
      <c r="E52" s="242">
        <v>3553.85</v>
      </c>
      <c r="F52" s="187" t="s">
        <v>2347</v>
      </c>
      <c r="G52" s="243">
        <v>0.001</v>
      </c>
    </row>
    <row r="53" ht="15.75" customHeight="1">
      <c r="A53" s="266">
        <v>45541.0</v>
      </c>
      <c r="B53" s="263">
        <v>3574.75</v>
      </c>
      <c r="C53" s="263">
        <v>3615.1</v>
      </c>
      <c r="D53" s="263">
        <v>3623.8</v>
      </c>
      <c r="E53" s="263">
        <v>3536.2</v>
      </c>
      <c r="F53" s="264" t="s">
        <v>1567</v>
      </c>
      <c r="G53" s="265">
        <v>-0.0136</v>
      </c>
    </row>
    <row r="54" ht="15.75" customHeight="1">
      <c r="A54" s="260">
        <v>45540.0</v>
      </c>
      <c r="B54" s="242">
        <v>3624.15</v>
      </c>
      <c r="C54" s="242">
        <v>3668.0</v>
      </c>
      <c r="D54" s="242">
        <v>3668.0</v>
      </c>
      <c r="E54" s="242">
        <v>3608.4</v>
      </c>
      <c r="F54" s="187" t="s">
        <v>2348</v>
      </c>
      <c r="G54" s="243">
        <v>-0.0073</v>
      </c>
    </row>
    <row r="55" ht="15.75" customHeight="1">
      <c r="A55" s="266">
        <v>45539.0</v>
      </c>
      <c r="B55" s="263">
        <v>3650.8</v>
      </c>
      <c r="C55" s="263">
        <v>3650.0</v>
      </c>
      <c r="D55" s="263">
        <v>3681.0</v>
      </c>
      <c r="E55" s="263">
        <v>3631.1</v>
      </c>
      <c r="F55" s="264" t="s">
        <v>2349</v>
      </c>
      <c r="G55" s="265">
        <v>-0.0107</v>
      </c>
    </row>
    <row r="56" ht="15.75" customHeight="1">
      <c r="A56" s="260">
        <v>45538.0</v>
      </c>
      <c r="B56" s="242">
        <v>3690.15</v>
      </c>
      <c r="C56" s="242">
        <v>3693.95</v>
      </c>
      <c r="D56" s="242">
        <v>3713.95</v>
      </c>
      <c r="E56" s="242">
        <v>3666.9</v>
      </c>
      <c r="F56" s="187" t="s">
        <v>2350</v>
      </c>
      <c r="G56" s="243">
        <v>0.0019</v>
      </c>
    </row>
    <row r="57" ht="15.75" customHeight="1">
      <c r="A57" s="266">
        <v>45537.0</v>
      </c>
      <c r="B57" s="263">
        <v>3683.1</v>
      </c>
      <c r="C57" s="263">
        <v>3706.0</v>
      </c>
      <c r="D57" s="263">
        <v>3721.95</v>
      </c>
      <c r="E57" s="263">
        <v>3666.35</v>
      </c>
      <c r="F57" s="264" t="s">
        <v>2336</v>
      </c>
      <c r="G57" s="265">
        <v>-0.0058</v>
      </c>
    </row>
    <row r="58" ht="15.75" customHeight="1">
      <c r="A58" s="260">
        <v>45534.0</v>
      </c>
      <c r="B58" s="242">
        <v>3704.65</v>
      </c>
      <c r="C58" s="242">
        <v>3718.35</v>
      </c>
      <c r="D58" s="242">
        <v>3745.0</v>
      </c>
      <c r="E58" s="242">
        <v>3666.4</v>
      </c>
      <c r="F58" s="187" t="s">
        <v>2097</v>
      </c>
      <c r="G58" s="243">
        <v>0.0058</v>
      </c>
    </row>
    <row r="59" ht="15.75" customHeight="1">
      <c r="A59" s="266">
        <v>45533.0</v>
      </c>
      <c r="B59" s="263">
        <v>3683.45</v>
      </c>
      <c r="C59" s="263">
        <v>3690.5</v>
      </c>
      <c r="D59" s="263">
        <v>3710.0</v>
      </c>
      <c r="E59" s="263">
        <v>3651.55</v>
      </c>
      <c r="F59" s="264" t="s">
        <v>2351</v>
      </c>
      <c r="G59" s="265">
        <v>-0.0015</v>
      </c>
    </row>
    <row r="60" ht="15.75" customHeight="1">
      <c r="A60" s="260">
        <v>45532.0</v>
      </c>
      <c r="B60" s="242">
        <v>3689.05</v>
      </c>
      <c r="C60" s="242">
        <v>3705.0</v>
      </c>
      <c r="D60" s="242">
        <v>3724.4</v>
      </c>
      <c r="E60" s="242">
        <v>3685.0</v>
      </c>
      <c r="F60" s="187" t="s">
        <v>2336</v>
      </c>
      <c r="G60" s="243">
        <v>-0.0037</v>
      </c>
    </row>
    <row r="61" ht="15.75" customHeight="1">
      <c r="A61" s="266">
        <v>45531.0</v>
      </c>
      <c r="B61" s="263">
        <v>3702.7</v>
      </c>
      <c r="C61" s="263">
        <v>3642.65</v>
      </c>
      <c r="D61" s="263">
        <v>3737.0</v>
      </c>
      <c r="E61" s="263">
        <v>3636.0</v>
      </c>
      <c r="F61" s="264" t="s">
        <v>1643</v>
      </c>
      <c r="G61" s="265">
        <v>0.0167</v>
      </c>
    </row>
    <row r="62" ht="15.75" customHeight="1">
      <c r="A62" s="260">
        <v>45530.0</v>
      </c>
      <c r="B62" s="242">
        <v>3641.9</v>
      </c>
      <c r="C62" s="242">
        <v>3611.0</v>
      </c>
      <c r="D62" s="242">
        <v>3648.0</v>
      </c>
      <c r="E62" s="242">
        <v>3594.7</v>
      </c>
      <c r="F62" s="187" t="s">
        <v>2352</v>
      </c>
      <c r="G62" s="243">
        <v>0.012</v>
      </c>
    </row>
    <row r="63" ht="15.75" customHeight="1">
      <c r="A63" s="266">
        <v>45527.0</v>
      </c>
      <c r="B63" s="263">
        <v>3598.55</v>
      </c>
      <c r="C63" s="263">
        <v>3606.5</v>
      </c>
      <c r="D63" s="263">
        <v>3622.0</v>
      </c>
      <c r="E63" s="263">
        <v>3587.05</v>
      </c>
      <c r="F63" s="264" t="s">
        <v>2320</v>
      </c>
      <c r="G63" s="265">
        <v>-0.0022</v>
      </c>
    </row>
    <row r="64" ht="15.75" customHeight="1">
      <c r="A64" s="260">
        <v>45526.0</v>
      </c>
      <c r="B64" s="242">
        <v>3606.5</v>
      </c>
      <c r="C64" s="242">
        <v>3607.05</v>
      </c>
      <c r="D64" s="242">
        <v>3612.15</v>
      </c>
      <c r="E64" s="242">
        <v>3583.95</v>
      </c>
      <c r="F64" s="187" t="s">
        <v>2353</v>
      </c>
      <c r="G64" s="243">
        <v>0.0029</v>
      </c>
    </row>
    <row r="65" ht="15.75" customHeight="1">
      <c r="A65" s="266">
        <v>45525.0</v>
      </c>
      <c r="B65" s="263">
        <v>3596.05</v>
      </c>
      <c r="C65" s="263">
        <v>3590.0</v>
      </c>
      <c r="D65" s="263">
        <v>3615.3</v>
      </c>
      <c r="E65" s="263">
        <v>3581.9</v>
      </c>
      <c r="F65" s="264" t="s">
        <v>2343</v>
      </c>
      <c r="G65" s="265">
        <v>0.0065</v>
      </c>
    </row>
    <row r="66" ht="15.75" customHeight="1">
      <c r="A66" s="260">
        <v>45524.0</v>
      </c>
      <c r="B66" s="242">
        <v>3572.7</v>
      </c>
      <c r="C66" s="242">
        <v>3562.0</v>
      </c>
      <c r="D66" s="242">
        <v>3580.0</v>
      </c>
      <c r="E66" s="242">
        <v>3548.0</v>
      </c>
      <c r="F66" s="187" t="s">
        <v>2322</v>
      </c>
      <c r="G66" s="243">
        <v>0.005</v>
      </c>
    </row>
    <row r="67" ht="15.75" customHeight="1">
      <c r="A67" s="266">
        <v>45523.0</v>
      </c>
      <c r="B67" s="263">
        <v>3555.05</v>
      </c>
      <c r="C67" s="263">
        <v>3599.85</v>
      </c>
      <c r="D67" s="263">
        <v>3599.9</v>
      </c>
      <c r="E67" s="263">
        <v>3547.0</v>
      </c>
      <c r="F67" s="264" t="s">
        <v>2354</v>
      </c>
      <c r="G67" s="265">
        <v>-0.0037</v>
      </c>
    </row>
    <row r="68" ht="15.75" customHeight="1">
      <c r="A68" s="260">
        <v>45520.0</v>
      </c>
      <c r="B68" s="242">
        <v>3568.35</v>
      </c>
      <c r="C68" s="242">
        <v>3578.0</v>
      </c>
      <c r="D68" s="242">
        <v>3580.9</v>
      </c>
      <c r="E68" s="242">
        <v>3533.0</v>
      </c>
      <c r="F68" s="187" t="s">
        <v>1576</v>
      </c>
      <c r="G68" s="243">
        <v>0.0065</v>
      </c>
    </row>
    <row r="69" ht="15.75" customHeight="1">
      <c r="A69" s="266">
        <v>45518.0</v>
      </c>
      <c r="B69" s="263">
        <v>3545.2</v>
      </c>
      <c r="C69" s="263">
        <v>3558.95</v>
      </c>
      <c r="D69" s="263">
        <v>3578.7</v>
      </c>
      <c r="E69" s="263">
        <v>3536.5</v>
      </c>
      <c r="F69" s="264" t="s">
        <v>2326</v>
      </c>
      <c r="G69" s="265">
        <v>-0.0019</v>
      </c>
    </row>
    <row r="70" ht="15.75" customHeight="1">
      <c r="A70" s="260">
        <v>45517.0</v>
      </c>
      <c r="B70" s="242">
        <v>3551.8</v>
      </c>
      <c r="C70" s="242">
        <v>3580.0</v>
      </c>
      <c r="D70" s="242">
        <v>3607.0</v>
      </c>
      <c r="E70" s="242">
        <v>3545.2</v>
      </c>
      <c r="F70" s="187" t="s">
        <v>2355</v>
      </c>
      <c r="G70" s="243">
        <v>-0.0056</v>
      </c>
    </row>
    <row r="71" ht="15.75" customHeight="1">
      <c r="A71" s="266">
        <v>45516.0</v>
      </c>
      <c r="B71" s="263">
        <v>3571.95</v>
      </c>
      <c r="C71" s="263">
        <v>3579.0</v>
      </c>
      <c r="D71" s="263">
        <v>3611.0</v>
      </c>
      <c r="E71" s="263">
        <v>3563.0</v>
      </c>
      <c r="F71" s="264" t="s">
        <v>2096</v>
      </c>
      <c r="G71" s="265">
        <v>-0.0056</v>
      </c>
    </row>
    <row r="72" ht="15.75" customHeight="1">
      <c r="A72" s="260">
        <v>45513.0</v>
      </c>
      <c r="B72" s="242">
        <v>3592.05</v>
      </c>
      <c r="C72" s="242">
        <v>3600.0</v>
      </c>
      <c r="D72" s="242">
        <v>3605.55</v>
      </c>
      <c r="E72" s="242">
        <v>3575.7</v>
      </c>
      <c r="F72" s="187" t="s">
        <v>2356</v>
      </c>
      <c r="G72" s="243">
        <v>0.0108</v>
      </c>
    </row>
    <row r="73" ht="15.75" customHeight="1">
      <c r="A73" s="266">
        <v>45512.0</v>
      </c>
      <c r="B73" s="263">
        <v>3553.55</v>
      </c>
      <c r="C73" s="263">
        <v>3621.0</v>
      </c>
      <c r="D73" s="263">
        <v>3628.75</v>
      </c>
      <c r="E73" s="263">
        <v>3547.45</v>
      </c>
      <c r="F73" s="264" t="s">
        <v>2357</v>
      </c>
      <c r="G73" s="265">
        <v>-0.0233</v>
      </c>
    </row>
    <row r="74" ht="15.75" customHeight="1">
      <c r="A74" s="260">
        <v>45511.0</v>
      </c>
      <c r="B74" s="242">
        <v>3638.25</v>
      </c>
      <c r="C74" s="242">
        <v>3630.0</v>
      </c>
      <c r="D74" s="242">
        <v>3655.75</v>
      </c>
      <c r="E74" s="242">
        <v>3610.35</v>
      </c>
      <c r="F74" s="187" t="s">
        <v>2352</v>
      </c>
      <c r="G74" s="243">
        <v>0.0174</v>
      </c>
    </row>
    <row r="75" ht="15.75" customHeight="1">
      <c r="A75" s="266">
        <v>45510.0</v>
      </c>
      <c r="B75" s="263">
        <v>3576.2</v>
      </c>
      <c r="C75" s="263">
        <v>3548.0</v>
      </c>
      <c r="D75" s="263">
        <v>3634.9</v>
      </c>
      <c r="E75" s="263">
        <v>3546.0</v>
      </c>
      <c r="F75" s="264" t="s">
        <v>2331</v>
      </c>
      <c r="G75" s="265">
        <v>0.0137</v>
      </c>
    </row>
    <row r="76" ht="15.75" customHeight="1">
      <c r="A76" s="260">
        <v>45509.0</v>
      </c>
      <c r="B76" s="242">
        <v>3528.0</v>
      </c>
      <c r="C76" s="242">
        <v>3597.0</v>
      </c>
      <c r="D76" s="242">
        <v>3607.9</v>
      </c>
      <c r="E76" s="242">
        <v>3511.5</v>
      </c>
      <c r="F76" s="187" t="s">
        <v>1647</v>
      </c>
      <c r="G76" s="243">
        <v>-0.0376</v>
      </c>
    </row>
    <row r="77" ht="15.75" customHeight="1">
      <c r="A77" s="266">
        <v>45506.0</v>
      </c>
      <c r="B77" s="263">
        <v>3665.7</v>
      </c>
      <c r="C77" s="263">
        <v>3730.35</v>
      </c>
      <c r="D77" s="263">
        <v>3748.9</v>
      </c>
      <c r="E77" s="263">
        <v>3657.1</v>
      </c>
      <c r="F77" s="264" t="s">
        <v>2358</v>
      </c>
      <c r="G77" s="265">
        <v>-0.0301</v>
      </c>
    </row>
    <row r="78" ht="15.75" customHeight="1">
      <c r="A78" s="260">
        <v>45505.0</v>
      </c>
      <c r="B78" s="242">
        <v>3779.3</v>
      </c>
      <c r="C78" s="242">
        <v>3810.0</v>
      </c>
      <c r="D78" s="242">
        <v>3838.95</v>
      </c>
      <c r="E78" s="242">
        <v>3765.85</v>
      </c>
      <c r="F78" s="187" t="s">
        <v>2359</v>
      </c>
      <c r="G78" s="243">
        <v>-0.0094</v>
      </c>
    </row>
    <row r="79" ht="15.75" customHeight="1">
      <c r="A79" s="266">
        <v>45504.0</v>
      </c>
      <c r="B79" s="263">
        <v>3815.0</v>
      </c>
      <c r="C79" s="263">
        <v>3777.05</v>
      </c>
      <c r="D79" s="263">
        <v>3822.0</v>
      </c>
      <c r="E79" s="263">
        <v>3763.1</v>
      </c>
      <c r="F79" s="264" t="s">
        <v>2156</v>
      </c>
      <c r="G79" s="265">
        <v>0.008</v>
      </c>
    </row>
    <row r="80" ht="15.75" customHeight="1">
      <c r="A80" s="260">
        <v>45503.0</v>
      </c>
      <c r="B80" s="242">
        <v>3784.65</v>
      </c>
      <c r="C80" s="242">
        <v>3774.85</v>
      </c>
      <c r="D80" s="242">
        <v>3795.0</v>
      </c>
      <c r="E80" s="242">
        <v>3738.6</v>
      </c>
      <c r="F80" s="187" t="s">
        <v>2360</v>
      </c>
      <c r="G80" s="243">
        <v>0.0026</v>
      </c>
    </row>
    <row r="81" ht="15.75" customHeight="1">
      <c r="A81" s="266">
        <v>45502.0</v>
      </c>
      <c r="B81" s="263">
        <v>3774.95</v>
      </c>
      <c r="C81" s="263">
        <v>3701.0</v>
      </c>
      <c r="D81" s="263">
        <v>3790.0</v>
      </c>
      <c r="E81" s="263">
        <v>3686.6</v>
      </c>
      <c r="F81" s="264" t="s">
        <v>2194</v>
      </c>
      <c r="G81" s="265">
        <v>0.0258</v>
      </c>
    </row>
    <row r="82" ht="15.75" customHeight="1">
      <c r="A82" s="260">
        <v>45499.0</v>
      </c>
      <c r="B82" s="242">
        <v>3679.9</v>
      </c>
      <c r="C82" s="242">
        <v>3629.0</v>
      </c>
      <c r="D82" s="242">
        <v>3701.0</v>
      </c>
      <c r="E82" s="242">
        <v>3596.1</v>
      </c>
      <c r="F82" s="187" t="s">
        <v>2361</v>
      </c>
      <c r="G82" s="243">
        <v>0.0168</v>
      </c>
    </row>
    <row r="83" ht="15.75" customHeight="1">
      <c r="A83" s="266">
        <v>45498.0</v>
      </c>
      <c r="B83" s="263">
        <v>3619.15</v>
      </c>
      <c r="C83" s="263">
        <v>3539.0</v>
      </c>
      <c r="D83" s="263">
        <v>3630.9</v>
      </c>
      <c r="E83" s="263">
        <v>3532.05</v>
      </c>
      <c r="F83" s="264" t="s">
        <v>2074</v>
      </c>
      <c r="G83" s="265">
        <v>0.0283</v>
      </c>
    </row>
    <row r="84" ht="15.75" customHeight="1">
      <c r="A84" s="260">
        <v>45497.0</v>
      </c>
      <c r="B84" s="242">
        <v>3519.45</v>
      </c>
      <c r="C84" s="242">
        <v>3549.0</v>
      </c>
      <c r="D84" s="242">
        <v>3557.95</v>
      </c>
      <c r="E84" s="242">
        <v>3501.0</v>
      </c>
      <c r="F84" s="187" t="s">
        <v>1942</v>
      </c>
      <c r="G84" s="243">
        <v>-0.0053</v>
      </c>
    </row>
    <row r="85" ht="15.75" customHeight="1">
      <c r="A85" s="266">
        <v>45496.0</v>
      </c>
      <c r="B85" s="263">
        <v>3538.05</v>
      </c>
      <c r="C85" s="263">
        <v>3669.6</v>
      </c>
      <c r="D85" s="263">
        <v>3714.0</v>
      </c>
      <c r="E85" s="263">
        <v>3460.0</v>
      </c>
      <c r="F85" s="264" t="s">
        <v>2243</v>
      </c>
      <c r="G85" s="265">
        <v>-0.0311</v>
      </c>
    </row>
    <row r="86" ht="15.75" customHeight="1">
      <c r="A86" s="260">
        <v>45495.0</v>
      </c>
      <c r="B86" s="242">
        <v>3651.45</v>
      </c>
      <c r="C86" s="242">
        <v>3617.9</v>
      </c>
      <c r="D86" s="242">
        <v>3661.85</v>
      </c>
      <c r="E86" s="242">
        <v>3567.6</v>
      </c>
      <c r="F86" s="187" t="s">
        <v>2083</v>
      </c>
      <c r="G86" s="243">
        <v>0.0091</v>
      </c>
    </row>
    <row r="87" ht="15.75" customHeight="1">
      <c r="A87" s="266">
        <v>45492.0</v>
      </c>
      <c r="B87" s="263">
        <v>3618.5</v>
      </c>
      <c r="C87" s="263">
        <v>3651.0</v>
      </c>
      <c r="D87" s="263">
        <v>3658.95</v>
      </c>
      <c r="E87" s="263">
        <v>3610.0</v>
      </c>
      <c r="F87" s="264" t="s">
        <v>2362</v>
      </c>
      <c r="G87" s="265">
        <v>-0.0103</v>
      </c>
    </row>
    <row r="88" ht="15.75" customHeight="1">
      <c r="A88" s="260">
        <v>45491.0</v>
      </c>
      <c r="B88" s="242">
        <v>3656.2</v>
      </c>
      <c r="C88" s="242">
        <v>3640.0</v>
      </c>
      <c r="D88" s="242">
        <v>3679.25</v>
      </c>
      <c r="E88" s="242">
        <v>3598.65</v>
      </c>
      <c r="F88" s="187" t="s">
        <v>2210</v>
      </c>
      <c r="G88" s="243">
        <v>0.0054</v>
      </c>
    </row>
    <row r="89" ht="15.75" customHeight="1">
      <c r="A89" s="266">
        <v>45489.0</v>
      </c>
      <c r="B89" s="263">
        <v>3636.55</v>
      </c>
      <c r="C89" s="263">
        <v>3646.1</v>
      </c>
      <c r="D89" s="263">
        <v>3651.6</v>
      </c>
      <c r="E89" s="263">
        <v>3621.0</v>
      </c>
      <c r="F89" s="264" t="s">
        <v>1814</v>
      </c>
      <c r="G89" s="265">
        <v>-0.0041</v>
      </c>
    </row>
    <row r="90" ht="15.75" customHeight="1">
      <c r="A90" s="260">
        <v>45488.0</v>
      </c>
      <c r="B90" s="242">
        <v>3651.6</v>
      </c>
      <c r="C90" s="242">
        <v>3670.0</v>
      </c>
      <c r="D90" s="242">
        <v>3674.0</v>
      </c>
      <c r="E90" s="242">
        <v>3637.0</v>
      </c>
      <c r="F90" s="187" t="s">
        <v>2363</v>
      </c>
      <c r="G90" s="243">
        <v>6.0E-4</v>
      </c>
    </row>
    <row r="91" ht="15.75" customHeight="1">
      <c r="A91" s="266">
        <v>45485.0</v>
      </c>
      <c r="B91" s="263">
        <v>3649.35</v>
      </c>
      <c r="C91" s="263">
        <v>3630.0</v>
      </c>
      <c r="D91" s="263">
        <v>3667.7</v>
      </c>
      <c r="E91" s="263">
        <v>3612.7</v>
      </c>
      <c r="F91" s="264" t="s">
        <v>2359</v>
      </c>
      <c r="G91" s="265">
        <v>0.0078</v>
      </c>
    </row>
    <row r="92" ht="15.75" customHeight="1">
      <c r="A92" s="260">
        <v>45484.0</v>
      </c>
      <c r="B92" s="242">
        <v>3621.1</v>
      </c>
      <c r="C92" s="242">
        <v>3660.0</v>
      </c>
      <c r="D92" s="242">
        <v>3684.6</v>
      </c>
      <c r="E92" s="242">
        <v>3603.0</v>
      </c>
      <c r="F92" s="187" t="s">
        <v>1639</v>
      </c>
      <c r="G92" s="243">
        <v>-0.0079</v>
      </c>
    </row>
    <row r="93" ht="15.75" customHeight="1">
      <c r="A93" s="266">
        <v>45483.0</v>
      </c>
      <c r="B93" s="263">
        <v>3650.05</v>
      </c>
      <c r="C93" s="263">
        <v>3685.05</v>
      </c>
      <c r="D93" s="263">
        <v>3694.0</v>
      </c>
      <c r="E93" s="263">
        <v>3601.0</v>
      </c>
      <c r="F93" s="264" t="s">
        <v>2364</v>
      </c>
      <c r="G93" s="265">
        <v>-0.0044</v>
      </c>
    </row>
    <row r="94" ht="15.75" customHeight="1">
      <c r="A94" s="260">
        <v>45482.0</v>
      </c>
      <c r="B94" s="242">
        <v>3666.1</v>
      </c>
      <c r="C94" s="242">
        <v>3650.0</v>
      </c>
      <c r="D94" s="242">
        <v>3685.0</v>
      </c>
      <c r="E94" s="242">
        <v>3646.1</v>
      </c>
      <c r="F94" s="187" t="s">
        <v>2362</v>
      </c>
      <c r="G94" s="243">
        <v>0.0094</v>
      </c>
    </row>
    <row r="95" ht="15.75" customHeight="1">
      <c r="A95" s="266">
        <v>45481.0</v>
      </c>
      <c r="B95" s="263">
        <v>3632.0</v>
      </c>
      <c r="C95" s="263">
        <v>3640.1</v>
      </c>
      <c r="D95" s="263">
        <v>3645.7</v>
      </c>
      <c r="E95" s="263">
        <v>3594.0</v>
      </c>
      <c r="F95" s="264" t="s">
        <v>2343</v>
      </c>
      <c r="G95" s="265">
        <v>0.0013</v>
      </c>
    </row>
    <row r="96" ht="15.75" customHeight="1">
      <c r="A96" s="260">
        <v>45478.0</v>
      </c>
      <c r="B96" s="242">
        <v>3627.15</v>
      </c>
      <c r="C96" s="242">
        <v>3573.3</v>
      </c>
      <c r="D96" s="242">
        <v>3638.0</v>
      </c>
      <c r="E96" s="242">
        <v>3568.0</v>
      </c>
      <c r="F96" s="187" t="s">
        <v>2365</v>
      </c>
      <c r="G96" s="243">
        <v>0.0151</v>
      </c>
    </row>
    <row r="97" ht="15.75" customHeight="1">
      <c r="A97" s="266">
        <v>45477.0</v>
      </c>
      <c r="B97" s="263">
        <v>3573.3</v>
      </c>
      <c r="C97" s="263">
        <v>3616.1</v>
      </c>
      <c r="D97" s="263">
        <v>3644.0</v>
      </c>
      <c r="E97" s="263">
        <v>3565.8</v>
      </c>
      <c r="F97" s="264" t="s">
        <v>2366</v>
      </c>
      <c r="G97" s="265">
        <v>-0.0114</v>
      </c>
    </row>
    <row r="98" ht="15.75" customHeight="1">
      <c r="A98" s="260">
        <v>45476.0</v>
      </c>
      <c r="B98" s="242">
        <v>3614.35</v>
      </c>
      <c r="C98" s="242">
        <v>3650.35</v>
      </c>
      <c r="D98" s="242">
        <v>3650.5</v>
      </c>
      <c r="E98" s="242">
        <v>3605.0</v>
      </c>
      <c r="F98" s="187" t="s">
        <v>1753</v>
      </c>
      <c r="G98" s="243">
        <v>-0.0034</v>
      </c>
    </row>
    <row r="99" ht="15.75" customHeight="1">
      <c r="A99" s="266">
        <v>45475.0</v>
      </c>
      <c r="B99" s="263">
        <v>3626.5</v>
      </c>
      <c r="C99" s="263">
        <v>3535.05</v>
      </c>
      <c r="D99" s="263">
        <v>3634.0</v>
      </c>
      <c r="E99" s="263">
        <v>3535.05</v>
      </c>
      <c r="F99" s="264" t="s">
        <v>2099</v>
      </c>
      <c r="G99" s="265">
        <v>0.0283</v>
      </c>
    </row>
    <row r="100" ht="15.75" customHeight="1">
      <c r="A100" s="260">
        <v>45474.0</v>
      </c>
      <c r="B100" s="242">
        <v>3526.55</v>
      </c>
      <c r="C100" s="242">
        <v>3535.2</v>
      </c>
      <c r="D100" s="242">
        <v>3541.4</v>
      </c>
      <c r="E100" s="242">
        <v>3514.0</v>
      </c>
      <c r="F100" s="187" t="s">
        <v>2348</v>
      </c>
      <c r="G100" s="243">
        <v>-0.0062</v>
      </c>
    </row>
    <row r="101" ht="15.75" customHeight="1">
      <c r="A101" s="266">
        <v>45471.0</v>
      </c>
      <c r="B101" s="263">
        <v>3548.45</v>
      </c>
      <c r="C101" s="263">
        <v>3540.0</v>
      </c>
      <c r="D101" s="263">
        <v>3575.95</v>
      </c>
      <c r="E101" s="263">
        <v>3538.1</v>
      </c>
      <c r="F101" s="264" t="s">
        <v>2367</v>
      </c>
      <c r="G101" s="265">
        <v>-0.0045</v>
      </c>
    </row>
    <row r="102" ht="15.75" customHeight="1">
      <c r="A102" s="260">
        <v>45470.0</v>
      </c>
      <c r="B102" s="242">
        <v>3564.4</v>
      </c>
      <c r="C102" s="242">
        <v>3597.45</v>
      </c>
      <c r="D102" s="242">
        <v>3601.3</v>
      </c>
      <c r="E102" s="242">
        <v>3550.0</v>
      </c>
      <c r="F102" s="187" t="s">
        <v>2216</v>
      </c>
      <c r="G102" s="243">
        <v>-0.0107</v>
      </c>
    </row>
    <row r="103" ht="15.75" customHeight="1">
      <c r="A103" s="266">
        <v>45469.0</v>
      </c>
      <c r="B103" s="263">
        <v>3602.95</v>
      </c>
      <c r="C103" s="263">
        <v>3601.0</v>
      </c>
      <c r="D103" s="263">
        <v>3624.9</v>
      </c>
      <c r="E103" s="263">
        <v>3592.25</v>
      </c>
      <c r="F103" s="264" t="s">
        <v>2368</v>
      </c>
      <c r="G103" s="265">
        <v>0.0042</v>
      </c>
    </row>
    <row r="104" ht="15.75" customHeight="1">
      <c r="A104" s="260">
        <v>45468.0</v>
      </c>
      <c r="B104" s="242">
        <v>3587.8</v>
      </c>
      <c r="C104" s="242">
        <v>3556.5</v>
      </c>
      <c r="D104" s="242">
        <v>3591.95</v>
      </c>
      <c r="E104" s="242">
        <v>3528.0</v>
      </c>
      <c r="F104" s="187" t="s">
        <v>2369</v>
      </c>
      <c r="G104" s="243">
        <v>0.0159</v>
      </c>
    </row>
    <row r="105" ht="15.75" customHeight="1">
      <c r="A105" s="266">
        <v>45467.0</v>
      </c>
      <c r="B105" s="263">
        <v>3531.6</v>
      </c>
      <c r="C105" s="263">
        <v>3520.35</v>
      </c>
      <c r="D105" s="263">
        <v>3567.0</v>
      </c>
      <c r="E105" s="263">
        <v>3505.0</v>
      </c>
      <c r="F105" s="264" t="s">
        <v>1794</v>
      </c>
      <c r="G105" s="265">
        <v>-0.001</v>
      </c>
    </row>
    <row r="106" ht="15.75" customHeight="1">
      <c r="A106" s="260">
        <v>45464.0</v>
      </c>
      <c r="B106" s="242">
        <v>3535.0</v>
      </c>
      <c r="C106" s="242">
        <v>3604.05</v>
      </c>
      <c r="D106" s="242">
        <v>3610.0</v>
      </c>
      <c r="E106" s="242">
        <v>3516.0</v>
      </c>
      <c r="F106" s="187" t="s">
        <v>1930</v>
      </c>
      <c r="G106" s="243">
        <v>-0.0165</v>
      </c>
    </row>
    <row r="107" ht="15.75" customHeight="1">
      <c r="A107" s="266">
        <v>45463.0</v>
      </c>
      <c r="B107" s="263">
        <v>3594.45</v>
      </c>
      <c r="C107" s="263">
        <v>3584.95</v>
      </c>
      <c r="D107" s="263">
        <v>3613.3</v>
      </c>
      <c r="E107" s="263">
        <v>3564.6</v>
      </c>
      <c r="F107" s="264" t="s">
        <v>2361</v>
      </c>
      <c r="G107" s="265">
        <v>0.0013</v>
      </c>
    </row>
    <row r="108" ht="15.75" customHeight="1">
      <c r="A108" s="260">
        <v>45462.0</v>
      </c>
      <c r="B108" s="242">
        <v>3589.95</v>
      </c>
      <c r="C108" s="242">
        <v>3690.0</v>
      </c>
      <c r="D108" s="242">
        <v>3699.0</v>
      </c>
      <c r="E108" s="242">
        <v>3575.0</v>
      </c>
      <c r="F108" s="187" t="s">
        <v>1639</v>
      </c>
      <c r="G108" s="243">
        <v>-0.0269</v>
      </c>
    </row>
    <row r="109" ht="15.75" customHeight="1">
      <c r="A109" s="266">
        <v>45461.0</v>
      </c>
      <c r="B109" s="263">
        <v>3689.2</v>
      </c>
      <c r="C109" s="263">
        <v>3708.0</v>
      </c>
      <c r="D109" s="263">
        <v>3710.0</v>
      </c>
      <c r="E109" s="263">
        <v>3675.0</v>
      </c>
      <c r="F109" s="264" t="s">
        <v>2342</v>
      </c>
      <c r="G109" s="265">
        <v>4.0E-4</v>
      </c>
    </row>
    <row r="110" ht="15.75" customHeight="1">
      <c r="A110" s="260">
        <v>45457.0</v>
      </c>
      <c r="B110" s="242">
        <v>3687.8</v>
      </c>
      <c r="C110" s="242">
        <v>3718.0</v>
      </c>
      <c r="D110" s="242">
        <v>3720.0</v>
      </c>
      <c r="E110" s="242">
        <v>3675.0</v>
      </c>
      <c r="F110" s="187" t="s">
        <v>2333</v>
      </c>
      <c r="G110" s="243">
        <v>-0.0043</v>
      </c>
    </row>
    <row r="111" ht="15.75" customHeight="1">
      <c r="A111" s="266">
        <v>45456.0</v>
      </c>
      <c r="B111" s="263">
        <v>3703.65</v>
      </c>
      <c r="C111" s="263">
        <v>3665.5</v>
      </c>
      <c r="D111" s="263">
        <v>3715.9</v>
      </c>
      <c r="E111" s="263">
        <v>3635.0</v>
      </c>
      <c r="F111" s="264" t="s">
        <v>1916</v>
      </c>
      <c r="G111" s="265">
        <v>0.0202</v>
      </c>
    </row>
    <row r="112" ht="15.75" customHeight="1">
      <c r="A112" s="260">
        <v>45455.0</v>
      </c>
      <c r="B112" s="242">
        <v>3630.3</v>
      </c>
      <c r="C112" s="242">
        <v>3615.0</v>
      </c>
      <c r="D112" s="242">
        <v>3648.95</v>
      </c>
      <c r="E112" s="242">
        <v>3578.0</v>
      </c>
      <c r="F112" s="187" t="s">
        <v>2370</v>
      </c>
      <c r="G112" s="243">
        <v>0.0088</v>
      </c>
    </row>
    <row r="113" ht="15.75" customHeight="1">
      <c r="A113" s="266">
        <v>45454.0</v>
      </c>
      <c r="B113" s="263">
        <v>3598.7</v>
      </c>
      <c r="C113" s="263">
        <v>3570.0</v>
      </c>
      <c r="D113" s="263">
        <v>3639.0</v>
      </c>
      <c r="E113" s="263">
        <v>3551.2</v>
      </c>
      <c r="F113" s="264" t="s">
        <v>2371</v>
      </c>
      <c r="G113" s="265">
        <v>0.0155</v>
      </c>
    </row>
    <row r="114" ht="15.75" customHeight="1">
      <c r="A114" s="260">
        <v>45453.0</v>
      </c>
      <c r="B114" s="242">
        <v>3543.75</v>
      </c>
      <c r="C114" s="242">
        <v>3521.05</v>
      </c>
      <c r="D114" s="242">
        <v>3585.0</v>
      </c>
      <c r="E114" s="242">
        <v>3521.05</v>
      </c>
      <c r="F114" s="187" t="s">
        <v>1927</v>
      </c>
      <c r="G114" s="243">
        <v>0.0032</v>
      </c>
    </row>
    <row r="115" ht="15.75" customHeight="1">
      <c r="A115" s="266">
        <v>45450.0</v>
      </c>
      <c r="B115" s="263">
        <v>3532.5</v>
      </c>
      <c r="C115" s="263">
        <v>3465.05</v>
      </c>
      <c r="D115" s="263">
        <v>3548.0</v>
      </c>
      <c r="E115" s="263">
        <v>3446.0</v>
      </c>
      <c r="F115" s="264" t="s">
        <v>1968</v>
      </c>
      <c r="G115" s="265">
        <v>0.0143</v>
      </c>
    </row>
    <row r="116" ht="15.75" customHeight="1">
      <c r="A116" s="260">
        <v>45449.0</v>
      </c>
      <c r="B116" s="242">
        <v>3482.55</v>
      </c>
      <c r="C116" s="242">
        <v>3438.0</v>
      </c>
      <c r="D116" s="242">
        <v>3538.2</v>
      </c>
      <c r="E116" s="242">
        <v>3385.3</v>
      </c>
      <c r="F116" s="187" t="s">
        <v>2372</v>
      </c>
      <c r="G116" s="243">
        <v>0.0216</v>
      </c>
    </row>
    <row r="117" ht="15.75" customHeight="1">
      <c r="A117" s="266">
        <v>45448.0</v>
      </c>
      <c r="B117" s="263">
        <v>3409.0</v>
      </c>
      <c r="C117" s="263">
        <v>3441.5</v>
      </c>
      <c r="D117" s="263">
        <v>3441.5</v>
      </c>
      <c r="E117" s="263">
        <v>3175.05</v>
      </c>
      <c r="F117" s="264" t="s">
        <v>2373</v>
      </c>
      <c r="G117" s="265">
        <v>0.0017</v>
      </c>
    </row>
    <row r="118" ht="15.75" customHeight="1">
      <c r="A118" s="260">
        <v>45447.0</v>
      </c>
      <c r="B118" s="242">
        <v>3403.2</v>
      </c>
      <c r="C118" s="242">
        <v>3852.0</v>
      </c>
      <c r="D118" s="242">
        <v>3898.0</v>
      </c>
      <c r="E118" s="242">
        <v>3320.0</v>
      </c>
      <c r="F118" s="187" t="s">
        <v>2374</v>
      </c>
      <c r="G118" s="243">
        <v>-0.1267</v>
      </c>
    </row>
    <row r="119" ht="15.75" customHeight="1">
      <c r="A119" s="266">
        <v>45446.0</v>
      </c>
      <c r="B119" s="263">
        <v>3897.15</v>
      </c>
      <c r="C119" s="263">
        <v>3855.4</v>
      </c>
      <c r="D119" s="263">
        <v>3919.9</v>
      </c>
      <c r="E119" s="263">
        <v>3801.1</v>
      </c>
      <c r="F119" s="264" t="s">
        <v>1688</v>
      </c>
      <c r="G119" s="265">
        <v>0.0621</v>
      </c>
    </row>
    <row r="120" ht="15.75" customHeight="1">
      <c r="A120" s="260">
        <v>45443.0</v>
      </c>
      <c r="B120" s="242">
        <v>3669.3</v>
      </c>
      <c r="C120" s="242">
        <v>3636.4</v>
      </c>
      <c r="D120" s="242">
        <v>3744.8</v>
      </c>
      <c r="E120" s="242">
        <v>3636.4</v>
      </c>
      <c r="F120" s="187" t="s">
        <v>2375</v>
      </c>
      <c r="G120" s="243">
        <v>0.0095</v>
      </c>
    </row>
    <row r="121" ht="15.75" customHeight="1">
      <c r="A121" s="266">
        <v>45442.0</v>
      </c>
      <c r="B121" s="263">
        <v>3634.7</v>
      </c>
      <c r="C121" s="263">
        <v>3626.05</v>
      </c>
      <c r="D121" s="263">
        <v>3643.95</v>
      </c>
      <c r="E121" s="263">
        <v>3607.75</v>
      </c>
      <c r="F121" s="264" t="s">
        <v>2156</v>
      </c>
      <c r="G121" s="265">
        <v>0.0</v>
      </c>
    </row>
    <row r="122" ht="15.75" customHeight="1">
      <c r="A122" s="260">
        <v>45441.0</v>
      </c>
      <c r="B122" s="242">
        <v>3634.8</v>
      </c>
      <c r="C122" s="242">
        <v>3611.0</v>
      </c>
      <c r="D122" s="242">
        <v>3661.85</v>
      </c>
      <c r="E122" s="242">
        <v>3610.35</v>
      </c>
      <c r="F122" s="187" t="s">
        <v>2376</v>
      </c>
      <c r="G122" s="243">
        <v>-0.0064</v>
      </c>
    </row>
    <row r="123" ht="15.75" customHeight="1">
      <c r="A123" s="266">
        <v>45440.0</v>
      </c>
      <c r="B123" s="263">
        <v>3658.2</v>
      </c>
      <c r="C123" s="263">
        <v>3652.0</v>
      </c>
      <c r="D123" s="263">
        <v>3685.25</v>
      </c>
      <c r="E123" s="263">
        <v>3646.05</v>
      </c>
      <c r="F123" s="264" t="s">
        <v>1869</v>
      </c>
      <c r="G123" s="265">
        <v>0.0017</v>
      </c>
    </row>
    <row r="124" ht="15.75" customHeight="1">
      <c r="A124" s="260">
        <v>45439.0</v>
      </c>
      <c r="B124" s="242">
        <v>3652.0</v>
      </c>
      <c r="C124" s="242">
        <v>3644.9</v>
      </c>
      <c r="D124" s="242">
        <v>3695.0</v>
      </c>
      <c r="E124" s="242">
        <v>3600.0</v>
      </c>
      <c r="F124" s="187" t="s">
        <v>2377</v>
      </c>
      <c r="G124" s="243">
        <v>0.0072</v>
      </c>
    </row>
    <row r="125" ht="15.75" customHeight="1">
      <c r="A125" s="266">
        <v>45436.0</v>
      </c>
      <c r="B125" s="263">
        <v>3625.9</v>
      </c>
      <c r="C125" s="263">
        <v>3586.0</v>
      </c>
      <c r="D125" s="263">
        <v>3659.0</v>
      </c>
      <c r="E125" s="263">
        <v>3582.3</v>
      </c>
      <c r="F125" s="264" t="s">
        <v>1867</v>
      </c>
      <c r="G125" s="265">
        <v>0.0113</v>
      </c>
    </row>
    <row r="126" ht="15.75" customHeight="1">
      <c r="A126" s="260">
        <v>45435.0</v>
      </c>
      <c r="B126" s="242">
        <v>3585.4</v>
      </c>
      <c r="C126" s="242">
        <v>3460.9</v>
      </c>
      <c r="D126" s="242">
        <v>3601.65</v>
      </c>
      <c r="E126" s="242">
        <v>3455.0</v>
      </c>
      <c r="F126" s="187" t="s">
        <v>1633</v>
      </c>
      <c r="G126" s="243">
        <v>0.036</v>
      </c>
    </row>
    <row r="127" ht="15.75" customHeight="1">
      <c r="A127" s="266">
        <v>45434.0</v>
      </c>
      <c r="B127" s="263">
        <v>3460.85</v>
      </c>
      <c r="C127" s="263">
        <v>3450.05</v>
      </c>
      <c r="D127" s="263">
        <v>3472.7</v>
      </c>
      <c r="E127" s="263">
        <v>3435.05</v>
      </c>
      <c r="F127" s="264" t="s">
        <v>2378</v>
      </c>
      <c r="G127" s="265">
        <v>0.0058</v>
      </c>
    </row>
    <row r="128" ht="15.75" customHeight="1">
      <c r="A128" s="260">
        <v>45433.0</v>
      </c>
      <c r="B128" s="242">
        <v>3440.95</v>
      </c>
      <c r="C128" s="242">
        <v>3458.0</v>
      </c>
      <c r="D128" s="242">
        <v>3470.3</v>
      </c>
      <c r="E128" s="242">
        <v>3434.0</v>
      </c>
      <c r="F128" s="187" t="s">
        <v>2334</v>
      </c>
      <c r="G128" s="243">
        <v>-0.0067</v>
      </c>
    </row>
    <row r="129" ht="15.75" customHeight="1">
      <c r="A129" s="266">
        <v>45430.0</v>
      </c>
      <c r="B129" s="263">
        <v>3464.2</v>
      </c>
      <c r="C129" s="263">
        <v>3452.0</v>
      </c>
      <c r="D129" s="263">
        <v>3468.0</v>
      </c>
      <c r="E129" s="263">
        <v>3445.8</v>
      </c>
      <c r="F129" s="264" t="s">
        <v>2379</v>
      </c>
      <c r="G129" s="265">
        <v>0.0039</v>
      </c>
    </row>
    <row r="130" ht="15.75" customHeight="1">
      <c r="A130" s="260">
        <v>45429.0</v>
      </c>
      <c r="B130" s="242">
        <v>3450.75</v>
      </c>
      <c r="C130" s="242">
        <v>3475.95</v>
      </c>
      <c r="D130" s="242">
        <v>3475.95</v>
      </c>
      <c r="E130" s="242">
        <v>3412.15</v>
      </c>
      <c r="F130" s="187" t="s">
        <v>1687</v>
      </c>
      <c r="G130" s="243">
        <v>-0.0028</v>
      </c>
    </row>
    <row r="131" ht="15.75" customHeight="1">
      <c r="A131" s="266">
        <v>45428.0</v>
      </c>
      <c r="B131" s="263">
        <v>3460.6</v>
      </c>
      <c r="C131" s="263">
        <v>3428.95</v>
      </c>
      <c r="D131" s="263">
        <v>3468.5</v>
      </c>
      <c r="E131" s="263">
        <v>3378.7</v>
      </c>
      <c r="F131" s="264" t="s">
        <v>1899</v>
      </c>
      <c r="G131" s="265">
        <v>0.0145</v>
      </c>
    </row>
    <row r="132" ht="15.75" customHeight="1">
      <c r="A132" s="260">
        <v>45427.0</v>
      </c>
      <c r="B132" s="242">
        <v>3411.3</v>
      </c>
      <c r="C132" s="242">
        <v>3390.0</v>
      </c>
      <c r="D132" s="242">
        <v>3417.4</v>
      </c>
      <c r="E132" s="242">
        <v>3353.15</v>
      </c>
      <c r="F132" s="187" t="s">
        <v>1853</v>
      </c>
      <c r="G132" s="243">
        <v>0.0094</v>
      </c>
    </row>
    <row r="133" ht="15.75" customHeight="1">
      <c r="A133" s="266">
        <v>45426.0</v>
      </c>
      <c r="B133" s="263">
        <v>3379.45</v>
      </c>
      <c r="C133" s="263">
        <v>3300.0</v>
      </c>
      <c r="D133" s="263">
        <v>3384.9</v>
      </c>
      <c r="E133" s="263">
        <v>3293.4</v>
      </c>
      <c r="F133" s="264" t="s">
        <v>2380</v>
      </c>
      <c r="G133" s="265">
        <v>0.026</v>
      </c>
    </row>
    <row r="134" ht="15.75" customHeight="1">
      <c r="A134" s="260">
        <v>45425.0</v>
      </c>
      <c r="B134" s="242">
        <v>3293.85</v>
      </c>
      <c r="C134" s="242">
        <v>3267.05</v>
      </c>
      <c r="D134" s="242">
        <v>3315.0</v>
      </c>
      <c r="E134" s="242">
        <v>3225.2</v>
      </c>
      <c r="F134" s="187" t="s">
        <v>1640</v>
      </c>
      <c r="G134" s="243">
        <v>0.0068</v>
      </c>
    </row>
    <row r="135" ht="15.75" customHeight="1">
      <c r="A135" s="266">
        <v>45422.0</v>
      </c>
      <c r="B135" s="263">
        <v>3271.45</v>
      </c>
      <c r="C135" s="263">
        <v>3281.6</v>
      </c>
      <c r="D135" s="263">
        <v>3306.15</v>
      </c>
      <c r="E135" s="263">
        <v>3234.6</v>
      </c>
      <c r="F135" s="264" t="s">
        <v>1836</v>
      </c>
      <c r="G135" s="265">
        <v>-0.0012</v>
      </c>
    </row>
    <row r="136" ht="15.75" customHeight="1">
      <c r="A136" s="260">
        <v>45421.0</v>
      </c>
      <c r="B136" s="242">
        <v>3275.45</v>
      </c>
      <c r="C136" s="242">
        <v>3312.75</v>
      </c>
      <c r="D136" s="242">
        <v>3377.0</v>
      </c>
      <c r="E136" s="242">
        <v>3266.65</v>
      </c>
      <c r="F136" s="187" t="s">
        <v>2381</v>
      </c>
      <c r="G136" s="243">
        <v>-0.0606</v>
      </c>
    </row>
    <row r="137" ht="15.75" customHeight="1">
      <c r="A137" s="266">
        <v>45420.0</v>
      </c>
      <c r="B137" s="263">
        <v>3486.85</v>
      </c>
      <c r="C137" s="263">
        <v>3429.0</v>
      </c>
      <c r="D137" s="263">
        <v>3497.4</v>
      </c>
      <c r="E137" s="263">
        <v>3367.8</v>
      </c>
      <c r="F137" s="264" t="s">
        <v>1776</v>
      </c>
      <c r="G137" s="265">
        <v>0.0172</v>
      </c>
    </row>
    <row r="138" ht="15.75" customHeight="1">
      <c r="A138" s="260">
        <v>45419.0</v>
      </c>
      <c r="B138" s="242">
        <v>3427.75</v>
      </c>
      <c r="C138" s="242">
        <v>3479.4</v>
      </c>
      <c r="D138" s="242">
        <v>3496.0</v>
      </c>
      <c r="E138" s="242">
        <v>3425.0</v>
      </c>
      <c r="F138" s="187" t="s">
        <v>1898</v>
      </c>
      <c r="G138" s="243">
        <v>-0.0103</v>
      </c>
    </row>
    <row r="139" ht="15.75" customHeight="1">
      <c r="A139" s="266">
        <v>45418.0</v>
      </c>
      <c r="B139" s="263">
        <v>3463.3</v>
      </c>
      <c r="C139" s="263">
        <v>3522.8</v>
      </c>
      <c r="D139" s="263">
        <v>3527.0</v>
      </c>
      <c r="E139" s="263">
        <v>3441.1</v>
      </c>
      <c r="F139" s="264" t="s">
        <v>2382</v>
      </c>
      <c r="G139" s="265">
        <v>-0.0104</v>
      </c>
    </row>
    <row r="140" ht="15.75" customHeight="1">
      <c r="A140" s="260">
        <v>45415.0</v>
      </c>
      <c r="B140" s="242">
        <v>3499.8</v>
      </c>
      <c r="C140" s="242">
        <v>3610.0</v>
      </c>
      <c r="D140" s="242">
        <v>3622.0</v>
      </c>
      <c r="E140" s="242">
        <v>3488.45</v>
      </c>
      <c r="F140" s="187" t="s">
        <v>2091</v>
      </c>
      <c r="G140" s="243">
        <v>-0.0277</v>
      </c>
    </row>
    <row r="141" ht="15.75" customHeight="1">
      <c r="A141" s="266">
        <v>45414.0</v>
      </c>
      <c r="B141" s="263">
        <v>3599.5</v>
      </c>
      <c r="C141" s="263">
        <v>3590.05</v>
      </c>
      <c r="D141" s="263">
        <v>3634.15</v>
      </c>
      <c r="E141" s="263">
        <v>3576.05</v>
      </c>
      <c r="F141" s="264" t="s">
        <v>1890</v>
      </c>
      <c r="G141" s="265">
        <v>0.0014</v>
      </c>
    </row>
    <row r="142" ht="15.75" customHeight="1">
      <c r="A142" s="260">
        <v>45412.0</v>
      </c>
      <c r="B142" s="242">
        <v>3594.3</v>
      </c>
      <c r="C142" s="242">
        <v>3639.0</v>
      </c>
      <c r="D142" s="242">
        <v>3648.95</v>
      </c>
      <c r="E142" s="242">
        <v>3584.05</v>
      </c>
      <c r="F142" s="187" t="s">
        <v>1851</v>
      </c>
      <c r="G142" s="243">
        <v>-0.011</v>
      </c>
    </row>
    <row r="143" ht="15.75" customHeight="1">
      <c r="A143" s="266">
        <v>45411.0</v>
      </c>
      <c r="B143" s="263">
        <v>3634.3</v>
      </c>
      <c r="C143" s="263">
        <v>3606.1</v>
      </c>
      <c r="D143" s="263">
        <v>3649.9</v>
      </c>
      <c r="E143" s="263">
        <v>3605.2</v>
      </c>
      <c r="F143" s="264" t="s">
        <v>2383</v>
      </c>
      <c r="G143" s="265">
        <v>0.0081</v>
      </c>
    </row>
    <row r="144" ht="15.75" customHeight="1">
      <c r="A144" s="260">
        <v>45408.0</v>
      </c>
      <c r="B144" s="242">
        <v>3605.2</v>
      </c>
      <c r="C144" s="242">
        <v>3652.0</v>
      </c>
      <c r="D144" s="242">
        <v>3660.9</v>
      </c>
      <c r="E144" s="242">
        <v>3585.0</v>
      </c>
      <c r="F144" s="187" t="s">
        <v>2096</v>
      </c>
      <c r="G144" s="243">
        <v>-0.0129</v>
      </c>
    </row>
    <row r="145" ht="15.75" customHeight="1">
      <c r="A145" s="266">
        <v>45407.0</v>
      </c>
      <c r="B145" s="263">
        <v>3652.3</v>
      </c>
      <c r="C145" s="263">
        <v>3616.1</v>
      </c>
      <c r="D145" s="263">
        <v>3666.0</v>
      </c>
      <c r="E145" s="263">
        <v>3611.6</v>
      </c>
      <c r="F145" s="264" t="s">
        <v>1798</v>
      </c>
      <c r="G145" s="265">
        <v>0.0048</v>
      </c>
    </row>
    <row r="146" ht="15.75" customHeight="1">
      <c r="A146" s="260">
        <v>45406.0</v>
      </c>
      <c r="B146" s="242">
        <v>3634.85</v>
      </c>
      <c r="C146" s="242">
        <v>3616.55</v>
      </c>
      <c r="D146" s="242">
        <v>3654.95</v>
      </c>
      <c r="E146" s="242">
        <v>3601.1</v>
      </c>
      <c r="F146" s="187" t="s">
        <v>2384</v>
      </c>
      <c r="G146" s="243">
        <v>0.0068</v>
      </c>
    </row>
    <row r="147" ht="15.75" customHeight="1">
      <c r="A147" s="266">
        <v>45405.0</v>
      </c>
      <c r="B147" s="263">
        <v>3610.15</v>
      </c>
      <c r="C147" s="263">
        <v>3632.75</v>
      </c>
      <c r="D147" s="263">
        <v>3632.75</v>
      </c>
      <c r="E147" s="263">
        <v>3588.0</v>
      </c>
      <c r="F147" s="264" t="s">
        <v>2385</v>
      </c>
      <c r="G147" s="265">
        <v>-7.0E-4</v>
      </c>
    </row>
    <row r="148" ht="15.75" customHeight="1">
      <c r="A148" s="260">
        <v>45404.0</v>
      </c>
      <c r="B148" s="242">
        <v>3612.7</v>
      </c>
      <c r="C148" s="242">
        <v>3568.75</v>
      </c>
      <c r="D148" s="242">
        <v>3620.0</v>
      </c>
      <c r="E148" s="242">
        <v>3540.95</v>
      </c>
      <c r="F148" s="187" t="s">
        <v>2382</v>
      </c>
      <c r="G148" s="243">
        <v>0.0268</v>
      </c>
    </row>
    <row r="149" ht="15.75" customHeight="1">
      <c r="A149" s="266">
        <v>45401.0</v>
      </c>
      <c r="B149" s="263">
        <v>3518.35</v>
      </c>
      <c r="C149" s="263">
        <v>3525.0</v>
      </c>
      <c r="D149" s="263">
        <v>3542.9</v>
      </c>
      <c r="E149" s="263">
        <v>3472.4</v>
      </c>
      <c r="F149" s="264" t="s">
        <v>1579</v>
      </c>
      <c r="G149" s="265">
        <v>-0.0092</v>
      </c>
    </row>
    <row r="150" ht="15.75" customHeight="1">
      <c r="A150" s="260">
        <v>45400.0</v>
      </c>
      <c r="B150" s="242">
        <v>3550.95</v>
      </c>
      <c r="C150" s="242">
        <v>3561.95</v>
      </c>
      <c r="D150" s="242">
        <v>3617.65</v>
      </c>
      <c r="E150" s="242">
        <v>3539.7</v>
      </c>
      <c r="F150" s="187" t="s">
        <v>2386</v>
      </c>
      <c r="G150" s="243">
        <v>0.0021</v>
      </c>
    </row>
    <row r="151" ht="15.75" customHeight="1">
      <c r="A151" s="266">
        <v>45398.0</v>
      </c>
      <c r="B151" s="263">
        <v>3543.45</v>
      </c>
      <c r="C151" s="263">
        <v>3580.05</v>
      </c>
      <c r="D151" s="263">
        <v>3598.15</v>
      </c>
      <c r="E151" s="263">
        <v>3529.45</v>
      </c>
      <c r="F151" s="264" t="s">
        <v>2387</v>
      </c>
      <c r="G151" s="265">
        <v>-0.0159</v>
      </c>
    </row>
    <row r="152" ht="15.75" customHeight="1">
      <c r="A152" s="260">
        <v>45397.0</v>
      </c>
      <c r="B152" s="242">
        <v>3600.8</v>
      </c>
      <c r="C152" s="242">
        <v>3626.05</v>
      </c>
      <c r="D152" s="242">
        <v>3679.85</v>
      </c>
      <c r="E152" s="242">
        <v>3586.2</v>
      </c>
      <c r="F152" s="187" t="s">
        <v>1917</v>
      </c>
      <c r="G152" s="243">
        <v>-0.0213</v>
      </c>
    </row>
    <row r="153" ht="15.75" customHeight="1">
      <c r="A153" s="266">
        <v>45394.0</v>
      </c>
      <c r="B153" s="263">
        <v>3679.25</v>
      </c>
      <c r="C153" s="263">
        <v>3749.95</v>
      </c>
      <c r="D153" s="263">
        <v>3802.1</v>
      </c>
      <c r="E153" s="263">
        <v>3663.5</v>
      </c>
      <c r="F153" s="264" t="s">
        <v>1827</v>
      </c>
      <c r="G153" s="265">
        <v>-0.0197</v>
      </c>
    </row>
    <row r="154" ht="15.75" customHeight="1">
      <c r="A154" s="260">
        <v>45392.0</v>
      </c>
      <c r="B154" s="242">
        <v>3753.2</v>
      </c>
      <c r="C154" s="242">
        <v>3800.0</v>
      </c>
      <c r="D154" s="242">
        <v>3800.0</v>
      </c>
      <c r="E154" s="242">
        <v>3750.1</v>
      </c>
      <c r="F154" s="187" t="s">
        <v>2388</v>
      </c>
      <c r="G154" s="243">
        <v>-0.0085</v>
      </c>
    </row>
    <row r="155" ht="15.75" customHeight="1">
      <c r="A155" s="266">
        <v>45391.0</v>
      </c>
      <c r="B155" s="263">
        <v>3785.25</v>
      </c>
      <c r="C155" s="263">
        <v>3820.0</v>
      </c>
      <c r="D155" s="263">
        <v>3827.95</v>
      </c>
      <c r="E155" s="263">
        <v>3775.0</v>
      </c>
      <c r="F155" s="264" t="s">
        <v>2359</v>
      </c>
      <c r="G155" s="265">
        <v>-0.0059</v>
      </c>
    </row>
    <row r="156" ht="15.75" customHeight="1">
      <c r="A156" s="260">
        <v>45390.0</v>
      </c>
      <c r="B156" s="242">
        <v>3807.85</v>
      </c>
      <c r="C156" s="242">
        <v>3745.0</v>
      </c>
      <c r="D156" s="242">
        <v>3819.8</v>
      </c>
      <c r="E156" s="242">
        <v>3743.1</v>
      </c>
      <c r="F156" s="187" t="s">
        <v>2389</v>
      </c>
      <c r="G156" s="243">
        <v>0.0173</v>
      </c>
    </row>
    <row r="157" ht="15.75" customHeight="1">
      <c r="A157" s="266">
        <v>45387.0</v>
      </c>
      <c r="B157" s="263">
        <v>3743.1</v>
      </c>
      <c r="C157" s="263">
        <v>3770.1</v>
      </c>
      <c r="D157" s="263">
        <v>3790.0</v>
      </c>
      <c r="E157" s="263">
        <v>3716.25</v>
      </c>
      <c r="F157" s="264" t="s">
        <v>2337</v>
      </c>
      <c r="G157" s="265">
        <v>-0.0144</v>
      </c>
    </row>
    <row r="158" ht="15.75" customHeight="1">
      <c r="A158" s="260">
        <v>45386.0</v>
      </c>
      <c r="B158" s="242">
        <v>3797.85</v>
      </c>
      <c r="C158" s="242">
        <v>3804.9</v>
      </c>
      <c r="D158" s="242">
        <v>3819.75</v>
      </c>
      <c r="E158" s="242">
        <v>3731.05</v>
      </c>
      <c r="F158" s="187" t="s">
        <v>1883</v>
      </c>
      <c r="G158" s="243">
        <v>0.0041</v>
      </c>
    </row>
    <row r="159" ht="15.75" customHeight="1">
      <c r="A159" s="266">
        <v>45385.0</v>
      </c>
      <c r="B159" s="263">
        <v>3782.45</v>
      </c>
      <c r="C159" s="263">
        <v>3799.7</v>
      </c>
      <c r="D159" s="263">
        <v>3799.7</v>
      </c>
      <c r="E159" s="263">
        <v>3770.15</v>
      </c>
      <c r="F159" s="264" t="s">
        <v>2390</v>
      </c>
      <c r="G159" s="265">
        <v>-0.0066</v>
      </c>
    </row>
    <row r="160" ht="15.75" customHeight="1">
      <c r="A160" s="260">
        <v>45384.0</v>
      </c>
      <c r="B160" s="242">
        <v>3807.4</v>
      </c>
      <c r="C160" s="242">
        <v>3849.8</v>
      </c>
      <c r="D160" s="242">
        <v>3860.0</v>
      </c>
      <c r="E160" s="242">
        <v>3771.25</v>
      </c>
      <c r="F160" s="187" t="s">
        <v>1747</v>
      </c>
      <c r="G160" s="243">
        <v>-0.008</v>
      </c>
    </row>
    <row r="161" ht="15.75" customHeight="1">
      <c r="A161" s="266">
        <v>45383.0</v>
      </c>
      <c r="B161" s="263">
        <v>3838.0</v>
      </c>
      <c r="C161" s="263">
        <v>3780.85</v>
      </c>
      <c r="D161" s="263">
        <v>3851.85</v>
      </c>
      <c r="E161" s="263">
        <v>3780.85</v>
      </c>
      <c r="F161" s="264" t="s">
        <v>2391</v>
      </c>
      <c r="G161" s="265">
        <v>0.0197</v>
      </c>
    </row>
    <row r="162" ht="15.75" customHeight="1">
      <c r="A162" s="260">
        <v>45379.0</v>
      </c>
      <c r="B162" s="242">
        <v>3763.9</v>
      </c>
      <c r="C162" s="242">
        <v>3706.55</v>
      </c>
      <c r="D162" s="242">
        <v>3813.35</v>
      </c>
      <c r="E162" s="242">
        <v>3697.55</v>
      </c>
      <c r="F162" s="187" t="s">
        <v>1638</v>
      </c>
      <c r="G162" s="243">
        <v>0.0155</v>
      </c>
    </row>
    <row r="163" ht="15.75" customHeight="1">
      <c r="A163" s="266">
        <v>45378.0</v>
      </c>
      <c r="B163" s="263">
        <v>3706.4</v>
      </c>
      <c r="C163" s="263">
        <v>3683.0</v>
      </c>
      <c r="D163" s="263">
        <v>3727.2</v>
      </c>
      <c r="E163" s="263">
        <v>3670.1</v>
      </c>
      <c r="F163" s="264" t="s">
        <v>2392</v>
      </c>
      <c r="G163" s="265">
        <v>0.0099</v>
      </c>
    </row>
    <row r="164" ht="15.75" customHeight="1">
      <c r="A164" s="260">
        <v>45377.0</v>
      </c>
      <c r="B164" s="242">
        <v>3670.1</v>
      </c>
      <c r="C164" s="242">
        <v>3605.0</v>
      </c>
      <c r="D164" s="242">
        <v>3676.9</v>
      </c>
      <c r="E164" s="242">
        <v>3600.0</v>
      </c>
      <c r="F164" s="187" t="s">
        <v>1781</v>
      </c>
      <c r="G164" s="243">
        <v>0.0145</v>
      </c>
    </row>
    <row r="165" ht="15.75" customHeight="1">
      <c r="A165" s="266">
        <v>45373.0</v>
      </c>
      <c r="B165" s="263">
        <v>3617.8</v>
      </c>
      <c r="C165" s="263">
        <v>3546.2</v>
      </c>
      <c r="D165" s="263">
        <v>3647.3</v>
      </c>
      <c r="E165" s="263">
        <v>3546.2</v>
      </c>
      <c r="F165" s="264" t="s">
        <v>1847</v>
      </c>
      <c r="G165" s="265">
        <v>0.0162</v>
      </c>
    </row>
    <row r="166" ht="15.75" customHeight="1">
      <c r="A166" s="260">
        <v>45372.0</v>
      </c>
      <c r="B166" s="242">
        <v>3560.0</v>
      </c>
      <c r="C166" s="242">
        <v>3525.15</v>
      </c>
      <c r="D166" s="242">
        <v>3596.0</v>
      </c>
      <c r="E166" s="242">
        <v>3525.15</v>
      </c>
      <c r="F166" s="187" t="s">
        <v>2393</v>
      </c>
      <c r="G166" s="243">
        <v>0.0143</v>
      </c>
    </row>
    <row r="167" ht="15.75" customHeight="1">
      <c r="A167" s="266">
        <v>45371.0</v>
      </c>
      <c r="B167" s="263">
        <v>3509.7</v>
      </c>
      <c r="C167" s="263">
        <v>3502.75</v>
      </c>
      <c r="D167" s="263">
        <v>3524.95</v>
      </c>
      <c r="E167" s="263">
        <v>3487.75</v>
      </c>
      <c r="F167" s="264" t="s">
        <v>1869</v>
      </c>
      <c r="G167" s="265">
        <v>0.0023</v>
      </c>
    </row>
    <row r="168" ht="15.75" customHeight="1">
      <c r="A168" s="260">
        <v>45370.0</v>
      </c>
      <c r="B168" s="242">
        <v>3501.7</v>
      </c>
      <c r="C168" s="242">
        <v>3541.0</v>
      </c>
      <c r="D168" s="242">
        <v>3549.5</v>
      </c>
      <c r="E168" s="242">
        <v>3481.0</v>
      </c>
      <c r="F168" s="187" t="s">
        <v>2347</v>
      </c>
      <c r="G168" s="243">
        <v>-0.0167</v>
      </c>
    </row>
    <row r="169" ht="15.75" customHeight="1">
      <c r="A169" s="266">
        <v>45369.0</v>
      </c>
      <c r="B169" s="263">
        <v>3561.2</v>
      </c>
      <c r="C169" s="263">
        <v>3537.15</v>
      </c>
      <c r="D169" s="263">
        <v>3572.2</v>
      </c>
      <c r="E169" s="263">
        <v>3526.7</v>
      </c>
      <c r="F169" s="264" t="s">
        <v>1787</v>
      </c>
      <c r="G169" s="265">
        <v>0.0068</v>
      </c>
    </row>
    <row r="170" ht="15.75" customHeight="1">
      <c r="A170" s="260">
        <v>45366.0</v>
      </c>
      <c r="B170" s="242">
        <v>3537.15</v>
      </c>
      <c r="C170" s="242">
        <v>3598.0</v>
      </c>
      <c r="D170" s="242">
        <v>3603.0</v>
      </c>
      <c r="E170" s="242">
        <v>3524.05</v>
      </c>
      <c r="F170" s="187" t="s">
        <v>1852</v>
      </c>
      <c r="G170" s="243">
        <v>-0.0197</v>
      </c>
    </row>
    <row r="171" ht="15.75" customHeight="1">
      <c r="A171" s="266">
        <v>45365.0</v>
      </c>
      <c r="B171" s="263">
        <v>3608.2</v>
      </c>
      <c r="C171" s="263">
        <v>3527.05</v>
      </c>
      <c r="D171" s="263">
        <v>3636.0</v>
      </c>
      <c r="E171" s="263">
        <v>3522.0</v>
      </c>
      <c r="F171" s="264" t="s">
        <v>1633</v>
      </c>
      <c r="G171" s="265">
        <v>0.0197</v>
      </c>
    </row>
    <row r="172" ht="15.75" customHeight="1">
      <c r="A172" s="260">
        <v>45364.0</v>
      </c>
      <c r="B172" s="242">
        <v>3538.55</v>
      </c>
      <c r="C172" s="242">
        <v>3634.9</v>
      </c>
      <c r="D172" s="242">
        <v>3636.8</v>
      </c>
      <c r="E172" s="242">
        <v>3511.9</v>
      </c>
      <c r="F172" s="187" t="s">
        <v>2393</v>
      </c>
      <c r="G172" s="243">
        <v>-0.0229</v>
      </c>
    </row>
    <row r="173" ht="15.75" customHeight="1">
      <c r="A173" s="266">
        <v>45363.0</v>
      </c>
      <c r="B173" s="263">
        <v>3621.65</v>
      </c>
      <c r="C173" s="263">
        <v>3639.05</v>
      </c>
      <c r="D173" s="263">
        <v>3672.0</v>
      </c>
      <c r="E173" s="263">
        <v>3613.15</v>
      </c>
      <c r="F173" s="264" t="s">
        <v>2394</v>
      </c>
      <c r="G173" s="265">
        <v>-0.0052</v>
      </c>
    </row>
    <row r="174" ht="15.75" customHeight="1">
      <c r="A174" s="260">
        <v>45362.0</v>
      </c>
      <c r="B174" s="242">
        <v>3640.6</v>
      </c>
      <c r="C174" s="242">
        <v>3700.0</v>
      </c>
      <c r="D174" s="242">
        <v>3700.0</v>
      </c>
      <c r="E174" s="242">
        <v>3631.45</v>
      </c>
      <c r="F174" s="187" t="s">
        <v>2333</v>
      </c>
      <c r="G174" s="243">
        <v>-0.0099</v>
      </c>
    </row>
    <row r="175" ht="15.75" customHeight="1">
      <c r="A175" s="266">
        <v>45358.0</v>
      </c>
      <c r="B175" s="263">
        <v>3676.95</v>
      </c>
      <c r="C175" s="263">
        <v>3660.75</v>
      </c>
      <c r="D175" s="263">
        <v>3705.15</v>
      </c>
      <c r="E175" s="263">
        <v>3643.25</v>
      </c>
      <c r="F175" s="264" t="s">
        <v>1883</v>
      </c>
      <c r="G175" s="265">
        <v>0.0095</v>
      </c>
    </row>
    <row r="176" ht="15.75" customHeight="1">
      <c r="A176" s="260">
        <v>45357.0</v>
      </c>
      <c r="B176" s="242">
        <v>3642.2</v>
      </c>
      <c r="C176" s="242">
        <v>3618.0</v>
      </c>
      <c r="D176" s="242">
        <v>3652.45</v>
      </c>
      <c r="E176" s="242">
        <v>3586.05</v>
      </c>
      <c r="F176" s="187" t="s">
        <v>2384</v>
      </c>
      <c r="G176" s="243">
        <v>0.0082</v>
      </c>
    </row>
    <row r="177" ht="15.75" customHeight="1">
      <c r="A177" s="266">
        <v>45356.0</v>
      </c>
      <c r="B177" s="263">
        <v>3612.6</v>
      </c>
      <c r="C177" s="263">
        <v>3631.2</v>
      </c>
      <c r="D177" s="263">
        <v>3644.45</v>
      </c>
      <c r="E177" s="263">
        <v>3590.3</v>
      </c>
      <c r="F177" s="264" t="s">
        <v>2360</v>
      </c>
      <c r="G177" s="265">
        <v>-0.0087</v>
      </c>
    </row>
    <row r="178" ht="15.75" customHeight="1">
      <c r="A178" s="260">
        <v>45355.0</v>
      </c>
      <c r="B178" s="242">
        <v>3644.45</v>
      </c>
      <c r="C178" s="242">
        <v>3670.0</v>
      </c>
      <c r="D178" s="242">
        <v>3679.8</v>
      </c>
      <c r="E178" s="242">
        <v>3622.05</v>
      </c>
      <c r="F178" s="187" t="s">
        <v>2395</v>
      </c>
      <c r="G178" s="243">
        <v>-0.003</v>
      </c>
    </row>
    <row r="179" ht="15.75" customHeight="1">
      <c r="A179" s="266">
        <v>45353.0</v>
      </c>
      <c r="B179" s="263">
        <v>3655.25</v>
      </c>
      <c r="C179" s="263">
        <v>3680.0</v>
      </c>
      <c r="D179" s="263">
        <v>3690.0</v>
      </c>
      <c r="E179" s="263">
        <v>3650.0</v>
      </c>
      <c r="F179" s="264" t="s">
        <v>2396</v>
      </c>
      <c r="G179" s="265">
        <v>0.006</v>
      </c>
    </row>
    <row r="180" ht="15.75" customHeight="1">
      <c r="A180" s="260">
        <v>45352.0</v>
      </c>
      <c r="B180" s="242">
        <v>3633.5</v>
      </c>
      <c r="C180" s="242">
        <v>3501.65</v>
      </c>
      <c r="D180" s="242">
        <v>3658.35</v>
      </c>
      <c r="E180" s="242">
        <v>3500.0</v>
      </c>
      <c r="F180" s="187" t="s">
        <v>1755</v>
      </c>
      <c r="G180" s="243">
        <v>0.0448</v>
      </c>
    </row>
    <row r="181" ht="15.75" customHeight="1">
      <c r="A181" s="266">
        <v>45351.0</v>
      </c>
      <c r="B181" s="263">
        <v>3477.55</v>
      </c>
      <c r="C181" s="263">
        <v>3485.0</v>
      </c>
      <c r="D181" s="263">
        <v>3496.0</v>
      </c>
      <c r="E181" s="263">
        <v>3436.45</v>
      </c>
      <c r="F181" s="264" t="s">
        <v>1879</v>
      </c>
      <c r="G181" s="265">
        <v>0.0021</v>
      </c>
    </row>
    <row r="182" ht="15.75" customHeight="1">
      <c r="A182" s="260">
        <v>45350.0</v>
      </c>
      <c r="B182" s="242">
        <v>3470.2</v>
      </c>
      <c r="C182" s="242">
        <v>3505.0</v>
      </c>
      <c r="D182" s="242">
        <v>3513.0</v>
      </c>
      <c r="E182" s="242">
        <v>3446.15</v>
      </c>
      <c r="F182" s="187" t="s">
        <v>2339</v>
      </c>
      <c r="G182" s="243">
        <v>-0.0103</v>
      </c>
    </row>
    <row r="183" ht="15.75" customHeight="1">
      <c r="A183" s="266">
        <v>45349.0</v>
      </c>
      <c r="B183" s="263">
        <v>3506.45</v>
      </c>
      <c r="C183" s="263">
        <v>3475.0</v>
      </c>
      <c r="D183" s="263">
        <v>3512.0</v>
      </c>
      <c r="E183" s="263">
        <v>3451.9</v>
      </c>
      <c r="F183" s="264" t="s">
        <v>1879</v>
      </c>
      <c r="G183" s="265">
        <v>0.0105</v>
      </c>
    </row>
    <row r="184" ht="15.75" customHeight="1">
      <c r="A184" s="260">
        <v>45348.0</v>
      </c>
      <c r="B184" s="242">
        <v>3470.15</v>
      </c>
      <c r="C184" s="242">
        <v>3400.0</v>
      </c>
      <c r="D184" s="242">
        <v>3491.65</v>
      </c>
      <c r="E184" s="242">
        <v>3393.0</v>
      </c>
      <c r="F184" s="187" t="s">
        <v>1776</v>
      </c>
      <c r="G184" s="243">
        <v>0.0243</v>
      </c>
    </row>
    <row r="185" ht="15.75" customHeight="1">
      <c r="A185" s="266">
        <v>45345.0</v>
      </c>
      <c r="B185" s="263">
        <v>3387.95</v>
      </c>
      <c r="C185" s="263">
        <v>3363.75</v>
      </c>
      <c r="D185" s="263">
        <v>3399.9</v>
      </c>
      <c r="E185" s="263">
        <v>3340.75</v>
      </c>
      <c r="F185" s="264" t="s">
        <v>2341</v>
      </c>
      <c r="G185" s="265">
        <v>0.0072</v>
      </c>
    </row>
    <row r="186" ht="15.75" customHeight="1">
      <c r="A186" s="260">
        <v>45344.0</v>
      </c>
      <c r="B186" s="242">
        <v>3363.75</v>
      </c>
      <c r="C186" s="242">
        <v>3310.0</v>
      </c>
      <c r="D186" s="242">
        <v>3369.0</v>
      </c>
      <c r="E186" s="242">
        <v>3276.95</v>
      </c>
      <c r="F186" s="187" t="s">
        <v>2397</v>
      </c>
      <c r="G186" s="243">
        <v>0.0204</v>
      </c>
    </row>
    <row r="187" ht="15.75" customHeight="1">
      <c r="A187" s="266">
        <v>45343.0</v>
      </c>
      <c r="B187" s="263">
        <v>3296.4</v>
      </c>
      <c r="C187" s="263">
        <v>3356.9</v>
      </c>
      <c r="D187" s="263">
        <v>3356.9</v>
      </c>
      <c r="E187" s="263">
        <v>3290.05</v>
      </c>
      <c r="F187" s="264" t="s">
        <v>2362</v>
      </c>
      <c r="G187" s="265">
        <v>-0.018</v>
      </c>
    </row>
    <row r="188" ht="15.75" customHeight="1">
      <c r="A188" s="260">
        <v>45342.0</v>
      </c>
      <c r="B188" s="242">
        <v>3356.75</v>
      </c>
      <c r="C188" s="242">
        <v>3339.85</v>
      </c>
      <c r="D188" s="242">
        <v>3367.75</v>
      </c>
      <c r="E188" s="242">
        <v>3328.45</v>
      </c>
      <c r="F188" s="187" t="s">
        <v>2326</v>
      </c>
      <c r="G188" s="243">
        <v>0.0051</v>
      </c>
    </row>
    <row r="189" ht="15.75" customHeight="1">
      <c r="A189" s="266">
        <v>45341.0</v>
      </c>
      <c r="B189" s="263">
        <v>3339.85</v>
      </c>
      <c r="C189" s="263">
        <v>3400.55</v>
      </c>
      <c r="D189" s="263">
        <v>3408.0</v>
      </c>
      <c r="E189" s="263">
        <v>3335.5</v>
      </c>
      <c r="F189" s="264" t="s">
        <v>2398</v>
      </c>
      <c r="G189" s="265">
        <v>-0.0138</v>
      </c>
    </row>
    <row r="190" ht="15.75" customHeight="1">
      <c r="A190" s="260">
        <v>45338.0</v>
      </c>
      <c r="B190" s="242">
        <v>3386.75</v>
      </c>
      <c r="C190" s="242">
        <v>3304.95</v>
      </c>
      <c r="D190" s="242">
        <v>3398.0</v>
      </c>
      <c r="E190" s="242">
        <v>3304.05</v>
      </c>
      <c r="F190" s="187" t="s">
        <v>1743</v>
      </c>
      <c r="G190" s="243">
        <v>0.0262</v>
      </c>
    </row>
    <row r="191" ht="15.75" customHeight="1">
      <c r="A191" s="266">
        <v>45337.0</v>
      </c>
      <c r="B191" s="263">
        <v>3300.3</v>
      </c>
      <c r="C191" s="263">
        <v>3309.0</v>
      </c>
      <c r="D191" s="263">
        <v>3321.95</v>
      </c>
      <c r="E191" s="263">
        <v>3290.2</v>
      </c>
      <c r="F191" s="264" t="s">
        <v>2359</v>
      </c>
      <c r="G191" s="265">
        <v>-0.0026</v>
      </c>
    </row>
    <row r="192" ht="15.75" customHeight="1">
      <c r="A192" s="260">
        <v>45336.0</v>
      </c>
      <c r="B192" s="242">
        <v>3309.0</v>
      </c>
      <c r="C192" s="242">
        <v>3290.05</v>
      </c>
      <c r="D192" s="242">
        <v>3316.95</v>
      </c>
      <c r="E192" s="242">
        <v>3263.05</v>
      </c>
      <c r="F192" s="187" t="s">
        <v>2393</v>
      </c>
      <c r="G192" s="243">
        <v>-0.0038</v>
      </c>
    </row>
    <row r="193" ht="15.75" customHeight="1">
      <c r="A193" s="266">
        <v>45335.0</v>
      </c>
      <c r="B193" s="263">
        <v>3321.5</v>
      </c>
      <c r="C193" s="263">
        <v>3312.0</v>
      </c>
      <c r="D193" s="263">
        <v>3338.55</v>
      </c>
      <c r="E193" s="263">
        <v>3284.1</v>
      </c>
      <c r="F193" s="264" t="s">
        <v>2399</v>
      </c>
      <c r="G193" s="265">
        <v>0.0067</v>
      </c>
    </row>
    <row r="194" ht="15.75" customHeight="1">
      <c r="A194" s="260">
        <v>45334.0</v>
      </c>
      <c r="B194" s="242">
        <v>3299.55</v>
      </c>
      <c r="C194" s="242">
        <v>3330.0</v>
      </c>
      <c r="D194" s="242">
        <v>3339.15</v>
      </c>
      <c r="E194" s="242">
        <v>3287.0</v>
      </c>
      <c r="F194" s="187" t="s">
        <v>1753</v>
      </c>
      <c r="G194" s="243">
        <v>-0.0075</v>
      </c>
    </row>
    <row r="195" ht="15.75" customHeight="1">
      <c r="A195" s="266">
        <v>45331.0</v>
      </c>
      <c r="B195" s="263">
        <v>3324.55</v>
      </c>
      <c r="C195" s="263">
        <v>3336.25</v>
      </c>
      <c r="D195" s="263">
        <v>3390.0</v>
      </c>
      <c r="E195" s="263">
        <v>3308.95</v>
      </c>
      <c r="F195" s="264" t="s">
        <v>1818</v>
      </c>
      <c r="G195" s="265">
        <v>-0.0033</v>
      </c>
    </row>
    <row r="196" ht="15.75" customHeight="1">
      <c r="A196" s="260">
        <v>45330.0</v>
      </c>
      <c r="B196" s="242">
        <v>3335.5</v>
      </c>
      <c r="C196" s="242">
        <v>3413.0</v>
      </c>
      <c r="D196" s="242">
        <v>3417.8</v>
      </c>
      <c r="E196" s="242">
        <v>3293.85</v>
      </c>
      <c r="F196" s="187" t="s">
        <v>1997</v>
      </c>
      <c r="G196" s="243">
        <v>-0.0174</v>
      </c>
    </row>
    <row r="197" ht="15.75" customHeight="1">
      <c r="A197" s="266">
        <v>45329.0</v>
      </c>
      <c r="B197" s="263">
        <v>3394.7</v>
      </c>
      <c r="C197" s="263">
        <v>3445.0</v>
      </c>
      <c r="D197" s="263">
        <v>3447.0</v>
      </c>
      <c r="E197" s="263">
        <v>3389.0</v>
      </c>
      <c r="F197" s="264" t="s">
        <v>2334</v>
      </c>
      <c r="G197" s="265">
        <v>-0.0086</v>
      </c>
    </row>
    <row r="198" ht="15.75" customHeight="1">
      <c r="A198" s="260">
        <v>45328.0</v>
      </c>
      <c r="B198" s="242">
        <v>3424.25</v>
      </c>
      <c r="C198" s="242">
        <v>3346.0</v>
      </c>
      <c r="D198" s="242">
        <v>3427.75</v>
      </c>
      <c r="E198" s="242">
        <v>3337.55</v>
      </c>
      <c r="F198" s="187" t="s">
        <v>2371</v>
      </c>
      <c r="G198" s="243">
        <v>0.0247</v>
      </c>
    </row>
    <row r="199" ht="15.75" customHeight="1">
      <c r="A199" s="266">
        <v>45327.0</v>
      </c>
      <c r="B199" s="263">
        <v>3341.75</v>
      </c>
      <c r="C199" s="263">
        <v>3375.5</v>
      </c>
      <c r="D199" s="263">
        <v>3407.95</v>
      </c>
      <c r="E199" s="263">
        <v>3318.45</v>
      </c>
      <c r="F199" s="264" t="s">
        <v>1902</v>
      </c>
      <c r="G199" s="265">
        <v>-0.0102</v>
      </c>
    </row>
    <row r="200" ht="15.75" customHeight="1">
      <c r="A200" s="260">
        <v>45324.0</v>
      </c>
      <c r="B200" s="242">
        <v>3376.05</v>
      </c>
      <c r="C200" s="242">
        <v>3402.7</v>
      </c>
      <c r="D200" s="242">
        <v>3436.35</v>
      </c>
      <c r="E200" s="242">
        <v>3361.0</v>
      </c>
      <c r="F200" s="187" t="s">
        <v>1599</v>
      </c>
      <c r="G200" s="243">
        <v>-0.0065</v>
      </c>
    </row>
    <row r="201" ht="15.75" customHeight="1">
      <c r="A201" s="266">
        <v>45323.0</v>
      </c>
      <c r="B201" s="263">
        <v>3398.0</v>
      </c>
      <c r="C201" s="263">
        <v>3480.0</v>
      </c>
      <c r="D201" s="263">
        <v>3493.75</v>
      </c>
      <c r="E201" s="263">
        <v>3371.0</v>
      </c>
      <c r="F201" s="264" t="s">
        <v>1859</v>
      </c>
      <c r="G201" s="265">
        <v>-0.0235</v>
      </c>
    </row>
    <row r="202" ht="15.75" customHeight="1">
      <c r="A202" s="260">
        <v>45322.0</v>
      </c>
      <c r="B202" s="242">
        <v>3479.75</v>
      </c>
      <c r="C202" s="242">
        <v>3520.0</v>
      </c>
      <c r="D202" s="242">
        <v>3538.0</v>
      </c>
      <c r="E202" s="242">
        <v>3387.05</v>
      </c>
      <c r="F202" s="187" t="s">
        <v>2400</v>
      </c>
      <c r="G202" s="243">
        <v>-0.0423</v>
      </c>
    </row>
    <row r="203" ht="15.75" customHeight="1">
      <c r="A203" s="266">
        <v>45321.0</v>
      </c>
      <c r="B203" s="263">
        <v>3633.3</v>
      </c>
      <c r="C203" s="263">
        <v>3715.95</v>
      </c>
      <c r="D203" s="263">
        <v>3737.9</v>
      </c>
      <c r="E203" s="263">
        <v>3624.9</v>
      </c>
      <c r="F203" s="264" t="s">
        <v>2347</v>
      </c>
      <c r="G203" s="265">
        <v>-0.0201</v>
      </c>
    </row>
    <row r="204" ht="15.75" customHeight="1">
      <c r="A204" s="260">
        <v>45320.0</v>
      </c>
      <c r="B204" s="242">
        <v>3708.0</v>
      </c>
      <c r="C204" s="242">
        <v>3604.0</v>
      </c>
      <c r="D204" s="242">
        <v>3733.85</v>
      </c>
      <c r="E204" s="242">
        <v>3600.1</v>
      </c>
      <c r="F204" s="187" t="s">
        <v>1586</v>
      </c>
      <c r="G204" s="243">
        <v>0.0319</v>
      </c>
    </row>
    <row r="205" ht="15.75" customHeight="1">
      <c r="A205" s="266">
        <v>45316.0</v>
      </c>
      <c r="B205" s="263">
        <v>3593.45</v>
      </c>
      <c r="C205" s="263">
        <v>3599.9</v>
      </c>
      <c r="D205" s="263">
        <v>3618.25</v>
      </c>
      <c r="E205" s="263">
        <v>3564.8</v>
      </c>
      <c r="F205" s="264" t="s">
        <v>2401</v>
      </c>
      <c r="G205" s="265">
        <v>0.0012</v>
      </c>
    </row>
    <row r="206" ht="15.75" customHeight="1">
      <c r="A206" s="260">
        <v>45315.0</v>
      </c>
      <c r="B206" s="242">
        <v>3589.2</v>
      </c>
      <c r="C206" s="242">
        <v>3570.0</v>
      </c>
      <c r="D206" s="242">
        <v>3617.95</v>
      </c>
      <c r="E206" s="242">
        <v>3521.7</v>
      </c>
      <c r="F206" s="187" t="s">
        <v>1901</v>
      </c>
      <c r="G206" s="243">
        <v>0.0108</v>
      </c>
    </row>
    <row r="207" ht="15.75" customHeight="1">
      <c r="A207" s="266">
        <v>45314.0</v>
      </c>
      <c r="B207" s="263">
        <v>3551.0</v>
      </c>
      <c r="C207" s="263">
        <v>3637.6</v>
      </c>
      <c r="D207" s="263">
        <v>3661.35</v>
      </c>
      <c r="E207" s="263">
        <v>3536.2</v>
      </c>
      <c r="F207" s="264" t="s">
        <v>2402</v>
      </c>
      <c r="G207" s="265">
        <v>-0.023</v>
      </c>
    </row>
    <row r="208" ht="15.75" customHeight="1">
      <c r="A208" s="260">
        <v>45311.0</v>
      </c>
      <c r="B208" s="242">
        <v>3634.5</v>
      </c>
      <c r="C208" s="242">
        <v>3667.0</v>
      </c>
      <c r="D208" s="242">
        <v>3670.0</v>
      </c>
      <c r="E208" s="242">
        <v>3621.05</v>
      </c>
      <c r="F208" s="187" t="s">
        <v>2403</v>
      </c>
      <c r="G208" s="243">
        <v>-0.0032</v>
      </c>
    </row>
    <row r="209" ht="15.75" customHeight="1">
      <c r="A209" s="266">
        <v>45310.0</v>
      </c>
      <c r="B209" s="263">
        <v>3646.0</v>
      </c>
      <c r="C209" s="263">
        <v>3603.0</v>
      </c>
      <c r="D209" s="263">
        <v>3655.85</v>
      </c>
      <c r="E209" s="263">
        <v>3603.0</v>
      </c>
      <c r="F209" s="264" t="s">
        <v>2391</v>
      </c>
      <c r="G209" s="265">
        <v>0.0139</v>
      </c>
    </row>
    <row r="210" ht="15.75" customHeight="1">
      <c r="A210" s="260">
        <v>45309.0</v>
      </c>
      <c r="B210" s="242">
        <v>3596.0</v>
      </c>
      <c r="C210" s="242">
        <v>3570.8</v>
      </c>
      <c r="D210" s="242">
        <v>3616.95</v>
      </c>
      <c r="E210" s="242">
        <v>3525.0</v>
      </c>
      <c r="F210" s="187" t="s">
        <v>2399</v>
      </c>
      <c r="G210" s="243">
        <v>0.007</v>
      </c>
    </row>
    <row r="211" ht="15.75" customHeight="1">
      <c r="A211" s="266">
        <v>45308.0</v>
      </c>
      <c r="B211" s="263">
        <v>3570.95</v>
      </c>
      <c r="C211" s="263">
        <v>3555.0</v>
      </c>
      <c r="D211" s="263">
        <v>3614.45</v>
      </c>
      <c r="E211" s="263">
        <v>3547.7</v>
      </c>
      <c r="F211" s="264" t="s">
        <v>2156</v>
      </c>
      <c r="G211" s="265">
        <v>-7.0E-4</v>
      </c>
    </row>
    <row r="212" ht="15.75" customHeight="1">
      <c r="A212" s="260">
        <v>45307.0</v>
      </c>
      <c r="B212" s="242">
        <v>3573.5</v>
      </c>
      <c r="C212" s="242">
        <v>3548.0</v>
      </c>
      <c r="D212" s="242">
        <v>3589.0</v>
      </c>
      <c r="E212" s="242">
        <v>3538.0</v>
      </c>
      <c r="F212" s="187" t="s">
        <v>2330</v>
      </c>
      <c r="G212" s="243">
        <v>0.0086</v>
      </c>
    </row>
    <row r="213" ht="15.75" customHeight="1">
      <c r="A213" s="266">
        <v>45306.0</v>
      </c>
      <c r="B213" s="263">
        <v>3543.05</v>
      </c>
      <c r="C213" s="263">
        <v>3576.1</v>
      </c>
      <c r="D213" s="263">
        <v>3605.7</v>
      </c>
      <c r="E213" s="263">
        <v>3538.05</v>
      </c>
      <c r="F213" s="264" t="s">
        <v>1878</v>
      </c>
      <c r="G213" s="265">
        <v>-0.0072</v>
      </c>
    </row>
    <row r="214" ht="15.75" customHeight="1">
      <c r="A214" s="260">
        <v>45303.0</v>
      </c>
      <c r="B214" s="242">
        <v>3568.8</v>
      </c>
      <c r="C214" s="242">
        <v>3505.05</v>
      </c>
      <c r="D214" s="242">
        <v>3578.65</v>
      </c>
      <c r="E214" s="242">
        <v>3494.05</v>
      </c>
      <c r="F214" s="187" t="s">
        <v>1878</v>
      </c>
      <c r="G214" s="243">
        <v>0.0182</v>
      </c>
    </row>
    <row r="215" ht="15.75" customHeight="1">
      <c r="A215" s="266">
        <v>45302.0</v>
      </c>
      <c r="B215" s="263">
        <v>3504.85</v>
      </c>
      <c r="C215" s="263">
        <v>3545.5</v>
      </c>
      <c r="D215" s="263">
        <v>3559.55</v>
      </c>
      <c r="E215" s="263">
        <v>3500.55</v>
      </c>
      <c r="F215" s="264" t="s">
        <v>2404</v>
      </c>
      <c r="G215" s="265">
        <v>-0.0115</v>
      </c>
    </row>
    <row r="216" ht="15.75" customHeight="1">
      <c r="A216" s="260">
        <v>45301.0</v>
      </c>
      <c r="B216" s="242">
        <v>3545.5</v>
      </c>
      <c r="C216" s="242">
        <v>3549.95</v>
      </c>
      <c r="D216" s="242">
        <v>3558.95</v>
      </c>
      <c r="E216" s="242">
        <v>3520.0</v>
      </c>
      <c r="F216" s="187" t="s">
        <v>2405</v>
      </c>
      <c r="G216" s="243">
        <v>-0.0029</v>
      </c>
    </row>
    <row r="217" ht="15.75" customHeight="1">
      <c r="A217" s="266">
        <v>45300.0</v>
      </c>
      <c r="B217" s="263">
        <v>3555.95</v>
      </c>
      <c r="C217" s="263">
        <v>3527.45</v>
      </c>
      <c r="D217" s="263">
        <v>3593.75</v>
      </c>
      <c r="E217" s="263">
        <v>3520.1</v>
      </c>
      <c r="F217" s="264" t="s">
        <v>1788</v>
      </c>
      <c r="G217" s="265">
        <v>0.0157</v>
      </c>
    </row>
    <row r="218" ht="15.75" customHeight="1">
      <c r="A218" s="260">
        <v>45299.0</v>
      </c>
      <c r="B218" s="242">
        <v>3501.1</v>
      </c>
      <c r="C218" s="242">
        <v>3540.0</v>
      </c>
      <c r="D218" s="242">
        <v>3559.95</v>
      </c>
      <c r="E218" s="242">
        <v>3490.0</v>
      </c>
      <c r="F218" s="187" t="s">
        <v>2406</v>
      </c>
      <c r="G218" s="243">
        <v>-0.0059</v>
      </c>
    </row>
    <row r="219" ht="15.75" customHeight="1">
      <c r="A219" s="266">
        <v>45296.0</v>
      </c>
      <c r="B219" s="263">
        <v>3521.9</v>
      </c>
      <c r="C219" s="263">
        <v>3464.95</v>
      </c>
      <c r="D219" s="263">
        <v>3555.0</v>
      </c>
      <c r="E219" s="263">
        <v>3460.0</v>
      </c>
      <c r="F219" s="264" t="s">
        <v>1586</v>
      </c>
      <c r="G219" s="265">
        <v>0.0183</v>
      </c>
    </row>
    <row r="220" ht="15.75" customHeight="1">
      <c r="A220" s="260">
        <v>45295.0</v>
      </c>
      <c r="B220" s="242">
        <v>3458.7</v>
      </c>
      <c r="C220" s="242">
        <v>3441.05</v>
      </c>
      <c r="D220" s="242">
        <v>3480.1</v>
      </c>
      <c r="E220" s="242">
        <v>3423.0</v>
      </c>
      <c r="F220" s="187" t="s">
        <v>2337</v>
      </c>
      <c r="G220" s="243">
        <v>0.0053</v>
      </c>
    </row>
    <row r="221" ht="15.75" customHeight="1">
      <c r="A221" s="266">
        <v>45294.0</v>
      </c>
      <c r="B221" s="263">
        <v>3440.35</v>
      </c>
      <c r="C221" s="263">
        <v>3433.0</v>
      </c>
      <c r="D221" s="263">
        <v>3465.85</v>
      </c>
      <c r="E221" s="263">
        <v>3411.6</v>
      </c>
      <c r="F221" s="264" t="s">
        <v>2336</v>
      </c>
      <c r="G221" s="265">
        <v>7.0E-4</v>
      </c>
    </row>
    <row r="222" ht="15.75" customHeight="1">
      <c r="A222" s="260">
        <v>45293.0</v>
      </c>
      <c r="B222" s="242">
        <v>3438.1</v>
      </c>
      <c r="C222" s="242">
        <v>3525.05</v>
      </c>
      <c r="D222" s="242">
        <v>3525.45</v>
      </c>
      <c r="E222" s="242">
        <v>3432.0</v>
      </c>
      <c r="F222" s="187" t="s">
        <v>2376</v>
      </c>
      <c r="G222" s="243">
        <v>-0.0248</v>
      </c>
    </row>
    <row r="223" ht="15.75" customHeight="1">
      <c r="A223" s="266">
        <v>45292.0</v>
      </c>
      <c r="B223" s="263">
        <v>3525.45</v>
      </c>
      <c r="C223" s="263">
        <v>3538.0</v>
      </c>
      <c r="D223" s="263">
        <v>3538.0</v>
      </c>
      <c r="E223" s="263">
        <v>3496.05</v>
      </c>
      <c r="F223" s="264" t="s">
        <v>2407</v>
      </c>
      <c r="G223" s="265">
        <v>-2.0E-4</v>
      </c>
    </row>
    <row r="224" ht="15.75" customHeight="1">
      <c r="A224" s="258">
        <v>45289.0</v>
      </c>
      <c r="B224" s="242">
        <v>3526.0</v>
      </c>
      <c r="C224" s="242">
        <v>3531.0</v>
      </c>
      <c r="D224" s="242">
        <v>3540.0</v>
      </c>
      <c r="E224" s="242">
        <v>3495.0</v>
      </c>
      <c r="F224" s="187" t="s">
        <v>2408</v>
      </c>
      <c r="G224" s="243">
        <v>0.0023</v>
      </c>
    </row>
    <row r="225" ht="15.75" customHeight="1">
      <c r="A225" s="262">
        <v>45288.0</v>
      </c>
      <c r="B225" s="263">
        <v>3518.05</v>
      </c>
      <c r="C225" s="263">
        <v>3545.0</v>
      </c>
      <c r="D225" s="263">
        <v>3559.95</v>
      </c>
      <c r="E225" s="263">
        <v>3500.5</v>
      </c>
      <c r="F225" s="264" t="s">
        <v>1704</v>
      </c>
      <c r="G225" s="265">
        <v>-0.0073</v>
      </c>
    </row>
    <row r="226" ht="15.75" customHeight="1">
      <c r="A226" s="258">
        <v>45287.0</v>
      </c>
      <c r="B226" s="242">
        <v>3544.0</v>
      </c>
      <c r="C226" s="242">
        <v>3510.0</v>
      </c>
      <c r="D226" s="242">
        <v>3549.0</v>
      </c>
      <c r="E226" s="242">
        <v>3504.15</v>
      </c>
      <c r="F226" s="187" t="s">
        <v>2409</v>
      </c>
      <c r="G226" s="243">
        <v>0.0155</v>
      </c>
    </row>
    <row r="227" ht="15.75" customHeight="1">
      <c r="A227" s="262">
        <v>45286.0</v>
      </c>
      <c r="B227" s="263">
        <v>3490.05</v>
      </c>
      <c r="C227" s="263">
        <v>3477.95</v>
      </c>
      <c r="D227" s="263">
        <v>3508.35</v>
      </c>
      <c r="E227" s="263">
        <v>3477.95</v>
      </c>
      <c r="F227" s="264" t="s">
        <v>2410</v>
      </c>
      <c r="G227" s="265">
        <v>0.0035</v>
      </c>
    </row>
    <row r="228" ht="15.75" customHeight="1">
      <c r="A228" s="258">
        <v>45282.0</v>
      </c>
      <c r="B228" s="242">
        <v>3477.95</v>
      </c>
      <c r="C228" s="242">
        <v>3424.0</v>
      </c>
      <c r="D228" s="242">
        <v>3496.0</v>
      </c>
      <c r="E228" s="242">
        <v>3408.6</v>
      </c>
      <c r="F228" s="187" t="s">
        <v>2390</v>
      </c>
      <c r="G228" s="243">
        <v>0.0157</v>
      </c>
    </row>
    <row r="229" ht="15.75" customHeight="1">
      <c r="A229" s="262">
        <v>45281.0</v>
      </c>
      <c r="B229" s="263">
        <v>3424.15</v>
      </c>
      <c r="C229" s="263">
        <v>3390.05</v>
      </c>
      <c r="D229" s="263">
        <v>3439.95</v>
      </c>
      <c r="E229" s="263">
        <v>3333.0</v>
      </c>
      <c r="F229" s="264" t="s">
        <v>2387</v>
      </c>
      <c r="G229" s="265">
        <v>0.0017</v>
      </c>
    </row>
    <row r="230" ht="15.75" customHeight="1">
      <c r="A230" s="258">
        <v>45280.0</v>
      </c>
      <c r="B230" s="242">
        <v>3418.5</v>
      </c>
      <c r="C230" s="242">
        <v>3505.0</v>
      </c>
      <c r="D230" s="242">
        <v>3514.6</v>
      </c>
      <c r="E230" s="242">
        <v>3412.55</v>
      </c>
      <c r="F230" s="187" t="s">
        <v>1795</v>
      </c>
      <c r="G230" s="243">
        <v>-0.023</v>
      </c>
    </row>
    <row r="231" ht="15.75" customHeight="1">
      <c r="A231" s="262">
        <v>45279.0</v>
      </c>
      <c r="B231" s="263">
        <v>3498.95</v>
      </c>
      <c r="C231" s="263">
        <v>3488.95</v>
      </c>
      <c r="D231" s="263">
        <v>3525.0</v>
      </c>
      <c r="E231" s="263">
        <v>3476.05</v>
      </c>
      <c r="F231" s="264" t="s">
        <v>2395</v>
      </c>
      <c r="G231" s="265">
        <v>0.0021</v>
      </c>
    </row>
    <row r="232" ht="15.75" customHeight="1">
      <c r="A232" s="258">
        <v>45278.0</v>
      </c>
      <c r="B232" s="242">
        <v>3491.6</v>
      </c>
      <c r="C232" s="242">
        <v>3496.0</v>
      </c>
      <c r="D232" s="242">
        <v>3506.0</v>
      </c>
      <c r="E232" s="242">
        <v>3466.0</v>
      </c>
      <c r="F232" s="187" t="s">
        <v>2411</v>
      </c>
      <c r="G232" s="243">
        <v>0.001</v>
      </c>
    </row>
    <row r="233" ht="15.75" customHeight="1">
      <c r="A233" s="262">
        <v>45275.0</v>
      </c>
      <c r="B233" s="263">
        <v>3488.0</v>
      </c>
      <c r="C233" s="263">
        <v>3435.15</v>
      </c>
      <c r="D233" s="263">
        <v>3498.9</v>
      </c>
      <c r="E233" s="263">
        <v>3432.85</v>
      </c>
      <c r="F233" s="264" t="s">
        <v>2412</v>
      </c>
      <c r="G233" s="265">
        <v>0.016</v>
      </c>
    </row>
    <row r="234" ht="15.75" customHeight="1">
      <c r="A234" s="258">
        <v>45274.0</v>
      </c>
      <c r="B234" s="242">
        <v>3433.1</v>
      </c>
      <c r="C234" s="242">
        <v>3425.95</v>
      </c>
      <c r="D234" s="242">
        <v>3440.0</v>
      </c>
      <c r="E234" s="242">
        <v>3400.1</v>
      </c>
      <c r="F234" s="187" t="s">
        <v>2362</v>
      </c>
      <c r="G234" s="243">
        <v>0.0098</v>
      </c>
    </row>
    <row r="235" ht="15.75" customHeight="1">
      <c r="A235" s="262">
        <v>45273.0</v>
      </c>
      <c r="B235" s="263">
        <v>3399.8</v>
      </c>
      <c r="C235" s="263">
        <v>3352.95</v>
      </c>
      <c r="D235" s="263">
        <v>3410.0</v>
      </c>
      <c r="E235" s="263">
        <v>3346.2</v>
      </c>
      <c r="F235" s="264" t="s">
        <v>2376</v>
      </c>
      <c r="G235" s="265">
        <v>0.0172</v>
      </c>
    </row>
    <row r="236" ht="15.75" customHeight="1">
      <c r="A236" s="258">
        <v>45272.0</v>
      </c>
      <c r="B236" s="242">
        <v>3342.4</v>
      </c>
      <c r="C236" s="242">
        <v>3375.0</v>
      </c>
      <c r="D236" s="242">
        <v>3375.0</v>
      </c>
      <c r="E236" s="242">
        <v>3332.0</v>
      </c>
      <c r="F236" s="187" t="s">
        <v>2413</v>
      </c>
      <c r="G236" s="243">
        <v>-0.0128</v>
      </c>
    </row>
    <row r="237" ht="15.75" customHeight="1">
      <c r="A237" s="262">
        <v>45271.0</v>
      </c>
      <c r="B237" s="263">
        <v>3385.8</v>
      </c>
      <c r="C237" s="263">
        <v>3377.95</v>
      </c>
      <c r="D237" s="263">
        <v>3405.0</v>
      </c>
      <c r="E237" s="263">
        <v>3360.0</v>
      </c>
      <c r="F237" s="264" t="s">
        <v>2405</v>
      </c>
      <c r="G237" s="265">
        <v>0.0022</v>
      </c>
    </row>
    <row r="238" ht="15.75" customHeight="1">
      <c r="A238" s="260">
        <v>45268.0</v>
      </c>
      <c r="B238" s="242">
        <v>3378.45</v>
      </c>
      <c r="C238" s="242">
        <v>3377.0</v>
      </c>
      <c r="D238" s="242">
        <v>3430.0</v>
      </c>
      <c r="E238" s="242">
        <v>3366.0</v>
      </c>
      <c r="F238" s="187" t="s">
        <v>2362</v>
      </c>
      <c r="G238" s="243">
        <v>0.0068</v>
      </c>
    </row>
    <row r="239" ht="15.75" customHeight="1">
      <c r="A239" s="266">
        <v>45267.0</v>
      </c>
      <c r="B239" s="263">
        <v>3355.6</v>
      </c>
      <c r="C239" s="263">
        <v>3392.3</v>
      </c>
      <c r="D239" s="263">
        <v>3409.9</v>
      </c>
      <c r="E239" s="263">
        <v>3337.05</v>
      </c>
      <c r="F239" s="264" t="s">
        <v>2331</v>
      </c>
      <c r="G239" s="265">
        <v>-0.0108</v>
      </c>
    </row>
    <row r="240" ht="15.75" customHeight="1">
      <c r="A240" s="260">
        <v>45266.0</v>
      </c>
      <c r="B240" s="242">
        <v>3392.3</v>
      </c>
      <c r="C240" s="242">
        <v>3330.0</v>
      </c>
      <c r="D240" s="242">
        <v>3401.0</v>
      </c>
      <c r="E240" s="242">
        <v>3321.0</v>
      </c>
      <c r="F240" s="187" t="s">
        <v>2414</v>
      </c>
      <c r="G240" s="243">
        <v>0.0232</v>
      </c>
    </row>
    <row r="241" ht="15.75" customHeight="1">
      <c r="A241" s="266">
        <v>45265.0</v>
      </c>
      <c r="B241" s="263">
        <v>3315.45</v>
      </c>
      <c r="C241" s="263">
        <v>3319.05</v>
      </c>
      <c r="D241" s="263">
        <v>3325.0</v>
      </c>
      <c r="E241" s="263">
        <v>3279.05</v>
      </c>
      <c r="F241" s="264" t="s">
        <v>1785</v>
      </c>
      <c r="G241" s="265">
        <v>6.0E-4</v>
      </c>
    </row>
    <row r="242" ht="15.75" customHeight="1">
      <c r="A242" s="260">
        <v>45264.0</v>
      </c>
      <c r="B242" s="242">
        <v>3313.55</v>
      </c>
      <c r="C242" s="242">
        <v>3285.0</v>
      </c>
      <c r="D242" s="242">
        <v>3347.55</v>
      </c>
      <c r="E242" s="242">
        <v>3250.0</v>
      </c>
      <c r="F242" s="187" t="s">
        <v>1567</v>
      </c>
      <c r="G242" s="243">
        <v>0.0385</v>
      </c>
    </row>
    <row r="243" ht="15.75" customHeight="1">
      <c r="A243" s="266">
        <v>45261.0</v>
      </c>
      <c r="B243" s="263">
        <v>3190.65</v>
      </c>
      <c r="C243" s="263">
        <v>3129.95</v>
      </c>
      <c r="D243" s="263">
        <v>3197.95</v>
      </c>
      <c r="E243" s="263">
        <v>3121.05</v>
      </c>
      <c r="F243" s="264" t="s">
        <v>2341</v>
      </c>
      <c r="G243" s="265">
        <v>0.0262</v>
      </c>
    </row>
    <row r="244" ht="15.75" customHeight="1">
      <c r="A244" s="258">
        <v>45260.0</v>
      </c>
      <c r="B244" s="242">
        <v>3109.2</v>
      </c>
      <c r="C244" s="242">
        <v>3076.3</v>
      </c>
      <c r="D244" s="242">
        <v>3124.55</v>
      </c>
      <c r="E244" s="242">
        <v>3058.7</v>
      </c>
      <c r="F244" s="187" t="s">
        <v>1793</v>
      </c>
      <c r="G244" s="243">
        <v>0.0083</v>
      </c>
    </row>
    <row r="245" ht="15.75" customHeight="1">
      <c r="A245" s="262">
        <v>45259.0</v>
      </c>
      <c r="B245" s="263">
        <v>3083.75</v>
      </c>
      <c r="C245" s="263">
        <v>3050.0</v>
      </c>
      <c r="D245" s="263">
        <v>3089.9</v>
      </c>
      <c r="E245" s="263">
        <v>3049.0</v>
      </c>
      <c r="F245" s="264" t="s">
        <v>2415</v>
      </c>
      <c r="G245" s="265">
        <v>0.0111</v>
      </c>
    </row>
    <row r="246" ht="15.75" customHeight="1">
      <c r="A246" s="258">
        <v>45258.0</v>
      </c>
      <c r="B246" s="242">
        <v>3050.0</v>
      </c>
      <c r="C246" s="242">
        <v>3054.0</v>
      </c>
      <c r="D246" s="242">
        <v>3059.15</v>
      </c>
      <c r="E246" s="242">
        <v>3035.0</v>
      </c>
      <c r="F246" s="187" t="s">
        <v>2350</v>
      </c>
      <c r="G246" s="243">
        <v>-0.0014</v>
      </c>
    </row>
    <row r="247" ht="15.75" customHeight="1">
      <c r="A247" s="262">
        <v>45254.0</v>
      </c>
      <c r="B247" s="263">
        <v>3054.25</v>
      </c>
      <c r="C247" s="263">
        <v>3050.0</v>
      </c>
      <c r="D247" s="263">
        <v>3067.0</v>
      </c>
      <c r="E247" s="263">
        <v>3039.6</v>
      </c>
      <c r="F247" s="264" t="s">
        <v>2416</v>
      </c>
      <c r="G247" s="265">
        <v>0.0028</v>
      </c>
    </row>
    <row r="248" ht="15.75" customHeight="1">
      <c r="A248" s="258">
        <v>45253.0</v>
      </c>
      <c r="B248" s="242">
        <v>3045.65</v>
      </c>
      <c r="C248" s="242">
        <v>3080.0</v>
      </c>
      <c r="D248" s="242">
        <v>3088.0</v>
      </c>
      <c r="E248" s="242">
        <v>3031.05</v>
      </c>
      <c r="F248" s="187" t="s">
        <v>2376</v>
      </c>
      <c r="G248" s="243">
        <v>-0.0119</v>
      </c>
    </row>
    <row r="249" ht="15.75" customHeight="1">
      <c r="A249" s="262">
        <v>45252.0</v>
      </c>
      <c r="B249" s="263">
        <v>3082.3</v>
      </c>
      <c r="C249" s="263">
        <v>3074.85</v>
      </c>
      <c r="D249" s="263">
        <v>3088.65</v>
      </c>
      <c r="E249" s="263">
        <v>3062.5</v>
      </c>
      <c r="F249" s="264" t="s">
        <v>2417</v>
      </c>
      <c r="G249" s="265">
        <v>0.0024</v>
      </c>
    </row>
    <row r="250" ht="15.75" customHeight="1">
      <c r="A250" s="258">
        <v>45251.0</v>
      </c>
      <c r="B250" s="242">
        <v>3074.85</v>
      </c>
      <c r="C250" s="242">
        <v>3088.5</v>
      </c>
      <c r="D250" s="242">
        <v>3099.0</v>
      </c>
      <c r="E250" s="242">
        <v>3062.45</v>
      </c>
      <c r="F250" s="187" t="s">
        <v>1795</v>
      </c>
      <c r="G250" s="243">
        <v>-0.0045</v>
      </c>
    </row>
    <row r="251" ht="15.75" customHeight="1">
      <c r="A251" s="262">
        <v>45250.0</v>
      </c>
      <c r="B251" s="263">
        <v>3088.8</v>
      </c>
      <c r="C251" s="263">
        <v>3095.1</v>
      </c>
      <c r="D251" s="263">
        <v>3111.95</v>
      </c>
      <c r="E251" s="263">
        <v>3076.2</v>
      </c>
      <c r="F251" s="264" t="s">
        <v>2321</v>
      </c>
      <c r="G251" s="265">
        <v>-0.0065</v>
      </c>
    </row>
    <row r="252" ht="15.75" customHeight="1">
      <c r="A252" s="258">
        <v>45247.0</v>
      </c>
      <c r="B252" s="242">
        <v>3109.0</v>
      </c>
      <c r="C252" s="242">
        <v>3050.0</v>
      </c>
      <c r="D252" s="242">
        <v>3115.45</v>
      </c>
      <c r="E252" s="242">
        <v>3045.15</v>
      </c>
      <c r="F252" s="187" t="s">
        <v>2418</v>
      </c>
      <c r="G252" s="243">
        <v>0.019</v>
      </c>
    </row>
    <row r="253" ht="15.75" customHeight="1">
      <c r="A253" s="262">
        <v>45246.0</v>
      </c>
      <c r="B253" s="263">
        <v>3051.15</v>
      </c>
      <c r="C253" s="263">
        <v>3057.95</v>
      </c>
      <c r="D253" s="263">
        <v>3082.1</v>
      </c>
      <c r="E253" s="263">
        <v>3045.0</v>
      </c>
      <c r="F253" s="264" t="s">
        <v>2419</v>
      </c>
      <c r="G253" s="265">
        <v>-0.0045</v>
      </c>
    </row>
    <row r="254" ht="15.75" customHeight="1">
      <c r="A254" s="258">
        <v>45245.0</v>
      </c>
      <c r="B254" s="242">
        <v>3064.95</v>
      </c>
      <c r="C254" s="242">
        <v>3062.35</v>
      </c>
      <c r="D254" s="242">
        <v>3071.05</v>
      </c>
      <c r="E254" s="242">
        <v>3055.0</v>
      </c>
      <c r="F254" s="187" t="s">
        <v>2162</v>
      </c>
      <c r="G254" s="243">
        <v>0.0054</v>
      </c>
    </row>
    <row r="255" ht="15.75" customHeight="1">
      <c r="A255" s="262">
        <v>45243.0</v>
      </c>
      <c r="B255" s="263">
        <v>3048.5</v>
      </c>
      <c r="C255" s="263">
        <v>3050.0</v>
      </c>
      <c r="D255" s="263">
        <v>3054.35</v>
      </c>
      <c r="E255" s="263">
        <v>3031.65</v>
      </c>
      <c r="F255" s="264" t="s">
        <v>2420</v>
      </c>
      <c r="G255" s="265">
        <v>-0.0011</v>
      </c>
    </row>
    <row r="256" ht="15.75" customHeight="1">
      <c r="A256" s="258">
        <v>45242.0</v>
      </c>
      <c r="B256" s="242">
        <v>3052.0</v>
      </c>
      <c r="C256" s="242">
        <v>3054.95</v>
      </c>
      <c r="D256" s="242">
        <v>3060.0</v>
      </c>
      <c r="E256" s="242">
        <v>3047.0</v>
      </c>
      <c r="F256" s="187" t="s">
        <v>2421</v>
      </c>
      <c r="G256" s="243">
        <v>0.0062</v>
      </c>
    </row>
    <row r="257" ht="15.75" customHeight="1">
      <c r="A257" s="262">
        <v>45240.0</v>
      </c>
      <c r="B257" s="263">
        <v>3033.25</v>
      </c>
      <c r="C257" s="263">
        <v>3021.05</v>
      </c>
      <c r="D257" s="263">
        <v>3044.0</v>
      </c>
      <c r="E257" s="263">
        <v>3005.25</v>
      </c>
      <c r="F257" s="264" t="s">
        <v>2422</v>
      </c>
      <c r="G257" s="265">
        <v>0.0028</v>
      </c>
    </row>
    <row r="258" ht="15.75" customHeight="1">
      <c r="A258" s="260">
        <v>45239.0</v>
      </c>
      <c r="B258" s="242">
        <v>3024.85</v>
      </c>
      <c r="C258" s="242">
        <v>3003.0</v>
      </c>
      <c r="D258" s="242">
        <v>3028.7</v>
      </c>
      <c r="E258" s="242">
        <v>2997.0</v>
      </c>
      <c r="F258" s="187" t="s">
        <v>1917</v>
      </c>
      <c r="G258" s="243">
        <v>0.0095</v>
      </c>
    </row>
    <row r="259" ht="15.75" customHeight="1">
      <c r="A259" s="266">
        <v>45238.0</v>
      </c>
      <c r="B259" s="263">
        <v>2996.45</v>
      </c>
      <c r="C259" s="263">
        <v>2974.7</v>
      </c>
      <c r="D259" s="263">
        <v>3002.75</v>
      </c>
      <c r="E259" s="263">
        <v>2961.0</v>
      </c>
      <c r="F259" s="264" t="s">
        <v>2423</v>
      </c>
      <c r="G259" s="265">
        <v>0.0119</v>
      </c>
    </row>
    <row r="260" ht="15.75" customHeight="1">
      <c r="A260" s="260">
        <v>45237.0</v>
      </c>
      <c r="B260" s="242">
        <v>2961.3</v>
      </c>
      <c r="C260" s="242">
        <v>2970.0</v>
      </c>
      <c r="D260" s="242">
        <v>2983.6</v>
      </c>
      <c r="E260" s="242">
        <v>2956.1</v>
      </c>
      <c r="F260" s="187" t="s">
        <v>2404</v>
      </c>
      <c r="G260" s="243">
        <v>-0.0048</v>
      </c>
    </row>
    <row r="261" ht="15.75" customHeight="1">
      <c r="A261" s="266">
        <v>45236.0</v>
      </c>
      <c r="B261" s="263">
        <v>2975.45</v>
      </c>
      <c r="C261" s="263">
        <v>2933.0</v>
      </c>
      <c r="D261" s="263">
        <v>2979.0</v>
      </c>
      <c r="E261" s="263">
        <v>2927.25</v>
      </c>
      <c r="F261" s="264" t="s">
        <v>2424</v>
      </c>
      <c r="G261" s="265">
        <v>0.0221</v>
      </c>
    </row>
    <row r="262" ht="15.75" customHeight="1">
      <c r="A262" s="260">
        <v>45233.0</v>
      </c>
      <c r="B262" s="242">
        <v>2911.25</v>
      </c>
      <c r="C262" s="242">
        <v>2934.0</v>
      </c>
      <c r="D262" s="242">
        <v>2948.05</v>
      </c>
      <c r="E262" s="242">
        <v>2905.0</v>
      </c>
      <c r="F262" s="187" t="s">
        <v>2425</v>
      </c>
      <c r="G262" s="243">
        <v>-0.0023</v>
      </c>
    </row>
    <row r="263" ht="15.75" customHeight="1">
      <c r="A263" s="266">
        <v>45232.0</v>
      </c>
      <c r="B263" s="263">
        <v>2918.1</v>
      </c>
      <c r="C263" s="263">
        <v>2935.0</v>
      </c>
      <c r="D263" s="263">
        <v>2937.85</v>
      </c>
      <c r="E263" s="263">
        <v>2903.2</v>
      </c>
      <c r="F263" s="264" t="s">
        <v>2347</v>
      </c>
      <c r="G263" s="265">
        <v>0.0079</v>
      </c>
    </row>
    <row r="264" ht="15.75" customHeight="1">
      <c r="A264" s="260">
        <v>45231.0</v>
      </c>
      <c r="B264" s="242">
        <v>2895.3</v>
      </c>
      <c r="C264" s="242">
        <v>2947.45</v>
      </c>
      <c r="D264" s="242">
        <v>2983.15</v>
      </c>
      <c r="E264" s="242">
        <v>2871.05</v>
      </c>
      <c r="F264" s="187" t="s">
        <v>1989</v>
      </c>
      <c r="G264" s="243">
        <v>-0.0115</v>
      </c>
    </row>
    <row r="265" ht="15.75" customHeight="1">
      <c r="A265" s="262">
        <v>45230.0</v>
      </c>
      <c r="B265" s="263">
        <v>2929.05</v>
      </c>
      <c r="C265" s="263">
        <v>2929.95</v>
      </c>
      <c r="D265" s="263">
        <v>2951.55</v>
      </c>
      <c r="E265" s="263">
        <v>2907.95</v>
      </c>
      <c r="F265" s="264" t="s">
        <v>2426</v>
      </c>
      <c r="G265" s="265">
        <v>9.0E-4</v>
      </c>
    </row>
    <row r="266" ht="15.75" customHeight="1">
      <c r="A266" s="258">
        <v>45229.0</v>
      </c>
      <c r="B266" s="242">
        <v>2926.35</v>
      </c>
      <c r="C266" s="242">
        <v>2899.2</v>
      </c>
      <c r="D266" s="242">
        <v>2932.0</v>
      </c>
      <c r="E266" s="242">
        <v>2856.15</v>
      </c>
      <c r="F266" s="187" t="s">
        <v>2427</v>
      </c>
      <c r="G266" s="243">
        <v>0.0084</v>
      </c>
    </row>
    <row r="267" ht="15.75" customHeight="1">
      <c r="A267" s="262">
        <v>45226.0</v>
      </c>
      <c r="B267" s="263">
        <v>2901.9</v>
      </c>
      <c r="C267" s="263">
        <v>2864.65</v>
      </c>
      <c r="D267" s="263">
        <v>2910.55</v>
      </c>
      <c r="E267" s="263">
        <v>2857.65</v>
      </c>
      <c r="F267" s="264" t="s">
        <v>2428</v>
      </c>
      <c r="G267" s="265">
        <v>0.013</v>
      </c>
    </row>
    <row r="268" ht="15.75" customHeight="1">
      <c r="A268" s="258">
        <v>45225.0</v>
      </c>
      <c r="B268" s="242">
        <v>2864.6</v>
      </c>
      <c r="C268" s="242">
        <v>2906.0</v>
      </c>
      <c r="D268" s="242">
        <v>2916.15</v>
      </c>
      <c r="E268" s="242">
        <v>2857.05</v>
      </c>
      <c r="F268" s="187" t="s">
        <v>2036</v>
      </c>
      <c r="G268" s="243">
        <v>-0.0177</v>
      </c>
    </row>
    <row r="269" ht="15.75" customHeight="1">
      <c r="A269" s="262">
        <v>45224.0</v>
      </c>
      <c r="B269" s="263">
        <v>2916.1</v>
      </c>
      <c r="C269" s="263">
        <v>2959.0</v>
      </c>
      <c r="D269" s="263">
        <v>2965.5</v>
      </c>
      <c r="E269" s="263">
        <v>2910.3</v>
      </c>
      <c r="F269" s="264" t="s">
        <v>2341</v>
      </c>
      <c r="G269" s="265">
        <v>-0.0143</v>
      </c>
    </row>
    <row r="270" ht="15.75" customHeight="1">
      <c r="A270" s="258">
        <v>45222.0</v>
      </c>
      <c r="B270" s="242">
        <v>2958.3</v>
      </c>
      <c r="C270" s="242">
        <v>3003.0</v>
      </c>
      <c r="D270" s="242">
        <v>3006.9</v>
      </c>
      <c r="E270" s="242">
        <v>2949.0</v>
      </c>
      <c r="F270" s="187" t="s">
        <v>2352</v>
      </c>
      <c r="G270" s="243">
        <v>-0.0179</v>
      </c>
    </row>
    <row r="271" ht="15.75" customHeight="1">
      <c r="A271" s="262">
        <v>45219.0</v>
      </c>
      <c r="B271" s="263">
        <v>3012.35</v>
      </c>
      <c r="C271" s="263">
        <v>3039.95</v>
      </c>
      <c r="D271" s="263">
        <v>3056.25</v>
      </c>
      <c r="E271" s="263">
        <v>2977.3</v>
      </c>
      <c r="F271" s="264" t="s">
        <v>2339</v>
      </c>
      <c r="G271" s="265">
        <v>-0.0138</v>
      </c>
    </row>
    <row r="272" ht="15.75" customHeight="1">
      <c r="A272" s="258">
        <v>45218.0</v>
      </c>
      <c r="B272" s="242">
        <v>3054.4</v>
      </c>
      <c r="C272" s="242">
        <v>3025.6</v>
      </c>
      <c r="D272" s="242">
        <v>3069.9</v>
      </c>
      <c r="E272" s="242">
        <v>3007.15</v>
      </c>
      <c r="F272" s="187" t="s">
        <v>2419</v>
      </c>
      <c r="G272" s="243">
        <v>0.0029</v>
      </c>
    </row>
    <row r="273" ht="15.75" customHeight="1">
      <c r="A273" s="262">
        <v>45217.0</v>
      </c>
      <c r="B273" s="263">
        <v>3045.6</v>
      </c>
      <c r="C273" s="263">
        <v>3068.65</v>
      </c>
      <c r="D273" s="263">
        <v>3079.15</v>
      </c>
      <c r="E273" s="263">
        <v>3037.15</v>
      </c>
      <c r="F273" s="264" t="s">
        <v>1787</v>
      </c>
      <c r="G273" s="265">
        <v>-0.0068</v>
      </c>
    </row>
    <row r="274" ht="15.75" customHeight="1">
      <c r="A274" s="258">
        <v>45216.0</v>
      </c>
      <c r="B274" s="242">
        <v>3066.3</v>
      </c>
      <c r="C274" s="242">
        <v>3109.9</v>
      </c>
      <c r="D274" s="242">
        <v>3114.2</v>
      </c>
      <c r="E274" s="242">
        <v>3063.0</v>
      </c>
      <c r="F274" s="187" t="s">
        <v>2366</v>
      </c>
      <c r="G274" s="243">
        <v>-0.0115</v>
      </c>
    </row>
    <row r="275" ht="15.75" customHeight="1">
      <c r="A275" s="262">
        <v>45215.0</v>
      </c>
      <c r="B275" s="263">
        <v>3101.9</v>
      </c>
      <c r="C275" s="263">
        <v>3098.95</v>
      </c>
      <c r="D275" s="263">
        <v>3113.25</v>
      </c>
      <c r="E275" s="263">
        <v>3074.7</v>
      </c>
      <c r="F275" s="264" t="s">
        <v>2429</v>
      </c>
      <c r="G275" s="265">
        <v>0.004</v>
      </c>
    </row>
    <row r="276" ht="15.75" customHeight="1">
      <c r="A276" s="258">
        <v>45212.0</v>
      </c>
      <c r="B276" s="242">
        <v>3089.6</v>
      </c>
      <c r="C276" s="242">
        <v>3067.75</v>
      </c>
      <c r="D276" s="242">
        <v>3099.0</v>
      </c>
      <c r="E276" s="242">
        <v>3063.5</v>
      </c>
      <c r="F276" s="187" t="s">
        <v>1869</v>
      </c>
      <c r="G276" s="243">
        <v>0.0025</v>
      </c>
    </row>
    <row r="277" ht="15.75" customHeight="1">
      <c r="A277" s="262">
        <v>45211.0</v>
      </c>
      <c r="B277" s="263">
        <v>3081.75</v>
      </c>
      <c r="C277" s="263">
        <v>3094.0</v>
      </c>
      <c r="D277" s="263">
        <v>3105.05</v>
      </c>
      <c r="E277" s="263">
        <v>3067.05</v>
      </c>
      <c r="F277" s="264" t="s">
        <v>2345</v>
      </c>
      <c r="G277" s="265">
        <v>-0.0023</v>
      </c>
    </row>
    <row r="278" ht="15.75" customHeight="1">
      <c r="A278" s="258">
        <v>45210.0</v>
      </c>
      <c r="B278" s="242">
        <v>3088.7</v>
      </c>
      <c r="C278" s="242">
        <v>3090.0</v>
      </c>
      <c r="D278" s="242">
        <v>3110.0</v>
      </c>
      <c r="E278" s="242">
        <v>3084.4</v>
      </c>
      <c r="F278" s="187" t="s">
        <v>1586</v>
      </c>
      <c r="G278" s="243">
        <v>0.0041</v>
      </c>
    </row>
    <row r="279" ht="15.75" customHeight="1">
      <c r="A279" s="262">
        <v>45209.0</v>
      </c>
      <c r="B279" s="263">
        <v>3076.0</v>
      </c>
      <c r="C279" s="263">
        <v>3073.85</v>
      </c>
      <c r="D279" s="263">
        <v>3099.0</v>
      </c>
      <c r="E279" s="263">
        <v>3072.15</v>
      </c>
      <c r="F279" s="264" t="s">
        <v>2430</v>
      </c>
      <c r="G279" s="265">
        <v>4.0E-4</v>
      </c>
    </row>
    <row r="280" ht="15.75" customHeight="1">
      <c r="A280" s="260">
        <v>45208.0</v>
      </c>
      <c r="B280" s="242">
        <v>3074.7</v>
      </c>
      <c r="C280" s="242">
        <v>3075.0</v>
      </c>
      <c r="D280" s="242">
        <v>3085.0</v>
      </c>
      <c r="E280" s="242">
        <v>3055.55</v>
      </c>
      <c r="F280" s="187" t="s">
        <v>2431</v>
      </c>
      <c r="G280" s="243">
        <v>-0.0061</v>
      </c>
    </row>
    <row r="281" ht="15.75" customHeight="1">
      <c r="A281" s="266">
        <v>45205.0</v>
      </c>
      <c r="B281" s="263">
        <v>3093.7</v>
      </c>
      <c r="C281" s="263">
        <v>3114.95</v>
      </c>
      <c r="D281" s="263">
        <v>3114.95</v>
      </c>
      <c r="E281" s="263">
        <v>3073.15</v>
      </c>
      <c r="F281" s="264" t="s">
        <v>2354</v>
      </c>
      <c r="G281" s="265">
        <v>-8.0E-4</v>
      </c>
    </row>
    <row r="282" ht="15.75" customHeight="1">
      <c r="A282" s="260">
        <v>45204.0</v>
      </c>
      <c r="B282" s="242">
        <v>3096.05</v>
      </c>
      <c r="C282" s="242">
        <v>3032.55</v>
      </c>
      <c r="D282" s="242">
        <v>3114.9</v>
      </c>
      <c r="E282" s="242">
        <v>3032.55</v>
      </c>
      <c r="F282" s="187" t="s">
        <v>1589</v>
      </c>
      <c r="G282" s="243">
        <v>0.0226</v>
      </c>
    </row>
    <row r="283" ht="15.75" customHeight="1">
      <c r="A283" s="266">
        <v>45203.0</v>
      </c>
      <c r="B283" s="263">
        <v>3027.75</v>
      </c>
      <c r="C283" s="263">
        <v>3064.1</v>
      </c>
      <c r="D283" s="263">
        <v>3064.1</v>
      </c>
      <c r="E283" s="263">
        <v>2990.05</v>
      </c>
      <c r="F283" s="264" t="s">
        <v>1567</v>
      </c>
      <c r="G283" s="265">
        <v>-0.0148</v>
      </c>
    </row>
    <row r="284" ht="15.75" customHeight="1">
      <c r="A284" s="260">
        <v>45202.0</v>
      </c>
      <c r="B284" s="242">
        <v>3073.25</v>
      </c>
      <c r="C284" s="242">
        <v>3040.5</v>
      </c>
      <c r="D284" s="242">
        <v>3077.45</v>
      </c>
      <c r="E284" s="242">
        <v>2995.1</v>
      </c>
      <c r="F284" s="187" t="s">
        <v>1783</v>
      </c>
      <c r="G284" s="243">
        <v>0.0164</v>
      </c>
    </row>
    <row r="285" ht="15.75" customHeight="1">
      <c r="A285" s="266">
        <v>45198.0</v>
      </c>
      <c r="B285" s="263">
        <v>3023.55</v>
      </c>
      <c r="C285" s="263">
        <v>3040.0</v>
      </c>
      <c r="D285" s="263">
        <v>3058.35</v>
      </c>
      <c r="E285" s="263">
        <v>3005.25</v>
      </c>
      <c r="F285" s="264" t="s">
        <v>2156</v>
      </c>
      <c r="G285" s="265">
        <v>0.0045</v>
      </c>
    </row>
    <row r="286" ht="15.75" customHeight="1">
      <c r="A286" s="260">
        <v>45197.0</v>
      </c>
      <c r="B286" s="242">
        <v>3010.0</v>
      </c>
      <c r="C286" s="242">
        <v>2989.0</v>
      </c>
      <c r="D286" s="242">
        <v>3050.5</v>
      </c>
      <c r="E286" s="242">
        <v>2978.25</v>
      </c>
      <c r="F286" s="187" t="s">
        <v>2091</v>
      </c>
      <c r="G286" s="243">
        <v>0.0152</v>
      </c>
    </row>
    <row r="287" ht="15.75" customHeight="1">
      <c r="A287" s="266">
        <v>45196.0</v>
      </c>
      <c r="B287" s="263">
        <v>2965.05</v>
      </c>
      <c r="C287" s="263">
        <v>2922.0</v>
      </c>
      <c r="D287" s="263">
        <v>2994.9</v>
      </c>
      <c r="E287" s="263">
        <v>2911.65</v>
      </c>
      <c r="F287" s="264" t="s">
        <v>1647</v>
      </c>
      <c r="G287" s="265">
        <v>0.018</v>
      </c>
    </row>
    <row r="288" ht="15.75" customHeight="1">
      <c r="A288" s="260">
        <v>45195.0</v>
      </c>
      <c r="B288" s="242">
        <v>2912.55</v>
      </c>
      <c r="C288" s="242">
        <v>2915.0</v>
      </c>
      <c r="D288" s="242">
        <v>2944.0</v>
      </c>
      <c r="E288" s="242">
        <v>2910.0</v>
      </c>
      <c r="F288" s="187" t="s">
        <v>2432</v>
      </c>
      <c r="G288" s="243">
        <v>0.0035</v>
      </c>
    </row>
    <row r="289" ht="15.75" customHeight="1">
      <c r="A289" s="266">
        <v>45194.0</v>
      </c>
      <c r="B289" s="263">
        <v>2902.5</v>
      </c>
      <c r="C289" s="263">
        <v>2917.95</v>
      </c>
      <c r="D289" s="263">
        <v>2923.8</v>
      </c>
      <c r="E289" s="263">
        <v>2871.0</v>
      </c>
      <c r="F289" s="264" t="s">
        <v>2344</v>
      </c>
      <c r="G289" s="265">
        <v>-0.0055</v>
      </c>
    </row>
    <row r="290" ht="15.75" customHeight="1">
      <c r="A290" s="260">
        <v>45191.0</v>
      </c>
      <c r="B290" s="242">
        <v>2918.5</v>
      </c>
      <c r="C290" s="242">
        <v>2908.7</v>
      </c>
      <c r="D290" s="242">
        <v>2936.45</v>
      </c>
      <c r="E290" s="242">
        <v>2902.25</v>
      </c>
      <c r="F290" s="187" t="s">
        <v>2096</v>
      </c>
      <c r="G290" s="243">
        <v>0.0066</v>
      </c>
    </row>
    <row r="291" ht="15.75" customHeight="1">
      <c r="A291" s="266">
        <v>45190.0</v>
      </c>
      <c r="B291" s="263">
        <v>2899.35</v>
      </c>
      <c r="C291" s="263">
        <v>2885.05</v>
      </c>
      <c r="D291" s="263">
        <v>2905.1</v>
      </c>
      <c r="E291" s="263">
        <v>2846.05</v>
      </c>
      <c r="F291" s="264" t="s">
        <v>2433</v>
      </c>
      <c r="G291" s="265">
        <v>0.0032</v>
      </c>
    </row>
    <row r="292" ht="15.75" customHeight="1">
      <c r="A292" s="260">
        <v>45189.0</v>
      </c>
      <c r="B292" s="242">
        <v>2890.0</v>
      </c>
      <c r="C292" s="242">
        <v>2926.95</v>
      </c>
      <c r="D292" s="242">
        <v>2944.95</v>
      </c>
      <c r="E292" s="242">
        <v>2886.05</v>
      </c>
      <c r="F292" s="187" t="s">
        <v>2383</v>
      </c>
      <c r="G292" s="243">
        <v>-0.0102</v>
      </c>
    </row>
    <row r="293" ht="15.75" customHeight="1">
      <c r="A293" s="266">
        <v>45187.0</v>
      </c>
      <c r="B293" s="263">
        <v>2919.85</v>
      </c>
      <c r="C293" s="263">
        <v>2910.0</v>
      </c>
      <c r="D293" s="263">
        <v>2930.0</v>
      </c>
      <c r="E293" s="263">
        <v>2907.0</v>
      </c>
      <c r="F293" s="264" t="s">
        <v>2434</v>
      </c>
      <c r="G293" s="265">
        <v>0.0039</v>
      </c>
    </row>
    <row r="294" ht="15.75" customHeight="1">
      <c r="A294" s="260">
        <v>45184.0</v>
      </c>
      <c r="B294" s="242">
        <v>2908.55</v>
      </c>
      <c r="C294" s="242">
        <v>2933.0</v>
      </c>
      <c r="D294" s="242">
        <v>2934.95</v>
      </c>
      <c r="E294" s="242">
        <v>2900.0</v>
      </c>
      <c r="F294" s="187" t="s">
        <v>1785</v>
      </c>
      <c r="G294" s="243">
        <v>-0.0034</v>
      </c>
    </row>
    <row r="295" ht="15.75" customHeight="1">
      <c r="A295" s="266">
        <v>45183.0</v>
      </c>
      <c r="B295" s="263">
        <v>2918.6</v>
      </c>
      <c r="C295" s="263">
        <v>2924.9</v>
      </c>
      <c r="D295" s="263">
        <v>2931.65</v>
      </c>
      <c r="E295" s="263">
        <v>2906.0</v>
      </c>
      <c r="F295" s="264" t="s">
        <v>2391</v>
      </c>
      <c r="G295" s="265">
        <v>0.0041</v>
      </c>
    </row>
    <row r="296" ht="15.75" customHeight="1">
      <c r="A296" s="260">
        <v>45182.0</v>
      </c>
      <c r="B296" s="242">
        <v>2906.75</v>
      </c>
      <c r="C296" s="242">
        <v>2943.5</v>
      </c>
      <c r="D296" s="242">
        <v>2943.7</v>
      </c>
      <c r="E296" s="242">
        <v>2888.45</v>
      </c>
      <c r="F296" s="187" t="s">
        <v>1769</v>
      </c>
      <c r="G296" s="243">
        <v>-0.0127</v>
      </c>
    </row>
    <row r="297" ht="15.75" customHeight="1">
      <c r="A297" s="266">
        <v>45181.0</v>
      </c>
      <c r="B297" s="263">
        <v>2944.1</v>
      </c>
      <c r="C297" s="263">
        <v>2951.6</v>
      </c>
      <c r="D297" s="263">
        <v>3009.0</v>
      </c>
      <c r="E297" s="263">
        <v>2932.45</v>
      </c>
      <c r="F297" s="264" t="s">
        <v>1652</v>
      </c>
      <c r="G297" s="265">
        <v>0.0172</v>
      </c>
    </row>
    <row r="298" ht="15.75" customHeight="1">
      <c r="A298" s="260">
        <v>45180.0</v>
      </c>
      <c r="B298" s="242">
        <v>2894.2</v>
      </c>
      <c r="C298" s="242">
        <v>2905.0</v>
      </c>
      <c r="D298" s="242">
        <v>2926.0</v>
      </c>
      <c r="E298" s="242">
        <v>2890.05</v>
      </c>
      <c r="F298" s="187" t="s">
        <v>2430</v>
      </c>
      <c r="G298" s="243">
        <v>-0.0026</v>
      </c>
    </row>
    <row r="299" ht="15.75" customHeight="1">
      <c r="A299" s="266">
        <v>45177.0</v>
      </c>
      <c r="B299" s="263">
        <v>2901.6</v>
      </c>
      <c r="C299" s="263">
        <v>2888.0</v>
      </c>
      <c r="D299" s="263">
        <v>2928.7</v>
      </c>
      <c r="E299" s="263">
        <v>2872.45</v>
      </c>
      <c r="F299" s="264" t="s">
        <v>2083</v>
      </c>
      <c r="G299" s="265">
        <v>0.0194</v>
      </c>
    </row>
    <row r="300" ht="15.75" customHeight="1">
      <c r="A300" s="260">
        <v>45176.0</v>
      </c>
      <c r="B300" s="242">
        <v>2846.4</v>
      </c>
      <c r="C300" s="242">
        <v>2733.0</v>
      </c>
      <c r="D300" s="242">
        <v>2855.95</v>
      </c>
      <c r="E300" s="242">
        <v>2730.0</v>
      </c>
      <c r="F300" s="187" t="s">
        <v>2031</v>
      </c>
      <c r="G300" s="243">
        <v>0.0425</v>
      </c>
    </row>
    <row r="301" ht="15.75" customHeight="1">
      <c r="A301" s="266">
        <v>45175.0</v>
      </c>
      <c r="B301" s="263">
        <v>2730.45</v>
      </c>
      <c r="C301" s="263">
        <v>2740.0</v>
      </c>
      <c r="D301" s="263">
        <v>2742.8</v>
      </c>
      <c r="E301" s="263">
        <v>2712.0</v>
      </c>
      <c r="F301" s="264" t="s">
        <v>2333</v>
      </c>
      <c r="G301" s="265">
        <v>-9.0E-4</v>
      </c>
    </row>
    <row r="302" ht="15.75" customHeight="1">
      <c r="A302" s="260">
        <v>45174.0</v>
      </c>
      <c r="B302" s="242">
        <v>2732.95</v>
      </c>
      <c r="C302" s="242">
        <v>2720.5</v>
      </c>
      <c r="D302" s="242">
        <v>2739.0</v>
      </c>
      <c r="E302" s="242">
        <v>2720.0</v>
      </c>
      <c r="F302" s="187" t="s">
        <v>2410</v>
      </c>
      <c r="G302" s="243">
        <v>0.0081</v>
      </c>
    </row>
    <row r="303" ht="15.75" customHeight="1">
      <c r="A303" s="266">
        <v>45173.0</v>
      </c>
      <c r="B303" s="263">
        <v>2711.1</v>
      </c>
      <c r="C303" s="263">
        <v>2733.0</v>
      </c>
      <c r="D303" s="263">
        <v>2742.0</v>
      </c>
      <c r="E303" s="263">
        <v>2705.0</v>
      </c>
      <c r="F303" s="264" t="s">
        <v>2430</v>
      </c>
      <c r="G303" s="265">
        <v>0.0033</v>
      </c>
    </row>
    <row r="304" ht="15.75" customHeight="1">
      <c r="A304" s="260">
        <v>45170.0</v>
      </c>
      <c r="B304" s="242">
        <v>2702.1</v>
      </c>
      <c r="C304" s="242">
        <v>2710.0</v>
      </c>
      <c r="D304" s="242">
        <v>2715.95</v>
      </c>
      <c r="E304" s="242">
        <v>2688.3</v>
      </c>
      <c r="F304" s="187" t="s">
        <v>2435</v>
      </c>
      <c r="G304" s="243">
        <v>-2.0E-4</v>
      </c>
    </row>
    <row r="305" ht="15.75" customHeight="1">
      <c r="A305" s="266">
        <v>45169.0</v>
      </c>
      <c r="B305" s="263">
        <v>2702.7</v>
      </c>
      <c r="C305" s="263">
        <v>2720.0</v>
      </c>
      <c r="D305" s="263">
        <v>2724.6</v>
      </c>
      <c r="E305" s="263">
        <v>2678.35</v>
      </c>
      <c r="F305" s="264" t="s">
        <v>2433</v>
      </c>
      <c r="G305" s="265">
        <v>-0.0023</v>
      </c>
    </row>
    <row r="306" ht="15.75" customHeight="1">
      <c r="A306" s="260">
        <v>45168.0</v>
      </c>
      <c r="B306" s="242">
        <v>2709.0</v>
      </c>
      <c r="C306" s="242">
        <v>2722.95</v>
      </c>
      <c r="D306" s="242">
        <v>2737.65</v>
      </c>
      <c r="E306" s="242">
        <v>2707.0</v>
      </c>
      <c r="F306" s="187" t="s">
        <v>1753</v>
      </c>
      <c r="G306" s="243">
        <v>-0.0037</v>
      </c>
    </row>
    <row r="307" ht="15.75" customHeight="1">
      <c r="A307" s="266">
        <v>45167.0</v>
      </c>
      <c r="B307" s="263">
        <v>2718.95</v>
      </c>
      <c r="C307" s="263">
        <v>2710.0</v>
      </c>
      <c r="D307" s="263">
        <v>2722.1</v>
      </c>
      <c r="E307" s="263">
        <v>2696.3</v>
      </c>
      <c r="F307" s="264" t="s">
        <v>2417</v>
      </c>
      <c r="G307" s="265">
        <v>0.0088</v>
      </c>
    </row>
    <row r="308" ht="15.75" customHeight="1">
      <c r="A308" s="260">
        <v>45166.0</v>
      </c>
      <c r="B308" s="242">
        <v>2695.35</v>
      </c>
      <c r="C308" s="242">
        <v>2653.55</v>
      </c>
      <c r="D308" s="242">
        <v>2700.0</v>
      </c>
      <c r="E308" s="242">
        <v>2650.05</v>
      </c>
      <c r="F308" s="187" t="s">
        <v>2430</v>
      </c>
      <c r="G308" s="243">
        <v>0.0216</v>
      </c>
    </row>
    <row r="309" ht="15.75" customHeight="1">
      <c r="A309" s="266">
        <v>45163.0</v>
      </c>
      <c r="B309" s="263">
        <v>2638.4</v>
      </c>
      <c r="C309" s="263">
        <v>2677.45</v>
      </c>
      <c r="D309" s="263">
        <v>2682.7</v>
      </c>
      <c r="E309" s="263">
        <v>2631.0</v>
      </c>
      <c r="F309" s="264" t="s">
        <v>2378</v>
      </c>
      <c r="G309" s="265">
        <v>-0.0185</v>
      </c>
    </row>
    <row r="310" ht="15.75" customHeight="1">
      <c r="A310" s="260">
        <v>45162.0</v>
      </c>
      <c r="B310" s="242">
        <v>2688.15</v>
      </c>
      <c r="C310" s="242">
        <v>2747.5</v>
      </c>
      <c r="D310" s="242">
        <v>2766.8</v>
      </c>
      <c r="E310" s="242">
        <v>2680.6</v>
      </c>
      <c r="F310" s="187" t="s">
        <v>2361</v>
      </c>
      <c r="G310" s="243">
        <v>-0.0108</v>
      </c>
    </row>
    <row r="311" ht="15.75" customHeight="1">
      <c r="A311" s="266">
        <v>45161.0</v>
      </c>
      <c r="B311" s="263">
        <v>2717.6</v>
      </c>
      <c r="C311" s="263">
        <v>2689.55</v>
      </c>
      <c r="D311" s="263">
        <v>2726.0</v>
      </c>
      <c r="E311" s="263">
        <v>2682.45</v>
      </c>
      <c r="F311" s="264" t="s">
        <v>2406</v>
      </c>
      <c r="G311" s="265">
        <v>0.0145</v>
      </c>
    </row>
    <row r="312" ht="15.75" customHeight="1">
      <c r="A312" s="260">
        <v>45160.0</v>
      </c>
      <c r="B312" s="242">
        <v>2678.8</v>
      </c>
      <c r="C312" s="242">
        <v>2668.0</v>
      </c>
      <c r="D312" s="242">
        <v>2685.65</v>
      </c>
      <c r="E312" s="242">
        <v>2662.0</v>
      </c>
      <c r="F312" s="187" t="s">
        <v>2384</v>
      </c>
      <c r="G312" s="243">
        <v>0.0062</v>
      </c>
    </row>
    <row r="313" ht="15.75" customHeight="1">
      <c r="A313" s="266">
        <v>45159.0</v>
      </c>
      <c r="B313" s="263">
        <v>2662.25</v>
      </c>
      <c r="C313" s="263">
        <v>2641.85</v>
      </c>
      <c r="D313" s="263">
        <v>2666.6</v>
      </c>
      <c r="E313" s="263">
        <v>2623.45</v>
      </c>
      <c r="F313" s="264" t="s">
        <v>2436</v>
      </c>
      <c r="G313" s="265">
        <v>0.0077</v>
      </c>
    </row>
    <row r="314" ht="15.75" customHeight="1">
      <c r="A314" s="260">
        <v>45156.0</v>
      </c>
      <c r="B314" s="242">
        <v>2641.95</v>
      </c>
      <c r="C314" s="242">
        <v>2650.0</v>
      </c>
      <c r="D314" s="242">
        <v>2674.7</v>
      </c>
      <c r="E314" s="242">
        <v>2632.75</v>
      </c>
      <c r="F314" s="187" t="s">
        <v>2354</v>
      </c>
      <c r="G314" s="243">
        <v>-0.004</v>
      </c>
    </row>
    <row r="315" ht="15.75" customHeight="1">
      <c r="A315" s="266">
        <v>45155.0</v>
      </c>
      <c r="B315" s="263">
        <v>2652.5</v>
      </c>
      <c r="C315" s="263">
        <v>2691.05</v>
      </c>
      <c r="D315" s="263">
        <v>2691.05</v>
      </c>
      <c r="E315" s="263">
        <v>2642.0</v>
      </c>
      <c r="F315" s="264" t="s">
        <v>1918</v>
      </c>
      <c r="G315" s="265">
        <v>-0.0143</v>
      </c>
    </row>
    <row r="316" ht="15.75" customHeight="1">
      <c r="A316" s="260">
        <v>45154.0</v>
      </c>
      <c r="B316" s="242">
        <v>2691.05</v>
      </c>
      <c r="C316" s="242">
        <v>2669.0</v>
      </c>
      <c r="D316" s="242">
        <v>2695.0</v>
      </c>
      <c r="E316" s="242">
        <v>2652.05</v>
      </c>
      <c r="F316" s="187" t="s">
        <v>1877</v>
      </c>
      <c r="G316" s="243">
        <v>0.0117</v>
      </c>
    </row>
    <row r="317" ht="15.75" customHeight="1">
      <c r="A317" s="266">
        <v>45152.0</v>
      </c>
      <c r="B317" s="263">
        <v>2659.9</v>
      </c>
      <c r="C317" s="263">
        <v>2637.0</v>
      </c>
      <c r="D317" s="263">
        <v>2663.55</v>
      </c>
      <c r="E317" s="263">
        <v>2616.0</v>
      </c>
      <c r="F317" s="264" t="s">
        <v>2332</v>
      </c>
      <c r="G317" s="265">
        <v>0.0081</v>
      </c>
    </row>
    <row r="318" ht="15.75" customHeight="1">
      <c r="A318" s="260">
        <v>45149.0</v>
      </c>
      <c r="B318" s="242">
        <v>2638.5</v>
      </c>
      <c r="C318" s="242">
        <v>2642.05</v>
      </c>
      <c r="D318" s="242">
        <v>2656.9</v>
      </c>
      <c r="E318" s="242">
        <v>2631.25</v>
      </c>
      <c r="F318" s="187" t="s">
        <v>2355</v>
      </c>
      <c r="G318" s="243">
        <v>-0.0019</v>
      </c>
    </row>
    <row r="319" ht="15.75" customHeight="1">
      <c r="A319" s="266">
        <v>45148.0</v>
      </c>
      <c r="B319" s="263">
        <v>2643.5</v>
      </c>
      <c r="C319" s="263">
        <v>2640.1</v>
      </c>
      <c r="D319" s="263">
        <v>2661.6</v>
      </c>
      <c r="E319" s="263">
        <v>2621.65</v>
      </c>
      <c r="F319" s="264" t="s">
        <v>2437</v>
      </c>
      <c r="G319" s="265">
        <v>-0.0031</v>
      </c>
    </row>
    <row r="320" ht="15.75" customHeight="1">
      <c r="A320" s="260">
        <v>45147.0</v>
      </c>
      <c r="B320" s="242">
        <v>2651.6</v>
      </c>
      <c r="C320" s="242">
        <v>2635.0</v>
      </c>
      <c r="D320" s="242">
        <v>2655.0</v>
      </c>
      <c r="E320" s="242">
        <v>2615.25</v>
      </c>
      <c r="F320" s="187" t="s">
        <v>2438</v>
      </c>
      <c r="G320" s="243">
        <v>0.0074</v>
      </c>
    </row>
    <row r="321" ht="15.75" customHeight="1">
      <c r="A321" s="266">
        <v>45146.0</v>
      </c>
      <c r="B321" s="263">
        <v>2632.2</v>
      </c>
      <c r="C321" s="263">
        <v>2639.05</v>
      </c>
      <c r="D321" s="263">
        <v>2649.5</v>
      </c>
      <c r="E321" s="263">
        <v>2628.3</v>
      </c>
      <c r="F321" s="264" t="s">
        <v>2439</v>
      </c>
      <c r="G321" s="265">
        <v>-0.0014</v>
      </c>
    </row>
    <row r="322" ht="15.75" customHeight="1">
      <c r="A322" s="260">
        <v>45145.0</v>
      </c>
      <c r="B322" s="242">
        <v>2635.9</v>
      </c>
      <c r="C322" s="242">
        <v>2628.0</v>
      </c>
      <c r="D322" s="242">
        <v>2654.0</v>
      </c>
      <c r="E322" s="242">
        <v>2623.1</v>
      </c>
      <c r="F322" s="187" t="s">
        <v>2162</v>
      </c>
      <c r="G322" s="243">
        <v>0.0034</v>
      </c>
    </row>
    <row r="323" ht="15.75" customHeight="1">
      <c r="A323" s="266">
        <v>45142.0</v>
      </c>
      <c r="B323" s="263">
        <v>2626.9</v>
      </c>
      <c r="C323" s="263">
        <v>2605.0</v>
      </c>
      <c r="D323" s="263">
        <v>2635.0</v>
      </c>
      <c r="E323" s="263">
        <v>2598.5</v>
      </c>
      <c r="F323" s="264" t="s">
        <v>2417</v>
      </c>
      <c r="G323" s="265">
        <v>0.0111</v>
      </c>
    </row>
    <row r="324" ht="15.75" customHeight="1">
      <c r="A324" s="260">
        <v>45141.0</v>
      </c>
      <c r="B324" s="242">
        <v>2598.1</v>
      </c>
      <c r="C324" s="242">
        <v>2615.0</v>
      </c>
      <c r="D324" s="242">
        <v>2642.75</v>
      </c>
      <c r="E324" s="242">
        <v>2586.3</v>
      </c>
      <c r="F324" s="187" t="s">
        <v>2352</v>
      </c>
      <c r="G324" s="243">
        <v>-0.0092</v>
      </c>
    </row>
    <row r="325" ht="15.75" customHeight="1">
      <c r="A325" s="266">
        <v>45140.0</v>
      </c>
      <c r="B325" s="263">
        <v>2622.15</v>
      </c>
      <c r="C325" s="263">
        <v>2638.0</v>
      </c>
      <c r="D325" s="263">
        <v>2644.95</v>
      </c>
      <c r="E325" s="263">
        <v>2602.7</v>
      </c>
      <c r="F325" s="264" t="s">
        <v>2440</v>
      </c>
      <c r="G325" s="265">
        <v>-0.0145</v>
      </c>
    </row>
    <row r="326" ht="15.75" customHeight="1">
      <c r="A326" s="260">
        <v>45139.0</v>
      </c>
      <c r="B326" s="242">
        <v>2660.65</v>
      </c>
      <c r="C326" s="242">
        <v>2675.32</v>
      </c>
      <c r="D326" s="242">
        <v>2682.95</v>
      </c>
      <c r="E326" s="242">
        <v>2649.38</v>
      </c>
      <c r="F326" s="187" t="s">
        <v>2441</v>
      </c>
      <c r="G326" s="243">
        <v>-0.0055</v>
      </c>
    </row>
    <row r="327" ht="15.75" customHeight="1">
      <c r="A327" s="266">
        <v>45138.0</v>
      </c>
      <c r="B327" s="263">
        <v>2675.32</v>
      </c>
      <c r="C327" s="263">
        <v>2649.03</v>
      </c>
      <c r="D327" s="263">
        <v>2683.95</v>
      </c>
      <c r="E327" s="263">
        <v>2625.18</v>
      </c>
      <c r="F327" s="264" t="s">
        <v>2336</v>
      </c>
      <c r="G327" s="265">
        <v>0.012</v>
      </c>
    </row>
    <row r="328" ht="15.75" customHeight="1">
      <c r="A328" s="260">
        <v>45135.0</v>
      </c>
      <c r="B328" s="242">
        <v>2643.59</v>
      </c>
      <c r="C328" s="242">
        <v>2654.17</v>
      </c>
      <c r="D328" s="242">
        <v>2662.15</v>
      </c>
      <c r="E328" s="242">
        <v>2619.09</v>
      </c>
      <c r="F328" s="187" t="s">
        <v>2418</v>
      </c>
      <c r="G328" s="243">
        <v>-0.004</v>
      </c>
    </row>
    <row r="329" ht="15.75" customHeight="1">
      <c r="A329" s="266">
        <v>45134.0</v>
      </c>
      <c r="B329" s="263">
        <v>2654.22</v>
      </c>
      <c r="C329" s="263">
        <v>2662.95</v>
      </c>
      <c r="D329" s="263">
        <v>2670.33</v>
      </c>
      <c r="E329" s="263">
        <v>2640.5</v>
      </c>
      <c r="F329" s="264" t="s">
        <v>1879</v>
      </c>
      <c r="G329" s="265">
        <v>0.0053</v>
      </c>
    </row>
    <row r="330" ht="15.75" customHeight="1">
      <c r="A330" s="260">
        <v>45133.0</v>
      </c>
      <c r="B330" s="242">
        <v>2640.3</v>
      </c>
      <c r="C330" s="242">
        <v>2585.17</v>
      </c>
      <c r="D330" s="242">
        <v>2667.83</v>
      </c>
      <c r="E330" s="242">
        <v>2579.18</v>
      </c>
      <c r="F330" s="187" t="s">
        <v>1564</v>
      </c>
      <c r="G330" s="243">
        <v>0.0333</v>
      </c>
    </row>
    <row r="331" ht="15.75" customHeight="1">
      <c r="A331" s="266">
        <v>45132.0</v>
      </c>
      <c r="B331" s="263">
        <v>2555.14</v>
      </c>
      <c r="C331" s="263">
        <v>2610.11</v>
      </c>
      <c r="D331" s="263">
        <v>2611.86</v>
      </c>
      <c r="E331" s="263">
        <v>2547.26</v>
      </c>
      <c r="F331" s="264" t="s">
        <v>1586</v>
      </c>
      <c r="G331" s="265">
        <v>-0.017</v>
      </c>
    </row>
    <row r="332" ht="15.75" customHeight="1">
      <c r="A332" s="260">
        <v>45131.0</v>
      </c>
      <c r="B332" s="242">
        <v>2599.39</v>
      </c>
      <c r="C332" s="242">
        <v>2631.72</v>
      </c>
      <c r="D332" s="242">
        <v>2632.06</v>
      </c>
      <c r="E332" s="242">
        <v>2578.09</v>
      </c>
      <c r="F332" s="187" t="s">
        <v>2369</v>
      </c>
      <c r="G332" s="243">
        <v>0.0073</v>
      </c>
    </row>
    <row r="333" ht="15.75" customHeight="1">
      <c r="A333" s="266">
        <v>45128.0</v>
      </c>
      <c r="B333" s="263">
        <v>2580.43</v>
      </c>
      <c r="C333" s="263">
        <v>2516.33</v>
      </c>
      <c r="D333" s="263">
        <v>2589.16</v>
      </c>
      <c r="E333" s="263">
        <v>2515.43</v>
      </c>
      <c r="F333" s="264" t="s">
        <v>1770</v>
      </c>
      <c r="G333" s="265">
        <v>0.0388</v>
      </c>
    </row>
    <row r="334" ht="15.75" customHeight="1">
      <c r="A334" s="260">
        <v>45127.0</v>
      </c>
      <c r="B334" s="242">
        <v>2484.1</v>
      </c>
      <c r="C334" s="242">
        <v>2488.39</v>
      </c>
      <c r="D334" s="242">
        <v>2490.08</v>
      </c>
      <c r="E334" s="242">
        <v>2463.5</v>
      </c>
      <c r="F334" s="187" t="s">
        <v>2344</v>
      </c>
      <c r="G334" s="243">
        <v>-0.0018</v>
      </c>
    </row>
    <row r="335" ht="15.75" customHeight="1">
      <c r="A335" s="266">
        <v>45126.0</v>
      </c>
      <c r="B335" s="263">
        <v>2488.54</v>
      </c>
      <c r="C335" s="263">
        <v>2469.03</v>
      </c>
      <c r="D335" s="263">
        <v>2497.32</v>
      </c>
      <c r="E335" s="263">
        <v>2460.85</v>
      </c>
      <c r="F335" s="264" t="s">
        <v>2385</v>
      </c>
      <c r="G335" s="265">
        <v>0.0079</v>
      </c>
    </row>
    <row r="336" ht="15.75" customHeight="1">
      <c r="A336" s="260">
        <v>45125.0</v>
      </c>
      <c r="B336" s="242">
        <v>2469.13</v>
      </c>
      <c r="C336" s="242">
        <v>2463.45</v>
      </c>
      <c r="D336" s="242">
        <v>2484.35</v>
      </c>
      <c r="E336" s="242">
        <v>2462.55</v>
      </c>
      <c r="F336" s="187" t="s">
        <v>2442</v>
      </c>
      <c r="G336" s="243">
        <v>0.0024</v>
      </c>
    </row>
    <row r="337" ht="15.75" customHeight="1">
      <c r="A337" s="266">
        <v>45124.0</v>
      </c>
      <c r="B337" s="263">
        <v>2463.25</v>
      </c>
      <c r="C337" s="263">
        <v>2469.43</v>
      </c>
      <c r="D337" s="263">
        <v>2488.39</v>
      </c>
      <c r="E337" s="263">
        <v>2459.45</v>
      </c>
      <c r="F337" s="264" t="s">
        <v>2443</v>
      </c>
      <c r="G337" s="265">
        <v>-0.0014</v>
      </c>
    </row>
    <row r="338" ht="15.75" customHeight="1">
      <c r="A338" s="260">
        <v>45121.0</v>
      </c>
      <c r="B338" s="242">
        <v>2466.69</v>
      </c>
      <c r="C338" s="242">
        <v>2444.74</v>
      </c>
      <c r="D338" s="242">
        <v>2471.48</v>
      </c>
      <c r="E338" s="242">
        <v>2443.14</v>
      </c>
      <c r="F338" s="187" t="s">
        <v>2444</v>
      </c>
      <c r="G338" s="243">
        <v>0.009</v>
      </c>
    </row>
    <row r="339" ht="15.75" customHeight="1">
      <c r="A339" s="266">
        <v>45120.0</v>
      </c>
      <c r="B339" s="263">
        <v>2444.64</v>
      </c>
      <c r="C339" s="263">
        <v>2460.45</v>
      </c>
      <c r="D339" s="263">
        <v>2479.31</v>
      </c>
      <c r="E339" s="263">
        <v>2440.75</v>
      </c>
      <c r="F339" s="264" t="s">
        <v>2425</v>
      </c>
      <c r="G339" s="265">
        <v>-0.002</v>
      </c>
    </row>
    <row r="340" ht="15.75" customHeight="1">
      <c r="A340" s="260">
        <v>45119.0</v>
      </c>
      <c r="B340" s="242">
        <v>2449.43</v>
      </c>
      <c r="C340" s="242">
        <v>2474.72</v>
      </c>
      <c r="D340" s="242">
        <v>2480.36</v>
      </c>
      <c r="E340" s="242">
        <v>2442.29</v>
      </c>
      <c r="F340" s="187" t="s">
        <v>2315</v>
      </c>
      <c r="G340" s="243">
        <v>-0.0079</v>
      </c>
    </row>
    <row r="341" ht="15.75" customHeight="1">
      <c r="A341" s="266">
        <v>45118.0</v>
      </c>
      <c r="B341" s="263">
        <v>2468.98</v>
      </c>
      <c r="C341" s="263">
        <v>2441.69</v>
      </c>
      <c r="D341" s="263">
        <v>2473.42</v>
      </c>
      <c r="E341" s="263">
        <v>2441.69</v>
      </c>
      <c r="F341" s="264" t="s">
        <v>2398</v>
      </c>
      <c r="G341" s="265">
        <v>0.0147</v>
      </c>
    </row>
    <row r="342" ht="15.75" customHeight="1">
      <c r="A342" s="260">
        <v>45117.0</v>
      </c>
      <c r="B342" s="242">
        <v>2433.26</v>
      </c>
      <c r="C342" s="242">
        <v>2444.49</v>
      </c>
      <c r="D342" s="242">
        <v>2457.81</v>
      </c>
      <c r="E342" s="242">
        <v>2414.55</v>
      </c>
      <c r="F342" s="187" t="s">
        <v>2431</v>
      </c>
      <c r="G342" s="243">
        <v>-0.0043</v>
      </c>
    </row>
    <row r="343" ht="15.75" customHeight="1">
      <c r="A343" s="266">
        <v>45114.0</v>
      </c>
      <c r="B343" s="263">
        <v>2443.84</v>
      </c>
      <c r="C343" s="263">
        <v>2477.16</v>
      </c>
      <c r="D343" s="263">
        <v>2498.37</v>
      </c>
      <c r="E343" s="263">
        <v>2439.1</v>
      </c>
      <c r="F343" s="264" t="s">
        <v>2340</v>
      </c>
      <c r="G343" s="265">
        <v>-0.0158</v>
      </c>
    </row>
    <row r="344" ht="15.75" customHeight="1">
      <c r="A344" s="260">
        <v>45113.0</v>
      </c>
      <c r="B344" s="242">
        <v>2483.0</v>
      </c>
      <c r="C344" s="242">
        <v>2462.55</v>
      </c>
      <c r="D344" s="242">
        <v>2494.32</v>
      </c>
      <c r="E344" s="242">
        <v>2462.0</v>
      </c>
      <c r="F344" s="187" t="s">
        <v>2415</v>
      </c>
      <c r="G344" s="243">
        <v>0.0072</v>
      </c>
    </row>
    <row r="345" ht="15.75" customHeight="1">
      <c r="A345" s="266">
        <v>45112.0</v>
      </c>
      <c r="B345" s="263">
        <v>2465.24</v>
      </c>
      <c r="C345" s="263">
        <v>2455.46</v>
      </c>
      <c r="D345" s="263">
        <v>2479.36</v>
      </c>
      <c r="E345" s="263">
        <v>2448.83</v>
      </c>
      <c r="F345" s="264" t="s">
        <v>2445</v>
      </c>
      <c r="G345" s="265">
        <v>0.0036</v>
      </c>
    </row>
    <row r="346" ht="15.75" customHeight="1">
      <c r="A346" s="260">
        <v>45111.0</v>
      </c>
      <c r="B346" s="242">
        <v>2456.31</v>
      </c>
      <c r="C346" s="242">
        <v>2452.67</v>
      </c>
      <c r="D346" s="242">
        <v>2478.81</v>
      </c>
      <c r="E346" s="242">
        <v>2452.67</v>
      </c>
      <c r="F346" s="187" t="s">
        <v>1869</v>
      </c>
      <c r="G346" s="243">
        <v>0.0032</v>
      </c>
    </row>
    <row r="347" ht="15.75" customHeight="1">
      <c r="A347" s="266">
        <v>45110.0</v>
      </c>
      <c r="B347" s="263">
        <v>2448.53</v>
      </c>
      <c r="C347" s="263">
        <v>2472.62</v>
      </c>
      <c r="D347" s="263">
        <v>2486.79</v>
      </c>
      <c r="E347" s="263">
        <v>2442.49</v>
      </c>
      <c r="F347" s="264" t="s">
        <v>2389</v>
      </c>
      <c r="G347" s="265">
        <v>-0.0087</v>
      </c>
    </row>
    <row r="348" ht="15.75" customHeight="1">
      <c r="A348" s="260">
        <v>45107.0</v>
      </c>
      <c r="B348" s="242">
        <v>2469.98</v>
      </c>
      <c r="C348" s="242">
        <v>2414.55</v>
      </c>
      <c r="D348" s="242">
        <v>2477.91</v>
      </c>
      <c r="E348" s="242">
        <v>2409.62</v>
      </c>
      <c r="F348" s="187" t="s">
        <v>1848</v>
      </c>
      <c r="G348" s="243">
        <v>0.0223</v>
      </c>
    </row>
    <row r="349" ht="15.75" customHeight="1">
      <c r="A349" s="266">
        <v>45105.0</v>
      </c>
      <c r="B349" s="263">
        <v>2416.0</v>
      </c>
      <c r="C349" s="263">
        <v>2394.6</v>
      </c>
      <c r="D349" s="263">
        <v>2427.43</v>
      </c>
      <c r="E349" s="263">
        <v>2384.67</v>
      </c>
      <c r="F349" s="264" t="s">
        <v>2353</v>
      </c>
      <c r="G349" s="265">
        <v>0.014</v>
      </c>
    </row>
    <row r="350" ht="15.75" customHeight="1">
      <c r="A350" s="260">
        <v>45104.0</v>
      </c>
      <c r="B350" s="242">
        <v>2382.68</v>
      </c>
      <c r="C350" s="242">
        <v>2382.08</v>
      </c>
      <c r="D350" s="242">
        <v>2391.56</v>
      </c>
      <c r="E350" s="242">
        <v>2366.21</v>
      </c>
      <c r="F350" s="187" t="s">
        <v>2423</v>
      </c>
      <c r="G350" s="243">
        <v>0.0044</v>
      </c>
    </row>
    <row r="351" ht="15.75" customHeight="1">
      <c r="A351" s="266">
        <v>45103.0</v>
      </c>
      <c r="B351" s="263">
        <v>2372.2</v>
      </c>
      <c r="C351" s="263">
        <v>2392.7</v>
      </c>
      <c r="D351" s="263">
        <v>2398.44</v>
      </c>
      <c r="E351" s="263">
        <v>2362.62</v>
      </c>
      <c r="F351" s="264" t="s">
        <v>2446</v>
      </c>
      <c r="G351" s="265">
        <v>-0.005</v>
      </c>
    </row>
    <row r="352" ht="15.75" customHeight="1">
      <c r="A352" s="260">
        <v>45100.0</v>
      </c>
      <c r="B352" s="242">
        <v>2384.17</v>
      </c>
      <c r="C352" s="242">
        <v>2413.51</v>
      </c>
      <c r="D352" s="242">
        <v>2421.54</v>
      </c>
      <c r="E352" s="242">
        <v>2377.89</v>
      </c>
      <c r="F352" s="187" t="s">
        <v>2350</v>
      </c>
      <c r="G352" s="243">
        <v>-0.011</v>
      </c>
    </row>
    <row r="353" ht="15.75" customHeight="1">
      <c r="A353" s="266">
        <v>45099.0</v>
      </c>
      <c r="B353" s="263">
        <v>2410.81</v>
      </c>
      <c r="C353" s="263">
        <v>2389.21</v>
      </c>
      <c r="D353" s="263">
        <v>2418.55</v>
      </c>
      <c r="E353" s="263">
        <v>2374.65</v>
      </c>
      <c r="F353" s="264" t="s">
        <v>2402</v>
      </c>
      <c r="G353" s="265">
        <v>0.0091</v>
      </c>
    </row>
    <row r="354" ht="15.75" customHeight="1">
      <c r="A354" s="260">
        <v>45098.0</v>
      </c>
      <c r="B354" s="242">
        <v>2389.06</v>
      </c>
      <c r="C354" s="242">
        <v>2376.64</v>
      </c>
      <c r="D354" s="242">
        <v>2406.57</v>
      </c>
      <c r="E354" s="242">
        <v>2376.64</v>
      </c>
      <c r="F354" s="187" t="s">
        <v>2352</v>
      </c>
      <c r="G354" s="243">
        <v>0.0052</v>
      </c>
    </row>
    <row r="355" ht="15.75" customHeight="1">
      <c r="A355" s="266">
        <v>45097.0</v>
      </c>
      <c r="B355" s="263">
        <v>2376.64</v>
      </c>
      <c r="C355" s="263">
        <v>2359.63</v>
      </c>
      <c r="D355" s="263">
        <v>2384.27</v>
      </c>
      <c r="E355" s="263">
        <v>2349.15</v>
      </c>
      <c r="F355" s="264" t="s">
        <v>2411</v>
      </c>
      <c r="G355" s="265">
        <v>0.0066</v>
      </c>
    </row>
    <row r="356" ht="15.75" customHeight="1">
      <c r="A356" s="260">
        <v>45096.0</v>
      </c>
      <c r="B356" s="242">
        <v>2361.03</v>
      </c>
      <c r="C356" s="242">
        <v>2373.65</v>
      </c>
      <c r="D356" s="242">
        <v>2414.46</v>
      </c>
      <c r="E356" s="242">
        <v>2355.69</v>
      </c>
      <c r="F356" s="187" t="s">
        <v>1760</v>
      </c>
      <c r="G356" s="243">
        <v>-2.0E-4</v>
      </c>
    </row>
    <row r="357" ht="15.75" customHeight="1">
      <c r="A357" s="266">
        <v>45093.0</v>
      </c>
      <c r="B357" s="263">
        <v>2361.48</v>
      </c>
      <c r="C357" s="263">
        <v>2358.43</v>
      </c>
      <c r="D357" s="263">
        <v>2374.65</v>
      </c>
      <c r="E357" s="263">
        <v>2346.96</v>
      </c>
      <c r="F357" s="264" t="s">
        <v>2330</v>
      </c>
      <c r="G357" s="265">
        <v>0.0023</v>
      </c>
    </row>
    <row r="358" ht="15.75" customHeight="1">
      <c r="A358" s="260">
        <v>45092.0</v>
      </c>
      <c r="B358" s="242">
        <v>2355.99</v>
      </c>
      <c r="C358" s="242">
        <v>2349.7</v>
      </c>
      <c r="D358" s="242">
        <v>2364.17</v>
      </c>
      <c r="E358" s="242">
        <v>2343.72</v>
      </c>
      <c r="F358" s="187" t="s">
        <v>2190</v>
      </c>
      <c r="G358" s="243">
        <v>0.0027</v>
      </c>
    </row>
    <row r="359" ht="15.75" customHeight="1">
      <c r="A359" s="266">
        <v>45091.0</v>
      </c>
      <c r="B359" s="263">
        <v>2349.75</v>
      </c>
      <c r="C359" s="263">
        <v>2347.61</v>
      </c>
      <c r="D359" s="263">
        <v>2354.69</v>
      </c>
      <c r="E359" s="263">
        <v>2334.74</v>
      </c>
      <c r="F359" s="264" t="s">
        <v>2423</v>
      </c>
      <c r="G359" s="265">
        <v>3.0E-4</v>
      </c>
    </row>
    <row r="360" ht="15.75" customHeight="1">
      <c r="A360" s="260">
        <v>45090.0</v>
      </c>
      <c r="B360" s="242">
        <v>2349.1</v>
      </c>
      <c r="C360" s="242">
        <v>2340.57</v>
      </c>
      <c r="D360" s="242">
        <v>2352.59</v>
      </c>
      <c r="E360" s="242">
        <v>2321.86</v>
      </c>
      <c r="F360" s="187" t="s">
        <v>2427</v>
      </c>
      <c r="G360" s="243">
        <v>0.0062</v>
      </c>
    </row>
    <row r="361" ht="15.75" customHeight="1">
      <c r="A361" s="266">
        <v>45089.0</v>
      </c>
      <c r="B361" s="263">
        <v>2334.69</v>
      </c>
      <c r="C361" s="263">
        <v>2359.68</v>
      </c>
      <c r="D361" s="263">
        <v>2364.67</v>
      </c>
      <c r="E361" s="263">
        <v>2327.85</v>
      </c>
      <c r="F361" s="264" t="s">
        <v>2447</v>
      </c>
      <c r="G361" s="265">
        <v>-0.0098</v>
      </c>
    </row>
    <row r="362" ht="15.75" customHeight="1">
      <c r="A362" s="260">
        <v>45086.0</v>
      </c>
      <c r="B362" s="242">
        <v>2357.68</v>
      </c>
      <c r="C362" s="242">
        <v>2339.72</v>
      </c>
      <c r="D362" s="242">
        <v>2363.52</v>
      </c>
      <c r="E362" s="242">
        <v>2332.99</v>
      </c>
      <c r="F362" s="187" t="s">
        <v>2393</v>
      </c>
      <c r="G362" s="243">
        <v>0.0097</v>
      </c>
    </row>
    <row r="363" ht="15.75" customHeight="1">
      <c r="A363" s="266">
        <v>45085.0</v>
      </c>
      <c r="B363" s="263">
        <v>2335.03</v>
      </c>
      <c r="C363" s="263">
        <v>2311.74</v>
      </c>
      <c r="D363" s="263">
        <v>2339.77</v>
      </c>
      <c r="E363" s="263">
        <v>2307.55</v>
      </c>
      <c r="F363" s="264" t="s">
        <v>2190</v>
      </c>
      <c r="G363" s="265">
        <v>0.0107</v>
      </c>
    </row>
    <row r="364" ht="15.75" customHeight="1">
      <c r="A364" s="260">
        <v>45084.0</v>
      </c>
      <c r="B364" s="242">
        <v>2310.29</v>
      </c>
      <c r="C364" s="242">
        <v>2272.88</v>
      </c>
      <c r="D364" s="242">
        <v>2312.78</v>
      </c>
      <c r="E364" s="242">
        <v>2272.88</v>
      </c>
      <c r="F364" s="187" t="s">
        <v>2331</v>
      </c>
      <c r="G364" s="243">
        <v>0.0165</v>
      </c>
    </row>
    <row r="365" ht="15.75" customHeight="1">
      <c r="A365" s="266">
        <v>45083.0</v>
      </c>
      <c r="B365" s="263">
        <v>2272.82</v>
      </c>
      <c r="C365" s="263">
        <v>2263.9</v>
      </c>
      <c r="D365" s="263">
        <v>2275.57</v>
      </c>
      <c r="E365" s="263">
        <v>2258.61</v>
      </c>
      <c r="F365" s="264" t="s">
        <v>2390</v>
      </c>
      <c r="G365" s="265">
        <v>0.0043</v>
      </c>
    </row>
    <row r="366" ht="15.75" customHeight="1">
      <c r="A366" s="260">
        <v>45082.0</v>
      </c>
      <c r="B366" s="242">
        <v>2263.2</v>
      </c>
      <c r="C366" s="242">
        <v>2239.95</v>
      </c>
      <c r="D366" s="242">
        <v>2267.69</v>
      </c>
      <c r="E366" s="242">
        <v>2234.96</v>
      </c>
      <c r="F366" s="187" t="s">
        <v>1883</v>
      </c>
      <c r="G366" s="243">
        <v>0.0151</v>
      </c>
    </row>
    <row r="367" ht="15.75" customHeight="1">
      <c r="A367" s="266">
        <v>45079.0</v>
      </c>
      <c r="B367" s="263">
        <v>2229.52</v>
      </c>
      <c r="C367" s="263">
        <v>2216.0</v>
      </c>
      <c r="D367" s="263">
        <v>2232.27</v>
      </c>
      <c r="E367" s="263">
        <v>2207.17</v>
      </c>
      <c r="F367" s="264" t="s">
        <v>2383</v>
      </c>
      <c r="G367" s="265">
        <v>0.0121</v>
      </c>
    </row>
    <row r="368" ht="15.75" customHeight="1">
      <c r="A368" s="260">
        <v>45078.0</v>
      </c>
      <c r="B368" s="242">
        <v>2202.83</v>
      </c>
      <c r="C368" s="242">
        <v>2212.01</v>
      </c>
      <c r="D368" s="242">
        <v>2217.0</v>
      </c>
      <c r="E368" s="242">
        <v>2197.2</v>
      </c>
      <c r="F368" s="187" t="s">
        <v>2344</v>
      </c>
      <c r="G368" s="243">
        <v>0.001</v>
      </c>
    </row>
    <row r="369" ht="15.75" customHeight="1">
      <c r="A369" s="266">
        <v>45077.0</v>
      </c>
      <c r="B369" s="263">
        <v>2200.69</v>
      </c>
      <c r="C369" s="263">
        <v>2196.15</v>
      </c>
      <c r="D369" s="263">
        <v>2219.0</v>
      </c>
      <c r="E369" s="263">
        <v>2195.05</v>
      </c>
      <c r="F369" s="264" t="s">
        <v>1576</v>
      </c>
      <c r="G369" s="265">
        <v>-0.0023</v>
      </c>
    </row>
    <row r="370" ht="15.75" customHeight="1">
      <c r="A370" s="260">
        <v>45076.0</v>
      </c>
      <c r="B370" s="242">
        <v>2205.83</v>
      </c>
      <c r="C370" s="242">
        <v>2224.98</v>
      </c>
      <c r="D370" s="242">
        <v>2231.97</v>
      </c>
      <c r="E370" s="242">
        <v>2202.23</v>
      </c>
      <c r="F370" s="187" t="s">
        <v>1917</v>
      </c>
      <c r="G370" s="243">
        <v>-0.0062</v>
      </c>
    </row>
    <row r="371" ht="15.75" customHeight="1">
      <c r="A371" s="266">
        <v>45075.0</v>
      </c>
      <c r="B371" s="263">
        <v>2219.54</v>
      </c>
      <c r="C371" s="263">
        <v>2219.99</v>
      </c>
      <c r="D371" s="263">
        <v>2236.76</v>
      </c>
      <c r="E371" s="263">
        <v>2215.21</v>
      </c>
      <c r="F371" s="264" t="s">
        <v>2448</v>
      </c>
      <c r="G371" s="265">
        <v>0.0027</v>
      </c>
    </row>
    <row r="372" ht="15.75" customHeight="1">
      <c r="A372" s="260">
        <v>45072.0</v>
      </c>
      <c r="B372" s="242">
        <v>2213.46</v>
      </c>
      <c r="C372" s="242">
        <v>2204.03</v>
      </c>
      <c r="D372" s="242">
        <v>2215.75</v>
      </c>
      <c r="E372" s="242">
        <v>2196.05</v>
      </c>
      <c r="F372" s="187" t="s">
        <v>2327</v>
      </c>
      <c r="G372" s="243">
        <v>0.0062</v>
      </c>
    </row>
    <row r="373" ht="15.75" customHeight="1">
      <c r="A373" s="266">
        <v>45071.0</v>
      </c>
      <c r="B373" s="263">
        <v>2199.74</v>
      </c>
      <c r="C373" s="263">
        <v>2185.07</v>
      </c>
      <c r="D373" s="263">
        <v>2202.33</v>
      </c>
      <c r="E373" s="263">
        <v>2173.1</v>
      </c>
      <c r="F373" s="264" t="s">
        <v>2427</v>
      </c>
      <c r="G373" s="265">
        <v>0.0089</v>
      </c>
    </row>
    <row r="374" ht="15.75" customHeight="1">
      <c r="A374" s="260">
        <v>45070.0</v>
      </c>
      <c r="B374" s="242">
        <v>2180.23</v>
      </c>
      <c r="C374" s="242">
        <v>2195.05</v>
      </c>
      <c r="D374" s="242">
        <v>2203.53</v>
      </c>
      <c r="E374" s="242">
        <v>2171.1</v>
      </c>
      <c r="F374" s="187" t="s">
        <v>1961</v>
      </c>
      <c r="G374" s="243">
        <v>-0.0057</v>
      </c>
    </row>
    <row r="375" ht="15.75" customHeight="1">
      <c r="A375" s="266">
        <v>45069.0</v>
      </c>
      <c r="B375" s="263">
        <v>2192.71</v>
      </c>
      <c r="C375" s="263">
        <v>2220.59</v>
      </c>
      <c r="D375" s="263">
        <v>2223.59</v>
      </c>
      <c r="E375" s="263">
        <v>2189.06</v>
      </c>
      <c r="F375" s="264" t="s">
        <v>2177</v>
      </c>
      <c r="G375" s="265">
        <v>-0.0085</v>
      </c>
    </row>
    <row r="376" ht="15.75" customHeight="1">
      <c r="A376" s="260">
        <v>45068.0</v>
      </c>
      <c r="B376" s="242">
        <v>2211.61</v>
      </c>
      <c r="C376" s="242">
        <v>2185.07</v>
      </c>
      <c r="D376" s="242">
        <v>2217.0</v>
      </c>
      <c r="E376" s="242">
        <v>2173.5</v>
      </c>
      <c r="F376" s="187" t="s">
        <v>2404</v>
      </c>
      <c r="G376" s="243">
        <v>0.0121</v>
      </c>
    </row>
    <row r="377" ht="15.75" customHeight="1">
      <c r="A377" s="266">
        <v>45065.0</v>
      </c>
      <c r="B377" s="263">
        <v>2185.12</v>
      </c>
      <c r="C377" s="263">
        <v>2187.07</v>
      </c>
      <c r="D377" s="263">
        <v>2194.1</v>
      </c>
      <c r="E377" s="263">
        <v>2163.62</v>
      </c>
      <c r="F377" s="264" t="s">
        <v>2353</v>
      </c>
      <c r="G377" s="265">
        <v>8.0E-4</v>
      </c>
    </row>
    <row r="378" ht="15.75" customHeight="1">
      <c r="A378" s="260">
        <v>45064.0</v>
      </c>
      <c r="B378" s="242">
        <v>2183.28</v>
      </c>
      <c r="C378" s="242">
        <v>2224.98</v>
      </c>
      <c r="D378" s="242">
        <v>2228.52</v>
      </c>
      <c r="E378" s="242">
        <v>2176.09</v>
      </c>
      <c r="F378" s="187" t="s">
        <v>2387</v>
      </c>
      <c r="G378" s="243">
        <v>-0.0141</v>
      </c>
    </row>
    <row r="379" ht="15.75" customHeight="1">
      <c r="A379" s="266">
        <v>45063.0</v>
      </c>
      <c r="B379" s="263">
        <v>2214.61</v>
      </c>
      <c r="C379" s="263">
        <v>2219.34</v>
      </c>
      <c r="D379" s="263">
        <v>2238.95</v>
      </c>
      <c r="E379" s="263">
        <v>2205.23</v>
      </c>
      <c r="F379" s="264" t="s">
        <v>2335</v>
      </c>
      <c r="G379" s="265">
        <v>-0.0034</v>
      </c>
    </row>
    <row r="380" ht="15.75" customHeight="1">
      <c r="A380" s="260">
        <v>45062.0</v>
      </c>
      <c r="B380" s="242">
        <v>2222.19</v>
      </c>
      <c r="C380" s="242">
        <v>2249.53</v>
      </c>
      <c r="D380" s="242">
        <v>2249.93</v>
      </c>
      <c r="E380" s="242">
        <v>2218.1</v>
      </c>
      <c r="F380" s="187" t="s">
        <v>2449</v>
      </c>
      <c r="G380" s="243">
        <v>-0.0087</v>
      </c>
    </row>
    <row r="381" ht="15.75" customHeight="1">
      <c r="A381" s="266">
        <v>45061.0</v>
      </c>
      <c r="B381" s="263">
        <v>2241.79</v>
      </c>
      <c r="C381" s="263">
        <v>2215.9</v>
      </c>
      <c r="D381" s="263">
        <v>2254.92</v>
      </c>
      <c r="E381" s="263">
        <v>2210.02</v>
      </c>
      <c r="F381" s="264" t="s">
        <v>2450</v>
      </c>
      <c r="G381" s="265">
        <v>0.0116</v>
      </c>
    </row>
    <row r="382" ht="15.75" customHeight="1">
      <c r="A382" s="260">
        <v>45058.0</v>
      </c>
      <c r="B382" s="242">
        <v>2216.1</v>
      </c>
      <c r="C382" s="242">
        <v>2217.65</v>
      </c>
      <c r="D382" s="242">
        <v>2229.97</v>
      </c>
      <c r="E382" s="242">
        <v>2192.41</v>
      </c>
      <c r="F382" s="187" t="s">
        <v>2154</v>
      </c>
      <c r="G382" s="243">
        <v>-0.0094</v>
      </c>
    </row>
    <row r="383" ht="15.75" customHeight="1">
      <c r="A383" s="266">
        <v>45057.0</v>
      </c>
      <c r="B383" s="263">
        <v>2237.1</v>
      </c>
      <c r="C383" s="263">
        <v>2294.82</v>
      </c>
      <c r="D383" s="263">
        <v>2308.84</v>
      </c>
      <c r="E383" s="263">
        <v>2232.32</v>
      </c>
      <c r="F383" s="264" t="s">
        <v>2451</v>
      </c>
      <c r="G383" s="265">
        <v>-0.0517</v>
      </c>
    </row>
    <row r="384" ht="15.75" customHeight="1">
      <c r="A384" s="260">
        <v>45056.0</v>
      </c>
      <c r="B384" s="242">
        <v>2359.13</v>
      </c>
      <c r="C384" s="242">
        <v>2381.63</v>
      </c>
      <c r="D384" s="242">
        <v>2383.57</v>
      </c>
      <c r="E384" s="242">
        <v>2344.71</v>
      </c>
      <c r="F384" s="187" t="s">
        <v>2390</v>
      </c>
      <c r="G384" s="243">
        <v>-0.0042</v>
      </c>
    </row>
    <row r="385" ht="15.75" customHeight="1">
      <c r="A385" s="266">
        <v>45055.0</v>
      </c>
      <c r="B385" s="263">
        <v>2369.01</v>
      </c>
      <c r="C385" s="263">
        <v>2362.32</v>
      </c>
      <c r="D385" s="263">
        <v>2396.5</v>
      </c>
      <c r="E385" s="263">
        <v>2362.32</v>
      </c>
      <c r="F385" s="264" t="s">
        <v>2452</v>
      </c>
      <c r="G385" s="265">
        <v>0.0038</v>
      </c>
    </row>
    <row r="386" ht="15.75" customHeight="1">
      <c r="A386" s="260">
        <v>45054.0</v>
      </c>
      <c r="B386" s="242">
        <v>2360.08</v>
      </c>
      <c r="C386" s="242">
        <v>2372.1</v>
      </c>
      <c r="D386" s="242">
        <v>2379.63</v>
      </c>
      <c r="E386" s="242">
        <v>2348.75</v>
      </c>
      <c r="F386" s="187" t="s">
        <v>2326</v>
      </c>
      <c r="G386" s="243">
        <v>-0.0051</v>
      </c>
    </row>
    <row r="387" ht="15.75" customHeight="1">
      <c r="A387" s="266">
        <v>45051.0</v>
      </c>
      <c r="B387" s="263">
        <v>2372.15</v>
      </c>
      <c r="C387" s="263">
        <v>2351.7</v>
      </c>
      <c r="D387" s="263">
        <v>2401.53</v>
      </c>
      <c r="E387" s="263">
        <v>2351.7</v>
      </c>
      <c r="F387" s="264" t="s">
        <v>2362</v>
      </c>
      <c r="G387" s="265">
        <v>0.0087</v>
      </c>
    </row>
    <row r="388" ht="15.75" customHeight="1">
      <c r="A388" s="260">
        <v>45050.0</v>
      </c>
      <c r="B388" s="242">
        <v>2351.6</v>
      </c>
      <c r="C388" s="242">
        <v>2356.49</v>
      </c>
      <c r="D388" s="242">
        <v>2376.29</v>
      </c>
      <c r="E388" s="242">
        <v>2337.58</v>
      </c>
      <c r="F388" s="187" t="s">
        <v>2321</v>
      </c>
      <c r="G388" s="243">
        <v>3.0E-4</v>
      </c>
    </row>
    <row r="389" ht="15.75" customHeight="1">
      <c r="A389" s="266">
        <v>45049.0</v>
      </c>
      <c r="B389" s="263">
        <v>2351.0</v>
      </c>
      <c r="C389" s="263">
        <v>2378.74</v>
      </c>
      <c r="D389" s="263">
        <v>2384.62</v>
      </c>
      <c r="E389" s="263">
        <v>2343.22</v>
      </c>
      <c r="F389" s="264" t="s">
        <v>2453</v>
      </c>
      <c r="G389" s="265">
        <v>-0.0118</v>
      </c>
    </row>
    <row r="390" ht="15.75" customHeight="1">
      <c r="A390" s="260">
        <v>45048.0</v>
      </c>
      <c r="B390" s="242">
        <v>2379.08</v>
      </c>
      <c r="C390" s="242">
        <v>2367.86</v>
      </c>
      <c r="D390" s="242">
        <v>2410.91</v>
      </c>
      <c r="E390" s="242">
        <v>2367.86</v>
      </c>
      <c r="F390" s="187" t="s">
        <v>2340</v>
      </c>
      <c r="G390" s="243">
        <v>0.0085</v>
      </c>
    </row>
    <row r="391" ht="15.75" customHeight="1">
      <c r="A391" s="266">
        <v>45044.0</v>
      </c>
      <c r="B391" s="263">
        <v>2359.08</v>
      </c>
      <c r="C391" s="263">
        <v>2307.1</v>
      </c>
      <c r="D391" s="263">
        <v>2363.67</v>
      </c>
      <c r="E391" s="263">
        <v>2307.1</v>
      </c>
      <c r="F391" s="264" t="s">
        <v>2454</v>
      </c>
      <c r="G391" s="265">
        <v>0.0255</v>
      </c>
    </row>
    <row r="392" ht="15.75" customHeight="1">
      <c r="A392" s="260">
        <v>45043.0</v>
      </c>
      <c r="B392" s="242">
        <v>2300.41</v>
      </c>
      <c r="C392" s="242">
        <v>2270.63</v>
      </c>
      <c r="D392" s="242">
        <v>2304.8</v>
      </c>
      <c r="E392" s="242">
        <v>2262.0</v>
      </c>
      <c r="F392" s="187" t="s">
        <v>2327</v>
      </c>
      <c r="G392" s="243">
        <v>0.0129</v>
      </c>
    </row>
    <row r="393" ht="15.75" customHeight="1">
      <c r="A393" s="266">
        <v>45042.0</v>
      </c>
      <c r="B393" s="263">
        <v>2271.03</v>
      </c>
      <c r="C393" s="263">
        <v>2242.79</v>
      </c>
      <c r="D393" s="263">
        <v>2282.15</v>
      </c>
      <c r="E393" s="263">
        <v>2239.0</v>
      </c>
      <c r="F393" s="264" t="s">
        <v>2413</v>
      </c>
      <c r="G393" s="265">
        <v>0.0125</v>
      </c>
    </row>
    <row r="394" ht="15.75" customHeight="1">
      <c r="A394" s="260">
        <v>45041.0</v>
      </c>
      <c r="B394" s="242">
        <v>2242.89</v>
      </c>
      <c r="C394" s="242">
        <v>2226.03</v>
      </c>
      <c r="D394" s="242">
        <v>2248.93</v>
      </c>
      <c r="E394" s="242">
        <v>2213.11</v>
      </c>
      <c r="F394" s="187" t="s">
        <v>1787</v>
      </c>
      <c r="G394" s="243">
        <v>0.0085</v>
      </c>
    </row>
    <row r="395" ht="15.75" customHeight="1">
      <c r="A395" s="266">
        <v>45040.0</v>
      </c>
      <c r="B395" s="263">
        <v>2223.89</v>
      </c>
      <c r="C395" s="263">
        <v>2215.0</v>
      </c>
      <c r="D395" s="263">
        <v>2227.68</v>
      </c>
      <c r="E395" s="263">
        <v>2181.63</v>
      </c>
      <c r="F395" s="264" t="s">
        <v>2424</v>
      </c>
      <c r="G395" s="265">
        <v>0.0062</v>
      </c>
    </row>
    <row r="396" ht="15.75" customHeight="1">
      <c r="A396" s="260">
        <v>45037.0</v>
      </c>
      <c r="B396" s="242">
        <v>2210.22</v>
      </c>
      <c r="C396" s="242">
        <v>2235.11</v>
      </c>
      <c r="D396" s="242">
        <v>2237.95</v>
      </c>
      <c r="E396" s="242">
        <v>2197.05</v>
      </c>
      <c r="F396" s="187" t="s">
        <v>2423</v>
      </c>
      <c r="G396" s="243">
        <v>-0.0079</v>
      </c>
    </row>
    <row r="397" ht="15.75" customHeight="1">
      <c r="A397" s="266">
        <v>45036.0</v>
      </c>
      <c r="B397" s="263">
        <v>2227.73</v>
      </c>
      <c r="C397" s="263">
        <v>2219.99</v>
      </c>
      <c r="D397" s="263">
        <v>2246.38</v>
      </c>
      <c r="E397" s="263">
        <v>2217.25</v>
      </c>
      <c r="F397" s="264" t="s">
        <v>2354</v>
      </c>
      <c r="G397" s="265">
        <v>0.0059</v>
      </c>
    </row>
    <row r="398" ht="15.75" customHeight="1">
      <c r="A398" s="260">
        <v>45035.0</v>
      </c>
      <c r="B398" s="242">
        <v>2214.61</v>
      </c>
      <c r="C398" s="242">
        <v>2203.13</v>
      </c>
      <c r="D398" s="242">
        <v>2229.97</v>
      </c>
      <c r="E398" s="242">
        <v>2203.13</v>
      </c>
      <c r="F398" s="187" t="s">
        <v>2096</v>
      </c>
      <c r="G398" s="243">
        <v>0.0014</v>
      </c>
    </row>
    <row r="399" ht="15.75" customHeight="1">
      <c r="A399" s="266">
        <v>45034.0</v>
      </c>
      <c r="B399" s="263">
        <v>2211.61</v>
      </c>
      <c r="C399" s="263">
        <v>2215.0</v>
      </c>
      <c r="D399" s="263">
        <v>2224.98</v>
      </c>
      <c r="E399" s="263">
        <v>2183.08</v>
      </c>
      <c r="F399" s="264" t="s">
        <v>1835</v>
      </c>
      <c r="G399" s="265">
        <v>0.0012</v>
      </c>
    </row>
    <row r="400" ht="15.75" customHeight="1">
      <c r="A400" s="260">
        <v>45033.0</v>
      </c>
      <c r="B400" s="242">
        <v>2209.02</v>
      </c>
      <c r="C400" s="242">
        <v>2253.67</v>
      </c>
      <c r="D400" s="242">
        <v>2268.68</v>
      </c>
      <c r="E400" s="242">
        <v>2196.2</v>
      </c>
      <c r="F400" s="187" t="s">
        <v>1836</v>
      </c>
      <c r="G400" s="243">
        <v>-0.0198</v>
      </c>
    </row>
    <row r="401" ht="15.75" customHeight="1">
      <c r="A401" s="266">
        <v>45029.0</v>
      </c>
      <c r="B401" s="263">
        <v>2253.67</v>
      </c>
      <c r="C401" s="263">
        <v>2289.64</v>
      </c>
      <c r="D401" s="263">
        <v>2289.84</v>
      </c>
      <c r="E401" s="263">
        <v>2237.4</v>
      </c>
      <c r="F401" s="264" t="s">
        <v>2335</v>
      </c>
      <c r="G401" s="265">
        <v>-0.013</v>
      </c>
    </row>
    <row r="402" ht="15.75" customHeight="1">
      <c r="A402" s="260">
        <v>45028.0</v>
      </c>
      <c r="B402" s="242">
        <v>2283.35</v>
      </c>
      <c r="C402" s="242">
        <v>2298.82</v>
      </c>
      <c r="D402" s="242">
        <v>2307.5</v>
      </c>
      <c r="E402" s="242">
        <v>2276.82</v>
      </c>
      <c r="F402" s="187" t="s">
        <v>2447</v>
      </c>
      <c r="G402" s="243">
        <v>-0.0056</v>
      </c>
    </row>
    <row r="403" ht="15.75" customHeight="1">
      <c r="A403" s="266">
        <v>45027.0</v>
      </c>
      <c r="B403" s="263">
        <v>2296.32</v>
      </c>
      <c r="C403" s="263">
        <v>2314.78</v>
      </c>
      <c r="D403" s="263">
        <v>2324.76</v>
      </c>
      <c r="E403" s="263">
        <v>2282.15</v>
      </c>
      <c r="F403" s="264" t="s">
        <v>2455</v>
      </c>
      <c r="G403" s="265">
        <v>-0.0035</v>
      </c>
    </row>
    <row r="404" ht="15.75" customHeight="1">
      <c r="A404" s="260">
        <v>45026.0</v>
      </c>
      <c r="B404" s="242">
        <v>2304.5</v>
      </c>
      <c r="C404" s="242">
        <v>2279.76</v>
      </c>
      <c r="D404" s="242">
        <v>2314.68</v>
      </c>
      <c r="E404" s="242">
        <v>2272.92</v>
      </c>
      <c r="F404" s="187" t="s">
        <v>2335</v>
      </c>
      <c r="G404" s="243">
        <v>0.0156</v>
      </c>
    </row>
    <row r="405" ht="15.75" customHeight="1">
      <c r="A405" s="266">
        <v>45022.0</v>
      </c>
      <c r="B405" s="263">
        <v>2269.13</v>
      </c>
      <c r="C405" s="263">
        <v>2252.67</v>
      </c>
      <c r="D405" s="263">
        <v>2286.49</v>
      </c>
      <c r="E405" s="263">
        <v>2249.38</v>
      </c>
      <c r="F405" s="264" t="s">
        <v>2392</v>
      </c>
      <c r="G405" s="265">
        <v>0.0073</v>
      </c>
    </row>
    <row r="406" ht="15.75" customHeight="1">
      <c r="A406" s="260">
        <v>45021.0</v>
      </c>
      <c r="B406" s="242">
        <v>2252.67</v>
      </c>
      <c r="C406" s="242">
        <v>2165.12</v>
      </c>
      <c r="D406" s="242">
        <v>2257.41</v>
      </c>
      <c r="E406" s="242">
        <v>2160.13</v>
      </c>
      <c r="F406" s="187" t="s">
        <v>1579</v>
      </c>
      <c r="G406" s="243">
        <v>0.0404</v>
      </c>
    </row>
    <row r="407" ht="15.75" customHeight="1">
      <c r="A407" s="266">
        <v>45019.0</v>
      </c>
      <c r="B407" s="263">
        <v>2165.27</v>
      </c>
      <c r="C407" s="263">
        <v>2175.09</v>
      </c>
      <c r="D407" s="263">
        <v>2178.59</v>
      </c>
      <c r="E407" s="263">
        <v>2150.15</v>
      </c>
      <c r="F407" s="264" t="s">
        <v>2321</v>
      </c>
      <c r="G407" s="265">
        <v>0.0027</v>
      </c>
    </row>
    <row r="408" ht="15.75" customHeight="1">
      <c r="A408" s="260">
        <v>45016.0</v>
      </c>
      <c r="B408" s="242">
        <v>2159.33</v>
      </c>
      <c r="C408" s="242">
        <v>2151.65</v>
      </c>
      <c r="D408" s="242">
        <v>2172.05</v>
      </c>
      <c r="E408" s="242">
        <v>2145.71</v>
      </c>
      <c r="F408" s="187" t="s">
        <v>2456</v>
      </c>
      <c r="G408" s="243">
        <v>0.0078</v>
      </c>
    </row>
    <row r="409" ht="15.75" customHeight="1">
      <c r="A409" s="266">
        <v>45014.0</v>
      </c>
      <c r="B409" s="263">
        <v>2142.62</v>
      </c>
      <c r="C409" s="263">
        <v>2132.84</v>
      </c>
      <c r="D409" s="263">
        <v>2154.44</v>
      </c>
      <c r="E409" s="263">
        <v>2116.23</v>
      </c>
      <c r="F409" s="264" t="s">
        <v>1587</v>
      </c>
      <c r="G409" s="265">
        <v>0.0065</v>
      </c>
    </row>
    <row r="410" ht="15.75" customHeight="1">
      <c r="A410" s="260">
        <v>45013.0</v>
      </c>
      <c r="B410" s="242">
        <v>2128.8</v>
      </c>
      <c r="C410" s="242">
        <v>2162.87</v>
      </c>
      <c r="D410" s="242">
        <v>2164.92</v>
      </c>
      <c r="E410" s="242">
        <v>2117.67</v>
      </c>
      <c r="F410" s="187" t="s">
        <v>1918</v>
      </c>
      <c r="G410" s="243">
        <v>-0.0095</v>
      </c>
    </row>
    <row r="411" ht="15.75" customHeight="1">
      <c r="A411" s="266">
        <v>45012.0</v>
      </c>
      <c r="B411" s="263">
        <v>2149.15</v>
      </c>
      <c r="C411" s="263">
        <v>2170.16</v>
      </c>
      <c r="D411" s="263">
        <v>2185.07</v>
      </c>
      <c r="E411" s="263">
        <v>2145.16</v>
      </c>
      <c r="F411" s="264" t="s">
        <v>2457</v>
      </c>
      <c r="G411" s="265">
        <v>-0.0056</v>
      </c>
    </row>
    <row r="412" ht="15.75" customHeight="1">
      <c r="A412" s="260">
        <v>45009.0</v>
      </c>
      <c r="B412" s="242">
        <v>2161.28</v>
      </c>
      <c r="C412" s="242">
        <v>2201.04</v>
      </c>
      <c r="D412" s="242">
        <v>2214.36</v>
      </c>
      <c r="E412" s="242">
        <v>2148.21</v>
      </c>
      <c r="F412" s="187" t="s">
        <v>2347</v>
      </c>
      <c r="G412" s="243">
        <v>-0.0184</v>
      </c>
    </row>
    <row r="413" ht="15.75" customHeight="1">
      <c r="A413" s="266">
        <v>45008.0</v>
      </c>
      <c r="B413" s="263">
        <v>2201.69</v>
      </c>
      <c r="C413" s="263">
        <v>2209.02</v>
      </c>
      <c r="D413" s="263">
        <v>2236.96</v>
      </c>
      <c r="E413" s="263">
        <v>2195.6</v>
      </c>
      <c r="F413" s="264" t="s">
        <v>1769</v>
      </c>
      <c r="G413" s="265">
        <v>-0.0033</v>
      </c>
    </row>
    <row r="414" ht="15.75" customHeight="1">
      <c r="A414" s="260">
        <v>45007.0</v>
      </c>
      <c r="B414" s="242">
        <v>2208.97</v>
      </c>
      <c r="C414" s="242">
        <v>2214.51</v>
      </c>
      <c r="D414" s="242">
        <v>2241.2</v>
      </c>
      <c r="E414" s="242">
        <v>2202.93</v>
      </c>
      <c r="F414" s="187" t="s">
        <v>2335</v>
      </c>
      <c r="G414" s="243">
        <v>0.0025</v>
      </c>
    </row>
    <row r="415" ht="15.75" customHeight="1">
      <c r="A415" s="266">
        <v>45006.0</v>
      </c>
      <c r="B415" s="263">
        <v>2203.48</v>
      </c>
      <c r="C415" s="263">
        <v>2177.79</v>
      </c>
      <c r="D415" s="263">
        <v>2221.99</v>
      </c>
      <c r="E415" s="263">
        <v>2177.09</v>
      </c>
      <c r="F415" s="264" t="s">
        <v>1942</v>
      </c>
      <c r="G415" s="265">
        <v>0.0142</v>
      </c>
    </row>
    <row r="416" ht="15.75" customHeight="1">
      <c r="A416" s="260">
        <v>45005.0</v>
      </c>
      <c r="B416" s="242">
        <v>2172.65</v>
      </c>
      <c r="C416" s="242">
        <v>2186.17</v>
      </c>
      <c r="D416" s="242">
        <v>2200.04</v>
      </c>
      <c r="E416" s="242">
        <v>2147.16</v>
      </c>
      <c r="F416" s="187" t="s">
        <v>2359</v>
      </c>
      <c r="G416" s="243">
        <v>-0.0083</v>
      </c>
    </row>
    <row r="417" ht="15.75" customHeight="1">
      <c r="A417" s="266">
        <v>45002.0</v>
      </c>
      <c r="B417" s="263">
        <v>2190.81</v>
      </c>
      <c r="C417" s="263">
        <v>2181.78</v>
      </c>
      <c r="D417" s="263">
        <v>2223.89</v>
      </c>
      <c r="E417" s="263">
        <v>2181.78</v>
      </c>
      <c r="F417" s="264" t="s">
        <v>2036</v>
      </c>
      <c r="G417" s="265">
        <v>0.0102</v>
      </c>
    </row>
    <row r="418" ht="15.75" customHeight="1">
      <c r="A418" s="260">
        <v>45001.0</v>
      </c>
      <c r="B418" s="242">
        <v>2168.71</v>
      </c>
      <c r="C418" s="242">
        <v>2179.98</v>
      </c>
      <c r="D418" s="242">
        <v>2182.08</v>
      </c>
      <c r="E418" s="242">
        <v>2127.2</v>
      </c>
      <c r="F418" s="187" t="s">
        <v>1902</v>
      </c>
      <c r="G418" s="243">
        <v>-0.0014</v>
      </c>
    </row>
    <row r="419" ht="15.75" customHeight="1">
      <c r="A419" s="266">
        <v>45000.0</v>
      </c>
      <c r="B419" s="263">
        <v>2171.75</v>
      </c>
      <c r="C419" s="263">
        <v>2159.33</v>
      </c>
      <c r="D419" s="263">
        <v>2207.47</v>
      </c>
      <c r="E419" s="263">
        <v>2155.14</v>
      </c>
      <c r="F419" s="264" t="s">
        <v>2458</v>
      </c>
      <c r="G419" s="265">
        <v>0.0151</v>
      </c>
    </row>
    <row r="420" ht="15.75" customHeight="1">
      <c r="A420" s="260">
        <v>44999.0</v>
      </c>
      <c r="B420" s="242">
        <v>2139.38</v>
      </c>
      <c r="C420" s="242">
        <v>2139.52</v>
      </c>
      <c r="D420" s="242">
        <v>2166.11</v>
      </c>
      <c r="E420" s="242">
        <v>2129.6</v>
      </c>
      <c r="F420" s="187" t="s">
        <v>2380</v>
      </c>
      <c r="G420" s="243">
        <v>0.0049</v>
      </c>
    </row>
    <row r="421" ht="15.75" customHeight="1">
      <c r="A421" s="266">
        <v>44998.0</v>
      </c>
      <c r="B421" s="263">
        <v>2129.05</v>
      </c>
      <c r="C421" s="263">
        <v>2159.18</v>
      </c>
      <c r="D421" s="263">
        <v>2174.05</v>
      </c>
      <c r="E421" s="263">
        <v>2102.26</v>
      </c>
      <c r="F421" s="264" t="s">
        <v>1794</v>
      </c>
      <c r="G421" s="265">
        <v>-0.0111</v>
      </c>
    </row>
    <row r="422" ht="15.75" customHeight="1">
      <c r="A422" s="260">
        <v>44995.0</v>
      </c>
      <c r="B422" s="242">
        <v>2153.0</v>
      </c>
      <c r="C422" s="242">
        <v>2166.61</v>
      </c>
      <c r="D422" s="242">
        <v>2177.09</v>
      </c>
      <c r="E422" s="242">
        <v>2128.2</v>
      </c>
      <c r="F422" s="187" t="s">
        <v>2354</v>
      </c>
      <c r="G422" s="243">
        <v>-0.0161</v>
      </c>
    </row>
    <row r="423" ht="15.75" customHeight="1">
      <c r="A423" s="266">
        <v>44994.0</v>
      </c>
      <c r="B423" s="263">
        <v>2188.26</v>
      </c>
      <c r="C423" s="263">
        <v>2170.06</v>
      </c>
      <c r="D423" s="263">
        <v>2194.05</v>
      </c>
      <c r="E423" s="263">
        <v>2166.61</v>
      </c>
      <c r="F423" s="264" t="s">
        <v>2345</v>
      </c>
      <c r="G423" s="265">
        <v>0.0103</v>
      </c>
    </row>
    <row r="424" ht="15.75" customHeight="1">
      <c r="A424" s="260">
        <v>44993.0</v>
      </c>
      <c r="B424" s="242">
        <v>2165.92</v>
      </c>
      <c r="C424" s="242">
        <v>2147.16</v>
      </c>
      <c r="D424" s="242">
        <v>2184.67</v>
      </c>
      <c r="E424" s="242">
        <v>2135.78</v>
      </c>
      <c r="F424" s="187" t="s">
        <v>1916</v>
      </c>
      <c r="G424" s="243">
        <v>0.0138</v>
      </c>
    </row>
    <row r="425" ht="15.75" customHeight="1">
      <c r="A425" s="266">
        <v>44991.0</v>
      </c>
      <c r="B425" s="263">
        <v>2136.33</v>
      </c>
      <c r="C425" s="263">
        <v>2153.39</v>
      </c>
      <c r="D425" s="263">
        <v>2179.93</v>
      </c>
      <c r="E425" s="263">
        <v>2134.99</v>
      </c>
      <c r="F425" s="264" t="s">
        <v>2315</v>
      </c>
      <c r="G425" s="265">
        <v>-0.0051</v>
      </c>
    </row>
    <row r="426" ht="15.75" customHeight="1">
      <c r="A426" s="260">
        <v>44988.0</v>
      </c>
      <c r="B426" s="242">
        <v>2147.21</v>
      </c>
      <c r="C426" s="242">
        <v>2135.19</v>
      </c>
      <c r="D426" s="242">
        <v>2155.04</v>
      </c>
      <c r="E426" s="242">
        <v>2127.45</v>
      </c>
      <c r="F426" s="187" t="s">
        <v>2315</v>
      </c>
      <c r="G426" s="243">
        <v>0.0144</v>
      </c>
    </row>
    <row r="427" ht="15.75" customHeight="1">
      <c r="A427" s="266">
        <v>44987.0</v>
      </c>
      <c r="B427" s="263">
        <v>2116.83</v>
      </c>
      <c r="C427" s="263">
        <v>2125.16</v>
      </c>
      <c r="D427" s="263">
        <v>2144.17</v>
      </c>
      <c r="E427" s="263">
        <v>2102.81</v>
      </c>
      <c r="F427" s="264" t="s">
        <v>2353</v>
      </c>
      <c r="G427" s="265">
        <v>0.003</v>
      </c>
    </row>
    <row r="428" ht="15.75" customHeight="1">
      <c r="A428" s="260">
        <v>44986.0</v>
      </c>
      <c r="B428" s="242">
        <v>2110.54</v>
      </c>
      <c r="C428" s="242">
        <v>2095.27</v>
      </c>
      <c r="D428" s="242">
        <v>2125.21</v>
      </c>
      <c r="E428" s="242">
        <v>2095.27</v>
      </c>
      <c r="F428" s="187" t="s">
        <v>2409</v>
      </c>
      <c r="G428" s="243">
        <v>0.0029</v>
      </c>
    </row>
    <row r="429" ht="15.75" customHeight="1">
      <c r="A429" s="266">
        <v>44985.0</v>
      </c>
      <c r="B429" s="263">
        <v>2104.4</v>
      </c>
      <c r="C429" s="263">
        <v>2110.24</v>
      </c>
      <c r="D429" s="263">
        <v>2133.49</v>
      </c>
      <c r="E429" s="263">
        <v>2080.31</v>
      </c>
      <c r="F429" s="264" t="s">
        <v>2341</v>
      </c>
      <c r="G429" s="265">
        <v>-0.0022</v>
      </c>
    </row>
    <row r="430" ht="15.75" customHeight="1">
      <c r="A430" s="260">
        <v>44984.0</v>
      </c>
      <c r="B430" s="242">
        <v>2108.94</v>
      </c>
      <c r="C430" s="242">
        <v>2129.25</v>
      </c>
      <c r="D430" s="242">
        <v>2135.08</v>
      </c>
      <c r="E430" s="242">
        <v>2077.42</v>
      </c>
      <c r="F430" s="187" t="s">
        <v>2383</v>
      </c>
      <c r="G430" s="243">
        <v>-0.0095</v>
      </c>
    </row>
    <row r="431" ht="15.75" customHeight="1">
      <c r="A431" s="266">
        <v>44981.0</v>
      </c>
      <c r="B431" s="263">
        <v>2129.25</v>
      </c>
      <c r="C431" s="263">
        <v>2155.14</v>
      </c>
      <c r="D431" s="263">
        <v>2167.41</v>
      </c>
      <c r="E431" s="263">
        <v>2113.98</v>
      </c>
      <c r="F431" s="264" t="s">
        <v>2440</v>
      </c>
      <c r="G431" s="265">
        <v>-0.0116</v>
      </c>
    </row>
    <row r="432" ht="15.75" customHeight="1">
      <c r="A432" s="260">
        <v>44980.0</v>
      </c>
      <c r="B432" s="242">
        <v>2154.29</v>
      </c>
      <c r="C432" s="242">
        <v>2199.04</v>
      </c>
      <c r="D432" s="242">
        <v>2203.23</v>
      </c>
      <c r="E432" s="242">
        <v>2148.66</v>
      </c>
      <c r="F432" s="187" t="s">
        <v>2359</v>
      </c>
      <c r="G432" s="243">
        <v>-0.0162</v>
      </c>
    </row>
    <row r="433" ht="15.75" customHeight="1">
      <c r="A433" s="266">
        <v>44979.0</v>
      </c>
      <c r="B433" s="263">
        <v>2189.81</v>
      </c>
      <c r="C433" s="263">
        <v>2223.99</v>
      </c>
      <c r="D433" s="263">
        <v>2235.96</v>
      </c>
      <c r="E433" s="263">
        <v>2177.14</v>
      </c>
      <c r="F433" s="264" t="s">
        <v>2334</v>
      </c>
      <c r="G433" s="265">
        <v>-0.0156</v>
      </c>
    </row>
    <row r="434" ht="15.75" customHeight="1">
      <c r="A434" s="260">
        <v>44978.0</v>
      </c>
      <c r="B434" s="242">
        <v>2224.43</v>
      </c>
      <c r="C434" s="242">
        <v>2233.96</v>
      </c>
      <c r="D434" s="242">
        <v>2256.91</v>
      </c>
      <c r="E434" s="242">
        <v>2217.7</v>
      </c>
      <c r="F434" s="187" t="s">
        <v>1795</v>
      </c>
      <c r="G434" s="243">
        <v>0.0018</v>
      </c>
    </row>
    <row r="435" ht="15.75" customHeight="1">
      <c r="A435" s="266">
        <v>44977.0</v>
      </c>
      <c r="B435" s="263">
        <v>2220.49</v>
      </c>
      <c r="C435" s="263">
        <v>2228.67</v>
      </c>
      <c r="D435" s="263">
        <v>2246.93</v>
      </c>
      <c r="E435" s="263">
        <v>2210.02</v>
      </c>
      <c r="F435" s="264" t="s">
        <v>1878</v>
      </c>
      <c r="G435" s="265">
        <v>-4.0E-4</v>
      </c>
    </row>
    <row r="436" ht="15.75" customHeight="1">
      <c r="A436" s="260">
        <v>44974.0</v>
      </c>
      <c r="B436" s="242">
        <v>2221.34</v>
      </c>
      <c r="C436" s="242">
        <v>2164.92</v>
      </c>
      <c r="D436" s="242">
        <v>2243.94</v>
      </c>
      <c r="E436" s="242">
        <v>2155.14</v>
      </c>
      <c r="F436" s="187" t="s">
        <v>1890</v>
      </c>
      <c r="G436" s="243">
        <v>0.0221</v>
      </c>
    </row>
    <row r="437" ht="15.75" customHeight="1">
      <c r="A437" s="266">
        <v>44973.0</v>
      </c>
      <c r="B437" s="263">
        <v>2173.4</v>
      </c>
      <c r="C437" s="263">
        <v>2181.88</v>
      </c>
      <c r="D437" s="263">
        <v>2197.34</v>
      </c>
      <c r="E437" s="263">
        <v>2166.81</v>
      </c>
      <c r="F437" s="264" t="s">
        <v>1769</v>
      </c>
      <c r="G437" s="265">
        <v>0.0015</v>
      </c>
    </row>
    <row r="438" ht="15.75" customHeight="1">
      <c r="A438" s="260">
        <v>44972.0</v>
      </c>
      <c r="B438" s="242">
        <v>2170.16</v>
      </c>
      <c r="C438" s="242">
        <v>2181.08</v>
      </c>
      <c r="D438" s="242">
        <v>2182.93</v>
      </c>
      <c r="E438" s="242">
        <v>2152.4</v>
      </c>
      <c r="F438" s="187" t="s">
        <v>2388</v>
      </c>
      <c r="G438" s="243">
        <v>-0.0076</v>
      </c>
    </row>
    <row r="439" ht="15.75" customHeight="1">
      <c r="A439" s="266">
        <v>44971.0</v>
      </c>
      <c r="B439" s="263">
        <v>2186.72</v>
      </c>
      <c r="C439" s="263">
        <v>2210.02</v>
      </c>
      <c r="D439" s="263">
        <v>2211.01</v>
      </c>
      <c r="E439" s="263">
        <v>2177.24</v>
      </c>
      <c r="F439" s="264" t="s">
        <v>2345</v>
      </c>
      <c r="G439" s="265">
        <v>-0.0053</v>
      </c>
    </row>
    <row r="440" ht="15.75" customHeight="1">
      <c r="A440" s="260">
        <v>44970.0</v>
      </c>
      <c r="B440" s="242">
        <v>2198.34</v>
      </c>
      <c r="C440" s="242">
        <v>2168.11</v>
      </c>
      <c r="D440" s="242">
        <v>2205.43</v>
      </c>
      <c r="E440" s="242">
        <v>2155.34</v>
      </c>
      <c r="F440" s="187" t="s">
        <v>1807</v>
      </c>
      <c r="G440" s="243">
        <v>0.0182</v>
      </c>
    </row>
    <row r="441" ht="15.75" customHeight="1">
      <c r="A441" s="266">
        <v>44967.0</v>
      </c>
      <c r="B441" s="263">
        <v>2158.98</v>
      </c>
      <c r="C441" s="263">
        <v>2135.39</v>
      </c>
      <c r="D441" s="263">
        <v>2165.07</v>
      </c>
      <c r="E441" s="263">
        <v>2132.74</v>
      </c>
      <c r="F441" s="264" t="s">
        <v>2347</v>
      </c>
      <c r="G441" s="265">
        <v>0.0077</v>
      </c>
    </row>
    <row r="442" ht="15.75" customHeight="1">
      <c r="A442" s="260">
        <v>44966.0</v>
      </c>
      <c r="B442" s="242">
        <v>2142.57</v>
      </c>
      <c r="C442" s="242">
        <v>2145.16</v>
      </c>
      <c r="D442" s="242">
        <v>2147.11</v>
      </c>
      <c r="E442" s="242">
        <v>2130.9</v>
      </c>
      <c r="F442" s="187" t="s">
        <v>2426</v>
      </c>
      <c r="G442" s="243">
        <v>0.0078</v>
      </c>
    </row>
    <row r="443" ht="15.75" customHeight="1">
      <c r="A443" s="266">
        <v>44965.0</v>
      </c>
      <c r="B443" s="263">
        <v>2126.06</v>
      </c>
      <c r="C443" s="263">
        <v>2155.69</v>
      </c>
      <c r="D443" s="263">
        <v>2170.36</v>
      </c>
      <c r="E443" s="263">
        <v>2120.77</v>
      </c>
      <c r="F443" s="264" t="s">
        <v>2347</v>
      </c>
      <c r="G443" s="265">
        <v>-0.0159</v>
      </c>
    </row>
    <row r="444" ht="15.75" customHeight="1">
      <c r="A444" s="260">
        <v>44964.0</v>
      </c>
      <c r="B444" s="242">
        <v>2160.43</v>
      </c>
      <c r="C444" s="242">
        <v>2157.39</v>
      </c>
      <c r="D444" s="242">
        <v>2167.11</v>
      </c>
      <c r="E444" s="242">
        <v>2145.21</v>
      </c>
      <c r="F444" s="187" t="s">
        <v>2459</v>
      </c>
      <c r="G444" s="243">
        <v>0.0043</v>
      </c>
    </row>
    <row r="445" ht="15.75" customHeight="1">
      <c r="A445" s="266">
        <v>44963.0</v>
      </c>
      <c r="B445" s="263">
        <v>2151.25</v>
      </c>
      <c r="C445" s="263">
        <v>2159.38</v>
      </c>
      <c r="D445" s="263">
        <v>2176.69</v>
      </c>
      <c r="E445" s="263">
        <v>2137.48</v>
      </c>
      <c r="F445" s="264" t="s">
        <v>2418</v>
      </c>
      <c r="G445" s="265">
        <v>-0.0048</v>
      </c>
    </row>
    <row r="446" ht="15.75" customHeight="1">
      <c r="A446" s="260">
        <v>44960.0</v>
      </c>
      <c r="B446" s="242">
        <v>2161.68</v>
      </c>
      <c r="C446" s="242">
        <v>2172.05</v>
      </c>
      <c r="D446" s="242">
        <v>2176.94</v>
      </c>
      <c r="E446" s="242">
        <v>2126.25</v>
      </c>
      <c r="F446" s="187" t="s">
        <v>2460</v>
      </c>
      <c r="G446" s="243">
        <v>0.0101</v>
      </c>
    </row>
    <row r="447" ht="15.75" customHeight="1">
      <c r="A447" s="266">
        <v>44959.0</v>
      </c>
      <c r="B447" s="263">
        <v>2140.07</v>
      </c>
      <c r="C447" s="263">
        <v>2130.79</v>
      </c>
      <c r="D447" s="263">
        <v>2162.07</v>
      </c>
      <c r="E447" s="263">
        <v>2103.11</v>
      </c>
      <c r="F447" s="264" t="s">
        <v>1876</v>
      </c>
      <c r="G447" s="265">
        <v>-3.0E-4</v>
      </c>
    </row>
    <row r="448" ht="15.75" customHeight="1">
      <c r="A448" s="260">
        <v>44958.0</v>
      </c>
      <c r="B448" s="242">
        <v>2140.72</v>
      </c>
      <c r="C448" s="242">
        <v>2128.2</v>
      </c>
      <c r="D448" s="242">
        <v>2210.96</v>
      </c>
      <c r="E448" s="242">
        <v>2075.62</v>
      </c>
      <c r="F448" s="187" t="s">
        <v>1765</v>
      </c>
      <c r="G448" s="243">
        <v>0.01</v>
      </c>
    </row>
    <row r="449" ht="15.75" customHeight="1">
      <c r="A449" s="266">
        <v>44957.0</v>
      </c>
      <c r="B449" s="263">
        <v>2119.62</v>
      </c>
      <c r="C449" s="263">
        <v>2115.18</v>
      </c>
      <c r="D449" s="263">
        <v>2127.95</v>
      </c>
      <c r="E449" s="263">
        <v>2067.99</v>
      </c>
      <c r="F449" s="264" t="s">
        <v>1872</v>
      </c>
      <c r="G449" s="265">
        <v>0.0054</v>
      </c>
    </row>
    <row r="450" ht="15.75" customHeight="1">
      <c r="A450" s="260">
        <v>44956.0</v>
      </c>
      <c r="B450" s="242">
        <v>2108.15</v>
      </c>
      <c r="C450" s="242">
        <v>2124.61</v>
      </c>
      <c r="D450" s="242">
        <v>2168.36</v>
      </c>
      <c r="E450" s="242">
        <v>2079.11</v>
      </c>
      <c r="F450" s="187" t="s">
        <v>1827</v>
      </c>
      <c r="G450" s="243">
        <v>-0.0217</v>
      </c>
    </row>
    <row r="451" ht="15.75" customHeight="1">
      <c r="A451" s="266">
        <v>44953.0</v>
      </c>
      <c r="B451" s="263">
        <v>2154.99</v>
      </c>
      <c r="C451" s="263">
        <v>2169.81</v>
      </c>
      <c r="D451" s="263">
        <v>2190.06</v>
      </c>
      <c r="E451" s="263">
        <v>2122.31</v>
      </c>
      <c r="F451" s="264" t="s">
        <v>2337</v>
      </c>
      <c r="G451" s="265">
        <v>-0.0068</v>
      </c>
    </row>
    <row r="452" ht="15.75" customHeight="1">
      <c r="A452" s="260">
        <v>44951.0</v>
      </c>
      <c r="B452" s="242">
        <v>2169.81</v>
      </c>
      <c r="C452" s="242">
        <v>2196.05</v>
      </c>
      <c r="D452" s="242">
        <v>2200.04</v>
      </c>
      <c r="E452" s="242">
        <v>2150.15</v>
      </c>
      <c r="F452" s="187" t="s">
        <v>2331</v>
      </c>
      <c r="G452" s="243">
        <v>-0.0149</v>
      </c>
    </row>
    <row r="453" ht="15.75" customHeight="1">
      <c r="A453" s="266">
        <v>44950.0</v>
      </c>
      <c r="B453" s="263">
        <v>2202.53</v>
      </c>
      <c r="C453" s="263">
        <v>2239.65</v>
      </c>
      <c r="D453" s="263">
        <v>2247.23</v>
      </c>
      <c r="E453" s="263">
        <v>2195.05</v>
      </c>
      <c r="F453" s="264" t="s">
        <v>2437</v>
      </c>
      <c r="G453" s="265">
        <v>-0.0116</v>
      </c>
    </row>
    <row r="454" ht="15.75" customHeight="1">
      <c r="A454" s="260">
        <v>44949.0</v>
      </c>
      <c r="B454" s="242">
        <v>2228.48</v>
      </c>
      <c r="C454" s="242">
        <v>2249.93</v>
      </c>
      <c r="D454" s="242">
        <v>2268.19</v>
      </c>
      <c r="E454" s="242">
        <v>2221.99</v>
      </c>
      <c r="F454" s="187" t="s">
        <v>2394</v>
      </c>
      <c r="G454" s="243">
        <v>-0.0073</v>
      </c>
    </row>
    <row r="455" ht="15.75" customHeight="1">
      <c r="A455" s="266">
        <v>44946.0</v>
      </c>
      <c r="B455" s="263">
        <v>2244.89</v>
      </c>
      <c r="C455" s="263">
        <v>2277.31</v>
      </c>
      <c r="D455" s="263">
        <v>2292.48</v>
      </c>
      <c r="E455" s="263">
        <v>2233.41</v>
      </c>
      <c r="F455" s="264" t="s">
        <v>2335</v>
      </c>
      <c r="G455" s="265">
        <v>-0.0102</v>
      </c>
    </row>
    <row r="456" ht="15.75" customHeight="1">
      <c r="A456" s="260">
        <v>44945.0</v>
      </c>
      <c r="B456" s="242">
        <v>2267.99</v>
      </c>
      <c r="C456" s="242">
        <v>2254.76</v>
      </c>
      <c r="D456" s="242">
        <v>2278.66</v>
      </c>
      <c r="E456" s="242">
        <v>2235.96</v>
      </c>
      <c r="F456" s="187" t="s">
        <v>1792</v>
      </c>
      <c r="G456" s="243">
        <v>0.0029</v>
      </c>
    </row>
    <row r="457" ht="15.75" customHeight="1">
      <c r="A457" s="266">
        <v>44944.0</v>
      </c>
      <c r="B457" s="263">
        <v>2261.4</v>
      </c>
      <c r="C457" s="263">
        <v>2216.0</v>
      </c>
      <c r="D457" s="263">
        <v>2269.68</v>
      </c>
      <c r="E457" s="263">
        <v>2195.05</v>
      </c>
      <c r="F457" s="264" t="s">
        <v>1829</v>
      </c>
      <c r="G457" s="265">
        <v>0.0241</v>
      </c>
    </row>
    <row r="458" ht="15.75" customHeight="1">
      <c r="A458" s="260">
        <v>44943.0</v>
      </c>
      <c r="B458" s="242">
        <v>2208.12</v>
      </c>
      <c r="C458" s="242">
        <v>2135.08</v>
      </c>
      <c r="D458" s="242">
        <v>2212.81</v>
      </c>
      <c r="E458" s="242">
        <v>2131.59</v>
      </c>
      <c r="F458" s="187" t="s">
        <v>1738</v>
      </c>
      <c r="G458" s="243">
        <v>0.0355</v>
      </c>
    </row>
    <row r="459" ht="15.75" customHeight="1">
      <c r="A459" s="266">
        <v>44942.0</v>
      </c>
      <c r="B459" s="263">
        <v>2132.39</v>
      </c>
      <c r="C459" s="263">
        <v>2142.17</v>
      </c>
      <c r="D459" s="263">
        <v>2156.14</v>
      </c>
      <c r="E459" s="263">
        <v>2127.5</v>
      </c>
      <c r="F459" s="264" t="s">
        <v>2423</v>
      </c>
      <c r="G459" s="265">
        <v>-0.0075</v>
      </c>
    </row>
    <row r="460" ht="15.75" customHeight="1">
      <c r="A460" s="260">
        <v>44939.0</v>
      </c>
      <c r="B460" s="242">
        <v>2148.55</v>
      </c>
      <c r="C460" s="242">
        <v>2157.04</v>
      </c>
      <c r="D460" s="242">
        <v>2159.98</v>
      </c>
      <c r="E460" s="242">
        <v>2112.44</v>
      </c>
      <c r="F460" s="187" t="s">
        <v>1792</v>
      </c>
      <c r="G460" s="243">
        <v>-0.0029</v>
      </c>
    </row>
    <row r="461" ht="15.75" customHeight="1">
      <c r="A461" s="266">
        <v>44938.0</v>
      </c>
      <c r="B461" s="263">
        <v>2154.89</v>
      </c>
      <c r="C461" s="263">
        <v>2113.33</v>
      </c>
      <c r="D461" s="263">
        <v>2159.78</v>
      </c>
      <c r="E461" s="263">
        <v>2113.33</v>
      </c>
      <c r="F461" s="264" t="s">
        <v>1811</v>
      </c>
      <c r="G461" s="265">
        <v>0.0162</v>
      </c>
    </row>
    <row r="462" ht="15.75" customHeight="1">
      <c r="A462" s="260">
        <v>44937.0</v>
      </c>
      <c r="B462" s="242">
        <v>2120.57</v>
      </c>
      <c r="C462" s="242">
        <v>2101.36</v>
      </c>
      <c r="D462" s="242">
        <v>2135.19</v>
      </c>
      <c r="E462" s="242">
        <v>2092.38</v>
      </c>
      <c r="F462" s="187" t="s">
        <v>2461</v>
      </c>
      <c r="G462" s="243">
        <v>0.0089</v>
      </c>
    </row>
    <row r="463" ht="15.75" customHeight="1">
      <c r="A463" s="266">
        <v>44936.0</v>
      </c>
      <c r="B463" s="263">
        <v>2101.91</v>
      </c>
      <c r="C463" s="263">
        <v>2127.1</v>
      </c>
      <c r="D463" s="263">
        <v>2127.1</v>
      </c>
      <c r="E463" s="263">
        <v>2092.48</v>
      </c>
      <c r="F463" s="264" t="s">
        <v>2385</v>
      </c>
      <c r="G463" s="265">
        <v>-0.0071</v>
      </c>
    </row>
    <row r="464" ht="15.75" customHeight="1">
      <c r="A464" s="260">
        <v>44935.0</v>
      </c>
      <c r="B464" s="242">
        <v>2116.93</v>
      </c>
      <c r="C464" s="242">
        <v>2103.26</v>
      </c>
      <c r="D464" s="242">
        <v>2122.51</v>
      </c>
      <c r="E464" s="242">
        <v>2096.02</v>
      </c>
      <c r="F464" s="187" t="s">
        <v>2340</v>
      </c>
      <c r="G464" s="243">
        <v>0.0168</v>
      </c>
    </row>
    <row r="465" ht="15.75" customHeight="1">
      <c r="A465" s="266">
        <v>44932.0</v>
      </c>
      <c r="B465" s="263">
        <v>2081.85</v>
      </c>
      <c r="C465" s="263">
        <v>2085.5</v>
      </c>
      <c r="D465" s="263">
        <v>2116.93</v>
      </c>
      <c r="E465" s="263">
        <v>2067.19</v>
      </c>
      <c r="F465" s="264" t="s">
        <v>1795</v>
      </c>
      <c r="G465" s="265">
        <v>-4.0E-4</v>
      </c>
    </row>
    <row r="466" ht="15.75" customHeight="1">
      <c r="A466" s="260">
        <v>44931.0</v>
      </c>
      <c r="B466" s="242">
        <v>2082.65</v>
      </c>
      <c r="C466" s="242">
        <v>2075.32</v>
      </c>
      <c r="D466" s="242">
        <v>2094.48</v>
      </c>
      <c r="E466" s="242">
        <v>2063.85</v>
      </c>
      <c r="F466" s="187" t="s">
        <v>1795</v>
      </c>
      <c r="G466" s="243">
        <v>0.0081</v>
      </c>
    </row>
    <row r="467" ht="15.75" customHeight="1">
      <c r="A467" s="266">
        <v>44930.0</v>
      </c>
      <c r="B467" s="263">
        <v>2065.89</v>
      </c>
      <c r="C467" s="263">
        <v>2086.25</v>
      </c>
      <c r="D467" s="263">
        <v>2096.72</v>
      </c>
      <c r="E467" s="263">
        <v>2053.37</v>
      </c>
      <c r="F467" s="264" t="s">
        <v>2462</v>
      </c>
      <c r="G467" s="265">
        <v>-0.0088</v>
      </c>
    </row>
    <row r="468" ht="15.75" customHeight="1">
      <c r="A468" s="260">
        <v>44929.0</v>
      </c>
      <c r="B468" s="242">
        <v>2084.25</v>
      </c>
      <c r="C468" s="242">
        <v>2083.3</v>
      </c>
      <c r="D468" s="242">
        <v>2092.08</v>
      </c>
      <c r="E468" s="242">
        <v>2063.3</v>
      </c>
      <c r="F468" s="187" t="s">
        <v>2435</v>
      </c>
      <c r="G468" s="243">
        <v>-2.0E-4</v>
      </c>
    </row>
    <row r="469" ht="15.75" customHeight="1">
      <c r="A469" s="266">
        <v>44928.0</v>
      </c>
      <c r="B469" s="263">
        <v>2084.75</v>
      </c>
      <c r="C469" s="263">
        <v>2088.19</v>
      </c>
      <c r="D469" s="263">
        <v>2092.88</v>
      </c>
      <c r="E469" s="263">
        <v>2070.38</v>
      </c>
      <c r="F469" s="264" t="s">
        <v>2463</v>
      </c>
      <c r="G469" s="265">
        <v>0.0018</v>
      </c>
    </row>
    <row r="470" ht="15.75" customHeight="1">
      <c r="A470" s="258">
        <v>44925.0</v>
      </c>
      <c r="B470" s="242">
        <v>2081.11</v>
      </c>
      <c r="C470" s="242">
        <v>2110.24</v>
      </c>
      <c r="D470" s="242">
        <v>2128.2</v>
      </c>
      <c r="E470" s="242">
        <v>2076.42</v>
      </c>
      <c r="F470" s="187" t="s">
        <v>2445</v>
      </c>
      <c r="G470" s="243">
        <v>-0.0119</v>
      </c>
    </row>
    <row r="471" ht="15.75" customHeight="1">
      <c r="A471" s="262">
        <v>44924.0</v>
      </c>
      <c r="B471" s="263">
        <v>2106.15</v>
      </c>
      <c r="C471" s="263">
        <v>2104.9</v>
      </c>
      <c r="D471" s="263">
        <v>2115.78</v>
      </c>
      <c r="E471" s="263">
        <v>2089.44</v>
      </c>
      <c r="F471" s="264" t="s">
        <v>2464</v>
      </c>
      <c r="G471" s="265">
        <v>-0.0048</v>
      </c>
    </row>
    <row r="472" ht="15.75" customHeight="1">
      <c r="A472" s="258">
        <v>44923.0</v>
      </c>
      <c r="B472" s="242">
        <v>2116.33</v>
      </c>
      <c r="C472" s="242">
        <v>2124.21</v>
      </c>
      <c r="D472" s="242">
        <v>2131.19</v>
      </c>
      <c r="E472" s="242">
        <v>2108.89</v>
      </c>
      <c r="F472" s="187" t="s">
        <v>2465</v>
      </c>
      <c r="G472" s="243">
        <v>-0.0014</v>
      </c>
    </row>
    <row r="473" ht="15.75" customHeight="1">
      <c r="A473" s="262">
        <v>44922.0</v>
      </c>
      <c r="B473" s="263">
        <v>2119.32</v>
      </c>
      <c r="C473" s="263">
        <v>2096.82</v>
      </c>
      <c r="D473" s="263">
        <v>2123.21</v>
      </c>
      <c r="E473" s="263">
        <v>2080.31</v>
      </c>
      <c r="F473" s="264" t="s">
        <v>2466</v>
      </c>
      <c r="G473" s="265">
        <v>0.0158</v>
      </c>
    </row>
    <row r="474" ht="15.75" customHeight="1">
      <c r="A474" s="258">
        <v>44921.0</v>
      </c>
      <c r="B474" s="242">
        <v>2086.34</v>
      </c>
      <c r="C474" s="242">
        <v>2048.13</v>
      </c>
      <c r="D474" s="242">
        <v>2103.26</v>
      </c>
      <c r="E474" s="242">
        <v>2046.39</v>
      </c>
      <c r="F474" s="187" t="s">
        <v>2465</v>
      </c>
      <c r="G474" s="243">
        <v>0.0137</v>
      </c>
    </row>
    <row r="475" ht="15.75" customHeight="1">
      <c r="A475" s="262">
        <v>44918.0</v>
      </c>
      <c r="B475" s="263">
        <v>2058.11</v>
      </c>
      <c r="C475" s="263">
        <v>2089.79</v>
      </c>
      <c r="D475" s="263">
        <v>2099.42</v>
      </c>
      <c r="E475" s="263">
        <v>2045.49</v>
      </c>
      <c r="F475" s="264" t="s">
        <v>2467</v>
      </c>
      <c r="G475" s="265">
        <v>-0.0224</v>
      </c>
    </row>
    <row r="476" ht="15.75" customHeight="1">
      <c r="A476" s="258">
        <v>44917.0</v>
      </c>
      <c r="B476" s="242">
        <v>2105.2</v>
      </c>
      <c r="C476" s="242">
        <v>2139.18</v>
      </c>
      <c r="D476" s="242">
        <v>2143.52</v>
      </c>
      <c r="E476" s="242">
        <v>2092.18</v>
      </c>
      <c r="F476" s="187" t="s">
        <v>2406</v>
      </c>
      <c r="G476" s="243">
        <v>-0.0169</v>
      </c>
    </row>
    <row r="477" ht="15.75" customHeight="1">
      <c r="A477" s="262">
        <v>44916.0</v>
      </c>
      <c r="B477" s="263">
        <v>2141.47</v>
      </c>
      <c r="C477" s="263">
        <v>2148.26</v>
      </c>
      <c r="D477" s="263">
        <v>2170.06</v>
      </c>
      <c r="E477" s="263">
        <v>2138.03</v>
      </c>
      <c r="F477" s="264" t="s">
        <v>2360</v>
      </c>
      <c r="G477" s="265">
        <v>-0.0078</v>
      </c>
    </row>
    <row r="478" ht="15.75" customHeight="1">
      <c r="A478" s="258">
        <v>44915.0</v>
      </c>
      <c r="B478" s="242">
        <v>2158.38</v>
      </c>
      <c r="C478" s="242">
        <v>2175.0</v>
      </c>
      <c r="D478" s="242">
        <v>2175.0</v>
      </c>
      <c r="E478" s="242">
        <v>2133.19</v>
      </c>
      <c r="F478" s="187" t="s">
        <v>2333</v>
      </c>
      <c r="G478" s="243">
        <v>-0.0095</v>
      </c>
    </row>
    <row r="479" ht="15.75" customHeight="1">
      <c r="A479" s="262">
        <v>44914.0</v>
      </c>
      <c r="B479" s="263">
        <v>2179.09</v>
      </c>
      <c r="C479" s="263">
        <v>2166.11</v>
      </c>
      <c r="D479" s="263">
        <v>2182.53</v>
      </c>
      <c r="E479" s="263">
        <v>2150.2</v>
      </c>
      <c r="F479" s="264" t="s">
        <v>2468</v>
      </c>
      <c r="G479" s="265">
        <v>0.0041</v>
      </c>
    </row>
    <row r="480" ht="15.75" customHeight="1">
      <c r="A480" s="258">
        <v>44911.0</v>
      </c>
      <c r="B480" s="242">
        <v>2170.11</v>
      </c>
      <c r="C480" s="242">
        <v>2156.14</v>
      </c>
      <c r="D480" s="242">
        <v>2206.62</v>
      </c>
      <c r="E480" s="242">
        <v>2156.14</v>
      </c>
      <c r="F480" s="187" t="s">
        <v>2469</v>
      </c>
      <c r="G480" s="243">
        <v>-0.0012</v>
      </c>
    </row>
    <row r="481" ht="15.75" customHeight="1">
      <c r="A481" s="262">
        <v>44910.0</v>
      </c>
      <c r="B481" s="263">
        <v>2172.65</v>
      </c>
      <c r="C481" s="263">
        <v>2191.76</v>
      </c>
      <c r="D481" s="263">
        <v>2204.03</v>
      </c>
      <c r="E481" s="263">
        <v>2168.71</v>
      </c>
      <c r="F481" s="264" t="s">
        <v>2355</v>
      </c>
      <c r="G481" s="265">
        <v>-0.0082</v>
      </c>
    </row>
    <row r="482" ht="15.75" customHeight="1">
      <c r="A482" s="258">
        <v>44909.0</v>
      </c>
      <c r="B482" s="242">
        <v>2190.51</v>
      </c>
      <c r="C482" s="242">
        <v>2172.05</v>
      </c>
      <c r="D482" s="242">
        <v>2205.03</v>
      </c>
      <c r="E482" s="242">
        <v>2170.16</v>
      </c>
      <c r="F482" s="187" t="s">
        <v>2464</v>
      </c>
      <c r="G482" s="243">
        <v>0.0104</v>
      </c>
    </row>
    <row r="483" ht="15.75" customHeight="1">
      <c r="A483" s="262">
        <v>44908.0</v>
      </c>
      <c r="B483" s="263">
        <v>2168.01</v>
      </c>
      <c r="C483" s="263">
        <v>2165.12</v>
      </c>
      <c r="D483" s="263">
        <v>2170.8</v>
      </c>
      <c r="E483" s="263">
        <v>2147.66</v>
      </c>
      <c r="F483" s="264" t="s">
        <v>2321</v>
      </c>
      <c r="G483" s="265">
        <v>0.0043</v>
      </c>
    </row>
    <row r="484" ht="15.75" customHeight="1">
      <c r="A484" s="258">
        <v>44907.0</v>
      </c>
      <c r="B484" s="242">
        <v>2158.83</v>
      </c>
      <c r="C484" s="242">
        <v>2144.06</v>
      </c>
      <c r="D484" s="242">
        <v>2164.12</v>
      </c>
      <c r="E484" s="242">
        <v>2129.75</v>
      </c>
      <c r="F484" s="187" t="s">
        <v>2457</v>
      </c>
      <c r="G484" s="243">
        <v>0.0045</v>
      </c>
    </row>
    <row r="485" ht="15.75" customHeight="1">
      <c r="A485" s="266">
        <v>44904.0</v>
      </c>
      <c r="B485" s="263">
        <v>2149.2</v>
      </c>
      <c r="C485" s="263">
        <v>2163.12</v>
      </c>
      <c r="D485" s="263">
        <v>2189.41</v>
      </c>
      <c r="E485" s="263">
        <v>2132.69</v>
      </c>
      <c r="F485" s="264" t="s">
        <v>2377</v>
      </c>
      <c r="G485" s="265">
        <v>-0.0063</v>
      </c>
    </row>
    <row r="486" ht="15.75" customHeight="1">
      <c r="A486" s="260">
        <v>44903.0</v>
      </c>
      <c r="B486" s="242">
        <v>2162.82</v>
      </c>
      <c r="C486" s="242">
        <v>2115.23</v>
      </c>
      <c r="D486" s="242">
        <v>2170.11</v>
      </c>
      <c r="E486" s="242">
        <v>2115.23</v>
      </c>
      <c r="F486" s="187" t="s">
        <v>1812</v>
      </c>
      <c r="G486" s="243">
        <v>0.0206</v>
      </c>
    </row>
    <row r="487" ht="15.75" customHeight="1">
      <c r="A487" s="266">
        <v>44902.0</v>
      </c>
      <c r="B487" s="263">
        <v>2119.22</v>
      </c>
      <c r="C487" s="263">
        <v>2091.58</v>
      </c>
      <c r="D487" s="263">
        <v>2139.18</v>
      </c>
      <c r="E487" s="263">
        <v>2091.58</v>
      </c>
      <c r="F487" s="264" t="s">
        <v>1827</v>
      </c>
      <c r="G487" s="265">
        <v>0.0146</v>
      </c>
    </row>
    <row r="488" ht="15.75" customHeight="1">
      <c r="A488" s="260">
        <v>44901.0</v>
      </c>
      <c r="B488" s="242">
        <v>2088.79</v>
      </c>
      <c r="C488" s="242">
        <v>2076.32</v>
      </c>
      <c r="D488" s="242">
        <v>2095.27</v>
      </c>
      <c r="E488" s="242">
        <v>2062.35</v>
      </c>
      <c r="F488" s="187" t="s">
        <v>2405</v>
      </c>
      <c r="G488" s="243">
        <v>0.0038</v>
      </c>
    </row>
    <row r="489" ht="15.75" customHeight="1">
      <c r="A489" s="266">
        <v>44900.0</v>
      </c>
      <c r="B489" s="263">
        <v>2080.91</v>
      </c>
      <c r="C489" s="263">
        <v>2091.23</v>
      </c>
      <c r="D489" s="263">
        <v>2092.08</v>
      </c>
      <c r="E489" s="263">
        <v>2064.2</v>
      </c>
      <c r="F489" s="264" t="s">
        <v>2411</v>
      </c>
      <c r="G489" s="265">
        <v>0.0</v>
      </c>
    </row>
    <row r="490" ht="15.75" customHeight="1">
      <c r="A490" s="260">
        <v>44897.0</v>
      </c>
      <c r="B490" s="242">
        <v>2080.81</v>
      </c>
      <c r="C490" s="242">
        <v>2091.38</v>
      </c>
      <c r="D490" s="242">
        <v>2094.18</v>
      </c>
      <c r="E490" s="242">
        <v>2064.49</v>
      </c>
      <c r="F490" s="187" t="s">
        <v>2335</v>
      </c>
      <c r="G490" s="243">
        <v>-0.0089</v>
      </c>
    </row>
    <row r="491" ht="15.75" customHeight="1">
      <c r="A491" s="266">
        <v>44896.0</v>
      </c>
      <c r="B491" s="263">
        <v>2099.51</v>
      </c>
      <c r="C491" s="263">
        <v>2080.56</v>
      </c>
      <c r="D491" s="263">
        <v>2105.25</v>
      </c>
      <c r="E491" s="263">
        <v>2074.77</v>
      </c>
      <c r="F491" s="264" t="s">
        <v>2382</v>
      </c>
      <c r="G491" s="265">
        <v>0.0142</v>
      </c>
    </row>
    <row r="492" ht="15.75" customHeight="1">
      <c r="A492" s="258">
        <v>44895.0</v>
      </c>
      <c r="B492" s="242">
        <v>2070.18</v>
      </c>
      <c r="C492" s="242">
        <v>2048.38</v>
      </c>
      <c r="D492" s="242">
        <v>2081.31</v>
      </c>
      <c r="E492" s="242">
        <v>2040.4</v>
      </c>
      <c r="F492" s="187" t="s">
        <v>2334</v>
      </c>
      <c r="G492" s="243">
        <v>0.0119</v>
      </c>
    </row>
    <row r="493" ht="15.75" customHeight="1">
      <c r="A493" s="262">
        <v>44894.0</v>
      </c>
      <c r="B493" s="263">
        <v>2045.94</v>
      </c>
      <c r="C493" s="263">
        <v>2065.34</v>
      </c>
      <c r="D493" s="263">
        <v>2067.34</v>
      </c>
      <c r="E493" s="263">
        <v>2034.01</v>
      </c>
      <c r="F493" s="264" t="s">
        <v>2378</v>
      </c>
      <c r="G493" s="265">
        <v>-0.0067</v>
      </c>
    </row>
    <row r="494" ht="15.75" customHeight="1">
      <c r="A494" s="258">
        <v>44893.0</v>
      </c>
      <c r="B494" s="242">
        <v>2059.8</v>
      </c>
      <c r="C494" s="242">
        <v>2059.71</v>
      </c>
      <c r="D494" s="242">
        <v>2067.34</v>
      </c>
      <c r="E494" s="242">
        <v>2047.38</v>
      </c>
      <c r="F494" s="187" t="s">
        <v>2404</v>
      </c>
      <c r="G494" s="243">
        <v>8.0E-4</v>
      </c>
    </row>
    <row r="495" ht="15.75" customHeight="1">
      <c r="A495" s="262">
        <v>44890.0</v>
      </c>
      <c r="B495" s="263">
        <v>2058.11</v>
      </c>
      <c r="C495" s="263">
        <v>2056.36</v>
      </c>
      <c r="D495" s="263">
        <v>2091.08</v>
      </c>
      <c r="E495" s="263">
        <v>2053.82</v>
      </c>
      <c r="F495" s="264" t="s">
        <v>1961</v>
      </c>
      <c r="G495" s="265">
        <v>0.0051</v>
      </c>
    </row>
    <row r="496" ht="15.75" customHeight="1">
      <c r="A496" s="258">
        <v>44889.0</v>
      </c>
      <c r="B496" s="242">
        <v>2047.58</v>
      </c>
      <c r="C496" s="242">
        <v>2025.93</v>
      </c>
      <c r="D496" s="242">
        <v>2055.36</v>
      </c>
      <c r="E496" s="242">
        <v>2023.84</v>
      </c>
      <c r="F496" s="187" t="s">
        <v>2352</v>
      </c>
      <c r="G496" s="243">
        <v>0.0134</v>
      </c>
    </row>
    <row r="497" ht="15.75" customHeight="1">
      <c r="A497" s="262">
        <v>44888.0</v>
      </c>
      <c r="B497" s="263">
        <v>2020.44</v>
      </c>
      <c r="C497" s="263">
        <v>2034.36</v>
      </c>
      <c r="D497" s="263">
        <v>2039.4</v>
      </c>
      <c r="E497" s="263">
        <v>2013.46</v>
      </c>
      <c r="F497" s="264" t="s">
        <v>2344</v>
      </c>
      <c r="G497" s="265">
        <v>-0.0024</v>
      </c>
    </row>
    <row r="498" ht="15.75" customHeight="1">
      <c r="A498" s="258">
        <v>44887.0</v>
      </c>
      <c r="B498" s="242">
        <v>2025.23</v>
      </c>
      <c r="C498" s="242">
        <v>2017.0</v>
      </c>
      <c r="D498" s="242">
        <v>2028.57</v>
      </c>
      <c r="E498" s="242">
        <v>2015.06</v>
      </c>
      <c r="F498" s="187" t="s">
        <v>2455</v>
      </c>
      <c r="G498" s="243">
        <v>0.0091</v>
      </c>
    </row>
    <row r="499" ht="15.75" customHeight="1">
      <c r="A499" s="262">
        <v>44886.0</v>
      </c>
      <c r="B499" s="263">
        <v>2006.92</v>
      </c>
      <c r="C499" s="263">
        <v>2014.46</v>
      </c>
      <c r="D499" s="263">
        <v>2028.43</v>
      </c>
      <c r="E499" s="263">
        <v>2002.48</v>
      </c>
      <c r="F499" s="264" t="s">
        <v>2470</v>
      </c>
      <c r="G499" s="265">
        <v>-0.0064</v>
      </c>
    </row>
    <row r="500" ht="15.75" customHeight="1">
      <c r="A500" s="258">
        <v>44883.0</v>
      </c>
      <c r="B500" s="242">
        <v>2019.9</v>
      </c>
      <c r="C500" s="242">
        <v>2034.41</v>
      </c>
      <c r="D500" s="242">
        <v>2046.33</v>
      </c>
      <c r="E500" s="242">
        <v>2002.33</v>
      </c>
      <c r="F500" s="187" t="s">
        <v>2327</v>
      </c>
      <c r="G500" s="243">
        <v>-0.0025</v>
      </c>
    </row>
    <row r="501" ht="15.75" customHeight="1">
      <c r="A501" s="262">
        <v>44882.0</v>
      </c>
      <c r="B501" s="263">
        <v>2024.98</v>
      </c>
      <c r="C501" s="263">
        <v>1997.5</v>
      </c>
      <c r="D501" s="263">
        <v>2054.37</v>
      </c>
      <c r="E501" s="263">
        <v>1996.6</v>
      </c>
      <c r="F501" s="264" t="s">
        <v>1875</v>
      </c>
      <c r="G501" s="265">
        <v>0.013</v>
      </c>
    </row>
    <row r="502" ht="15.75" customHeight="1">
      <c r="A502" s="258">
        <v>44881.0</v>
      </c>
      <c r="B502" s="242">
        <v>1999.09</v>
      </c>
      <c r="C502" s="242">
        <v>1981.53</v>
      </c>
      <c r="D502" s="242">
        <v>2005.33</v>
      </c>
      <c r="E502" s="242">
        <v>1980.58</v>
      </c>
      <c r="F502" s="187" t="s">
        <v>2346</v>
      </c>
      <c r="G502" s="243">
        <v>0.0035</v>
      </c>
    </row>
    <row r="503" ht="15.75" customHeight="1">
      <c r="A503" s="262">
        <v>44880.0</v>
      </c>
      <c r="B503" s="263">
        <v>1992.06</v>
      </c>
      <c r="C503" s="263">
        <v>1998.49</v>
      </c>
      <c r="D503" s="263">
        <v>2012.46</v>
      </c>
      <c r="E503" s="263">
        <v>1973.65</v>
      </c>
      <c r="F503" s="264" t="s">
        <v>2347</v>
      </c>
      <c r="G503" s="265">
        <v>-0.0016</v>
      </c>
    </row>
    <row r="504" ht="15.75" customHeight="1">
      <c r="A504" s="258">
        <v>44879.0</v>
      </c>
      <c r="B504" s="242">
        <v>1995.3</v>
      </c>
      <c r="C504" s="242">
        <v>2008.52</v>
      </c>
      <c r="D504" s="242">
        <v>2017.35</v>
      </c>
      <c r="E504" s="242">
        <v>1990.76</v>
      </c>
      <c r="F504" s="187" t="s">
        <v>2431</v>
      </c>
      <c r="G504" s="243">
        <v>-0.0056</v>
      </c>
    </row>
    <row r="505" ht="15.75" customHeight="1">
      <c r="A505" s="262">
        <v>44876.0</v>
      </c>
      <c r="B505" s="263">
        <v>2006.57</v>
      </c>
      <c r="C505" s="263">
        <v>1999.09</v>
      </c>
      <c r="D505" s="263">
        <v>2014.26</v>
      </c>
      <c r="E505" s="263">
        <v>1987.47</v>
      </c>
      <c r="F505" s="264" t="s">
        <v>2346</v>
      </c>
      <c r="G505" s="265">
        <v>0.0169</v>
      </c>
    </row>
    <row r="506" ht="15.75" customHeight="1">
      <c r="A506" s="258">
        <v>44875.0</v>
      </c>
      <c r="B506" s="242">
        <v>1973.2</v>
      </c>
      <c r="C506" s="242">
        <v>1990.51</v>
      </c>
      <c r="D506" s="242">
        <v>1997.35</v>
      </c>
      <c r="E506" s="242">
        <v>1965.77</v>
      </c>
      <c r="F506" s="187" t="s">
        <v>2435</v>
      </c>
      <c r="G506" s="243">
        <v>-0.0129</v>
      </c>
    </row>
    <row r="507" ht="15.75" customHeight="1">
      <c r="A507" s="266">
        <v>44874.0</v>
      </c>
      <c r="B507" s="263">
        <v>1998.99</v>
      </c>
      <c r="C507" s="263">
        <v>2020.49</v>
      </c>
      <c r="D507" s="263">
        <v>2032.37</v>
      </c>
      <c r="E507" s="263">
        <v>1991.76</v>
      </c>
      <c r="F507" s="264" t="s">
        <v>2441</v>
      </c>
      <c r="G507" s="265">
        <v>-0.007</v>
      </c>
    </row>
    <row r="508" ht="15.75" customHeight="1">
      <c r="A508" s="260">
        <v>44872.0</v>
      </c>
      <c r="B508" s="242">
        <v>2013.11</v>
      </c>
      <c r="C508" s="242">
        <v>2016.85</v>
      </c>
      <c r="D508" s="242">
        <v>2027.43</v>
      </c>
      <c r="E508" s="242">
        <v>1988.52</v>
      </c>
      <c r="F508" s="187" t="s">
        <v>2383</v>
      </c>
      <c r="G508" s="243">
        <v>0.0013</v>
      </c>
    </row>
    <row r="509" ht="15.75" customHeight="1">
      <c r="A509" s="266">
        <v>44869.0</v>
      </c>
      <c r="B509" s="263">
        <v>2010.57</v>
      </c>
      <c r="C509" s="263">
        <v>2005.48</v>
      </c>
      <c r="D509" s="263">
        <v>2024.78</v>
      </c>
      <c r="E509" s="263">
        <v>2000.24</v>
      </c>
      <c r="F509" s="264" t="s">
        <v>1833</v>
      </c>
      <c r="G509" s="265">
        <v>0.0032</v>
      </c>
    </row>
    <row r="510" ht="15.75" customHeight="1">
      <c r="A510" s="260">
        <v>44868.0</v>
      </c>
      <c r="B510" s="242">
        <v>2004.18</v>
      </c>
      <c r="C510" s="242">
        <v>2001.49</v>
      </c>
      <c r="D510" s="242">
        <v>2017.95</v>
      </c>
      <c r="E510" s="242">
        <v>1988.52</v>
      </c>
      <c r="F510" s="187" t="s">
        <v>2344</v>
      </c>
      <c r="G510" s="243">
        <v>-0.0023</v>
      </c>
    </row>
    <row r="511" ht="15.75" customHeight="1">
      <c r="A511" s="266">
        <v>44867.0</v>
      </c>
      <c r="B511" s="263">
        <v>2008.77</v>
      </c>
      <c r="C511" s="263">
        <v>2031.92</v>
      </c>
      <c r="D511" s="263">
        <v>2037.41</v>
      </c>
      <c r="E511" s="263">
        <v>1995.5</v>
      </c>
      <c r="F511" s="264" t="s">
        <v>2413</v>
      </c>
      <c r="G511" s="265">
        <v>-0.0055</v>
      </c>
    </row>
    <row r="512" ht="15.75" customHeight="1">
      <c r="A512" s="260">
        <v>44866.0</v>
      </c>
      <c r="B512" s="242">
        <v>2019.9</v>
      </c>
      <c r="C512" s="242">
        <v>2027.43</v>
      </c>
      <c r="D512" s="242">
        <v>2051.37</v>
      </c>
      <c r="E512" s="242">
        <v>1985.57</v>
      </c>
      <c r="F512" s="187" t="s">
        <v>1982</v>
      </c>
      <c r="G512" s="243">
        <v>7.0E-4</v>
      </c>
    </row>
    <row r="513" ht="15.75" customHeight="1">
      <c r="A513" s="262">
        <v>44865.0</v>
      </c>
      <c r="B513" s="263">
        <v>2018.55</v>
      </c>
      <c r="C513" s="263">
        <v>1981.53</v>
      </c>
      <c r="D513" s="263">
        <v>2030.07</v>
      </c>
      <c r="E513" s="263">
        <v>1973.75</v>
      </c>
      <c r="F513" s="264" t="s">
        <v>1942</v>
      </c>
      <c r="G513" s="265">
        <v>0.0243</v>
      </c>
    </row>
    <row r="514" ht="15.75" customHeight="1">
      <c r="A514" s="258">
        <v>44862.0</v>
      </c>
      <c r="B514" s="242">
        <v>1970.61</v>
      </c>
      <c r="C514" s="242">
        <v>1967.56</v>
      </c>
      <c r="D514" s="242">
        <v>1981.53</v>
      </c>
      <c r="E514" s="242">
        <v>1959.38</v>
      </c>
      <c r="F514" s="187" t="s">
        <v>2471</v>
      </c>
      <c r="G514" s="243">
        <v>0.0056</v>
      </c>
    </row>
    <row r="515" ht="15.75" customHeight="1">
      <c r="A515" s="262">
        <v>44861.0</v>
      </c>
      <c r="B515" s="263">
        <v>1959.63</v>
      </c>
      <c r="C515" s="263">
        <v>1947.71</v>
      </c>
      <c r="D515" s="263">
        <v>1967.41</v>
      </c>
      <c r="E515" s="263">
        <v>1945.51</v>
      </c>
      <c r="F515" s="264" t="s">
        <v>1797</v>
      </c>
      <c r="G515" s="265">
        <v>0.0077</v>
      </c>
    </row>
    <row r="516" ht="15.75" customHeight="1">
      <c r="A516" s="258">
        <v>44859.0</v>
      </c>
      <c r="B516" s="242">
        <v>1944.71</v>
      </c>
      <c r="C516" s="242">
        <v>1910.69</v>
      </c>
      <c r="D516" s="242">
        <v>1950.25</v>
      </c>
      <c r="E516" s="242">
        <v>1887.29</v>
      </c>
      <c r="F516" s="187" t="s">
        <v>2472</v>
      </c>
      <c r="G516" s="243">
        <v>0.0206</v>
      </c>
    </row>
    <row r="517" ht="15.75" customHeight="1">
      <c r="A517" s="262">
        <v>44858.0</v>
      </c>
      <c r="B517" s="263">
        <v>1905.45</v>
      </c>
      <c r="C517" s="263">
        <v>1901.71</v>
      </c>
      <c r="D517" s="263">
        <v>1915.58</v>
      </c>
      <c r="E517" s="263">
        <v>1895.72</v>
      </c>
      <c r="F517" s="264" t="s">
        <v>2473</v>
      </c>
      <c r="G517" s="265">
        <v>0.0176</v>
      </c>
    </row>
    <row r="518" ht="15.75" customHeight="1">
      <c r="A518" s="258">
        <v>44855.0</v>
      </c>
      <c r="B518" s="242">
        <v>1872.53</v>
      </c>
      <c r="C518" s="242">
        <v>1909.39</v>
      </c>
      <c r="D518" s="242">
        <v>1920.67</v>
      </c>
      <c r="E518" s="242">
        <v>1862.9</v>
      </c>
      <c r="F518" s="187" t="s">
        <v>2364</v>
      </c>
      <c r="G518" s="243">
        <v>-0.0144</v>
      </c>
    </row>
    <row r="519" ht="15.75" customHeight="1">
      <c r="A519" s="262">
        <v>44854.0</v>
      </c>
      <c r="B519" s="263">
        <v>1899.87</v>
      </c>
      <c r="C519" s="263">
        <v>1894.38</v>
      </c>
      <c r="D519" s="263">
        <v>1913.48</v>
      </c>
      <c r="E519" s="263">
        <v>1882.06</v>
      </c>
      <c r="F519" s="264" t="s">
        <v>2448</v>
      </c>
      <c r="G519" s="265">
        <v>-4.0E-4</v>
      </c>
    </row>
    <row r="520" ht="15.75" customHeight="1">
      <c r="A520" s="258">
        <v>44853.0</v>
      </c>
      <c r="B520" s="242">
        <v>1900.61</v>
      </c>
      <c r="C520" s="242">
        <v>1915.68</v>
      </c>
      <c r="D520" s="242">
        <v>1942.62</v>
      </c>
      <c r="E520" s="242">
        <v>1897.37</v>
      </c>
      <c r="F520" s="187" t="s">
        <v>2365</v>
      </c>
      <c r="G520" s="243">
        <v>-0.0069</v>
      </c>
    </row>
    <row r="521" ht="15.75" customHeight="1">
      <c r="A521" s="262">
        <v>44852.0</v>
      </c>
      <c r="B521" s="263">
        <v>1913.78</v>
      </c>
      <c r="C521" s="263">
        <v>1888.84</v>
      </c>
      <c r="D521" s="263">
        <v>1926.85</v>
      </c>
      <c r="E521" s="263">
        <v>1888.84</v>
      </c>
      <c r="F521" s="264" t="s">
        <v>2383</v>
      </c>
      <c r="G521" s="265">
        <v>0.0185</v>
      </c>
    </row>
    <row r="522" ht="15.75" customHeight="1">
      <c r="A522" s="258">
        <v>44851.0</v>
      </c>
      <c r="B522" s="242">
        <v>1878.96</v>
      </c>
      <c r="C522" s="242">
        <v>1898.62</v>
      </c>
      <c r="D522" s="242">
        <v>1909.69</v>
      </c>
      <c r="E522" s="242">
        <v>1874.17</v>
      </c>
      <c r="F522" s="187" t="s">
        <v>2097</v>
      </c>
      <c r="G522" s="243">
        <v>-0.0149</v>
      </c>
    </row>
    <row r="523" ht="15.75" customHeight="1">
      <c r="A523" s="262">
        <v>44848.0</v>
      </c>
      <c r="B523" s="263">
        <v>1907.3</v>
      </c>
      <c r="C523" s="263">
        <v>1895.72</v>
      </c>
      <c r="D523" s="263">
        <v>1932.39</v>
      </c>
      <c r="E523" s="263">
        <v>1894.18</v>
      </c>
      <c r="F523" s="264" t="s">
        <v>2315</v>
      </c>
      <c r="G523" s="265">
        <v>0.0189</v>
      </c>
    </row>
    <row r="524" ht="15.75" customHeight="1">
      <c r="A524" s="258">
        <v>44847.0</v>
      </c>
      <c r="B524" s="242">
        <v>1871.93</v>
      </c>
      <c r="C524" s="242">
        <v>1896.72</v>
      </c>
      <c r="D524" s="242">
        <v>1907.7</v>
      </c>
      <c r="E524" s="242">
        <v>1864.05</v>
      </c>
      <c r="F524" s="187" t="s">
        <v>2441</v>
      </c>
      <c r="G524" s="243">
        <v>-0.0184</v>
      </c>
    </row>
    <row r="525" ht="15.75" customHeight="1">
      <c r="A525" s="262">
        <v>44846.0</v>
      </c>
      <c r="B525" s="263">
        <v>1906.95</v>
      </c>
      <c r="C525" s="263">
        <v>1875.77</v>
      </c>
      <c r="D525" s="263">
        <v>1911.69</v>
      </c>
      <c r="E525" s="263">
        <v>1853.87</v>
      </c>
      <c r="F525" s="264" t="s">
        <v>2391</v>
      </c>
      <c r="G525" s="265">
        <v>0.0172</v>
      </c>
    </row>
    <row r="526" ht="15.75" customHeight="1">
      <c r="A526" s="258">
        <v>44845.0</v>
      </c>
      <c r="B526" s="242">
        <v>1874.72</v>
      </c>
      <c r="C526" s="242">
        <v>1919.47</v>
      </c>
      <c r="D526" s="242">
        <v>1919.47</v>
      </c>
      <c r="E526" s="242">
        <v>1867.04</v>
      </c>
      <c r="F526" s="187" t="s">
        <v>2344</v>
      </c>
      <c r="G526" s="243">
        <v>-0.0161</v>
      </c>
    </row>
    <row r="527" ht="15.75" customHeight="1">
      <c r="A527" s="262">
        <v>44844.0</v>
      </c>
      <c r="B527" s="263">
        <v>1905.35</v>
      </c>
      <c r="C527" s="263">
        <v>1900.71</v>
      </c>
      <c r="D527" s="263">
        <v>1912.69</v>
      </c>
      <c r="E527" s="263">
        <v>1879.26</v>
      </c>
      <c r="F527" s="264" t="s">
        <v>1785</v>
      </c>
      <c r="G527" s="265">
        <v>-0.0077</v>
      </c>
    </row>
    <row r="528" ht="15.75" customHeight="1">
      <c r="A528" s="260">
        <v>44841.0</v>
      </c>
      <c r="B528" s="242">
        <v>1920.22</v>
      </c>
      <c r="C528" s="242">
        <v>1900.71</v>
      </c>
      <c r="D528" s="242">
        <v>1924.61</v>
      </c>
      <c r="E528" s="242">
        <v>1898.77</v>
      </c>
      <c r="F528" s="187" t="s">
        <v>2394</v>
      </c>
      <c r="G528" s="243">
        <v>0.0061</v>
      </c>
    </row>
    <row r="529" ht="15.75" customHeight="1">
      <c r="A529" s="266">
        <v>44840.0</v>
      </c>
      <c r="B529" s="263">
        <v>1908.65</v>
      </c>
      <c r="C529" s="263">
        <v>1877.77</v>
      </c>
      <c r="D529" s="263">
        <v>1914.68</v>
      </c>
      <c r="E529" s="263">
        <v>1873.87</v>
      </c>
      <c r="F529" s="264" t="s">
        <v>1743</v>
      </c>
      <c r="G529" s="265">
        <v>0.0221</v>
      </c>
    </row>
    <row r="530" ht="15.75" customHeight="1">
      <c r="A530" s="260">
        <v>44838.0</v>
      </c>
      <c r="B530" s="242">
        <v>1867.34</v>
      </c>
      <c r="C530" s="242">
        <v>1831.17</v>
      </c>
      <c r="D530" s="242">
        <v>1876.72</v>
      </c>
      <c r="E530" s="242">
        <v>1831.17</v>
      </c>
      <c r="F530" s="187" t="s">
        <v>2365</v>
      </c>
      <c r="G530" s="243">
        <v>0.0287</v>
      </c>
    </row>
    <row r="531" ht="15.75" customHeight="1">
      <c r="A531" s="266">
        <v>44837.0</v>
      </c>
      <c r="B531" s="263">
        <v>1815.21</v>
      </c>
      <c r="C531" s="263">
        <v>1847.83</v>
      </c>
      <c r="D531" s="263">
        <v>1847.83</v>
      </c>
      <c r="E531" s="263">
        <v>1809.92</v>
      </c>
      <c r="F531" s="264" t="s">
        <v>2366</v>
      </c>
      <c r="G531" s="265">
        <v>-0.0154</v>
      </c>
    </row>
    <row r="532" ht="15.75" customHeight="1">
      <c r="A532" s="260">
        <v>44834.0</v>
      </c>
      <c r="B532" s="242">
        <v>1843.54</v>
      </c>
      <c r="C532" s="242">
        <v>1819.85</v>
      </c>
      <c r="D532" s="242">
        <v>1878.71</v>
      </c>
      <c r="E532" s="242">
        <v>1811.96</v>
      </c>
      <c r="F532" s="187" t="s">
        <v>1883</v>
      </c>
      <c r="G532" s="243">
        <v>0.0177</v>
      </c>
    </row>
    <row r="533" ht="15.75" customHeight="1">
      <c r="A533" s="266">
        <v>44833.0</v>
      </c>
      <c r="B533" s="263">
        <v>1811.42</v>
      </c>
      <c r="C533" s="263">
        <v>1840.5</v>
      </c>
      <c r="D533" s="263">
        <v>1853.22</v>
      </c>
      <c r="E533" s="263">
        <v>1793.36</v>
      </c>
      <c r="F533" s="264" t="s">
        <v>2474</v>
      </c>
      <c r="G533" s="265">
        <v>-0.0109</v>
      </c>
    </row>
    <row r="534" ht="15.75" customHeight="1">
      <c r="A534" s="260">
        <v>44832.0</v>
      </c>
      <c r="B534" s="242">
        <v>1831.32</v>
      </c>
      <c r="C534" s="242">
        <v>1825.58</v>
      </c>
      <c r="D534" s="242">
        <v>1851.82</v>
      </c>
      <c r="E534" s="242">
        <v>1821.49</v>
      </c>
      <c r="F534" s="187" t="s">
        <v>2366</v>
      </c>
      <c r="G534" s="243">
        <v>-0.0031</v>
      </c>
    </row>
    <row r="535" ht="15.75" customHeight="1">
      <c r="A535" s="266">
        <v>44831.0</v>
      </c>
      <c r="B535" s="263">
        <v>1837.06</v>
      </c>
      <c r="C535" s="263">
        <v>1851.82</v>
      </c>
      <c r="D535" s="263">
        <v>1859.81</v>
      </c>
      <c r="E535" s="263">
        <v>1828.38</v>
      </c>
      <c r="F535" s="264" t="s">
        <v>1869</v>
      </c>
      <c r="G535" s="265">
        <v>-0.0055</v>
      </c>
    </row>
    <row r="536" ht="15.75" customHeight="1">
      <c r="A536" s="260">
        <v>44830.0</v>
      </c>
      <c r="B536" s="242">
        <v>1847.28</v>
      </c>
      <c r="C536" s="242">
        <v>1844.84</v>
      </c>
      <c r="D536" s="242">
        <v>1872.58</v>
      </c>
      <c r="E536" s="242">
        <v>1813.91</v>
      </c>
      <c r="F536" s="187" t="s">
        <v>2405</v>
      </c>
      <c r="G536" s="243">
        <v>-0.0029</v>
      </c>
    </row>
    <row r="537" ht="15.75" customHeight="1">
      <c r="A537" s="266">
        <v>44827.0</v>
      </c>
      <c r="B537" s="263">
        <v>1852.67</v>
      </c>
      <c r="C537" s="263">
        <v>1885.75</v>
      </c>
      <c r="D537" s="263">
        <v>1891.19</v>
      </c>
      <c r="E537" s="263">
        <v>1848.38</v>
      </c>
      <c r="F537" s="264" t="s">
        <v>2388</v>
      </c>
      <c r="G537" s="265">
        <v>-0.0166</v>
      </c>
    </row>
    <row r="538" ht="15.75" customHeight="1">
      <c r="A538" s="260">
        <v>44826.0</v>
      </c>
      <c r="B538" s="242">
        <v>1883.95</v>
      </c>
      <c r="C538" s="242">
        <v>1877.77</v>
      </c>
      <c r="D538" s="242">
        <v>1901.31</v>
      </c>
      <c r="E538" s="242">
        <v>1868.79</v>
      </c>
      <c r="F538" s="187" t="s">
        <v>1795</v>
      </c>
      <c r="G538" s="243">
        <v>-0.0039</v>
      </c>
    </row>
    <row r="539" ht="15.75" customHeight="1">
      <c r="A539" s="266">
        <v>44825.0</v>
      </c>
      <c r="B539" s="263">
        <v>1891.39</v>
      </c>
      <c r="C539" s="263">
        <v>1916.78</v>
      </c>
      <c r="D539" s="263">
        <v>1941.92</v>
      </c>
      <c r="E539" s="263">
        <v>1887.34</v>
      </c>
      <c r="F539" s="264" t="s">
        <v>2325</v>
      </c>
      <c r="G539" s="265">
        <v>-0.0192</v>
      </c>
    </row>
    <row r="540" ht="15.75" customHeight="1">
      <c r="A540" s="260">
        <v>44824.0</v>
      </c>
      <c r="B540" s="242">
        <v>1928.35</v>
      </c>
      <c r="C540" s="242">
        <v>1926.66</v>
      </c>
      <c r="D540" s="242">
        <v>1951.4</v>
      </c>
      <c r="E540" s="242">
        <v>1920.67</v>
      </c>
      <c r="F540" s="187" t="s">
        <v>2339</v>
      </c>
      <c r="G540" s="243">
        <v>0.0115</v>
      </c>
    </row>
    <row r="541" ht="15.75" customHeight="1">
      <c r="A541" s="266">
        <v>44823.0</v>
      </c>
      <c r="B541" s="263">
        <v>1906.4</v>
      </c>
      <c r="C541" s="263">
        <v>1916.78</v>
      </c>
      <c r="D541" s="263">
        <v>1927.6</v>
      </c>
      <c r="E541" s="263">
        <v>1900.71</v>
      </c>
      <c r="F541" s="264" t="s">
        <v>2475</v>
      </c>
      <c r="G541" s="265">
        <v>-0.0048</v>
      </c>
    </row>
    <row r="542" ht="15.75" customHeight="1">
      <c r="A542" s="260">
        <v>44820.0</v>
      </c>
      <c r="B542" s="242">
        <v>1915.68</v>
      </c>
      <c r="C542" s="242">
        <v>1942.62</v>
      </c>
      <c r="D542" s="242">
        <v>1952.5</v>
      </c>
      <c r="E542" s="242">
        <v>1910.69</v>
      </c>
      <c r="F542" s="187" t="s">
        <v>1989</v>
      </c>
      <c r="G542" s="243">
        <v>-0.0192</v>
      </c>
    </row>
    <row r="543" ht="15.75" customHeight="1">
      <c r="A543" s="266">
        <v>44819.0</v>
      </c>
      <c r="B543" s="263">
        <v>1953.1</v>
      </c>
      <c r="C543" s="263">
        <v>1954.69</v>
      </c>
      <c r="D543" s="263">
        <v>1980.23</v>
      </c>
      <c r="E543" s="263">
        <v>1950.4</v>
      </c>
      <c r="F543" s="264" t="s">
        <v>1851</v>
      </c>
      <c r="G543" s="265">
        <v>0.0018</v>
      </c>
    </row>
    <row r="544" ht="15.75" customHeight="1">
      <c r="A544" s="260">
        <v>44818.0</v>
      </c>
      <c r="B544" s="242">
        <v>1949.5</v>
      </c>
      <c r="C544" s="242">
        <v>1960.23</v>
      </c>
      <c r="D544" s="242">
        <v>1968.51</v>
      </c>
      <c r="E544" s="242">
        <v>1945.01</v>
      </c>
      <c r="F544" s="187" t="s">
        <v>1781</v>
      </c>
      <c r="G544" s="243">
        <v>-0.0188</v>
      </c>
    </row>
    <row r="545" ht="15.75" customHeight="1">
      <c r="A545" s="266">
        <v>44817.0</v>
      </c>
      <c r="B545" s="263">
        <v>1986.87</v>
      </c>
      <c r="C545" s="263">
        <v>1964.47</v>
      </c>
      <c r="D545" s="263">
        <v>1990.51</v>
      </c>
      <c r="E545" s="263">
        <v>1958.68</v>
      </c>
      <c r="F545" s="264" t="s">
        <v>2475</v>
      </c>
      <c r="G545" s="265">
        <v>0.015</v>
      </c>
    </row>
    <row r="546" ht="15.75" customHeight="1">
      <c r="A546" s="260">
        <v>44816.0</v>
      </c>
      <c r="B546" s="242">
        <v>1957.49</v>
      </c>
      <c r="C546" s="242">
        <v>1945.36</v>
      </c>
      <c r="D546" s="242">
        <v>1962.57</v>
      </c>
      <c r="E546" s="242">
        <v>1943.52</v>
      </c>
      <c r="F546" s="187" t="s">
        <v>2476</v>
      </c>
      <c r="G546" s="243">
        <v>0.0062</v>
      </c>
    </row>
    <row r="547" ht="15.75" customHeight="1">
      <c r="A547" s="266">
        <v>44813.0</v>
      </c>
      <c r="B547" s="263">
        <v>1945.36</v>
      </c>
      <c r="C547" s="263">
        <v>1972.9</v>
      </c>
      <c r="D547" s="263">
        <v>1982.93</v>
      </c>
      <c r="E547" s="263">
        <v>1939.63</v>
      </c>
      <c r="F547" s="264" t="s">
        <v>2477</v>
      </c>
      <c r="G547" s="265">
        <v>-0.0125</v>
      </c>
    </row>
    <row r="548" ht="15.75" customHeight="1">
      <c r="A548" s="260">
        <v>44812.0</v>
      </c>
      <c r="B548" s="242">
        <v>1969.96</v>
      </c>
      <c r="C548" s="242">
        <v>1963.47</v>
      </c>
      <c r="D548" s="242">
        <v>1972.55</v>
      </c>
      <c r="E548" s="242">
        <v>1943.17</v>
      </c>
      <c r="F548" s="187" t="s">
        <v>1918</v>
      </c>
      <c r="G548" s="243">
        <v>0.0083</v>
      </c>
    </row>
    <row r="549" ht="15.75" customHeight="1">
      <c r="A549" s="266">
        <v>44811.0</v>
      </c>
      <c r="B549" s="263">
        <v>1953.69</v>
      </c>
      <c r="C549" s="263">
        <v>1936.73</v>
      </c>
      <c r="D549" s="263">
        <v>1956.94</v>
      </c>
      <c r="E549" s="263">
        <v>1929.65</v>
      </c>
      <c r="F549" s="264" t="s">
        <v>2424</v>
      </c>
      <c r="G549" s="265">
        <v>-0.0021</v>
      </c>
    </row>
    <row r="550" ht="15.75" customHeight="1">
      <c r="A550" s="260">
        <v>44810.0</v>
      </c>
      <c r="B550" s="242">
        <v>1957.89</v>
      </c>
      <c r="C550" s="242">
        <v>1969.36</v>
      </c>
      <c r="D550" s="242">
        <v>1980.63</v>
      </c>
      <c r="E550" s="242">
        <v>1946.91</v>
      </c>
      <c r="F550" s="187" t="s">
        <v>2447</v>
      </c>
      <c r="G550" s="243">
        <v>-0.0031</v>
      </c>
    </row>
    <row r="551" ht="15.75" customHeight="1">
      <c r="A551" s="266">
        <v>44809.0</v>
      </c>
      <c r="B551" s="263">
        <v>1963.92</v>
      </c>
      <c r="C551" s="263">
        <v>1943.57</v>
      </c>
      <c r="D551" s="263">
        <v>1968.31</v>
      </c>
      <c r="E551" s="263">
        <v>1937.73</v>
      </c>
      <c r="F551" s="264" t="s">
        <v>2478</v>
      </c>
      <c r="G551" s="265">
        <v>0.0144</v>
      </c>
    </row>
    <row r="552" ht="15.75" customHeight="1">
      <c r="A552" s="260">
        <v>44806.0</v>
      </c>
      <c r="B552" s="242">
        <v>1936.13</v>
      </c>
      <c r="C552" s="242">
        <v>1896.22</v>
      </c>
      <c r="D552" s="242">
        <v>1954.39</v>
      </c>
      <c r="E552" s="242">
        <v>1895.97</v>
      </c>
      <c r="F552" s="187" t="s">
        <v>1693</v>
      </c>
      <c r="G552" s="243">
        <v>0.0144</v>
      </c>
    </row>
    <row r="553" ht="15.75" customHeight="1">
      <c r="A553" s="266">
        <v>44805.0</v>
      </c>
      <c r="B553" s="263">
        <v>1908.65</v>
      </c>
      <c r="C553" s="263">
        <v>1900.71</v>
      </c>
      <c r="D553" s="263">
        <v>1926.16</v>
      </c>
      <c r="E553" s="263">
        <v>1887.84</v>
      </c>
      <c r="F553" s="264" t="s">
        <v>2471</v>
      </c>
      <c r="G553" s="265">
        <v>-0.005</v>
      </c>
    </row>
    <row r="554" ht="15.75" customHeight="1">
      <c r="A554" s="260">
        <v>44803.0</v>
      </c>
      <c r="B554" s="242">
        <v>1918.17</v>
      </c>
      <c r="C554" s="242">
        <v>1889.64</v>
      </c>
      <c r="D554" s="242">
        <v>1923.66</v>
      </c>
      <c r="E554" s="242">
        <v>1884.9</v>
      </c>
      <c r="F554" s="187" t="s">
        <v>2409</v>
      </c>
      <c r="G554" s="243">
        <v>0.0218</v>
      </c>
    </row>
    <row r="555" ht="15.75" customHeight="1">
      <c r="A555" s="266">
        <v>44802.0</v>
      </c>
      <c r="B555" s="263">
        <v>1877.27</v>
      </c>
      <c r="C555" s="263">
        <v>1865.79</v>
      </c>
      <c r="D555" s="263">
        <v>1885.75</v>
      </c>
      <c r="E555" s="263">
        <v>1856.81</v>
      </c>
      <c r="F555" s="264" t="s">
        <v>2431</v>
      </c>
      <c r="G555" s="265">
        <v>-0.0125</v>
      </c>
    </row>
    <row r="556" ht="15.75" customHeight="1">
      <c r="A556" s="260">
        <v>44799.0</v>
      </c>
      <c r="B556" s="242">
        <v>1901.11</v>
      </c>
      <c r="C556" s="242">
        <v>1885.95</v>
      </c>
      <c r="D556" s="242">
        <v>1907.7</v>
      </c>
      <c r="E556" s="242">
        <v>1882.95</v>
      </c>
      <c r="F556" s="187" t="s">
        <v>2323</v>
      </c>
      <c r="G556" s="243">
        <v>0.0146</v>
      </c>
    </row>
    <row r="557" ht="15.75" customHeight="1">
      <c r="A557" s="266">
        <v>44798.0</v>
      </c>
      <c r="B557" s="263">
        <v>1873.68</v>
      </c>
      <c r="C557" s="263">
        <v>1895.72</v>
      </c>
      <c r="D557" s="263">
        <v>1913.69</v>
      </c>
      <c r="E557" s="263">
        <v>1868.79</v>
      </c>
      <c r="F557" s="264" t="s">
        <v>2323</v>
      </c>
      <c r="G557" s="265">
        <v>-0.0082</v>
      </c>
    </row>
    <row r="558" ht="15.75" customHeight="1">
      <c r="A558" s="260">
        <v>44797.0</v>
      </c>
      <c r="B558" s="242">
        <v>1889.09</v>
      </c>
      <c r="C558" s="242">
        <v>1871.78</v>
      </c>
      <c r="D558" s="242">
        <v>1893.73</v>
      </c>
      <c r="E558" s="242">
        <v>1847.43</v>
      </c>
      <c r="F558" s="187" t="s">
        <v>2405</v>
      </c>
      <c r="G558" s="243">
        <v>0.0087</v>
      </c>
    </row>
    <row r="559" ht="15.75" customHeight="1">
      <c r="A559" s="266">
        <v>44796.0</v>
      </c>
      <c r="B559" s="263">
        <v>1872.83</v>
      </c>
      <c r="C559" s="263">
        <v>1865.79</v>
      </c>
      <c r="D559" s="263">
        <v>1907.65</v>
      </c>
      <c r="E559" s="263">
        <v>1861.5</v>
      </c>
      <c r="F559" s="264" t="s">
        <v>1788</v>
      </c>
      <c r="G559" s="265">
        <v>-0.0019</v>
      </c>
    </row>
    <row r="560" ht="15.75" customHeight="1">
      <c r="A560" s="260">
        <v>44795.0</v>
      </c>
      <c r="B560" s="242">
        <v>1876.42</v>
      </c>
      <c r="C560" s="242">
        <v>1932.74</v>
      </c>
      <c r="D560" s="242">
        <v>1939.63</v>
      </c>
      <c r="E560" s="242">
        <v>1870.78</v>
      </c>
      <c r="F560" s="187" t="s">
        <v>1942</v>
      </c>
      <c r="G560" s="243">
        <v>-0.0286</v>
      </c>
    </row>
    <row r="561" ht="15.75" customHeight="1">
      <c r="A561" s="266">
        <v>44792.0</v>
      </c>
      <c r="B561" s="263">
        <v>1931.69</v>
      </c>
      <c r="C561" s="263">
        <v>1889.84</v>
      </c>
      <c r="D561" s="263">
        <v>1937.63</v>
      </c>
      <c r="E561" s="263">
        <v>1888.49</v>
      </c>
      <c r="F561" s="264" t="s">
        <v>1836</v>
      </c>
      <c r="G561" s="265">
        <v>0.0219</v>
      </c>
    </row>
    <row r="562" ht="15.75" customHeight="1">
      <c r="A562" s="260">
        <v>44791.0</v>
      </c>
      <c r="B562" s="242">
        <v>1890.29</v>
      </c>
      <c r="C562" s="242">
        <v>1852.82</v>
      </c>
      <c r="D562" s="242">
        <v>1894.28</v>
      </c>
      <c r="E562" s="242">
        <v>1845.84</v>
      </c>
      <c r="F562" s="187" t="s">
        <v>2397</v>
      </c>
      <c r="G562" s="243">
        <v>0.0209</v>
      </c>
    </row>
    <row r="563" ht="15.75" customHeight="1">
      <c r="A563" s="266">
        <v>44790.0</v>
      </c>
      <c r="B563" s="263">
        <v>1851.53</v>
      </c>
      <c r="C563" s="263">
        <v>1857.26</v>
      </c>
      <c r="D563" s="263">
        <v>1863.15</v>
      </c>
      <c r="E563" s="263">
        <v>1845.89</v>
      </c>
      <c r="F563" s="264" t="s">
        <v>2333</v>
      </c>
      <c r="G563" s="265">
        <v>0.0037</v>
      </c>
    </row>
    <row r="564" ht="15.75" customHeight="1">
      <c r="A564" s="260">
        <v>44789.0</v>
      </c>
      <c r="B564" s="242">
        <v>1844.74</v>
      </c>
      <c r="C564" s="242">
        <v>1855.81</v>
      </c>
      <c r="D564" s="242">
        <v>1859.81</v>
      </c>
      <c r="E564" s="242">
        <v>1837.86</v>
      </c>
      <c r="F564" s="187" t="s">
        <v>2385</v>
      </c>
      <c r="G564" s="243">
        <v>0.0013</v>
      </c>
    </row>
    <row r="565" ht="15.75" customHeight="1">
      <c r="A565" s="266">
        <v>44785.0</v>
      </c>
      <c r="B565" s="263">
        <v>1842.3</v>
      </c>
      <c r="C565" s="263">
        <v>1860.8</v>
      </c>
      <c r="D565" s="263">
        <v>1864.8</v>
      </c>
      <c r="E565" s="263">
        <v>1833.86</v>
      </c>
      <c r="F565" s="264" t="s">
        <v>2437</v>
      </c>
      <c r="G565" s="265">
        <v>-0.0111</v>
      </c>
    </row>
    <row r="566" ht="15.75" customHeight="1">
      <c r="A566" s="260">
        <v>44784.0</v>
      </c>
      <c r="B566" s="242">
        <v>1862.95</v>
      </c>
      <c r="C566" s="242">
        <v>1865.84</v>
      </c>
      <c r="D566" s="242">
        <v>1874.57</v>
      </c>
      <c r="E566" s="242">
        <v>1851.03</v>
      </c>
      <c r="F566" s="187" t="s">
        <v>1753</v>
      </c>
      <c r="G566" s="243">
        <v>0.0065</v>
      </c>
    </row>
    <row r="567" ht="15.75" customHeight="1">
      <c r="A567" s="266">
        <v>44783.0</v>
      </c>
      <c r="B567" s="263">
        <v>1850.98</v>
      </c>
      <c r="C567" s="263">
        <v>1825.88</v>
      </c>
      <c r="D567" s="263">
        <v>1862.8</v>
      </c>
      <c r="E567" s="263">
        <v>1818.15</v>
      </c>
      <c r="F567" s="264" t="s">
        <v>1646</v>
      </c>
      <c r="G567" s="265">
        <v>0.0139</v>
      </c>
    </row>
    <row r="568" ht="15.75" customHeight="1">
      <c r="A568" s="260">
        <v>44781.0</v>
      </c>
      <c r="B568" s="242">
        <v>1825.53</v>
      </c>
      <c r="C568" s="242">
        <v>1792.36</v>
      </c>
      <c r="D568" s="242">
        <v>1827.93</v>
      </c>
      <c r="E568" s="242">
        <v>1786.22</v>
      </c>
      <c r="F568" s="187" t="s">
        <v>2412</v>
      </c>
      <c r="G568" s="243">
        <v>0.0236</v>
      </c>
    </row>
    <row r="569" ht="15.75" customHeight="1">
      <c r="A569" s="266">
        <v>44778.0</v>
      </c>
      <c r="B569" s="263">
        <v>1783.43</v>
      </c>
      <c r="C569" s="263">
        <v>1778.94</v>
      </c>
      <c r="D569" s="263">
        <v>1802.93</v>
      </c>
      <c r="E569" s="263">
        <v>1771.31</v>
      </c>
      <c r="F569" s="264" t="s">
        <v>2385</v>
      </c>
      <c r="G569" s="265">
        <v>0.0041</v>
      </c>
    </row>
    <row r="570" ht="15.75" customHeight="1">
      <c r="A570" s="260">
        <v>44777.0</v>
      </c>
      <c r="B570" s="242">
        <v>1776.09</v>
      </c>
      <c r="C570" s="242">
        <v>1789.76</v>
      </c>
      <c r="D570" s="242">
        <v>1810.72</v>
      </c>
      <c r="E570" s="242">
        <v>1771.01</v>
      </c>
      <c r="F570" s="187" t="s">
        <v>1820</v>
      </c>
      <c r="G570" s="243">
        <v>-0.0054</v>
      </c>
    </row>
    <row r="571" ht="15.75" customHeight="1">
      <c r="A571" s="266">
        <v>44776.0</v>
      </c>
      <c r="B571" s="263">
        <v>1785.77</v>
      </c>
      <c r="C571" s="263">
        <v>1789.02</v>
      </c>
      <c r="D571" s="263">
        <v>1799.94</v>
      </c>
      <c r="E571" s="263">
        <v>1769.01</v>
      </c>
      <c r="F571" s="264" t="s">
        <v>2435</v>
      </c>
      <c r="G571" s="265">
        <v>-0.0018</v>
      </c>
    </row>
    <row r="572" ht="15.75" customHeight="1">
      <c r="A572" s="260">
        <v>44775.0</v>
      </c>
      <c r="B572" s="242">
        <v>1789.02</v>
      </c>
      <c r="C572" s="242">
        <v>1804.93</v>
      </c>
      <c r="D572" s="242">
        <v>1807.57</v>
      </c>
      <c r="E572" s="242">
        <v>1771.7</v>
      </c>
      <c r="F572" s="187" t="s">
        <v>2333</v>
      </c>
      <c r="G572" s="243">
        <v>-0.0119</v>
      </c>
    </row>
    <row r="573" ht="15.75" customHeight="1">
      <c r="A573" s="266">
        <v>44774.0</v>
      </c>
      <c r="B573" s="263">
        <v>1810.62</v>
      </c>
      <c r="C573" s="263">
        <v>1803.93</v>
      </c>
      <c r="D573" s="263">
        <v>1813.76</v>
      </c>
      <c r="E573" s="263">
        <v>1786.27</v>
      </c>
      <c r="F573" s="264" t="s">
        <v>2455</v>
      </c>
      <c r="G573" s="265">
        <v>0.0037</v>
      </c>
    </row>
    <row r="574" ht="15.75" customHeight="1">
      <c r="A574" s="260">
        <v>44771.0</v>
      </c>
      <c r="B574" s="242">
        <v>1803.98</v>
      </c>
      <c r="C574" s="242">
        <v>1810.87</v>
      </c>
      <c r="D574" s="242">
        <v>1828.38</v>
      </c>
      <c r="E574" s="242">
        <v>1789.96</v>
      </c>
      <c r="F574" s="187" t="s">
        <v>2333</v>
      </c>
      <c r="G574" s="243">
        <v>0.0038</v>
      </c>
    </row>
    <row r="575" ht="15.75" customHeight="1">
      <c r="A575" s="266">
        <v>44770.0</v>
      </c>
      <c r="B575" s="263">
        <v>1797.2</v>
      </c>
      <c r="C575" s="263">
        <v>1800.94</v>
      </c>
      <c r="D575" s="263">
        <v>1811.91</v>
      </c>
      <c r="E575" s="263">
        <v>1782.93</v>
      </c>
      <c r="F575" s="264" t="s">
        <v>2320</v>
      </c>
      <c r="G575" s="265">
        <v>0.0026</v>
      </c>
    </row>
    <row r="576" ht="15.75" customHeight="1">
      <c r="A576" s="260">
        <v>44769.0</v>
      </c>
      <c r="B576" s="242">
        <v>1792.61</v>
      </c>
      <c r="C576" s="242">
        <v>1750.05</v>
      </c>
      <c r="D576" s="242">
        <v>1815.41</v>
      </c>
      <c r="E576" s="242">
        <v>1746.06</v>
      </c>
      <c r="F576" s="187" t="s">
        <v>2154</v>
      </c>
      <c r="G576" s="243">
        <v>0.0259</v>
      </c>
    </row>
    <row r="577" ht="15.75" customHeight="1">
      <c r="A577" s="266">
        <v>44768.0</v>
      </c>
      <c r="B577" s="263">
        <v>1747.31</v>
      </c>
      <c r="C577" s="263">
        <v>1776.74</v>
      </c>
      <c r="D577" s="263">
        <v>1776.74</v>
      </c>
      <c r="E577" s="263">
        <v>1737.98</v>
      </c>
      <c r="F577" s="264" t="s">
        <v>2468</v>
      </c>
      <c r="G577" s="265">
        <v>-0.0175</v>
      </c>
    </row>
    <row r="578" ht="15.75" customHeight="1">
      <c r="A578" s="260">
        <v>44767.0</v>
      </c>
      <c r="B578" s="242">
        <v>1778.44</v>
      </c>
      <c r="C578" s="242">
        <v>1761.03</v>
      </c>
      <c r="D578" s="242">
        <v>1781.48</v>
      </c>
      <c r="E578" s="242">
        <v>1756.09</v>
      </c>
      <c r="F578" s="187" t="s">
        <v>1753</v>
      </c>
      <c r="G578" s="243">
        <v>0.0083</v>
      </c>
    </row>
    <row r="579" ht="15.75" customHeight="1">
      <c r="A579" s="266">
        <v>44764.0</v>
      </c>
      <c r="B579" s="263">
        <v>1763.77</v>
      </c>
      <c r="C579" s="263">
        <v>1761.53</v>
      </c>
      <c r="D579" s="263">
        <v>1775.55</v>
      </c>
      <c r="E579" s="263">
        <v>1748.61</v>
      </c>
      <c r="F579" s="264" t="s">
        <v>2384</v>
      </c>
      <c r="G579" s="265">
        <v>0.0015</v>
      </c>
    </row>
    <row r="580" ht="15.75" customHeight="1">
      <c r="A580" s="260">
        <v>44763.0</v>
      </c>
      <c r="B580" s="242">
        <v>1761.18</v>
      </c>
      <c r="C580" s="242">
        <v>1723.01</v>
      </c>
      <c r="D580" s="242">
        <v>1764.97</v>
      </c>
      <c r="E580" s="242">
        <v>1711.24</v>
      </c>
      <c r="F580" s="187" t="s">
        <v>1922</v>
      </c>
      <c r="G580" s="243">
        <v>0.0145</v>
      </c>
    </row>
    <row r="581" ht="15.75" customHeight="1">
      <c r="A581" s="266">
        <v>44762.0</v>
      </c>
      <c r="B581" s="263">
        <v>1736.04</v>
      </c>
      <c r="C581" s="263">
        <v>1736.43</v>
      </c>
      <c r="D581" s="263">
        <v>1742.92</v>
      </c>
      <c r="E581" s="263">
        <v>1724.06</v>
      </c>
      <c r="F581" s="264" t="s">
        <v>2376</v>
      </c>
      <c r="G581" s="265">
        <v>0.0059</v>
      </c>
    </row>
    <row r="582" ht="15.75" customHeight="1">
      <c r="A582" s="260">
        <v>44761.0</v>
      </c>
      <c r="B582" s="242">
        <v>1725.91</v>
      </c>
      <c r="C582" s="242">
        <v>1716.08</v>
      </c>
      <c r="D582" s="242">
        <v>1731.05</v>
      </c>
      <c r="E582" s="242">
        <v>1710.14</v>
      </c>
      <c r="F582" s="187" t="s">
        <v>1787</v>
      </c>
      <c r="G582" s="243">
        <v>0.0012</v>
      </c>
    </row>
    <row r="583" ht="15.75" customHeight="1">
      <c r="A583" s="266">
        <v>44760.0</v>
      </c>
      <c r="B583" s="263">
        <v>1723.76</v>
      </c>
      <c r="C583" s="263">
        <v>1692.23</v>
      </c>
      <c r="D583" s="263">
        <v>1730.7</v>
      </c>
      <c r="E583" s="263">
        <v>1686.2</v>
      </c>
      <c r="F583" s="264" t="s">
        <v>1693</v>
      </c>
      <c r="G583" s="265">
        <v>0.0254</v>
      </c>
    </row>
    <row r="584" ht="15.75" customHeight="1">
      <c r="A584" s="260">
        <v>44757.0</v>
      </c>
      <c r="B584" s="242">
        <v>1681.06</v>
      </c>
      <c r="C584" s="242">
        <v>1650.18</v>
      </c>
      <c r="D584" s="242">
        <v>1684.05</v>
      </c>
      <c r="E584" s="242">
        <v>1645.49</v>
      </c>
      <c r="F584" s="187" t="s">
        <v>1787</v>
      </c>
      <c r="G584" s="243">
        <v>0.0235</v>
      </c>
    </row>
    <row r="585" ht="15.75" customHeight="1">
      <c r="A585" s="266">
        <v>44756.0</v>
      </c>
      <c r="B585" s="263">
        <v>1642.45</v>
      </c>
      <c r="C585" s="263">
        <v>1648.13</v>
      </c>
      <c r="D585" s="263">
        <v>1663.6</v>
      </c>
      <c r="E585" s="263">
        <v>1630.92</v>
      </c>
      <c r="F585" s="264" t="s">
        <v>2447</v>
      </c>
      <c r="G585" s="265">
        <v>-7.0E-4</v>
      </c>
    </row>
    <row r="586" ht="15.75" customHeight="1">
      <c r="A586" s="260">
        <v>44755.0</v>
      </c>
      <c r="B586" s="242">
        <v>1643.54</v>
      </c>
      <c r="C586" s="242">
        <v>1660.26</v>
      </c>
      <c r="D586" s="242">
        <v>1679.46</v>
      </c>
      <c r="E586" s="242">
        <v>1640.7</v>
      </c>
      <c r="F586" s="187" t="s">
        <v>2391</v>
      </c>
      <c r="G586" s="243">
        <v>-0.0039</v>
      </c>
    </row>
    <row r="587" ht="15.75" customHeight="1">
      <c r="A587" s="266">
        <v>44754.0</v>
      </c>
      <c r="B587" s="263">
        <v>1650.03</v>
      </c>
      <c r="C587" s="263">
        <v>1651.28</v>
      </c>
      <c r="D587" s="263">
        <v>1669.14</v>
      </c>
      <c r="E587" s="263">
        <v>1645.34</v>
      </c>
      <c r="F587" s="264" t="s">
        <v>2479</v>
      </c>
      <c r="G587" s="265">
        <v>-0.0056</v>
      </c>
    </row>
    <row r="588" ht="15.75" customHeight="1">
      <c r="A588" s="260">
        <v>44753.0</v>
      </c>
      <c r="B588" s="242">
        <v>1659.26</v>
      </c>
      <c r="C588" s="242">
        <v>1681.16</v>
      </c>
      <c r="D588" s="242">
        <v>1685.05</v>
      </c>
      <c r="E588" s="242">
        <v>1649.68</v>
      </c>
      <c r="F588" s="187" t="s">
        <v>2355</v>
      </c>
      <c r="G588" s="243">
        <v>-0.0145</v>
      </c>
    </row>
    <row r="589" ht="15.75" customHeight="1">
      <c r="A589" s="266">
        <v>44750.0</v>
      </c>
      <c r="B589" s="263">
        <v>1683.65</v>
      </c>
      <c r="C589" s="263">
        <v>1617.35</v>
      </c>
      <c r="D589" s="263">
        <v>1698.17</v>
      </c>
      <c r="E589" s="263">
        <v>1614.36</v>
      </c>
      <c r="F589" s="264" t="s">
        <v>1742</v>
      </c>
      <c r="G589" s="265">
        <v>0.0474</v>
      </c>
    </row>
    <row r="590" ht="15.75" customHeight="1">
      <c r="A590" s="260">
        <v>44749.0</v>
      </c>
      <c r="B590" s="242">
        <v>1607.47</v>
      </c>
      <c r="C590" s="242">
        <v>1562.38</v>
      </c>
      <c r="D590" s="242">
        <v>1610.52</v>
      </c>
      <c r="E590" s="242">
        <v>1562.13</v>
      </c>
      <c r="F590" s="187" t="s">
        <v>1877</v>
      </c>
      <c r="G590" s="243">
        <v>0.0353</v>
      </c>
    </row>
    <row r="591" ht="15.75" customHeight="1">
      <c r="A591" s="266">
        <v>44748.0</v>
      </c>
      <c r="B591" s="263">
        <v>1552.65</v>
      </c>
      <c r="C591" s="263">
        <v>1562.03</v>
      </c>
      <c r="D591" s="263">
        <v>1586.92</v>
      </c>
      <c r="E591" s="263">
        <v>1548.31</v>
      </c>
      <c r="F591" s="264" t="s">
        <v>1798</v>
      </c>
      <c r="G591" s="265">
        <v>-0.0056</v>
      </c>
    </row>
    <row r="592" ht="15.75" customHeight="1">
      <c r="A592" s="260">
        <v>44747.0</v>
      </c>
      <c r="B592" s="242">
        <v>1561.38</v>
      </c>
      <c r="C592" s="242">
        <v>1580.44</v>
      </c>
      <c r="D592" s="242">
        <v>1593.66</v>
      </c>
      <c r="E592" s="242">
        <v>1558.09</v>
      </c>
      <c r="F592" s="187" t="s">
        <v>2347</v>
      </c>
      <c r="G592" s="243">
        <v>-0.0106</v>
      </c>
    </row>
    <row r="593" ht="15.75" customHeight="1">
      <c r="A593" s="266">
        <v>44746.0</v>
      </c>
      <c r="B593" s="263">
        <v>1578.14</v>
      </c>
      <c r="C593" s="263">
        <v>1568.56</v>
      </c>
      <c r="D593" s="263">
        <v>1583.88</v>
      </c>
      <c r="E593" s="263">
        <v>1546.71</v>
      </c>
      <c r="F593" s="264" t="s">
        <v>2480</v>
      </c>
      <c r="G593" s="265">
        <v>0.0061</v>
      </c>
    </row>
    <row r="594" ht="15.75" customHeight="1">
      <c r="A594" s="260">
        <v>44743.0</v>
      </c>
      <c r="B594" s="242">
        <v>1568.61</v>
      </c>
      <c r="C594" s="242">
        <v>1557.44</v>
      </c>
      <c r="D594" s="242">
        <v>1572.45</v>
      </c>
      <c r="E594" s="242">
        <v>1531.15</v>
      </c>
      <c r="F594" s="187" t="s">
        <v>2322</v>
      </c>
      <c r="G594" s="243">
        <v>0.0089</v>
      </c>
    </row>
    <row r="595" ht="15.75" customHeight="1">
      <c r="A595" s="266">
        <v>44742.0</v>
      </c>
      <c r="B595" s="263">
        <v>1554.74</v>
      </c>
      <c r="C595" s="263">
        <v>1545.56</v>
      </c>
      <c r="D595" s="263">
        <v>1563.37</v>
      </c>
      <c r="E595" s="263">
        <v>1538.63</v>
      </c>
      <c r="F595" s="264" t="s">
        <v>1757</v>
      </c>
      <c r="G595" s="265">
        <v>0.0067</v>
      </c>
    </row>
    <row r="596" ht="15.75" customHeight="1">
      <c r="A596" s="260">
        <v>44741.0</v>
      </c>
      <c r="B596" s="242">
        <v>1544.42</v>
      </c>
      <c r="C596" s="242">
        <v>1527.81</v>
      </c>
      <c r="D596" s="242">
        <v>1550.5</v>
      </c>
      <c r="E596" s="242">
        <v>1521.97</v>
      </c>
      <c r="F596" s="187" t="s">
        <v>2440</v>
      </c>
      <c r="G596" s="243">
        <v>-0.0023</v>
      </c>
    </row>
    <row r="597" ht="15.75" customHeight="1">
      <c r="A597" s="266">
        <v>44740.0</v>
      </c>
      <c r="B597" s="263">
        <v>1548.01</v>
      </c>
      <c r="C597" s="263">
        <v>1526.56</v>
      </c>
      <c r="D597" s="263">
        <v>1554.0</v>
      </c>
      <c r="E597" s="263">
        <v>1520.67</v>
      </c>
      <c r="F597" s="264" t="s">
        <v>1586</v>
      </c>
      <c r="G597" s="265">
        <v>0.0102</v>
      </c>
    </row>
    <row r="598" ht="15.75" customHeight="1">
      <c r="A598" s="260">
        <v>44739.0</v>
      </c>
      <c r="B598" s="242">
        <v>1532.34</v>
      </c>
      <c r="C598" s="242">
        <v>1520.57</v>
      </c>
      <c r="D598" s="242">
        <v>1541.22</v>
      </c>
      <c r="E598" s="242">
        <v>1506.35</v>
      </c>
      <c r="F598" s="187" t="s">
        <v>2392</v>
      </c>
      <c r="G598" s="243">
        <v>0.0274</v>
      </c>
    </row>
    <row r="599" ht="15.75" customHeight="1">
      <c r="A599" s="266">
        <v>44736.0</v>
      </c>
      <c r="B599" s="263">
        <v>1491.49</v>
      </c>
      <c r="C599" s="263">
        <v>1498.37</v>
      </c>
      <c r="D599" s="263">
        <v>1508.6</v>
      </c>
      <c r="E599" s="263">
        <v>1485.65</v>
      </c>
      <c r="F599" s="264" t="s">
        <v>2353</v>
      </c>
      <c r="G599" s="265">
        <v>4.0E-4</v>
      </c>
    </row>
    <row r="600" ht="15.75" customHeight="1">
      <c r="A600" s="260">
        <v>44735.0</v>
      </c>
      <c r="B600" s="242">
        <v>1490.94</v>
      </c>
      <c r="C600" s="242">
        <v>1478.17</v>
      </c>
      <c r="D600" s="242">
        <v>1508.35</v>
      </c>
      <c r="E600" s="242">
        <v>1478.17</v>
      </c>
      <c r="F600" s="187" t="s">
        <v>2320</v>
      </c>
      <c r="G600" s="243">
        <v>0.0105</v>
      </c>
    </row>
    <row r="601" ht="15.75" customHeight="1">
      <c r="A601" s="266">
        <v>44734.0</v>
      </c>
      <c r="B601" s="263">
        <v>1475.42</v>
      </c>
      <c r="C601" s="263">
        <v>1486.65</v>
      </c>
      <c r="D601" s="263">
        <v>1487.59</v>
      </c>
      <c r="E601" s="263">
        <v>1464.7</v>
      </c>
      <c r="F601" s="264" t="s">
        <v>2391</v>
      </c>
      <c r="G601" s="265">
        <v>-0.0144</v>
      </c>
    </row>
    <row r="602" ht="15.75" customHeight="1">
      <c r="A602" s="260">
        <v>44733.0</v>
      </c>
      <c r="B602" s="242">
        <v>1496.92</v>
      </c>
      <c r="C602" s="242">
        <v>1476.67</v>
      </c>
      <c r="D602" s="242">
        <v>1511.79</v>
      </c>
      <c r="E602" s="242">
        <v>1473.58</v>
      </c>
      <c r="F602" s="187" t="s">
        <v>2461</v>
      </c>
      <c r="G602" s="243">
        <v>0.0194</v>
      </c>
    </row>
    <row r="603" ht="15.75" customHeight="1">
      <c r="A603" s="266">
        <v>44732.0</v>
      </c>
      <c r="B603" s="263">
        <v>1468.49</v>
      </c>
      <c r="C603" s="263">
        <v>1486.65</v>
      </c>
      <c r="D603" s="263">
        <v>1494.48</v>
      </c>
      <c r="E603" s="263">
        <v>1453.07</v>
      </c>
      <c r="F603" s="264" t="s">
        <v>2340</v>
      </c>
      <c r="G603" s="265">
        <v>-0.0122</v>
      </c>
    </row>
    <row r="604" ht="15.75" customHeight="1">
      <c r="A604" s="260">
        <v>44729.0</v>
      </c>
      <c r="B604" s="242">
        <v>1486.6</v>
      </c>
      <c r="C604" s="242">
        <v>1518.58</v>
      </c>
      <c r="D604" s="242">
        <v>1526.51</v>
      </c>
      <c r="E604" s="242">
        <v>1478.07</v>
      </c>
      <c r="F604" s="187" t="s">
        <v>1614</v>
      </c>
      <c r="G604" s="243">
        <v>-0.0245</v>
      </c>
    </row>
    <row r="605" ht="15.75" customHeight="1">
      <c r="A605" s="266">
        <v>44728.0</v>
      </c>
      <c r="B605" s="263">
        <v>1523.96</v>
      </c>
      <c r="C605" s="263">
        <v>1564.87</v>
      </c>
      <c r="D605" s="263">
        <v>1571.46</v>
      </c>
      <c r="E605" s="263">
        <v>1513.34</v>
      </c>
      <c r="F605" s="264" t="s">
        <v>1794</v>
      </c>
      <c r="G605" s="265">
        <v>-0.0211</v>
      </c>
    </row>
    <row r="606" ht="15.75" customHeight="1">
      <c r="A606" s="260">
        <v>44727.0</v>
      </c>
      <c r="B606" s="242">
        <v>1556.84</v>
      </c>
      <c r="C606" s="242">
        <v>1544.47</v>
      </c>
      <c r="D606" s="242">
        <v>1563.47</v>
      </c>
      <c r="E606" s="242">
        <v>1535.59</v>
      </c>
      <c r="F606" s="187" t="s">
        <v>2461</v>
      </c>
      <c r="G606" s="243">
        <v>0.0102</v>
      </c>
    </row>
    <row r="607" ht="15.75" customHeight="1">
      <c r="A607" s="266">
        <v>44726.0</v>
      </c>
      <c r="B607" s="263">
        <v>1541.18</v>
      </c>
      <c r="C607" s="263">
        <v>1528.6</v>
      </c>
      <c r="D607" s="263">
        <v>1550.8</v>
      </c>
      <c r="E607" s="263">
        <v>1521.77</v>
      </c>
      <c r="F607" s="264" t="s">
        <v>2360</v>
      </c>
      <c r="G607" s="265">
        <v>0.0082</v>
      </c>
    </row>
    <row r="608" ht="15.75" customHeight="1">
      <c r="A608" s="260">
        <v>44725.0</v>
      </c>
      <c r="B608" s="242">
        <v>1528.6</v>
      </c>
      <c r="C608" s="242">
        <v>1556.64</v>
      </c>
      <c r="D608" s="242">
        <v>1562.43</v>
      </c>
      <c r="E608" s="242">
        <v>1514.88</v>
      </c>
      <c r="F608" s="187" t="s">
        <v>1769</v>
      </c>
      <c r="G608" s="243">
        <v>-0.0335</v>
      </c>
    </row>
    <row r="609" ht="15.75" customHeight="1">
      <c r="A609" s="266">
        <v>44722.0</v>
      </c>
      <c r="B609" s="263">
        <v>1581.53</v>
      </c>
      <c r="C609" s="263">
        <v>1566.47</v>
      </c>
      <c r="D609" s="263">
        <v>1590.91</v>
      </c>
      <c r="E609" s="263">
        <v>1565.52</v>
      </c>
      <c r="F609" s="264" t="s">
        <v>2455</v>
      </c>
      <c r="G609" s="265">
        <v>-0.0063</v>
      </c>
    </row>
    <row r="610" ht="15.75" customHeight="1">
      <c r="A610" s="260">
        <v>44721.0</v>
      </c>
      <c r="B610" s="242">
        <v>1591.51</v>
      </c>
      <c r="C610" s="242">
        <v>1552.7</v>
      </c>
      <c r="D610" s="242">
        <v>1596.4</v>
      </c>
      <c r="E610" s="242">
        <v>1552.7</v>
      </c>
      <c r="F610" s="187" t="s">
        <v>2332</v>
      </c>
      <c r="G610" s="243">
        <v>0.0067</v>
      </c>
    </row>
    <row r="611" ht="15.75" customHeight="1">
      <c r="A611" s="266">
        <v>44720.0</v>
      </c>
      <c r="B611" s="263">
        <v>1580.98</v>
      </c>
      <c r="C611" s="263">
        <v>1591.41</v>
      </c>
      <c r="D611" s="263">
        <v>1604.18</v>
      </c>
      <c r="E611" s="263">
        <v>1566.57</v>
      </c>
      <c r="F611" s="264" t="s">
        <v>1879</v>
      </c>
      <c r="G611" s="265">
        <v>-0.0031</v>
      </c>
    </row>
    <row r="612" ht="15.75" customHeight="1">
      <c r="A612" s="260">
        <v>44719.0</v>
      </c>
      <c r="B612" s="242">
        <v>1585.87</v>
      </c>
      <c r="C612" s="242">
        <v>1626.33</v>
      </c>
      <c r="D612" s="242">
        <v>1634.71</v>
      </c>
      <c r="E612" s="242">
        <v>1582.53</v>
      </c>
      <c r="F612" s="187" t="s">
        <v>2369</v>
      </c>
      <c r="G612" s="243">
        <v>-0.0309</v>
      </c>
    </row>
    <row r="613" ht="15.75" customHeight="1">
      <c r="A613" s="266">
        <v>44718.0</v>
      </c>
      <c r="B613" s="263">
        <v>1636.51</v>
      </c>
      <c r="C613" s="263">
        <v>1648.43</v>
      </c>
      <c r="D613" s="263">
        <v>1658.56</v>
      </c>
      <c r="E613" s="263">
        <v>1630.42</v>
      </c>
      <c r="F613" s="264" t="s">
        <v>2457</v>
      </c>
      <c r="G613" s="265">
        <v>-0.0072</v>
      </c>
    </row>
    <row r="614" ht="15.75" customHeight="1">
      <c r="A614" s="260">
        <v>44715.0</v>
      </c>
      <c r="B614" s="242">
        <v>1648.33</v>
      </c>
      <c r="C614" s="242">
        <v>1654.22</v>
      </c>
      <c r="D614" s="242">
        <v>1669.93</v>
      </c>
      <c r="E614" s="242">
        <v>1641.25</v>
      </c>
      <c r="F614" s="187" t="s">
        <v>2019</v>
      </c>
      <c r="G614" s="243">
        <v>0.0091</v>
      </c>
    </row>
    <row r="615" ht="15.75" customHeight="1">
      <c r="A615" s="266">
        <v>44714.0</v>
      </c>
      <c r="B615" s="263">
        <v>1633.47</v>
      </c>
      <c r="C615" s="263">
        <v>1628.33</v>
      </c>
      <c r="D615" s="263">
        <v>1645.74</v>
      </c>
      <c r="E615" s="263">
        <v>1620.05</v>
      </c>
      <c r="F615" s="264" t="s">
        <v>2366</v>
      </c>
      <c r="G615" s="265">
        <v>-0.0066</v>
      </c>
    </row>
    <row r="616" ht="15.75" customHeight="1">
      <c r="A616" s="260">
        <v>44713.0</v>
      </c>
      <c r="B616" s="242">
        <v>1644.29</v>
      </c>
      <c r="C616" s="242">
        <v>1649.83</v>
      </c>
      <c r="D616" s="242">
        <v>1657.26</v>
      </c>
      <c r="E616" s="242">
        <v>1634.76</v>
      </c>
      <c r="F616" s="187" t="s">
        <v>2385</v>
      </c>
      <c r="G616" s="243">
        <v>-0.0039</v>
      </c>
    </row>
    <row r="617" ht="15.75" customHeight="1">
      <c r="A617" s="266">
        <v>44712.0</v>
      </c>
      <c r="B617" s="263">
        <v>1650.78</v>
      </c>
      <c r="C617" s="263">
        <v>1656.76</v>
      </c>
      <c r="D617" s="263">
        <v>1670.63</v>
      </c>
      <c r="E617" s="263">
        <v>1641.3</v>
      </c>
      <c r="F617" s="264" t="s">
        <v>2481</v>
      </c>
      <c r="G617" s="265">
        <v>-0.0038</v>
      </c>
    </row>
    <row r="618" ht="15.75" customHeight="1">
      <c r="A618" s="260">
        <v>44711.0</v>
      </c>
      <c r="B618" s="242">
        <v>1657.11</v>
      </c>
      <c r="C618" s="242">
        <v>1616.35</v>
      </c>
      <c r="D618" s="242">
        <v>1659.96</v>
      </c>
      <c r="E618" s="242">
        <v>1609.97</v>
      </c>
      <c r="F618" s="187" t="s">
        <v>1879</v>
      </c>
      <c r="G618" s="243">
        <v>0.0378</v>
      </c>
    </row>
    <row r="619" ht="15.75" customHeight="1">
      <c r="A619" s="266">
        <v>44708.0</v>
      </c>
      <c r="B619" s="263">
        <v>1596.7</v>
      </c>
      <c r="C619" s="263">
        <v>1571.66</v>
      </c>
      <c r="D619" s="263">
        <v>1602.39</v>
      </c>
      <c r="E619" s="263">
        <v>1570.46</v>
      </c>
      <c r="F619" s="264" t="s">
        <v>2336</v>
      </c>
      <c r="G619" s="265">
        <v>0.0205</v>
      </c>
    </row>
    <row r="620" ht="15.75" customHeight="1">
      <c r="A620" s="260">
        <v>44707.0</v>
      </c>
      <c r="B620" s="242">
        <v>1564.55</v>
      </c>
      <c r="C620" s="242">
        <v>1575.0</v>
      </c>
      <c r="D620" s="242">
        <v>1588.9</v>
      </c>
      <c r="E620" s="242">
        <v>1536.65</v>
      </c>
      <c r="F620" s="187" t="s">
        <v>2175</v>
      </c>
      <c r="G620" s="243">
        <v>-0.0065</v>
      </c>
    </row>
    <row r="621" ht="15.75" customHeight="1">
      <c r="A621" s="266">
        <v>44706.0</v>
      </c>
      <c r="B621" s="263">
        <v>1574.75</v>
      </c>
      <c r="C621" s="263">
        <v>1633.0</v>
      </c>
      <c r="D621" s="263">
        <v>1639.7</v>
      </c>
      <c r="E621" s="263">
        <v>1571.1</v>
      </c>
      <c r="F621" s="264" t="s">
        <v>2452</v>
      </c>
      <c r="G621" s="265">
        <v>-0.0317</v>
      </c>
    </row>
    <row r="622" ht="15.75" customHeight="1">
      <c r="A622" s="260">
        <v>44705.0</v>
      </c>
      <c r="B622" s="242">
        <v>1626.3</v>
      </c>
      <c r="C622" s="242">
        <v>1644.8</v>
      </c>
      <c r="D622" s="242">
        <v>1653.7</v>
      </c>
      <c r="E622" s="242">
        <v>1610.1</v>
      </c>
      <c r="F622" s="187" t="s">
        <v>2096</v>
      </c>
      <c r="G622" s="243">
        <v>-0.0109</v>
      </c>
    </row>
    <row r="623" ht="15.75" customHeight="1">
      <c r="A623" s="266">
        <v>44704.0</v>
      </c>
      <c r="B623" s="263">
        <v>1644.15</v>
      </c>
      <c r="C623" s="263">
        <v>1629.0</v>
      </c>
      <c r="D623" s="263">
        <v>1660.0</v>
      </c>
      <c r="E623" s="263">
        <v>1605.6</v>
      </c>
      <c r="F623" s="264" t="s">
        <v>1645</v>
      </c>
      <c r="G623" s="265">
        <v>0.0211</v>
      </c>
    </row>
    <row r="624" ht="15.75" customHeight="1">
      <c r="A624" s="260">
        <v>44701.0</v>
      </c>
      <c r="B624" s="242">
        <v>1610.1</v>
      </c>
      <c r="C624" s="242">
        <v>1569.4</v>
      </c>
      <c r="D624" s="242">
        <v>1613.45</v>
      </c>
      <c r="E624" s="242">
        <v>1561.05</v>
      </c>
      <c r="F624" s="187" t="s">
        <v>1792</v>
      </c>
      <c r="G624" s="243">
        <v>0.0401</v>
      </c>
    </row>
    <row r="625" ht="15.75" customHeight="1">
      <c r="A625" s="266">
        <v>44700.0</v>
      </c>
      <c r="B625" s="263">
        <v>1547.95</v>
      </c>
      <c r="C625" s="263">
        <v>1550.0</v>
      </c>
      <c r="D625" s="263">
        <v>1562.75</v>
      </c>
      <c r="E625" s="263">
        <v>1540.35</v>
      </c>
      <c r="F625" s="264" t="s">
        <v>2415</v>
      </c>
      <c r="G625" s="265">
        <v>-0.0156</v>
      </c>
    </row>
    <row r="626" ht="15.75" customHeight="1">
      <c r="A626" s="260">
        <v>44699.0</v>
      </c>
      <c r="B626" s="242">
        <v>1572.5</v>
      </c>
      <c r="C626" s="242">
        <v>1623.0</v>
      </c>
      <c r="D626" s="242">
        <v>1623.0</v>
      </c>
      <c r="E626" s="242">
        <v>1565.0</v>
      </c>
      <c r="F626" s="187" t="s">
        <v>1807</v>
      </c>
      <c r="G626" s="243">
        <v>-0.0197</v>
      </c>
    </row>
    <row r="627" ht="15.75" customHeight="1">
      <c r="A627" s="266">
        <v>44698.0</v>
      </c>
      <c r="B627" s="263">
        <v>1604.1</v>
      </c>
      <c r="C627" s="263">
        <v>1545.0</v>
      </c>
      <c r="D627" s="263">
        <v>1607.9</v>
      </c>
      <c r="E627" s="263">
        <v>1545.0</v>
      </c>
      <c r="F627" s="264" t="s">
        <v>2352</v>
      </c>
      <c r="G627" s="265">
        <v>0.0397</v>
      </c>
    </row>
    <row r="628" ht="15.75" customHeight="1">
      <c r="A628" s="260">
        <v>44697.0</v>
      </c>
      <c r="B628" s="242">
        <v>1542.9</v>
      </c>
      <c r="C628" s="242">
        <v>1550.0</v>
      </c>
      <c r="D628" s="242">
        <v>1567.5</v>
      </c>
      <c r="E628" s="242">
        <v>1539.45</v>
      </c>
      <c r="F628" s="187" t="s">
        <v>1878</v>
      </c>
      <c r="G628" s="243">
        <v>0.0055</v>
      </c>
    </row>
    <row r="629" ht="15.75" customHeight="1">
      <c r="A629" s="266">
        <v>44694.0</v>
      </c>
      <c r="B629" s="263">
        <v>1534.5</v>
      </c>
      <c r="C629" s="263">
        <v>1530.0</v>
      </c>
      <c r="D629" s="263">
        <v>1574.9</v>
      </c>
      <c r="E629" s="263">
        <v>1502.0</v>
      </c>
      <c r="F629" s="264" t="s">
        <v>1936</v>
      </c>
      <c r="G629" s="265">
        <v>0.0055</v>
      </c>
    </row>
    <row r="630" ht="15.75" customHeight="1">
      <c r="A630" s="260">
        <v>44693.0</v>
      </c>
      <c r="B630" s="242">
        <v>1526.15</v>
      </c>
      <c r="C630" s="242">
        <v>1550.0</v>
      </c>
      <c r="D630" s="242">
        <v>1554.95</v>
      </c>
      <c r="E630" s="242">
        <v>1513.1</v>
      </c>
      <c r="F630" s="187" t="s">
        <v>1589</v>
      </c>
      <c r="G630" s="243">
        <v>-0.0284</v>
      </c>
    </row>
    <row r="631" ht="15.75" customHeight="1">
      <c r="A631" s="266">
        <v>44692.0</v>
      </c>
      <c r="B631" s="263">
        <v>1570.8</v>
      </c>
      <c r="C631" s="263">
        <v>1600.5</v>
      </c>
      <c r="D631" s="263">
        <v>1609.0</v>
      </c>
      <c r="E631" s="263">
        <v>1557.35</v>
      </c>
      <c r="F631" s="264" t="s">
        <v>1931</v>
      </c>
      <c r="G631" s="265">
        <v>-0.0231</v>
      </c>
    </row>
    <row r="632" ht="15.75" customHeight="1">
      <c r="A632" s="260">
        <v>44691.0</v>
      </c>
      <c r="B632" s="242">
        <v>1607.95</v>
      </c>
      <c r="C632" s="242">
        <v>1611.0</v>
      </c>
      <c r="D632" s="242">
        <v>1629.6</v>
      </c>
      <c r="E632" s="242">
        <v>1601.0</v>
      </c>
      <c r="F632" s="187" t="s">
        <v>2431</v>
      </c>
      <c r="G632" s="243">
        <v>-0.0051</v>
      </c>
    </row>
    <row r="633" ht="15.75" customHeight="1">
      <c r="A633" s="266">
        <v>44690.0</v>
      </c>
      <c r="B633" s="263">
        <v>1616.15</v>
      </c>
      <c r="C633" s="263">
        <v>1607.55</v>
      </c>
      <c r="D633" s="263">
        <v>1629.85</v>
      </c>
      <c r="E633" s="263">
        <v>1591.25</v>
      </c>
      <c r="F633" s="264" t="s">
        <v>2383</v>
      </c>
      <c r="G633" s="265">
        <v>-0.0039</v>
      </c>
    </row>
    <row r="634" ht="15.75" customHeight="1">
      <c r="A634" s="260">
        <v>44687.0</v>
      </c>
      <c r="B634" s="242">
        <v>1622.45</v>
      </c>
      <c r="C634" s="242">
        <v>1616.0</v>
      </c>
      <c r="D634" s="242">
        <v>1633.0</v>
      </c>
      <c r="E634" s="242">
        <v>1612.1</v>
      </c>
      <c r="F634" s="187" t="s">
        <v>1869</v>
      </c>
      <c r="G634" s="243">
        <v>-0.0093</v>
      </c>
    </row>
    <row r="635" ht="15.75" customHeight="1">
      <c r="A635" s="266">
        <v>44686.0</v>
      </c>
      <c r="B635" s="263">
        <v>1637.65</v>
      </c>
      <c r="C635" s="263">
        <v>1650.7</v>
      </c>
      <c r="D635" s="263">
        <v>1671.2</v>
      </c>
      <c r="E635" s="263">
        <v>1633.0</v>
      </c>
      <c r="F635" s="264" t="s">
        <v>2343</v>
      </c>
      <c r="G635" s="265">
        <v>0.0023</v>
      </c>
    </row>
    <row r="636" ht="15.75" customHeight="1">
      <c r="A636" s="260">
        <v>44685.0</v>
      </c>
      <c r="B636" s="242">
        <v>1633.95</v>
      </c>
      <c r="C636" s="242">
        <v>1679.5</v>
      </c>
      <c r="D636" s="242">
        <v>1681.9</v>
      </c>
      <c r="E636" s="242">
        <v>1625.05</v>
      </c>
      <c r="F636" s="187" t="s">
        <v>1878</v>
      </c>
      <c r="G636" s="243">
        <v>-0.0271</v>
      </c>
    </row>
    <row r="637" ht="15.75" customHeight="1">
      <c r="A637" s="266">
        <v>44683.0</v>
      </c>
      <c r="B637" s="263">
        <v>1679.45</v>
      </c>
      <c r="C637" s="263">
        <v>1668.6</v>
      </c>
      <c r="D637" s="263">
        <v>1685.95</v>
      </c>
      <c r="E637" s="263">
        <v>1655.05</v>
      </c>
      <c r="F637" s="264" t="s">
        <v>2383</v>
      </c>
      <c r="G637" s="265">
        <v>-0.0088</v>
      </c>
    </row>
    <row r="638" ht="15.75" customHeight="1">
      <c r="A638" s="260">
        <v>44680.0</v>
      </c>
      <c r="B638" s="242">
        <v>1694.35</v>
      </c>
      <c r="C638" s="242">
        <v>1731.0</v>
      </c>
      <c r="D638" s="242">
        <v>1739.0</v>
      </c>
      <c r="E638" s="242">
        <v>1687.15</v>
      </c>
      <c r="F638" s="187" t="s">
        <v>2428</v>
      </c>
      <c r="G638" s="243">
        <v>-0.0145</v>
      </c>
    </row>
    <row r="639" ht="15.75" customHeight="1">
      <c r="A639" s="266">
        <v>44679.0</v>
      </c>
      <c r="B639" s="263">
        <v>1719.25</v>
      </c>
      <c r="C639" s="263">
        <v>1690.0</v>
      </c>
      <c r="D639" s="263">
        <v>1731.0</v>
      </c>
      <c r="E639" s="263">
        <v>1680.0</v>
      </c>
      <c r="F639" s="264" t="s">
        <v>1818</v>
      </c>
      <c r="G639" s="265">
        <v>0.0252</v>
      </c>
    </row>
    <row r="640" ht="15.75" customHeight="1">
      <c r="A640" s="260">
        <v>44678.0</v>
      </c>
      <c r="B640" s="242">
        <v>1677.05</v>
      </c>
      <c r="C640" s="242">
        <v>1675.0</v>
      </c>
      <c r="D640" s="242">
        <v>1691.6</v>
      </c>
      <c r="E640" s="242">
        <v>1666.7</v>
      </c>
      <c r="F640" s="187" t="s">
        <v>1787</v>
      </c>
      <c r="G640" s="243">
        <v>-0.0135</v>
      </c>
    </row>
    <row r="641" ht="15.75" customHeight="1">
      <c r="A641" s="266">
        <v>44677.0</v>
      </c>
      <c r="B641" s="263">
        <v>1699.95</v>
      </c>
      <c r="C641" s="263">
        <v>1680.0</v>
      </c>
      <c r="D641" s="263">
        <v>1703.1</v>
      </c>
      <c r="E641" s="263">
        <v>1664.0</v>
      </c>
      <c r="F641" s="264" t="s">
        <v>2433</v>
      </c>
      <c r="G641" s="265">
        <v>0.0257</v>
      </c>
    </row>
    <row r="642" ht="15.75" customHeight="1">
      <c r="A642" s="260">
        <v>44676.0</v>
      </c>
      <c r="B642" s="242">
        <v>1657.35</v>
      </c>
      <c r="C642" s="242">
        <v>1675.0</v>
      </c>
      <c r="D642" s="242">
        <v>1675.0</v>
      </c>
      <c r="E642" s="242">
        <v>1652.0</v>
      </c>
      <c r="F642" s="187" t="s">
        <v>2335</v>
      </c>
      <c r="G642" s="243">
        <v>-0.0218</v>
      </c>
    </row>
    <row r="643" ht="15.75" customHeight="1">
      <c r="A643" s="266">
        <v>44673.0</v>
      </c>
      <c r="B643" s="263">
        <v>1694.35</v>
      </c>
      <c r="C643" s="263">
        <v>1701.0</v>
      </c>
      <c r="D643" s="263">
        <v>1716.4</v>
      </c>
      <c r="E643" s="263">
        <v>1690.4</v>
      </c>
      <c r="F643" s="264" t="s">
        <v>2394</v>
      </c>
      <c r="G643" s="265">
        <v>-0.0118</v>
      </c>
    </row>
    <row r="644" ht="15.75" customHeight="1">
      <c r="A644" s="260">
        <v>44672.0</v>
      </c>
      <c r="B644" s="242">
        <v>1714.5</v>
      </c>
      <c r="C644" s="242">
        <v>1702.95</v>
      </c>
      <c r="D644" s="242">
        <v>1725.8</v>
      </c>
      <c r="E644" s="242">
        <v>1700.0</v>
      </c>
      <c r="F644" s="187" t="s">
        <v>2415</v>
      </c>
      <c r="G644" s="243">
        <v>0.0135</v>
      </c>
    </row>
    <row r="645" ht="15.75" customHeight="1">
      <c r="A645" s="266">
        <v>44671.0</v>
      </c>
      <c r="B645" s="263">
        <v>1691.6</v>
      </c>
      <c r="C645" s="263">
        <v>1709.95</v>
      </c>
      <c r="D645" s="263">
        <v>1712.4</v>
      </c>
      <c r="E645" s="263">
        <v>1671.35</v>
      </c>
      <c r="F645" s="264" t="s">
        <v>1926</v>
      </c>
      <c r="G645" s="265">
        <v>-0.0083</v>
      </c>
    </row>
    <row r="646" ht="15.75" customHeight="1">
      <c r="A646" s="260">
        <v>44670.0</v>
      </c>
      <c r="B646" s="242">
        <v>1705.75</v>
      </c>
      <c r="C646" s="242">
        <v>1748.3</v>
      </c>
      <c r="D646" s="242">
        <v>1760.75</v>
      </c>
      <c r="E646" s="242">
        <v>1687.0</v>
      </c>
      <c r="F646" s="187" t="s">
        <v>1867</v>
      </c>
      <c r="G646" s="243">
        <v>-0.0188</v>
      </c>
    </row>
    <row r="647" ht="15.75" customHeight="1">
      <c r="A647" s="266">
        <v>44669.0</v>
      </c>
      <c r="B647" s="263">
        <v>1738.35</v>
      </c>
      <c r="C647" s="263">
        <v>1746.3</v>
      </c>
      <c r="D647" s="263">
        <v>1749.95</v>
      </c>
      <c r="E647" s="263">
        <v>1715.0</v>
      </c>
      <c r="F647" s="264" t="s">
        <v>1788</v>
      </c>
      <c r="G647" s="265">
        <v>-0.0127</v>
      </c>
    </row>
    <row r="648" ht="15.75" customHeight="1">
      <c r="A648" s="260">
        <v>44664.0</v>
      </c>
      <c r="B648" s="242">
        <v>1760.8</v>
      </c>
      <c r="C648" s="242">
        <v>1754.2</v>
      </c>
      <c r="D648" s="242">
        <v>1772.85</v>
      </c>
      <c r="E648" s="242">
        <v>1747.1</v>
      </c>
      <c r="F648" s="187" t="s">
        <v>2339</v>
      </c>
      <c r="G648" s="243">
        <v>0.0075</v>
      </c>
    </row>
    <row r="649" ht="15.75" customHeight="1">
      <c r="A649" s="266">
        <v>44663.0</v>
      </c>
      <c r="B649" s="263">
        <v>1747.7</v>
      </c>
      <c r="C649" s="263">
        <v>1780.0</v>
      </c>
      <c r="D649" s="263">
        <v>1781.5</v>
      </c>
      <c r="E649" s="263">
        <v>1733.6</v>
      </c>
      <c r="F649" s="264" t="s">
        <v>1604</v>
      </c>
      <c r="G649" s="265">
        <v>-0.019</v>
      </c>
    </row>
    <row r="650" ht="15.75" customHeight="1">
      <c r="A650" s="260">
        <v>44662.0</v>
      </c>
      <c r="B650" s="242">
        <v>1781.5</v>
      </c>
      <c r="C650" s="242">
        <v>1820.25</v>
      </c>
      <c r="D650" s="242">
        <v>1829.75</v>
      </c>
      <c r="E650" s="242">
        <v>1779.0</v>
      </c>
      <c r="F650" s="187" t="s">
        <v>1882</v>
      </c>
      <c r="G650" s="243">
        <v>-0.0269</v>
      </c>
    </row>
    <row r="651" ht="15.75" customHeight="1">
      <c r="A651" s="266">
        <v>44659.0</v>
      </c>
      <c r="B651" s="263">
        <v>1830.75</v>
      </c>
      <c r="C651" s="263">
        <v>1835.4</v>
      </c>
      <c r="D651" s="263">
        <v>1838.9</v>
      </c>
      <c r="E651" s="263">
        <v>1818.05</v>
      </c>
      <c r="F651" s="264" t="s">
        <v>2354</v>
      </c>
      <c r="G651" s="265">
        <v>0.0024</v>
      </c>
    </row>
    <row r="652" ht="15.75" customHeight="1">
      <c r="A652" s="260">
        <v>44658.0</v>
      </c>
      <c r="B652" s="242">
        <v>1826.3</v>
      </c>
      <c r="C652" s="242">
        <v>1849.9</v>
      </c>
      <c r="D652" s="242">
        <v>1855.85</v>
      </c>
      <c r="E652" s="242">
        <v>1810.15</v>
      </c>
      <c r="F652" s="187" t="s">
        <v>2359</v>
      </c>
      <c r="G652" s="243">
        <v>-0.0143</v>
      </c>
    </row>
    <row r="653" ht="15.75" customHeight="1">
      <c r="A653" s="266">
        <v>44657.0</v>
      </c>
      <c r="B653" s="263">
        <v>1852.8</v>
      </c>
      <c r="C653" s="263">
        <v>1833.0</v>
      </c>
      <c r="D653" s="263">
        <v>1858.0</v>
      </c>
      <c r="E653" s="263">
        <v>1827.7</v>
      </c>
      <c r="F653" s="264" t="s">
        <v>1797</v>
      </c>
      <c r="G653" s="265">
        <v>0.0091</v>
      </c>
    </row>
    <row r="654" ht="15.75" customHeight="1">
      <c r="A654" s="260">
        <v>44656.0</v>
      </c>
      <c r="B654" s="242">
        <v>1836.05</v>
      </c>
      <c r="C654" s="242">
        <v>1840.0</v>
      </c>
      <c r="D654" s="242">
        <v>1845.0</v>
      </c>
      <c r="E654" s="242">
        <v>1827.0</v>
      </c>
      <c r="F654" s="187" t="s">
        <v>1917</v>
      </c>
      <c r="G654" s="243">
        <v>0.0053</v>
      </c>
    </row>
    <row r="655" ht="15.75" customHeight="1">
      <c r="A655" s="266">
        <v>44655.0</v>
      </c>
      <c r="B655" s="263">
        <v>1826.35</v>
      </c>
      <c r="C655" s="263">
        <v>1784.0</v>
      </c>
      <c r="D655" s="263">
        <v>1829.85</v>
      </c>
      <c r="E655" s="263">
        <v>1776.6</v>
      </c>
      <c r="F655" s="264" t="s">
        <v>2335</v>
      </c>
      <c r="G655" s="265">
        <v>0.0203</v>
      </c>
    </row>
    <row r="656" ht="15.75" customHeight="1">
      <c r="A656" s="260">
        <v>44652.0</v>
      </c>
      <c r="B656" s="242">
        <v>1790.1</v>
      </c>
      <c r="C656" s="242">
        <v>1759.0</v>
      </c>
      <c r="D656" s="242">
        <v>1794.0</v>
      </c>
      <c r="E656" s="242">
        <v>1759.0</v>
      </c>
      <c r="F656" s="187" t="s">
        <v>2460</v>
      </c>
      <c r="G656" s="243">
        <v>0.0127</v>
      </c>
    </row>
    <row r="657" ht="15.75" customHeight="1">
      <c r="A657" s="266">
        <v>44651.0</v>
      </c>
      <c r="B657" s="263">
        <v>1767.65</v>
      </c>
      <c r="C657" s="263">
        <v>1779.95</v>
      </c>
      <c r="D657" s="263">
        <v>1781.35</v>
      </c>
      <c r="E657" s="263">
        <v>1758.0</v>
      </c>
      <c r="F657" s="264" t="s">
        <v>2383</v>
      </c>
      <c r="G657" s="265">
        <v>-0.0034</v>
      </c>
    </row>
    <row r="658" ht="15.75" customHeight="1">
      <c r="A658" s="260">
        <v>44650.0</v>
      </c>
      <c r="B658" s="242">
        <v>1773.6</v>
      </c>
      <c r="C658" s="242">
        <v>1766.9</v>
      </c>
      <c r="D658" s="242">
        <v>1777.05</v>
      </c>
      <c r="E658" s="242">
        <v>1754.1</v>
      </c>
      <c r="F658" s="187" t="s">
        <v>2343</v>
      </c>
      <c r="G658" s="243">
        <v>0.0154</v>
      </c>
    </row>
    <row r="659" ht="15.75" customHeight="1">
      <c r="A659" s="266">
        <v>44649.0</v>
      </c>
      <c r="B659" s="263">
        <v>1746.65</v>
      </c>
      <c r="C659" s="263">
        <v>1748.7</v>
      </c>
      <c r="D659" s="263">
        <v>1754.1</v>
      </c>
      <c r="E659" s="263">
        <v>1733.0</v>
      </c>
      <c r="F659" s="264" t="s">
        <v>1586</v>
      </c>
      <c r="G659" s="265">
        <v>0.0029</v>
      </c>
    </row>
    <row r="660" ht="15.75" customHeight="1">
      <c r="A660" s="260">
        <v>44648.0</v>
      </c>
      <c r="B660" s="242">
        <v>1741.6</v>
      </c>
      <c r="C660" s="242">
        <v>1752.0</v>
      </c>
      <c r="D660" s="242">
        <v>1755.0</v>
      </c>
      <c r="E660" s="242">
        <v>1725.1</v>
      </c>
      <c r="F660" s="187" t="s">
        <v>2415</v>
      </c>
      <c r="G660" s="243">
        <v>-0.0054</v>
      </c>
    </row>
    <row r="661" ht="15.75" customHeight="1">
      <c r="A661" s="266">
        <v>44645.0</v>
      </c>
      <c r="B661" s="263">
        <v>1751.1</v>
      </c>
      <c r="C661" s="263">
        <v>1775.6</v>
      </c>
      <c r="D661" s="263">
        <v>1777.9</v>
      </c>
      <c r="E661" s="263">
        <v>1739.0</v>
      </c>
      <c r="F661" s="264" t="s">
        <v>2440</v>
      </c>
      <c r="G661" s="265">
        <v>-0.0115</v>
      </c>
    </row>
    <row r="662" ht="15.75" customHeight="1">
      <c r="A662" s="260">
        <v>44644.0</v>
      </c>
      <c r="B662" s="242">
        <v>1771.55</v>
      </c>
      <c r="C662" s="242">
        <v>1755.0</v>
      </c>
      <c r="D662" s="242">
        <v>1779.7</v>
      </c>
      <c r="E662" s="242">
        <v>1751.0</v>
      </c>
      <c r="F662" s="187" t="s">
        <v>2326</v>
      </c>
      <c r="G662" s="243">
        <v>0.0024</v>
      </c>
    </row>
    <row r="663" ht="15.75" customHeight="1">
      <c r="A663" s="266">
        <v>44643.0</v>
      </c>
      <c r="B663" s="263">
        <v>1767.25</v>
      </c>
      <c r="C663" s="263">
        <v>1780.0</v>
      </c>
      <c r="D663" s="263">
        <v>1791.55</v>
      </c>
      <c r="E663" s="263">
        <v>1759.15</v>
      </c>
      <c r="F663" s="264" t="s">
        <v>1851</v>
      </c>
      <c r="G663" s="265">
        <v>-0.0038</v>
      </c>
    </row>
    <row r="664" ht="15.75" customHeight="1">
      <c r="A664" s="260">
        <v>44642.0</v>
      </c>
      <c r="B664" s="242">
        <v>1774.05</v>
      </c>
      <c r="C664" s="242">
        <v>1756.3</v>
      </c>
      <c r="D664" s="242">
        <v>1777.0</v>
      </c>
      <c r="E664" s="242">
        <v>1721.15</v>
      </c>
      <c r="F664" s="187" t="s">
        <v>1772</v>
      </c>
      <c r="G664" s="243">
        <v>0.0101</v>
      </c>
    </row>
    <row r="665" ht="15.75" customHeight="1">
      <c r="A665" s="266">
        <v>44641.0</v>
      </c>
      <c r="B665" s="263">
        <v>1756.3</v>
      </c>
      <c r="C665" s="263">
        <v>1805.0</v>
      </c>
      <c r="D665" s="263">
        <v>1805.0</v>
      </c>
      <c r="E665" s="263">
        <v>1745.0</v>
      </c>
      <c r="F665" s="264" t="s">
        <v>2338</v>
      </c>
      <c r="G665" s="265">
        <v>-0.0177</v>
      </c>
    </row>
    <row r="666" ht="15.75" customHeight="1">
      <c r="A666" s="260">
        <v>44637.0</v>
      </c>
      <c r="B666" s="242">
        <v>1787.9</v>
      </c>
      <c r="C666" s="242">
        <v>1781.15</v>
      </c>
      <c r="D666" s="242">
        <v>1804.6</v>
      </c>
      <c r="E666" s="242">
        <v>1768.45</v>
      </c>
      <c r="F666" s="187" t="s">
        <v>1898</v>
      </c>
      <c r="G666" s="243">
        <v>0.0181</v>
      </c>
    </row>
    <row r="667" ht="15.75" customHeight="1">
      <c r="A667" s="266">
        <v>44636.0</v>
      </c>
      <c r="B667" s="263">
        <v>1756.2</v>
      </c>
      <c r="C667" s="263">
        <v>1761.0</v>
      </c>
      <c r="D667" s="263">
        <v>1770.65</v>
      </c>
      <c r="E667" s="263">
        <v>1746.2</v>
      </c>
      <c r="F667" s="264" t="s">
        <v>2334</v>
      </c>
      <c r="G667" s="265">
        <v>0.0073</v>
      </c>
    </row>
    <row r="668" ht="15.75" customHeight="1">
      <c r="A668" s="260">
        <v>44635.0</v>
      </c>
      <c r="B668" s="242">
        <v>1743.45</v>
      </c>
      <c r="C668" s="242">
        <v>1748.0</v>
      </c>
      <c r="D668" s="242">
        <v>1765.0</v>
      </c>
      <c r="E668" s="242">
        <v>1726.6</v>
      </c>
      <c r="F668" s="187" t="s">
        <v>2414</v>
      </c>
      <c r="G668" s="243">
        <v>-0.0019</v>
      </c>
    </row>
    <row r="669" ht="15.75" customHeight="1">
      <c r="A669" s="266">
        <v>44634.0</v>
      </c>
      <c r="B669" s="263">
        <v>1746.75</v>
      </c>
      <c r="C669" s="263">
        <v>1735.0</v>
      </c>
      <c r="D669" s="263">
        <v>1754.0</v>
      </c>
      <c r="E669" s="263">
        <v>1715.5</v>
      </c>
      <c r="F669" s="264" t="s">
        <v>2426</v>
      </c>
      <c r="G669" s="265">
        <v>0.0105</v>
      </c>
    </row>
    <row r="670" ht="15.75" customHeight="1">
      <c r="A670" s="260">
        <v>44631.0</v>
      </c>
      <c r="B670" s="242">
        <v>1728.65</v>
      </c>
      <c r="C670" s="242">
        <v>1720.0</v>
      </c>
      <c r="D670" s="242">
        <v>1735.45</v>
      </c>
      <c r="E670" s="242">
        <v>1705.8</v>
      </c>
      <c r="F670" s="187" t="s">
        <v>2326</v>
      </c>
      <c r="G670" s="243">
        <v>3.0E-4</v>
      </c>
    </row>
    <row r="671" ht="15.75" customHeight="1">
      <c r="A671" s="266">
        <v>44630.0</v>
      </c>
      <c r="B671" s="263">
        <v>1728.2</v>
      </c>
      <c r="C671" s="263">
        <v>1740.0</v>
      </c>
      <c r="D671" s="263">
        <v>1758.0</v>
      </c>
      <c r="E671" s="263">
        <v>1707.0</v>
      </c>
      <c r="F671" s="264" t="s">
        <v>2153</v>
      </c>
      <c r="G671" s="265">
        <v>0.022</v>
      </c>
    </row>
    <row r="672" ht="15.75" customHeight="1">
      <c r="A672" s="260">
        <v>44629.0</v>
      </c>
      <c r="B672" s="242">
        <v>1690.95</v>
      </c>
      <c r="C672" s="242">
        <v>1676.5</v>
      </c>
      <c r="D672" s="242">
        <v>1699.8</v>
      </c>
      <c r="E672" s="242">
        <v>1650.05</v>
      </c>
      <c r="F672" s="187" t="s">
        <v>1757</v>
      </c>
      <c r="G672" s="243">
        <v>0.0196</v>
      </c>
    </row>
    <row r="673" ht="15.75" customHeight="1">
      <c r="A673" s="266">
        <v>44628.0</v>
      </c>
      <c r="B673" s="263">
        <v>1658.5</v>
      </c>
      <c r="C673" s="263">
        <v>1627.9</v>
      </c>
      <c r="D673" s="263">
        <v>1666.0</v>
      </c>
      <c r="E673" s="263">
        <v>1595.0</v>
      </c>
      <c r="F673" s="264" t="s">
        <v>1665</v>
      </c>
      <c r="G673" s="265">
        <v>0.0147</v>
      </c>
    </row>
    <row r="674" ht="15.75" customHeight="1">
      <c r="A674" s="260">
        <v>44627.0</v>
      </c>
      <c r="B674" s="242">
        <v>1634.45</v>
      </c>
      <c r="C674" s="242">
        <v>1658.25</v>
      </c>
      <c r="D674" s="242">
        <v>1666.8</v>
      </c>
      <c r="E674" s="242">
        <v>1605.55</v>
      </c>
      <c r="F674" s="187" t="s">
        <v>2021</v>
      </c>
      <c r="G674" s="243">
        <v>-0.0452</v>
      </c>
    </row>
    <row r="675" ht="15.75" customHeight="1">
      <c r="A675" s="266">
        <v>44624.0</v>
      </c>
      <c r="B675" s="263">
        <v>1711.75</v>
      </c>
      <c r="C675" s="263">
        <v>1740.0</v>
      </c>
      <c r="D675" s="263">
        <v>1754.05</v>
      </c>
      <c r="E675" s="263">
        <v>1703.0</v>
      </c>
      <c r="F675" s="264" t="s">
        <v>1610</v>
      </c>
      <c r="G675" s="265">
        <v>-0.0231</v>
      </c>
    </row>
    <row r="676" ht="15.75" customHeight="1">
      <c r="A676" s="260">
        <v>44623.0</v>
      </c>
      <c r="B676" s="242">
        <v>1752.3</v>
      </c>
      <c r="C676" s="242">
        <v>1810.0</v>
      </c>
      <c r="D676" s="242">
        <v>1813.55</v>
      </c>
      <c r="E676" s="242">
        <v>1745.55</v>
      </c>
      <c r="F676" s="187" t="s">
        <v>1882</v>
      </c>
      <c r="G676" s="243">
        <v>-0.018</v>
      </c>
    </row>
    <row r="677" ht="15.75" customHeight="1">
      <c r="A677" s="266">
        <v>44622.0</v>
      </c>
      <c r="B677" s="263">
        <v>1784.5</v>
      </c>
      <c r="C677" s="263">
        <v>1800.0</v>
      </c>
      <c r="D677" s="263">
        <v>1826.95</v>
      </c>
      <c r="E677" s="263">
        <v>1768.5</v>
      </c>
      <c r="F677" s="264" t="s">
        <v>1927</v>
      </c>
      <c r="G677" s="265">
        <v>-0.0178</v>
      </c>
    </row>
    <row r="678" ht="15.75" customHeight="1">
      <c r="A678" s="260">
        <v>44620.0</v>
      </c>
      <c r="B678" s="242">
        <v>1816.75</v>
      </c>
      <c r="C678" s="242">
        <v>1764.9</v>
      </c>
      <c r="D678" s="242">
        <v>1822.25</v>
      </c>
      <c r="E678" s="242">
        <v>1752.8</v>
      </c>
      <c r="F678" s="187" t="s">
        <v>2371</v>
      </c>
      <c r="G678" s="243">
        <v>0.0223</v>
      </c>
    </row>
    <row r="679" ht="15.75" customHeight="1">
      <c r="A679" s="266">
        <v>44617.0</v>
      </c>
      <c r="B679" s="263">
        <v>1777.05</v>
      </c>
      <c r="C679" s="263">
        <v>1782.0</v>
      </c>
      <c r="D679" s="263">
        <v>1798.7</v>
      </c>
      <c r="E679" s="263">
        <v>1765.0</v>
      </c>
      <c r="F679" s="264" t="s">
        <v>2368</v>
      </c>
      <c r="G679" s="265">
        <v>0.0112</v>
      </c>
    </row>
    <row r="680" ht="15.75" customHeight="1">
      <c r="A680" s="260">
        <v>44616.0</v>
      </c>
      <c r="B680" s="242">
        <v>1757.35</v>
      </c>
      <c r="C680" s="242">
        <v>1783.25</v>
      </c>
      <c r="D680" s="242">
        <v>1800.0</v>
      </c>
      <c r="E680" s="242">
        <v>1751.0</v>
      </c>
      <c r="F680" s="187" t="s">
        <v>1628</v>
      </c>
      <c r="G680" s="243">
        <v>-0.0346</v>
      </c>
    </row>
    <row r="681" ht="15.75" customHeight="1">
      <c r="A681" s="266">
        <v>44615.0</v>
      </c>
      <c r="B681" s="263">
        <v>1820.3</v>
      </c>
      <c r="C681" s="263">
        <v>1849.0</v>
      </c>
      <c r="D681" s="263">
        <v>1852.0</v>
      </c>
      <c r="E681" s="263">
        <v>1816.15</v>
      </c>
      <c r="F681" s="264" t="s">
        <v>2326</v>
      </c>
      <c r="G681" s="265">
        <v>-0.0131</v>
      </c>
    </row>
    <row r="682" ht="15.75" customHeight="1">
      <c r="A682" s="260">
        <v>44614.0</v>
      </c>
      <c r="B682" s="242">
        <v>1844.45</v>
      </c>
      <c r="C682" s="242">
        <v>1813.0</v>
      </c>
      <c r="D682" s="242">
        <v>1855.0</v>
      </c>
      <c r="E682" s="242">
        <v>1800.5</v>
      </c>
      <c r="F682" s="187" t="s">
        <v>2387</v>
      </c>
      <c r="G682" s="243">
        <v>-0.0105</v>
      </c>
    </row>
    <row r="683" ht="15.75" customHeight="1">
      <c r="A683" s="266">
        <v>44613.0</v>
      </c>
      <c r="B683" s="263">
        <v>1863.95</v>
      </c>
      <c r="C683" s="263">
        <v>1874.95</v>
      </c>
      <c r="D683" s="263">
        <v>1883.9</v>
      </c>
      <c r="E683" s="263">
        <v>1848.85</v>
      </c>
      <c r="F683" s="264" t="s">
        <v>2435</v>
      </c>
      <c r="G683" s="265">
        <v>-0.0102</v>
      </c>
    </row>
    <row r="684" ht="15.75" customHeight="1">
      <c r="A684" s="260">
        <v>44610.0</v>
      </c>
      <c r="B684" s="242">
        <v>1883.1</v>
      </c>
      <c r="C684" s="242">
        <v>1870.0</v>
      </c>
      <c r="D684" s="242">
        <v>1896.0</v>
      </c>
      <c r="E684" s="242">
        <v>1865.15</v>
      </c>
      <c r="F684" s="187" t="s">
        <v>2391</v>
      </c>
      <c r="G684" s="243">
        <v>0.0077</v>
      </c>
    </row>
    <row r="685" ht="15.75" customHeight="1">
      <c r="A685" s="266">
        <v>44609.0</v>
      </c>
      <c r="B685" s="263">
        <v>1868.7</v>
      </c>
      <c r="C685" s="263">
        <v>1869.0</v>
      </c>
      <c r="D685" s="263">
        <v>1884.9</v>
      </c>
      <c r="E685" s="263">
        <v>1854.1</v>
      </c>
      <c r="F685" s="264" t="s">
        <v>2461</v>
      </c>
      <c r="G685" s="265">
        <v>0.0043</v>
      </c>
    </row>
    <row r="686" ht="15.75" customHeight="1">
      <c r="A686" s="260">
        <v>44608.0</v>
      </c>
      <c r="B686" s="242">
        <v>1860.7</v>
      </c>
      <c r="C686" s="242">
        <v>1876.05</v>
      </c>
      <c r="D686" s="242">
        <v>1887.3</v>
      </c>
      <c r="E686" s="242">
        <v>1842.15</v>
      </c>
      <c r="F686" s="187" t="s">
        <v>2354</v>
      </c>
      <c r="G686" s="243">
        <v>-0.0082</v>
      </c>
    </row>
    <row r="687" ht="15.75" customHeight="1">
      <c r="A687" s="266">
        <v>44607.0</v>
      </c>
      <c r="B687" s="263">
        <v>1876.05</v>
      </c>
      <c r="C687" s="263">
        <v>1810.0</v>
      </c>
      <c r="D687" s="263">
        <v>1882.0</v>
      </c>
      <c r="E687" s="263">
        <v>1806.15</v>
      </c>
      <c r="F687" s="264" t="s">
        <v>1759</v>
      </c>
      <c r="G687" s="265">
        <v>0.0428</v>
      </c>
    </row>
    <row r="688" ht="15.75" customHeight="1">
      <c r="A688" s="260">
        <v>44606.0</v>
      </c>
      <c r="B688" s="242">
        <v>1799.0</v>
      </c>
      <c r="C688" s="242">
        <v>1843.25</v>
      </c>
      <c r="D688" s="242">
        <v>1846.95</v>
      </c>
      <c r="E688" s="242">
        <v>1795.0</v>
      </c>
      <c r="F688" s="187" t="s">
        <v>2387</v>
      </c>
      <c r="G688" s="243">
        <v>-0.0386</v>
      </c>
    </row>
    <row r="689" ht="15.75" customHeight="1">
      <c r="A689" s="266">
        <v>44603.0</v>
      </c>
      <c r="B689" s="263">
        <v>1871.25</v>
      </c>
      <c r="C689" s="263">
        <v>1889.0</v>
      </c>
      <c r="D689" s="263">
        <v>1889.0</v>
      </c>
      <c r="E689" s="263">
        <v>1850.0</v>
      </c>
      <c r="F689" s="264" t="s">
        <v>2402</v>
      </c>
      <c r="G689" s="265">
        <v>-0.0156</v>
      </c>
    </row>
    <row r="690" ht="15.75" customHeight="1">
      <c r="A690" s="260">
        <v>44602.0</v>
      </c>
      <c r="B690" s="242">
        <v>1901.0</v>
      </c>
      <c r="C690" s="242">
        <v>1892.0</v>
      </c>
      <c r="D690" s="242">
        <v>1911.0</v>
      </c>
      <c r="E690" s="242">
        <v>1881.0</v>
      </c>
      <c r="F690" s="187" t="s">
        <v>2322</v>
      </c>
      <c r="G690" s="243">
        <v>0.0065</v>
      </c>
    </row>
    <row r="691" ht="15.75" customHeight="1">
      <c r="A691" s="266">
        <v>44601.0</v>
      </c>
      <c r="B691" s="263">
        <v>1888.8</v>
      </c>
      <c r="C691" s="263">
        <v>1884.5</v>
      </c>
      <c r="D691" s="263">
        <v>1899.9</v>
      </c>
      <c r="E691" s="263">
        <v>1875.6</v>
      </c>
      <c r="F691" s="264" t="s">
        <v>2409</v>
      </c>
      <c r="G691" s="265">
        <v>0.007</v>
      </c>
    </row>
    <row r="692" ht="15.75" customHeight="1">
      <c r="A692" s="260">
        <v>44600.0</v>
      </c>
      <c r="B692" s="242">
        <v>1875.6</v>
      </c>
      <c r="C692" s="242">
        <v>1890.0</v>
      </c>
      <c r="D692" s="242">
        <v>1896.95</v>
      </c>
      <c r="E692" s="242">
        <v>1848.0</v>
      </c>
      <c r="F692" s="187" t="s">
        <v>2357</v>
      </c>
      <c r="G692" s="243">
        <v>-0.0047</v>
      </c>
    </row>
    <row r="693" ht="15.75" customHeight="1">
      <c r="A693" s="266">
        <v>44599.0</v>
      </c>
      <c r="B693" s="263">
        <v>1884.5</v>
      </c>
      <c r="C693" s="263">
        <v>1932.5</v>
      </c>
      <c r="D693" s="263">
        <v>1947.5</v>
      </c>
      <c r="E693" s="263">
        <v>1874.55</v>
      </c>
      <c r="F693" s="264" t="s">
        <v>2179</v>
      </c>
      <c r="G693" s="265">
        <v>-0.0326</v>
      </c>
    </row>
    <row r="694" ht="15.75" customHeight="1">
      <c r="A694" s="260">
        <v>44596.0</v>
      </c>
      <c r="B694" s="242">
        <v>1947.95</v>
      </c>
      <c r="C694" s="242">
        <v>1948.0</v>
      </c>
      <c r="D694" s="242">
        <v>1957.8</v>
      </c>
      <c r="E694" s="242">
        <v>1923.3</v>
      </c>
      <c r="F694" s="187" t="s">
        <v>1869</v>
      </c>
      <c r="G694" s="243">
        <v>0.0074</v>
      </c>
    </row>
    <row r="695" ht="15.75" customHeight="1">
      <c r="A695" s="266">
        <v>44595.0</v>
      </c>
      <c r="B695" s="263">
        <v>1933.65</v>
      </c>
      <c r="C695" s="263">
        <v>1981.5</v>
      </c>
      <c r="D695" s="263">
        <v>1985.0</v>
      </c>
      <c r="E695" s="263">
        <v>1930.0</v>
      </c>
      <c r="F695" s="264" t="s">
        <v>1882</v>
      </c>
      <c r="G695" s="265">
        <v>-0.0247</v>
      </c>
    </row>
    <row r="696" ht="15.75" customHeight="1">
      <c r="A696" s="260">
        <v>44594.0</v>
      </c>
      <c r="B696" s="242">
        <v>1982.7</v>
      </c>
      <c r="C696" s="242">
        <v>1995.1</v>
      </c>
      <c r="D696" s="242">
        <v>2008.0</v>
      </c>
      <c r="E696" s="242">
        <v>1970.6</v>
      </c>
      <c r="F696" s="187" t="s">
        <v>2175</v>
      </c>
      <c r="G696" s="243">
        <v>-0.0039</v>
      </c>
    </row>
    <row r="697" ht="15.75" customHeight="1">
      <c r="A697" s="266">
        <v>44593.0</v>
      </c>
      <c r="B697" s="263">
        <v>1990.5</v>
      </c>
      <c r="C697" s="263">
        <v>1928.65</v>
      </c>
      <c r="D697" s="263">
        <v>1999.9</v>
      </c>
      <c r="E697" s="263">
        <v>1917.0</v>
      </c>
      <c r="F697" s="264" t="s">
        <v>1591</v>
      </c>
      <c r="G697" s="265">
        <v>0.0426</v>
      </c>
    </row>
    <row r="698" ht="15.75" customHeight="1">
      <c r="A698" s="260">
        <v>44592.0</v>
      </c>
      <c r="B698" s="242">
        <v>1909.2</v>
      </c>
      <c r="C698" s="242">
        <v>1890.2</v>
      </c>
      <c r="D698" s="242">
        <v>1924.0</v>
      </c>
      <c r="E698" s="242">
        <v>1850.45</v>
      </c>
      <c r="F698" s="187" t="s">
        <v>2070</v>
      </c>
      <c r="G698" s="243">
        <v>0.0061</v>
      </c>
    </row>
    <row r="699" ht="15.75" customHeight="1">
      <c r="A699" s="266">
        <v>44589.0</v>
      </c>
      <c r="B699" s="263">
        <v>1897.55</v>
      </c>
      <c r="C699" s="263">
        <v>1916.1</v>
      </c>
      <c r="D699" s="263">
        <v>1948.0</v>
      </c>
      <c r="E699" s="263">
        <v>1891.3</v>
      </c>
      <c r="F699" s="264" t="s">
        <v>2364</v>
      </c>
      <c r="G699" s="265">
        <v>-0.007</v>
      </c>
    </row>
    <row r="700" ht="15.75" customHeight="1">
      <c r="A700" s="260">
        <v>44588.0</v>
      </c>
      <c r="B700" s="242">
        <v>1910.85</v>
      </c>
      <c r="C700" s="242">
        <v>1914.55</v>
      </c>
      <c r="D700" s="242">
        <v>1922.0</v>
      </c>
      <c r="E700" s="242">
        <v>1867.0</v>
      </c>
      <c r="F700" s="187" t="s">
        <v>2019</v>
      </c>
      <c r="G700" s="243">
        <v>-0.0075</v>
      </c>
    </row>
    <row r="701" ht="15.75" customHeight="1">
      <c r="A701" s="266">
        <v>44586.0</v>
      </c>
      <c r="B701" s="263">
        <v>1925.3</v>
      </c>
      <c r="C701" s="263">
        <v>1895.0</v>
      </c>
      <c r="D701" s="263">
        <v>1931.3</v>
      </c>
      <c r="E701" s="263">
        <v>1850.1</v>
      </c>
      <c r="F701" s="264" t="s">
        <v>1924</v>
      </c>
      <c r="G701" s="265">
        <v>0.0134</v>
      </c>
    </row>
    <row r="702" ht="15.75" customHeight="1">
      <c r="A702" s="260">
        <v>44585.0</v>
      </c>
      <c r="B702" s="242">
        <v>1899.9</v>
      </c>
      <c r="C702" s="242">
        <v>1955.0</v>
      </c>
      <c r="D702" s="242">
        <v>1959.0</v>
      </c>
      <c r="E702" s="242">
        <v>1881.55</v>
      </c>
      <c r="F702" s="187" t="s">
        <v>1833</v>
      </c>
      <c r="G702" s="243">
        <v>-0.0287</v>
      </c>
    </row>
    <row r="703" ht="15.75" customHeight="1">
      <c r="A703" s="266">
        <v>44582.0</v>
      </c>
      <c r="B703" s="263">
        <v>1956.05</v>
      </c>
      <c r="C703" s="263">
        <v>1982.15</v>
      </c>
      <c r="D703" s="263">
        <v>1994.8</v>
      </c>
      <c r="E703" s="263">
        <v>1943.05</v>
      </c>
      <c r="F703" s="264" t="s">
        <v>2401</v>
      </c>
      <c r="G703" s="265">
        <v>-0.0237</v>
      </c>
    </row>
    <row r="704" ht="15.75" customHeight="1">
      <c r="A704" s="260">
        <v>44581.0</v>
      </c>
      <c r="B704" s="242">
        <v>2003.5</v>
      </c>
      <c r="C704" s="242">
        <v>2020.0</v>
      </c>
      <c r="D704" s="242">
        <v>2035.0</v>
      </c>
      <c r="E704" s="242">
        <v>1984.1</v>
      </c>
      <c r="F704" s="187" t="s">
        <v>2467</v>
      </c>
      <c r="G704" s="243">
        <v>-0.0086</v>
      </c>
    </row>
    <row r="705" ht="15.75" customHeight="1">
      <c r="A705" s="266">
        <v>44580.0</v>
      </c>
      <c r="B705" s="263">
        <v>2020.9</v>
      </c>
      <c r="C705" s="263">
        <v>2019.9</v>
      </c>
      <c r="D705" s="263">
        <v>2027.0</v>
      </c>
      <c r="E705" s="263">
        <v>1987.0</v>
      </c>
      <c r="F705" s="264" t="s">
        <v>1883</v>
      </c>
      <c r="G705" s="265">
        <v>-6.0E-4</v>
      </c>
    </row>
    <row r="706" ht="15.75" customHeight="1">
      <c r="A706" s="260">
        <v>44579.0</v>
      </c>
      <c r="B706" s="242">
        <v>2022.2</v>
      </c>
      <c r="C706" s="242">
        <v>2075.65</v>
      </c>
      <c r="D706" s="242">
        <v>2078.55</v>
      </c>
      <c r="E706" s="242">
        <v>2010.55</v>
      </c>
      <c r="F706" s="187" t="s">
        <v>2461</v>
      </c>
      <c r="G706" s="243">
        <v>-0.0228</v>
      </c>
    </row>
    <row r="707" ht="15.75" customHeight="1">
      <c r="A707" s="266">
        <v>44578.0</v>
      </c>
      <c r="B707" s="263">
        <v>2069.4</v>
      </c>
      <c r="C707" s="263">
        <v>2044.75</v>
      </c>
      <c r="D707" s="263">
        <v>2071.95</v>
      </c>
      <c r="E707" s="263">
        <v>2042.0</v>
      </c>
      <c r="F707" s="264" t="s">
        <v>1820</v>
      </c>
      <c r="G707" s="265">
        <v>0.0121</v>
      </c>
    </row>
    <row r="708" ht="15.75" customHeight="1">
      <c r="A708" s="260">
        <v>44575.0</v>
      </c>
      <c r="B708" s="242">
        <v>2044.75</v>
      </c>
      <c r="C708" s="242">
        <v>2014.0</v>
      </c>
      <c r="D708" s="242">
        <v>2049.95</v>
      </c>
      <c r="E708" s="242">
        <v>2007.0</v>
      </c>
      <c r="F708" s="187" t="s">
        <v>1818</v>
      </c>
      <c r="G708" s="243">
        <v>0.0131</v>
      </c>
    </row>
    <row r="709" ht="15.75" customHeight="1">
      <c r="A709" s="266">
        <v>44574.0</v>
      </c>
      <c r="B709" s="263">
        <v>2018.4</v>
      </c>
      <c r="C709" s="263">
        <v>1975.55</v>
      </c>
      <c r="D709" s="263">
        <v>2029.0</v>
      </c>
      <c r="E709" s="263">
        <v>1975.55</v>
      </c>
      <c r="F709" s="264" t="s">
        <v>1587</v>
      </c>
      <c r="G709" s="265">
        <v>0.0224</v>
      </c>
    </row>
    <row r="710" ht="15.75" customHeight="1">
      <c r="A710" s="260">
        <v>44573.0</v>
      </c>
      <c r="B710" s="242">
        <v>1974.2</v>
      </c>
      <c r="C710" s="242">
        <v>1978.5</v>
      </c>
      <c r="D710" s="242">
        <v>1984.0</v>
      </c>
      <c r="E710" s="242">
        <v>1960.3</v>
      </c>
      <c r="F710" s="187" t="s">
        <v>2468</v>
      </c>
      <c r="G710" s="243">
        <v>0.0067</v>
      </c>
    </row>
    <row r="711" ht="15.75" customHeight="1">
      <c r="A711" s="266">
        <v>44572.0</v>
      </c>
      <c r="B711" s="263">
        <v>1961.15</v>
      </c>
      <c r="C711" s="263">
        <v>1949.0</v>
      </c>
      <c r="D711" s="263">
        <v>1970.0</v>
      </c>
      <c r="E711" s="263">
        <v>1937.65</v>
      </c>
      <c r="F711" s="264" t="s">
        <v>2364</v>
      </c>
      <c r="G711" s="265">
        <v>0.0041</v>
      </c>
    </row>
    <row r="712" ht="15.75" customHeight="1">
      <c r="A712" s="260">
        <v>44571.0</v>
      </c>
      <c r="B712" s="242">
        <v>1953.1</v>
      </c>
      <c r="C712" s="242">
        <v>1910.0</v>
      </c>
      <c r="D712" s="242">
        <v>1959.95</v>
      </c>
      <c r="E712" s="242">
        <v>1907.25</v>
      </c>
      <c r="F712" s="187" t="s">
        <v>2428</v>
      </c>
      <c r="G712" s="243">
        <v>0.0253</v>
      </c>
    </row>
    <row r="713" ht="15.75" customHeight="1">
      <c r="A713" s="266">
        <v>44568.0</v>
      </c>
      <c r="B713" s="263">
        <v>1904.9</v>
      </c>
      <c r="C713" s="263">
        <v>1929.05</v>
      </c>
      <c r="D713" s="263">
        <v>1934.95</v>
      </c>
      <c r="E713" s="263">
        <v>1897.15</v>
      </c>
      <c r="F713" s="264" t="s">
        <v>2347</v>
      </c>
      <c r="G713" s="265">
        <v>-0.0102</v>
      </c>
    </row>
    <row r="714" ht="15.75" customHeight="1">
      <c r="A714" s="260">
        <v>44567.0</v>
      </c>
      <c r="B714" s="242">
        <v>1924.5</v>
      </c>
      <c r="C714" s="242">
        <v>1944.5</v>
      </c>
      <c r="D714" s="242">
        <v>1953.0</v>
      </c>
      <c r="E714" s="242">
        <v>1919.6</v>
      </c>
      <c r="F714" s="187" t="s">
        <v>2448</v>
      </c>
      <c r="G714" s="243">
        <v>-0.0124</v>
      </c>
    </row>
    <row r="715" ht="15.75" customHeight="1">
      <c r="A715" s="266">
        <v>44566.0</v>
      </c>
      <c r="B715" s="263">
        <v>1948.6</v>
      </c>
      <c r="C715" s="263">
        <v>1940.7</v>
      </c>
      <c r="D715" s="263">
        <v>1951.0</v>
      </c>
      <c r="E715" s="263">
        <v>1927.65</v>
      </c>
      <c r="F715" s="264" t="s">
        <v>2343</v>
      </c>
      <c r="G715" s="265">
        <v>0.0057</v>
      </c>
    </row>
    <row r="716" ht="15.75" customHeight="1">
      <c r="A716" s="260">
        <v>44565.0</v>
      </c>
      <c r="B716" s="242">
        <v>1937.55</v>
      </c>
      <c r="C716" s="242">
        <v>1922.85</v>
      </c>
      <c r="D716" s="242">
        <v>1943.0</v>
      </c>
      <c r="E716" s="242">
        <v>1914.55</v>
      </c>
      <c r="F716" s="187" t="s">
        <v>2365</v>
      </c>
      <c r="G716" s="243">
        <v>0.0076</v>
      </c>
    </row>
    <row r="717" ht="15.75" customHeight="1">
      <c r="A717" s="266">
        <v>44564.0</v>
      </c>
      <c r="B717" s="263">
        <v>1922.85</v>
      </c>
      <c r="C717" s="263">
        <v>1895.0</v>
      </c>
      <c r="D717" s="263">
        <v>1937.45</v>
      </c>
      <c r="E717" s="263">
        <v>1893.65</v>
      </c>
      <c r="F717" s="264" t="s">
        <v>2391</v>
      </c>
      <c r="G717" s="265">
        <v>0.0142</v>
      </c>
    </row>
    <row r="718" ht="15.75" customHeight="1">
      <c r="A718" s="258">
        <v>44561.0</v>
      </c>
      <c r="B718" s="242">
        <v>1895.9</v>
      </c>
      <c r="C718" s="242">
        <v>1887.35</v>
      </c>
      <c r="D718" s="242">
        <v>1907.1</v>
      </c>
      <c r="E718" s="242">
        <v>1887.3</v>
      </c>
      <c r="F718" s="187" t="s">
        <v>2465</v>
      </c>
      <c r="G718" s="243">
        <v>0.0054</v>
      </c>
    </row>
    <row r="719" ht="15.75" customHeight="1">
      <c r="A719" s="262">
        <v>44560.0</v>
      </c>
      <c r="B719" s="263">
        <v>1885.7</v>
      </c>
      <c r="C719" s="263">
        <v>1892.3</v>
      </c>
      <c r="D719" s="263">
        <v>1901.7</v>
      </c>
      <c r="E719" s="263">
        <v>1880.9</v>
      </c>
      <c r="F719" s="264" t="s">
        <v>1788</v>
      </c>
      <c r="G719" s="265">
        <v>-0.0048</v>
      </c>
    </row>
    <row r="720" ht="15.75" customHeight="1">
      <c r="A720" s="258">
        <v>44559.0</v>
      </c>
      <c r="B720" s="242">
        <v>1894.85</v>
      </c>
      <c r="C720" s="242">
        <v>1895.0</v>
      </c>
      <c r="D720" s="242">
        <v>1908.95</v>
      </c>
      <c r="E720" s="242">
        <v>1890.05</v>
      </c>
      <c r="F720" s="187" t="s">
        <v>2322</v>
      </c>
      <c r="G720" s="243">
        <v>-0.0024</v>
      </c>
    </row>
    <row r="721" ht="15.75" customHeight="1">
      <c r="A721" s="262">
        <v>44558.0</v>
      </c>
      <c r="B721" s="263">
        <v>1899.5</v>
      </c>
      <c r="C721" s="263">
        <v>1872.1</v>
      </c>
      <c r="D721" s="263">
        <v>1909.0</v>
      </c>
      <c r="E721" s="263">
        <v>1872.1</v>
      </c>
      <c r="F721" s="264" t="s">
        <v>1753</v>
      </c>
      <c r="G721" s="265">
        <v>0.0178</v>
      </c>
    </row>
    <row r="722" ht="15.75" customHeight="1">
      <c r="A722" s="258">
        <v>44557.0</v>
      </c>
      <c r="B722" s="242">
        <v>1866.2</v>
      </c>
      <c r="C722" s="242">
        <v>1859.4</v>
      </c>
      <c r="D722" s="242">
        <v>1875.65</v>
      </c>
      <c r="E722" s="242">
        <v>1845.8</v>
      </c>
      <c r="F722" s="187" t="s">
        <v>2425</v>
      </c>
      <c r="G722" s="243">
        <v>0.0037</v>
      </c>
    </row>
    <row r="723" ht="15.75" customHeight="1">
      <c r="A723" s="262">
        <v>44554.0</v>
      </c>
      <c r="B723" s="263">
        <v>1859.4</v>
      </c>
      <c r="C723" s="263">
        <v>1888.75</v>
      </c>
      <c r="D723" s="263">
        <v>1888.75</v>
      </c>
      <c r="E723" s="263">
        <v>1850.0</v>
      </c>
      <c r="F723" s="264" t="s">
        <v>2346</v>
      </c>
      <c r="G723" s="265">
        <v>-0.0101</v>
      </c>
    </row>
    <row r="724" ht="15.75" customHeight="1">
      <c r="A724" s="258">
        <v>44553.0</v>
      </c>
      <c r="B724" s="242">
        <v>1878.45</v>
      </c>
      <c r="C724" s="242">
        <v>1883.0</v>
      </c>
      <c r="D724" s="242">
        <v>1887.85</v>
      </c>
      <c r="E724" s="242">
        <v>1862.1</v>
      </c>
      <c r="F724" s="187" t="s">
        <v>2390</v>
      </c>
      <c r="G724" s="243">
        <v>0.004</v>
      </c>
    </row>
    <row r="725" ht="15.75" customHeight="1">
      <c r="A725" s="262">
        <v>44552.0</v>
      </c>
      <c r="B725" s="263">
        <v>1871.0</v>
      </c>
      <c r="C725" s="263">
        <v>1827.55</v>
      </c>
      <c r="D725" s="263">
        <v>1879.55</v>
      </c>
      <c r="E725" s="263">
        <v>1827.55</v>
      </c>
      <c r="F725" s="264" t="s">
        <v>2427</v>
      </c>
      <c r="G725" s="265">
        <v>0.0238</v>
      </c>
    </row>
    <row r="726" ht="15.75" customHeight="1">
      <c r="A726" s="258">
        <v>44551.0</v>
      </c>
      <c r="B726" s="242">
        <v>1827.55</v>
      </c>
      <c r="C726" s="242">
        <v>1817.9</v>
      </c>
      <c r="D726" s="242">
        <v>1852.2</v>
      </c>
      <c r="E726" s="242">
        <v>1812.5</v>
      </c>
      <c r="F726" s="187" t="s">
        <v>2316</v>
      </c>
      <c r="G726" s="243">
        <v>0.0157</v>
      </c>
    </row>
    <row r="727" ht="15.75" customHeight="1">
      <c r="A727" s="262">
        <v>44550.0</v>
      </c>
      <c r="B727" s="263">
        <v>1799.35</v>
      </c>
      <c r="C727" s="263">
        <v>1821.0</v>
      </c>
      <c r="D727" s="263">
        <v>1829.65</v>
      </c>
      <c r="E727" s="263">
        <v>1771.5</v>
      </c>
      <c r="F727" s="264" t="s">
        <v>1868</v>
      </c>
      <c r="G727" s="265">
        <v>-0.0259</v>
      </c>
    </row>
    <row r="728" ht="15.75" customHeight="1">
      <c r="A728" s="258">
        <v>44547.0</v>
      </c>
      <c r="B728" s="242">
        <v>1847.1</v>
      </c>
      <c r="C728" s="242">
        <v>1866.5</v>
      </c>
      <c r="D728" s="242">
        <v>1874.7</v>
      </c>
      <c r="E728" s="242">
        <v>1831.7</v>
      </c>
      <c r="F728" s="187" t="s">
        <v>2482</v>
      </c>
      <c r="G728" s="243">
        <v>-0.0143</v>
      </c>
    </row>
    <row r="729" ht="15.75" customHeight="1">
      <c r="A729" s="262">
        <v>44546.0</v>
      </c>
      <c r="B729" s="263">
        <v>1873.9</v>
      </c>
      <c r="C729" s="263">
        <v>1892.0</v>
      </c>
      <c r="D729" s="263">
        <v>1908.0</v>
      </c>
      <c r="E729" s="263">
        <v>1866.3</v>
      </c>
      <c r="F729" s="264" t="s">
        <v>2478</v>
      </c>
      <c r="G729" s="265">
        <v>-0.0037</v>
      </c>
    </row>
    <row r="730" ht="15.75" customHeight="1">
      <c r="A730" s="258">
        <v>44545.0</v>
      </c>
      <c r="B730" s="242">
        <v>1880.8</v>
      </c>
      <c r="C730" s="242">
        <v>1866.0</v>
      </c>
      <c r="D730" s="242">
        <v>1898.75</v>
      </c>
      <c r="E730" s="242">
        <v>1863.65</v>
      </c>
      <c r="F730" s="187" t="s">
        <v>1792</v>
      </c>
      <c r="G730" s="243">
        <v>0.0081</v>
      </c>
    </row>
    <row r="731" ht="15.75" customHeight="1">
      <c r="A731" s="262">
        <v>44544.0</v>
      </c>
      <c r="B731" s="263">
        <v>1865.7</v>
      </c>
      <c r="C731" s="263">
        <v>1850.0</v>
      </c>
      <c r="D731" s="263">
        <v>1874.0</v>
      </c>
      <c r="E731" s="263">
        <v>1846.2</v>
      </c>
      <c r="F731" s="264" t="s">
        <v>2427</v>
      </c>
      <c r="G731" s="265">
        <v>0.0023</v>
      </c>
    </row>
    <row r="732" ht="15.75" customHeight="1">
      <c r="A732" s="258">
        <v>44543.0</v>
      </c>
      <c r="B732" s="242">
        <v>1861.5</v>
      </c>
      <c r="C732" s="242">
        <v>1893.7</v>
      </c>
      <c r="D732" s="242">
        <v>1896.25</v>
      </c>
      <c r="E732" s="242">
        <v>1855.05</v>
      </c>
      <c r="F732" s="187" t="s">
        <v>1820</v>
      </c>
      <c r="G732" s="243">
        <v>-0.0064</v>
      </c>
    </row>
    <row r="733" ht="15.75" customHeight="1">
      <c r="A733" s="262">
        <v>44540.0</v>
      </c>
      <c r="B733" s="263">
        <v>1873.4</v>
      </c>
      <c r="C733" s="263">
        <v>1879.8</v>
      </c>
      <c r="D733" s="263">
        <v>1890.85</v>
      </c>
      <c r="E733" s="263">
        <v>1861.05</v>
      </c>
      <c r="F733" s="264" t="s">
        <v>2411</v>
      </c>
      <c r="G733" s="265">
        <v>-0.0034</v>
      </c>
    </row>
    <row r="734" ht="15.75" customHeight="1">
      <c r="A734" s="260">
        <v>44539.0</v>
      </c>
      <c r="B734" s="242">
        <v>1879.8</v>
      </c>
      <c r="C734" s="242">
        <v>1835.0</v>
      </c>
      <c r="D734" s="242">
        <v>1884.15</v>
      </c>
      <c r="E734" s="242">
        <v>1827.95</v>
      </c>
      <c r="F734" s="187" t="s">
        <v>1875</v>
      </c>
      <c r="G734" s="243">
        <v>0.03</v>
      </c>
    </row>
    <row r="735" ht="15.75" customHeight="1">
      <c r="A735" s="266">
        <v>44538.0</v>
      </c>
      <c r="B735" s="263">
        <v>1825.05</v>
      </c>
      <c r="C735" s="263">
        <v>1802.0</v>
      </c>
      <c r="D735" s="263">
        <v>1841.0</v>
      </c>
      <c r="E735" s="263">
        <v>1802.0</v>
      </c>
      <c r="F735" s="264" t="s">
        <v>1577</v>
      </c>
      <c r="G735" s="265">
        <v>0.015</v>
      </c>
    </row>
    <row r="736" ht="15.75" customHeight="1">
      <c r="A736" s="260">
        <v>44537.0</v>
      </c>
      <c r="B736" s="242">
        <v>1798.1</v>
      </c>
      <c r="C736" s="242">
        <v>1790.2</v>
      </c>
      <c r="D736" s="242">
        <v>1810.0</v>
      </c>
      <c r="E736" s="242">
        <v>1772.1</v>
      </c>
      <c r="F736" s="187" t="s">
        <v>2334</v>
      </c>
      <c r="G736" s="243">
        <v>0.0087</v>
      </c>
    </row>
    <row r="737" ht="15.75" customHeight="1">
      <c r="A737" s="266">
        <v>44536.0</v>
      </c>
      <c r="B737" s="263">
        <v>1782.65</v>
      </c>
      <c r="C737" s="263">
        <v>1799.0</v>
      </c>
      <c r="D737" s="263">
        <v>1821.0</v>
      </c>
      <c r="E737" s="263">
        <v>1778.0</v>
      </c>
      <c r="F737" s="264" t="s">
        <v>1851</v>
      </c>
      <c r="G737" s="265">
        <v>-0.0103</v>
      </c>
    </row>
    <row r="738" ht="15.75" customHeight="1">
      <c r="A738" s="260">
        <v>44533.0</v>
      </c>
      <c r="B738" s="242">
        <v>1801.25</v>
      </c>
      <c r="C738" s="242">
        <v>1799.95</v>
      </c>
      <c r="D738" s="242">
        <v>1844.8</v>
      </c>
      <c r="E738" s="242">
        <v>1796.55</v>
      </c>
      <c r="F738" s="187" t="s">
        <v>1747</v>
      </c>
      <c r="G738" s="243">
        <v>0.0067</v>
      </c>
    </row>
    <row r="739" ht="15.75" customHeight="1">
      <c r="A739" s="266">
        <v>44532.0</v>
      </c>
      <c r="B739" s="263">
        <v>1789.2</v>
      </c>
      <c r="C739" s="263">
        <v>1785.95</v>
      </c>
      <c r="D739" s="263">
        <v>1794.0</v>
      </c>
      <c r="E739" s="263">
        <v>1763.0</v>
      </c>
      <c r="F739" s="264" t="s">
        <v>1576</v>
      </c>
      <c r="G739" s="265">
        <v>0.0018</v>
      </c>
    </row>
    <row r="740" ht="15.75" customHeight="1">
      <c r="A740" s="260">
        <v>44531.0</v>
      </c>
      <c r="B740" s="242">
        <v>1786.0</v>
      </c>
      <c r="C740" s="242">
        <v>1764.0</v>
      </c>
      <c r="D740" s="242">
        <v>1794.0</v>
      </c>
      <c r="E740" s="242">
        <v>1762.05</v>
      </c>
      <c r="F740" s="187" t="s">
        <v>2332</v>
      </c>
      <c r="G740" s="243">
        <v>0.012</v>
      </c>
    </row>
    <row r="741" ht="15.75" customHeight="1">
      <c r="A741" s="262">
        <v>44530.0</v>
      </c>
      <c r="B741" s="263">
        <v>1764.75</v>
      </c>
      <c r="C741" s="263">
        <v>1767.25</v>
      </c>
      <c r="D741" s="263">
        <v>1798.9</v>
      </c>
      <c r="E741" s="263">
        <v>1751.3</v>
      </c>
      <c r="F741" s="264" t="s">
        <v>1758</v>
      </c>
      <c r="G741" s="265">
        <v>-0.0014</v>
      </c>
    </row>
    <row r="742" ht="15.75" customHeight="1">
      <c r="A742" s="258">
        <v>44529.0</v>
      </c>
      <c r="B742" s="242">
        <v>1767.25</v>
      </c>
      <c r="C742" s="242">
        <v>1778.0</v>
      </c>
      <c r="D742" s="242">
        <v>1790.05</v>
      </c>
      <c r="E742" s="242">
        <v>1735.15</v>
      </c>
      <c r="F742" s="187" t="s">
        <v>2341</v>
      </c>
      <c r="G742" s="243">
        <v>-0.0061</v>
      </c>
    </row>
    <row r="743" ht="15.75" customHeight="1">
      <c r="A743" s="262">
        <v>44526.0</v>
      </c>
      <c r="B743" s="263">
        <v>1778.15</v>
      </c>
      <c r="C743" s="263">
        <v>1820.0</v>
      </c>
      <c r="D743" s="263">
        <v>1841.75</v>
      </c>
      <c r="E743" s="263">
        <v>1768.6</v>
      </c>
      <c r="F743" s="264" t="s">
        <v>1920</v>
      </c>
      <c r="G743" s="265">
        <v>-0.0388</v>
      </c>
    </row>
    <row r="744" ht="15.75" customHeight="1">
      <c r="A744" s="258">
        <v>44525.0</v>
      </c>
      <c r="B744" s="242">
        <v>1849.9</v>
      </c>
      <c r="C744" s="242">
        <v>1855.0</v>
      </c>
      <c r="D744" s="242">
        <v>1866.85</v>
      </c>
      <c r="E744" s="242">
        <v>1838.2</v>
      </c>
      <c r="F744" s="187" t="s">
        <v>2349</v>
      </c>
      <c r="G744" s="243">
        <v>-0.0068</v>
      </c>
    </row>
    <row r="745" ht="15.75" customHeight="1">
      <c r="A745" s="262">
        <v>44524.0</v>
      </c>
      <c r="B745" s="263">
        <v>1862.5</v>
      </c>
      <c r="C745" s="263">
        <v>1894.0</v>
      </c>
      <c r="D745" s="263">
        <v>1902.4</v>
      </c>
      <c r="E745" s="263">
        <v>1845.95</v>
      </c>
      <c r="F745" s="264" t="s">
        <v>2332</v>
      </c>
      <c r="G745" s="265">
        <v>-0.0126</v>
      </c>
    </row>
    <row r="746" ht="15.75" customHeight="1">
      <c r="A746" s="258">
        <v>44523.0</v>
      </c>
      <c r="B746" s="242">
        <v>1886.35</v>
      </c>
      <c r="C746" s="242">
        <v>1850.0</v>
      </c>
      <c r="D746" s="242">
        <v>1895.6</v>
      </c>
      <c r="E746" s="242">
        <v>1844.5</v>
      </c>
      <c r="F746" s="187" t="s">
        <v>2467</v>
      </c>
      <c r="G746" s="243">
        <v>0.0117</v>
      </c>
    </row>
    <row r="747" ht="15.75" customHeight="1">
      <c r="A747" s="262">
        <v>44522.0</v>
      </c>
      <c r="B747" s="263">
        <v>1864.5</v>
      </c>
      <c r="C747" s="263">
        <v>1898.25</v>
      </c>
      <c r="D747" s="263">
        <v>1900.0</v>
      </c>
      <c r="E747" s="263">
        <v>1837.85</v>
      </c>
      <c r="F747" s="264" t="s">
        <v>1904</v>
      </c>
      <c r="G747" s="265">
        <v>-0.0171</v>
      </c>
    </row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G1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38"/>
    <col customWidth="1" min="2" max="7" width="8.63"/>
  </cols>
  <sheetData>
    <row r="1" ht="12.0" customHeight="1">
      <c r="A1" s="267" t="s">
        <v>2483</v>
      </c>
      <c r="B1" s="252"/>
      <c r="C1" s="252"/>
      <c r="D1" s="252"/>
      <c r="E1" s="252"/>
      <c r="F1" s="252"/>
      <c r="G1" s="253"/>
    </row>
    <row r="2" ht="12.0" customHeight="1">
      <c r="A2" s="268" t="s">
        <v>29</v>
      </c>
      <c r="B2" s="269" t="s">
        <v>30</v>
      </c>
      <c r="C2" s="269" t="s">
        <v>570</v>
      </c>
      <c r="D2" s="269" t="s">
        <v>571</v>
      </c>
      <c r="E2" s="269" t="s">
        <v>572</v>
      </c>
      <c r="F2" s="269" t="s">
        <v>742</v>
      </c>
      <c r="G2" s="269" t="s">
        <v>32</v>
      </c>
    </row>
    <row r="3" ht="12.0" customHeight="1">
      <c r="A3" s="270">
        <v>45615.0</v>
      </c>
      <c r="B3" s="271">
        <v>1742.25</v>
      </c>
      <c r="C3" s="271">
        <v>1714.0</v>
      </c>
      <c r="D3" s="271">
        <v>1753.75</v>
      </c>
      <c r="E3" s="271">
        <v>1702.7</v>
      </c>
      <c r="F3" s="271" t="s">
        <v>2484</v>
      </c>
      <c r="G3" s="271">
        <v>0.0218</v>
      </c>
    </row>
    <row r="4" ht="12.0" customHeight="1">
      <c r="A4" s="258">
        <v>45614.0</v>
      </c>
      <c r="B4" s="242">
        <v>1705.1</v>
      </c>
      <c r="C4" s="242">
        <v>1700.0</v>
      </c>
      <c r="D4" s="242">
        <v>1718.9</v>
      </c>
      <c r="E4" s="242">
        <v>1695.0</v>
      </c>
      <c r="F4" s="242" t="s">
        <v>2485</v>
      </c>
      <c r="G4" s="242">
        <v>0.0073</v>
      </c>
    </row>
    <row r="5" ht="12.0" customHeight="1">
      <c r="A5" s="270">
        <v>45610.0</v>
      </c>
      <c r="B5" s="271">
        <v>1692.75</v>
      </c>
      <c r="C5" s="271">
        <v>1673.1</v>
      </c>
      <c r="D5" s="271">
        <v>1704.85</v>
      </c>
      <c r="E5" s="271">
        <v>1672.1</v>
      </c>
      <c r="F5" s="271" t="s">
        <v>2486</v>
      </c>
      <c r="G5" s="271">
        <v>0.0068</v>
      </c>
    </row>
    <row r="6" ht="12.0" customHeight="1">
      <c r="A6" s="258">
        <v>45609.0</v>
      </c>
      <c r="B6" s="242">
        <v>1681.35</v>
      </c>
      <c r="C6" s="242">
        <v>1716.75</v>
      </c>
      <c r="D6" s="242">
        <v>1729.4</v>
      </c>
      <c r="E6" s="242">
        <v>1673.0</v>
      </c>
      <c r="F6" s="242" t="s">
        <v>2487</v>
      </c>
      <c r="G6" s="242">
        <v>-0.0214</v>
      </c>
    </row>
    <row r="7" ht="12.0" customHeight="1">
      <c r="A7" s="270">
        <v>45608.0</v>
      </c>
      <c r="B7" s="271">
        <v>1718.2</v>
      </c>
      <c r="C7" s="271">
        <v>1772.0</v>
      </c>
      <c r="D7" s="271">
        <v>1775.0</v>
      </c>
      <c r="E7" s="271">
        <v>1708.65</v>
      </c>
      <c r="F7" s="271" t="s">
        <v>2488</v>
      </c>
      <c r="G7" s="271">
        <v>-0.0272</v>
      </c>
    </row>
    <row r="8" ht="12.0" customHeight="1">
      <c r="A8" s="258">
        <v>45607.0</v>
      </c>
      <c r="B8" s="242">
        <v>1766.3</v>
      </c>
      <c r="C8" s="242">
        <v>1754.55</v>
      </c>
      <c r="D8" s="242">
        <v>1782.8</v>
      </c>
      <c r="E8" s="242">
        <v>1751.2</v>
      </c>
      <c r="F8" s="242" t="s">
        <v>1667</v>
      </c>
      <c r="G8" s="242">
        <v>0.0068</v>
      </c>
    </row>
    <row r="9" ht="12.0" customHeight="1">
      <c r="A9" s="270">
        <v>45604.0</v>
      </c>
      <c r="B9" s="271">
        <v>1754.45</v>
      </c>
      <c r="C9" s="271">
        <v>1752.0</v>
      </c>
      <c r="D9" s="271">
        <v>1761.8</v>
      </c>
      <c r="E9" s="271">
        <v>1745.85</v>
      </c>
      <c r="F9" s="271" t="s">
        <v>1715</v>
      </c>
      <c r="G9" s="271">
        <v>0.0045</v>
      </c>
    </row>
    <row r="10" ht="12.0" customHeight="1">
      <c r="A10" s="258">
        <v>45603.0</v>
      </c>
      <c r="B10" s="242">
        <v>1746.55</v>
      </c>
      <c r="C10" s="242">
        <v>1744.3</v>
      </c>
      <c r="D10" s="242">
        <v>1760.95</v>
      </c>
      <c r="E10" s="242">
        <v>1738.0</v>
      </c>
      <c r="F10" s="242" t="s">
        <v>2242</v>
      </c>
      <c r="G10" s="242">
        <v>-0.005</v>
      </c>
    </row>
    <row r="11" ht="12.0" customHeight="1">
      <c r="A11" s="270">
        <v>45602.0</v>
      </c>
      <c r="B11" s="271">
        <v>1755.25</v>
      </c>
      <c r="C11" s="271">
        <v>1771.5</v>
      </c>
      <c r="D11" s="271">
        <v>1771.5</v>
      </c>
      <c r="E11" s="271">
        <v>1745.35</v>
      </c>
      <c r="F11" s="271" t="s">
        <v>2489</v>
      </c>
      <c r="G11" s="271">
        <v>-0.0015</v>
      </c>
    </row>
    <row r="12" ht="12.0" customHeight="1">
      <c r="A12" s="258">
        <v>45601.0</v>
      </c>
      <c r="B12" s="242">
        <v>1757.85</v>
      </c>
      <c r="C12" s="242">
        <v>1703.0</v>
      </c>
      <c r="D12" s="242">
        <v>1762.7</v>
      </c>
      <c r="E12" s="242">
        <v>1697.9</v>
      </c>
      <c r="F12" s="242" t="s">
        <v>2490</v>
      </c>
      <c r="G12" s="242">
        <v>0.0255</v>
      </c>
    </row>
    <row r="13" ht="12.0" customHeight="1">
      <c r="A13" s="270">
        <v>45600.0</v>
      </c>
      <c r="B13" s="271">
        <v>1714.1</v>
      </c>
      <c r="C13" s="271">
        <v>1745.0</v>
      </c>
      <c r="D13" s="271">
        <v>1745.0</v>
      </c>
      <c r="E13" s="271">
        <v>1710.9</v>
      </c>
      <c r="F13" s="271" t="s">
        <v>2491</v>
      </c>
      <c r="G13" s="271">
        <v>-0.0134</v>
      </c>
    </row>
    <row r="14" ht="12.0" customHeight="1">
      <c r="A14" s="258">
        <v>45597.0</v>
      </c>
      <c r="B14" s="242">
        <v>1737.3</v>
      </c>
      <c r="C14" s="242">
        <v>1733.0</v>
      </c>
      <c r="D14" s="242">
        <v>1744.1</v>
      </c>
      <c r="E14" s="242">
        <v>1726.1</v>
      </c>
      <c r="F14" s="242" t="s">
        <v>2492</v>
      </c>
      <c r="G14" s="242">
        <v>9.0E-4</v>
      </c>
    </row>
    <row r="15" ht="12.0" customHeight="1">
      <c r="A15" s="270">
        <v>45596.0</v>
      </c>
      <c r="B15" s="271">
        <v>1735.7</v>
      </c>
      <c r="C15" s="271">
        <v>1728.0</v>
      </c>
      <c r="D15" s="271">
        <v>1738.9</v>
      </c>
      <c r="E15" s="271">
        <v>1719.4</v>
      </c>
      <c r="F15" s="271" t="s">
        <v>2493</v>
      </c>
      <c r="G15" s="271">
        <v>6.0E-4</v>
      </c>
    </row>
    <row r="16" ht="12.0" customHeight="1">
      <c r="A16" s="258">
        <v>45595.0</v>
      </c>
      <c r="B16" s="242">
        <v>1734.6</v>
      </c>
      <c r="C16" s="242">
        <v>1742.0</v>
      </c>
      <c r="D16" s="242">
        <v>1754.75</v>
      </c>
      <c r="E16" s="242">
        <v>1724.2</v>
      </c>
      <c r="F16" s="242" t="s">
        <v>2494</v>
      </c>
      <c r="G16" s="242">
        <v>-0.0098</v>
      </c>
    </row>
    <row r="17" ht="12.0" customHeight="1">
      <c r="A17" s="270">
        <v>45594.0</v>
      </c>
      <c r="B17" s="271">
        <v>1751.85</v>
      </c>
      <c r="C17" s="271">
        <v>1726.15</v>
      </c>
      <c r="D17" s="271">
        <v>1764.0</v>
      </c>
      <c r="E17" s="271">
        <v>1725.1</v>
      </c>
      <c r="F17" s="271" t="s">
        <v>2495</v>
      </c>
      <c r="G17" s="271">
        <v>0.0102</v>
      </c>
    </row>
    <row r="18" ht="12.0" customHeight="1">
      <c r="A18" s="258">
        <v>45593.0</v>
      </c>
      <c r="B18" s="242">
        <v>1734.2</v>
      </c>
      <c r="C18" s="242">
        <v>1742.0</v>
      </c>
      <c r="D18" s="242">
        <v>1751.0</v>
      </c>
      <c r="E18" s="242">
        <v>1728.9</v>
      </c>
      <c r="F18" s="242" t="s">
        <v>2496</v>
      </c>
      <c r="G18" s="242">
        <v>-0.0053</v>
      </c>
    </row>
    <row r="19" ht="12.0" customHeight="1">
      <c r="A19" s="270">
        <v>45590.0</v>
      </c>
      <c r="B19" s="271">
        <v>1743.4</v>
      </c>
      <c r="C19" s="271">
        <v>1755.0</v>
      </c>
      <c r="D19" s="271">
        <v>1757.85</v>
      </c>
      <c r="E19" s="271">
        <v>1728.7</v>
      </c>
      <c r="F19" s="271" t="s">
        <v>2497</v>
      </c>
      <c r="G19" s="271">
        <v>-0.0036</v>
      </c>
    </row>
    <row r="20" ht="12.0" customHeight="1">
      <c r="A20" s="258">
        <v>45589.0</v>
      </c>
      <c r="B20" s="242">
        <v>1749.65</v>
      </c>
      <c r="C20" s="242">
        <v>1738.1</v>
      </c>
      <c r="D20" s="242">
        <v>1768.65</v>
      </c>
      <c r="E20" s="242">
        <v>1738.1</v>
      </c>
      <c r="F20" s="242" t="s">
        <v>2498</v>
      </c>
      <c r="G20" s="242">
        <v>0.008</v>
      </c>
    </row>
    <row r="21" ht="12.0" customHeight="1">
      <c r="A21" s="270">
        <v>45588.0</v>
      </c>
      <c r="B21" s="271">
        <v>1735.8</v>
      </c>
      <c r="C21" s="271">
        <v>1705.05</v>
      </c>
      <c r="D21" s="271">
        <v>1746.5</v>
      </c>
      <c r="E21" s="271">
        <v>1705.05</v>
      </c>
      <c r="F21" s="271" t="s">
        <v>2499</v>
      </c>
      <c r="G21" s="271">
        <v>0.0124</v>
      </c>
    </row>
    <row r="22" ht="12.0" customHeight="1">
      <c r="A22" s="258">
        <v>45587.0</v>
      </c>
      <c r="B22" s="242">
        <v>1714.55</v>
      </c>
      <c r="C22" s="242">
        <v>1730.05</v>
      </c>
      <c r="D22" s="242">
        <v>1740.0</v>
      </c>
      <c r="E22" s="242">
        <v>1710.7</v>
      </c>
      <c r="F22" s="242" t="s">
        <v>2500</v>
      </c>
      <c r="G22" s="242">
        <v>-0.0082</v>
      </c>
    </row>
    <row r="23" ht="12.0" customHeight="1">
      <c r="A23" s="270">
        <v>45586.0</v>
      </c>
      <c r="B23" s="271">
        <v>1728.7</v>
      </c>
      <c r="C23" s="271">
        <v>1715.0</v>
      </c>
      <c r="D23" s="271">
        <v>1748.15</v>
      </c>
      <c r="E23" s="271">
        <v>1711.05</v>
      </c>
      <c r="F23" s="271" t="s">
        <v>2501</v>
      </c>
      <c r="G23" s="271">
        <v>0.0279</v>
      </c>
    </row>
    <row r="24" ht="12.0" customHeight="1">
      <c r="A24" s="258">
        <v>45583.0</v>
      </c>
      <c r="B24" s="242">
        <v>1681.85</v>
      </c>
      <c r="C24" s="242">
        <v>1663.1</v>
      </c>
      <c r="D24" s="242">
        <v>1691.0</v>
      </c>
      <c r="E24" s="242">
        <v>1654.1</v>
      </c>
      <c r="F24" s="242" t="s">
        <v>2502</v>
      </c>
      <c r="G24" s="242">
        <v>0.0052</v>
      </c>
    </row>
    <row r="25" ht="12.0" customHeight="1">
      <c r="A25" s="270">
        <v>45582.0</v>
      </c>
      <c r="B25" s="271">
        <v>1673.15</v>
      </c>
      <c r="C25" s="271">
        <v>1694.95</v>
      </c>
      <c r="D25" s="271">
        <v>1697.65</v>
      </c>
      <c r="E25" s="271">
        <v>1665.2</v>
      </c>
      <c r="F25" s="271" t="s">
        <v>2503</v>
      </c>
      <c r="G25" s="271">
        <v>-0.0157</v>
      </c>
    </row>
    <row r="26" ht="12.0" customHeight="1">
      <c r="A26" s="258">
        <v>45581.0</v>
      </c>
      <c r="B26" s="242">
        <v>1699.8</v>
      </c>
      <c r="C26" s="242">
        <v>1680.1</v>
      </c>
      <c r="D26" s="242">
        <v>1707.95</v>
      </c>
      <c r="E26" s="242">
        <v>1680.1</v>
      </c>
      <c r="F26" s="242" t="s">
        <v>2056</v>
      </c>
      <c r="G26" s="242">
        <v>0.0093</v>
      </c>
    </row>
    <row r="27" ht="12.0" customHeight="1">
      <c r="A27" s="270">
        <v>45580.0</v>
      </c>
      <c r="B27" s="271">
        <v>1684.1</v>
      </c>
      <c r="C27" s="271">
        <v>1694.0</v>
      </c>
      <c r="D27" s="271">
        <v>1698.0</v>
      </c>
      <c r="E27" s="271">
        <v>1675.5</v>
      </c>
      <c r="F27" s="271" t="s">
        <v>2288</v>
      </c>
      <c r="G27" s="271">
        <v>-0.0024</v>
      </c>
    </row>
    <row r="28" ht="12.0" customHeight="1">
      <c r="A28" s="258">
        <v>45579.0</v>
      </c>
      <c r="B28" s="242">
        <v>1688.1</v>
      </c>
      <c r="C28" s="242">
        <v>1656.05</v>
      </c>
      <c r="D28" s="242">
        <v>1692.05</v>
      </c>
      <c r="E28" s="242">
        <v>1654.0</v>
      </c>
      <c r="F28" s="242" t="s">
        <v>2504</v>
      </c>
      <c r="G28" s="242">
        <v>0.0225</v>
      </c>
    </row>
    <row r="29" ht="12.0" customHeight="1">
      <c r="A29" s="270">
        <v>45576.0</v>
      </c>
      <c r="B29" s="271">
        <v>1651.0</v>
      </c>
      <c r="C29" s="271">
        <v>1664.45</v>
      </c>
      <c r="D29" s="271">
        <v>1664.45</v>
      </c>
      <c r="E29" s="271">
        <v>1643.25</v>
      </c>
      <c r="F29" s="271" t="s">
        <v>2505</v>
      </c>
      <c r="G29" s="271">
        <v>-0.0069</v>
      </c>
    </row>
    <row r="30" ht="12.0" customHeight="1">
      <c r="A30" s="258">
        <v>45575.0</v>
      </c>
      <c r="B30" s="242">
        <v>1662.4</v>
      </c>
      <c r="C30" s="242">
        <v>1639.0</v>
      </c>
      <c r="D30" s="242">
        <v>1665.45</v>
      </c>
      <c r="E30" s="242">
        <v>1632.5</v>
      </c>
      <c r="F30" s="242" t="s">
        <v>2506</v>
      </c>
      <c r="G30" s="242">
        <v>0.0179</v>
      </c>
    </row>
    <row r="31" ht="12.0" customHeight="1">
      <c r="A31" s="270">
        <v>45574.0</v>
      </c>
      <c r="B31" s="271">
        <v>1633.15</v>
      </c>
      <c r="C31" s="271">
        <v>1649.5</v>
      </c>
      <c r="D31" s="271">
        <v>1656.75</v>
      </c>
      <c r="E31" s="271">
        <v>1628.7</v>
      </c>
      <c r="F31" s="271" t="s">
        <v>2507</v>
      </c>
      <c r="G31" s="271">
        <v>-0.0108</v>
      </c>
    </row>
    <row r="32" ht="12.0" customHeight="1">
      <c r="A32" s="258">
        <v>45573.0</v>
      </c>
      <c r="B32" s="242">
        <v>1651.05</v>
      </c>
      <c r="C32" s="242">
        <v>1630.0</v>
      </c>
      <c r="D32" s="242">
        <v>1656.8</v>
      </c>
      <c r="E32" s="242">
        <v>1622.0</v>
      </c>
      <c r="F32" s="242" t="s">
        <v>2508</v>
      </c>
      <c r="G32" s="242">
        <v>0.0206</v>
      </c>
    </row>
    <row r="33" ht="12.0" customHeight="1">
      <c r="A33" s="270">
        <v>45572.0</v>
      </c>
      <c r="B33" s="271">
        <v>1617.8</v>
      </c>
      <c r="C33" s="271">
        <v>1652.2</v>
      </c>
      <c r="D33" s="271">
        <v>1659.0</v>
      </c>
      <c r="E33" s="271">
        <v>1613.0</v>
      </c>
      <c r="F33" s="271" t="s">
        <v>2509</v>
      </c>
      <c r="G33" s="271">
        <v>-0.024</v>
      </c>
    </row>
    <row r="34" ht="12.0" customHeight="1">
      <c r="A34" s="258">
        <v>45569.0</v>
      </c>
      <c r="B34" s="242">
        <v>1657.65</v>
      </c>
      <c r="C34" s="242">
        <v>1674.5</v>
      </c>
      <c r="D34" s="242">
        <v>1690.65</v>
      </c>
      <c r="E34" s="242">
        <v>1653.0</v>
      </c>
      <c r="F34" s="242" t="s">
        <v>2510</v>
      </c>
      <c r="G34" s="242">
        <v>-0.0145</v>
      </c>
    </row>
    <row r="35" ht="12.0" customHeight="1">
      <c r="A35" s="270">
        <v>45568.0</v>
      </c>
      <c r="B35" s="271">
        <v>1682.0</v>
      </c>
      <c r="C35" s="271">
        <v>1715.65</v>
      </c>
      <c r="D35" s="271">
        <v>1726.15</v>
      </c>
      <c r="E35" s="271">
        <v>1673.35</v>
      </c>
      <c r="F35" s="271" t="s">
        <v>2511</v>
      </c>
      <c r="G35" s="271">
        <v>-0.0256</v>
      </c>
    </row>
    <row r="36" ht="12.0" customHeight="1">
      <c r="A36" s="258">
        <v>45566.0</v>
      </c>
      <c r="B36" s="242">
        <v>1726.2</v>
      </c>
      <c r="C36" s="242">
        <v>1724.0</v>
      </c>
      <c r="D36" s="242">
        <v>1742.0</v>
      </c>
      <c r="E36" s="242">
        <v>1720.1</v>
      </c>
      <c r="F36" s="242" t="s">
        <v>2512</v>
      </c>
      <c r="G36" s="242">
        <v>-0.0034</v>
      </c>
    </row>
    <row r="37" ht="12.0" customHeight="1">
      <c r="A37" s="270">
        <v>45565.0</v>
      </c>
      <c r="B37" s="271">
        <v>1732.05</v>
      </c>
      <c r="C37" s="271">
        <v>1748.8</v>
      </c>
      <c r="D37" s="271">
        <v>1751.45</v>
      </c>
      <c r="E37" s="271">
        <v>1724.4</v>
      </c>
      <c r="F37" s="271" t="s">
        <v>2513</v>
      </c>
      <c r="G37" s="271">
        <v>-0.0118</v>
      </c>
    </row>
    <row r="38" ht="12.0" customHeight="1">
      <c r="A38" s="258">
        <v>45562.0</v>
      </c>
      <c r="B38" s="242">
        <v>1752.65</v>
      </c>
      <c r="C38" s="242">
        <v>1777.0</v>
      </c>
      <c r="D38" s="242">
        <v>1778.2</v>
      </c>
      <c r="E38" s="242">
        <v>1750.0</v>
      </c>
      <c r="F38" s="242" t="s">
        <v>2514</v>
      </c>
      <c r="G38" s="242">
        <v>-0.0173</v>
      </c>
    </row>
    <row r="39" ht="12.0" customHeight="1">
      <c r="A39" s="270">
        <v>45561.0</v>
      </c>
      <c r="B39" s="271">
        <v>1783.45</v>
      </c>
      <c r="C39" s="271">
        <v>1773.05</v>
      </c>
      <c r="D39" s="271">
        <v>1788.0</v>
      </c>
      <c r="E39" s="271">
        <v>1768.05</v>
      </c>
      <c r="F39" s="271" t="s">
        <v>2515</v>
      </c>
      <c r="G39" s="271">
        <v>0.0024</v>
      </c>
    </row>
    <row r="40" ht="12.0" customHeight="1">
      <c r="A40" s="258">
        <v>45560.0</v>
      </c>
      <c r="B40" s="242">
        <v>1779.1</v>
      </c>
      <c r="C40" s="242">
        <v>1760.15</v>
      </c>
      <c r="D40" s="242">
        <v>1788.0</v>
      </c>
      <c r="E40" s="242">
        <v>1760.15</v>
      </c>
      <c r="F40" s="242" t="s">
        <v>2516</v>
      </c>
      <c r="G40" s="242">
        <v>0.0062</v>
      </c>
    </row>
    <row r="41" ht="12.0" customHeight="1">
      <c r="A41" s="270">
        <v>45559.0</v>
      </c>
      <c r="B41" s="271">
        <v>1768.05</v>
      </c>
      <c r="C41" s="271">
        <v>1765.0</v>
      </c>
      <c r="D41" s="271">
        <v>1781.65</v>
      </c>
      <c r="E41" s="271">
        <v>1754.25</v>
      </c>
      <c r="F41" s="271" t="s">
        <v>2517</v>
      </c>
      <c r="G41" s="271">
        <v>0.0047</v>
      </c>
    </row>
    <row r="42" ht="12.0" customHeight="1">
      <c r="A42" s="258">
        <v>45558.0</v>
      </c>
      <c r="B42" s="242">
        <v>1759.8</v>
      </c>
      <c r="C42" s="242">
        <v>1749.0</v>
      </c>
      <c r="D42" s="242">
        <v>1766.35</v>
      </c>
      <c r="E42" s="242">
        <v>1740.25</v>
      </c>
      <c r="F42" s="242" t="s">
        <v>2518</v>
      </c>
      <c r="G42" s="242">
        <v>0.0107</v>
      </c>
    </row>
    <row r="43" ht="12.0" customHeight="1">
      <c r="A43" s="270">
        <v>45555.0</v>
      </c>
      <c r="B43" s="271">
        <v>1741.2</v>
      </c>
      <c r="C43" s="271">
        <v>1716.5</v>
      </c>
      <c r="D43" s="271">
        <v>1744.95</v>
      </c>
      <c r="E43" s="271">
        <v>1707.55</v>
      </c>
      <c r="F43" s="271" t="s">
        <v>2519</v>
      </c>
      <c r="G43" s="271">
        <v>0.0191</v>
      </c>
    </row>
    <row r="44" ht="12.0" customHeight="1">
      <c r="A44" s="258">
        <v>45554.0</v>
      </c>
      <c r="B44" s="242">
        <v>1708.5</v>
      </c>
      <c r="C44" s="242">
        <v>1699.2</v>
      </c>
      <c r="D44" s="242">
        <v>1719.0</v>
      </c>
      <c r="E44" s="242">
        <v>1699.15</v>
      </c>
      <c r="F44" s="242" t="s">
        <v>2520</v>
      </c>
      <c r="G44" s="242">
        <v>0.0081</v>
      </c>
    </row>
    <row r="45" ht="12.0" customHeight="1">
      <c r="A45" s="270">
        <v>45553.0</v>
      </c>
      <c r="B45" s="271">
        <v>1694.8</v>
      </c>
      <c r="C45" s="271">
        <v>1671.85</v>
      </c>
      <c r="D45" s="271">
        <v>1698.9</v>
      </c>
      <c r="E45" s="271">
        <v>1671.1</v>
      </c>
      <c r="F45" s="271" t="s">
        <v>2268</v>
      </c>
      <c r="G45" s="271">
        <v>0.0156</v>
      </c>
    </row>
    <row r="46" ht="12.0" customHeight="1">
      <c r="A46" s="258">
        <v>45552.0</v>
      </c>
      <c r="B46" s="242">
        <v>1668.8</v>
      </c>
      <c r="C46" s="242">
        <v>1678.0</v>
      </c>
      <c r="D46" s="242">
        <v>1678.0</v>
      </c>
      <c r="E46" s="242">
        <v>1664.15</v>
      </c>
      <c r="F46" s="242" t="s">
        <v>2521</v>
      </c>
      <c r="G46" s="242">
        <v>-0.0013</v>
      </c>
    </row>
    <row r="47" ht="12.0" customHeight="1">
      <c r="A47" s="270">
        <v>45551.0</v>
      </c>
      <c r="B47" s="271">
        <v>1670.95</v>
      </c>
      <c r="C47" s="271">
        <v>1667.0</v>
      </c>
      <c r="D47" s="271">
        <v>1677.8</v>
      </c>
      <c r="E47" s="271">
        <v>1664.05</v>
      </c>
      <c r="F47" s="271" t="s">
        <v>2522</v>
      </c>
      <c r="G47" s="271">
        <v>0.003</v>
      </c>
    </row>
    <row r="48" ht="12.0" customHeight="1">
      <c r="A48" s="258">
        <v>45548.0</v>
      </c>
      <c r="B48" s="242">
        <v>1665.95</v>
      </c>
      <c r="C48" s="242">
        <v>1674.0</v>
      </c>
      <c r="D48" s="242">
        <v>1674.0</v>
      </c>
      <c r="E48" s="242">
        <v>1657.05</v>
      </c>
      <c r="F48" s="242" t="s">
        <v>1682</v>
      </c>
      <c r="G48" s="242">
        <v>-4.0E-4</v>
      </c>
    </row>
    <row r="49" ht="12.0" customHeight="1">
      <c r="A49" s="270">
        <v>45547.0</v>
      </c>
      <c r="B49" s="271">
        <v>1666.6</v>
      </c>
      <c r="C49" s="271">
        <v>1654.0</v>
      </c>
      <c r="D49" s="271">
        <v>1670.0</v>
      </c>
      <c r="E49" s="271">
        <v>1647.05</v>
      </c>
      <c r="F49" s="271" t="s">
        <v>2523</v>
      </c>
      <c r="G49" s="271">
        <v>0.0138</v>
      </c>
    </row>
    <row r="50" ht="12.0" customHeight="1">
      <c r="A50" s="258">
        <v>45546.0</v>
      </c>
      <c r="B50" s="242">
        <v>1643.9</v>
      </c>
      <c r="C50" s="242">
        <v>1650.4</v>
      </c>
      <c r="D50" s="242">
        <v>1652.5</v>
      </c>
      <c r="E50" s="242">
        <v>1639.2</v>
      </c>
      <c r="F50" s="242" t="s">
        <v>2524</v>
      </c>
      <c r="G50" s="242">
        <v>-0.0039</v>
      </c>
    </row>
    <row r="51" ht="12.0" customHeight="1">
      <c r="A51" s="270">
        <v>45545.0</v>
      </c>
      <c r="B51" s="271">
        <v>1650.35</v>
      </c>
      <c r="C51" s="271">
        <v>1654.0</v>
      </c>
      <c r="D51" s="271">
        <v>1654.0</v>
      </c>
      <c r="E51" s="271">
        <v>1638.0</v>
      </c>
      <c r="F51" s="271" t="s">
        <v>2525</v>
      </c>
      <c r="G51" s="271">
        <v>0.0023</v>
      </c>
    </row>
    <row r="52" ht="12.0" customHeight="1">
      <c r="A52" s="258">
        <v>45544.0</v>
      </c>
      <c r="B52" s="242">
        <v>1646.5</v>
      </c>
      <c r="C52" s="242">
        <v>1638.0</v>
      </c>
      <c r="D52" s="242">
        <v>1648.5</v>
      </c>
      <c r="E52" s="242">
        <v>1630.1</v>
      </c>
      <c r="F52" s="242" t="s">
        <v>2526</v>
      </c>
      <c r="G52" s="242">
        <v>0.0058</v>
      </c>
    </row>
    <row r="53" ht="12.0" customHeight="1">
      <c r="A53" s="270">
        <v>45541.0</v>
      </c>
      <c r="B53" s="271">
        <v>1636.95</v>
      </c>
      <c r="C53" s="271">
        <v>1638.3</v>
      </c>
      <c r="D53" s="271">
        <v>1647.75</v>
      </c>
      <c r="E53" s="271">
        <v>1634.1</v>
      </c>
      <c r="F53" s="271" t="s">
        <v>2527</v>
      </c>
      <c r="G53" s="271">
        <v>-0.0052</v>
      </c>
    </row>
    <row r="54" ht="12.0" customHeight="1">
      <c r="A54" s="258">
        <v>45540.0</v>
      </c>
      <c r="B54" s="242">
        <v>1645.45</v>
      </c>
      <c r="C54" s="242">
        <v>1646.0</v>
      </c>
      <c r="D54" s="242">
        <v>1649.9</v>
      </c>
      <c r="E54" s="242">
        <v>1642.0</v>
      </c>
      <c r="F54" s="242" t="s">
        <v>2528</v>
      </c>
      <c r="G54" s="242">
        <v>0.0022</v>
      </c>
    </row>
    <row r="55" ht="12.0" customHeight="1">
      <c r="A55" s="270">
        <v>45539.0</v>
      </c>
      <c r="B55" s="271">
        <v>1641.8</v>
      </c>
      <c r="C55" s="271">
        <v>1639.0</v>
      </c>
      <c r="D55" s="271">
        <v>1644.8</v>
      </c>
      <c r="E55" s="271">
        <v>1632.0</v>
      </c>
      <c r="F55" s="271" t="s">
        <v>2529</v>
      </c>
      <c r="G55" s="271">
        <v>0.0027</v>
      </c>
    </row>
    <row r="56" ht="12.0" customHeight="1">
      <c r="A56" s="258">
        <v>45538.0</v>
      </c>
      <c r="B56" s="242">
        <v>1637.35</v>
      </c>
      <c r="C56" s="242">
        <v>1634.0</v>
      </c>
      <c r="D56" s="242">
        <v>1639.95</v>
      </c>
      <c r="E56" s="242">
        <v>1624.6</v>
      </c>
      <c r="F56" s="242" t="s">
        <v>2530</v>
      </c>
      <c r="G56" s="242">
        <v>0.0064</v>
      </c>
    </row>
    <row r="57" ht="12.0" customHeight="1">
      <c r="A57" s="270">
        <v>45537.0</v>
      </c>
      <c r="B57" s="271">
        <v>1626.95</v>
      </c>
      <c r="C57" s="271">
        <v>1646.8</v>
      </c>
      <c r="D57" s="271">
        <v>1646.8</v>
      </c>
      <c r="E57" s="271">
        <v>1623.2</v>
      </c>
      <c r="F57" s="271" t="s">
        <v>2531</v>
      </c>
      <c r="G57" s="271">
        <v>-0.0061</v>
      </c>
    </row>
    <row r="58" ht="12.0" customHeight="1">
      <c r="A58" s="258">
        <v>45534.0</v>
      </c>
      <c r="B58" s="242">
        <v>1636.9</v>
      </c>
      <c r="C58" s="242">
        <v>1656.0</v>
      </c>
      <c r="D58" s="242">
        <v>1662.0</v>
      </c>
      <c r="E58" s="242">
        <v>1621.15</v>
      </c>
      <c r="F58" s="242" t="s">
        <v>2532</v>
      </c>
      <c r="G58" s="242">
        <v>-0.001</v>
      </c>
    </row>
    <row r="59" ht="12.0" customHeight="1">
      <c r="A59" s="270">
        <v>45533.0</v>
      </c>
      <c r="B59" s="271">
        <v>1638.55</v>
      </c>
      <c r="C59" s="271">
        <v>1642.0</v>
      </c>
      <c r="D59" s="271">
        <v>1644.4</v>
      </c>
      <c r="E59" s="271">
        <v>1631.15</v>
      </c>
      <c r="F59" s="271" t="s">
        <v>2533</v>
      </c>
      <c r="G59" s="271">
        <v>9.0E-4</v>
      </c>
    </row>
    <row r="60" ht="12.0" customHeight="1">
      <c r="A60" s="258">
        <v>45532.0</v>
      </c>
      <c r="B60" s="242">
        <v>1637.1</v>
      </c>
      <c r="C60" s="242">
        <v>1637.75</v>
      </c>
      <c r="D60" s="242">
        <v>1639.75</v>
      </c>
      <c r="E60" s="242">
        <v>1630.2</v>
      </c>
      <c r="F60" s="242" t="s">
        <v>2534</v>
      </c>
      <c r="G60" s="242">
        <v>-4.0E-4</v>
      </c>
    </row>
    <row r="61" ht="12.0" customHeight="1">
      <c r="A61" s="270">
        <v>45531.0</v>
      </c>
      <c r="B61" s="271">
        <v>1637.75</v>
      </c>
      <c r="C61" s="271">
        <v>1643.4</v>
      </c>
      <c r="D61" s="271">
        <v>1647.4</v>
      </c>
      <c r="E61" s="271">
        <v>1632.2</v>
      </c>
      <c r="F61" s="271" t="s">
        <v>2535</v>
      </c>
      <c r="G61" s="271">
        <v>-0.0013</v>
      </c>
    </row>
    <row r="62" ht="12.0" customHeight="1">
      <c r="A62" s="258">
        <v>45530.0</v>
      </c>
      <c r="B62" s="242">
        <v>1639.95</v>
      </c>
      <c r="C62" s="242">
        <v>1632.2</v>
      </c>
      <c r="D62" s="242">
        <v>1647.95</v>
      </c>
      <c r="E62" s="242">
        <v>1632.2</v>
      </c>
      <c r="F62" s="242" t="s">
        <v>2536</v>
      </c>
      <c r="G62" s="242">
        <v>0.0092</v>
      </c>
    </row>
    <row r="63" ht="12.0" customHeight="1">
      <c r="A63" s="270">
        <v>45527.0</v>
      </c>
      <c r="B63" s="271">
        <v>1625.05</v>
      </c>
      <c r="C63" s="271">
        <v>1634.0</v>
      </c>
      <c r="D63" s="271">
        <v>1634.0</v>
      </c>
      <c r="E63" s="271">
        <v>1623.0</v>
      </c>
      <c r="F63" s="271" t="s">
        <v>1964</v>
      </c>
      <c r="G63" s="271">
        <v>-0.0038</v>
      </c>
    </row>
    <row r="64" ht="12.0" customHeight="1">
      <c r="A64" s="258">
        <v>45526.0</v>
      </c>
      <c r="B64" s="242">
        <v>1631.3</v>
      </c>
      <c r="C64" s="242">
        <v>1632.0</v>
      </c>
      <c r="D64" s="242">
        <v>1638.3</v>
      </c>
      <c r="E64" s="242">
        <v>1628.0</v>
      </c>
      <c r="F64" s="242" t="s">
        <v>1962</v>
      </c>
      <c r="G64" s="242">
        <v>0.0034</v>
      </c>
    </row>
    <row r="65" ht="12.0" customHeight="1">
      <c r="A65" s="270">
        <v>45525.0</v>
      </c>
      <c r="B65" s="271">
        <v>1625.8</v>
      </c>
      <c r="C65" s="271">
        <v>1628.1</v>
      </c>
      <c r="D65" s="271">
        <v>1634.55</v>
      </c>
      <c r="E65" s="271">
        <v>1617.8</v>
      </c>
      <c r="F65" s="271" t="s">
        <v>2537</v>
      </c>
      <c r="G65" s="271">
        <v>-0.0073</v>
      </c>
    </row>
    <row r="66" ht="12.0" customHeight="1">
      <c r="A66" s="258">
        <v>45524.0</v>
      </c>
      <c r="B66" s="242">
        <v>1637.7</v>
      </c>
      <c r="C66" s="242">
        <v>1627.45</v>
      </c>
      <c r="D66" s="242">
        <v>1646.0</v>
      </c>
      <c r="E66" s="242">
        <v>1627.45</v>
      </c>
      <c r="F66" s="242" t="s">
        <v>2538</v>
      </c>
      <c r="G66" s="242">
        <v>0.0038</v>
      </c>
    </row>
    <row r="67" ht="12.0" customHeight="1">
      <c r="A67" s="270">
        <v>45523.0</v>
      </c>
      <c r="B67" s="271">
        <v>1631.55</v>
      </c>
      <c r="C67" s="271">
        <v>1637.65</v>
      </c>
      <c r="D67" s="271">
        <v>1637.65</v>
      </c>
      <c r="E67" s="271">
        <v>1623.7</v>
      </c>
      <c r="F67" s="271" t="s">
        <v>2539</v>
      </c>
      <c r="G67" s="271">
        <v>-3.0E-4</v>
      </c>
    </row>
    <row r="68" ht="12.0" customHeight="1">
      <c r="A68" s="258">
        <v>45520.0</v>
      </c>
      <c r="B68" s="242">
        <v>1632.1</v>
      </c>
      <c r="C68" s="242">
        <v>1628.5</v>
      </c>
      <c r="D68" s="242">
        <v>1634.15</v>
      </c>
      <c r="E68" s="242">
        <v>1611.0</v>
      </c>
      <c r="F68" s="242" t="s">
        <v>2540</v>
      </c>
      <c r="G68" s="242">
        <v>0.0151</v>
      </c>
    </row>
    <row r="69" ht="12.0" customHeight="1">
      <c r="A69" s="270">
        <v>45518.0</v>
      </c>
      <c r="B69" s="271">
        <v>1607.8</v>
      </c>
      <c r="C69" s="271">
        <v>1606.5</v>
      </c>
      <c r="D69" s="271">
        <v>1613.7</v>
      </c>
      <c r="E69" s="271">
        <v>1603.2</v>
      </c>
      <c r="F69" s="271" t="s">
        <v>2139</v>
      </c>
      <c r="G69" s="271">
        <v>0.0029</v>
      </c>
    </row>
    <row r="70" ht="12.0" customHeight="1">
      <c r="A70" s="258">
        <v>45517.0</v>
      </c>
      <c r="B70" s="242">
        <v>1603.2</v>
      </c>
      <c r="C70" s="242">
        <v>1628.0</v>
      </c>
      <c r="D70" s="242">
        <v>1632.4</v>
      </c>
      <c r="E70" s="242">
        <v>1601.15</v>
      </c>
      <c r="F70" s="242" t="s">
        <v>2541</v>
      </c>
      <c r="G70" s="242">
        <v>-0.0343</v>
      </c>
    </row>
    <row r="71" ht="12.0" customHeight="1">
      <c r="A71" s="270">
        <v>45516.0</v>
      </c>
      <c r="B71" s="271">
        <v>1660.1</v>
      </c>
      <c r="C71" s="271">
        <v>1652.0</v>
      </c>
      <c r="D71" s="271">
        <v>1675.95</v>
      </c>
      <c r="E71" s="271">
        <v>1647.35</v>
      </c>
      <c r="F71" s="271" t="s">
        <v>2542</v>
      </c>
      <c r="G71" s="271">
        <v>0.006</v>
      </c>
    </row>
    <row r="72" ht="12.0" customHeight="1">
      <c r="A72" s="258">
        <v>45513.0</v>
      </c>
      <c r="B72" s="242">
        <v>1650.2</v>
      </c>
      <c r="C72" s="242">
        <v>1652.0</v>
      </c>
      <c r="D72" s="242">
        <v>1662.55</v>
      </c>
      <c r="E72" s="242">
        <v>1645.8</v>
      </c>
      <c r="F72" s="242" t="s">
        <v>2543</v>
      </c>
      <c r="G72" s="242">
        <v>0.0046</v>
      </c>
    </row>
    <row r="73" ht="12.0" customHeight="1">
      <c r="A73" s="270">
        <v>45512.0</v>
      </c>
      <c r="B73" s="271">
        <v>1642.7</v>
      </c>
      <c r="C73" s="271">
        <v>1624.0</v>
      </c>
      <c r="D73" s="271">
        <v>1653.3</v>
      </c>
      <c r="E73" s="271">
        <v>1619.25</v>
      </c>
      <c r="F73" s="271" t="s">
        <v>2544</v>
      </c>
      <c r="G73" s="271">
        <v>0.0118</v>
      </c>
    </row>
    <row r="74" ht="12.0" customHeight="1">
      <c r="A74" s="258">
        <v>45511.0</v>
      </c>
      <c r="B74" s="242">
        <v>1623.5</v>
      </c>
      <c r="C74" s="242">
        <v>1617.0</v>
      </c>
      <c r="D74" s="242">
        <v>1630.0</v>
      </c>
      <c r="E74" s="242">
        <v>1602.2</v>
      </c>
      <c r="F74" s="242" t="s">
        <v>2545</v>
      </c>
      <c r="G74" s="242">
        <v>0.0139</v>
      </c>
    </row>
    <row r="75" ht="12.0" customHeight="1">
      <c r="A75" s="270">
        <v>45510.0</v>
      </c>
      <c r="B75" s="271">
        <v>1601.2</v>
      </c>
      <c r="C75" s="271">
        <v>1630.0</v>
      </c>
      <c r="D75" s="271">
        <v>1632.95</v>
      </c>
      <c r="E75" s="271">
        <v>1593.3</v>
      </c>
      <c r="F75" s="271" t="s">
        <v>2546</v>
      </c>
      <c r="G75" s="271">
        <v>-0.009</v>
      </c>
    </row>
    <row r="76" ht="12.0" customHeight="1">
      <c r="A76" s="258">
        <v>45509.0</v>
      </c>
      <c r="B76" s="242">
        <v>1615.75</v>
      </c>
      <c r="C76" s="242">
        <v>1640.1</v>
      </c>
      <c r="D76" s="242">
        <v>1646.0</v>
      </c>
      <c r="E76" s="242">
        <v>1601.0</v>
      </c>
      <c r="F76" s="242" t="s">
        <v>2547</v>
      </c>
      <c r="G76" s="242">
        <v>-0.0262</v>
      </c>
    </row>
    <row r="77" ht="12.0" customHeight="1">
      <c r="A77" s="270">
        <v>45506.0</v>
      </c>
      <c r="B77" s="271">
        <v>1659.15</v>
      </c>
      <c r="C77" s="271">
        <v>1631.0</v>
      </c>
      <c r="D77" s="271">
        <v>1670.5</v>
      </c>
      <c r="E77" s="271">
        <v>1631.0</v>
      </c>
      <c r="F77" s="271" t="s">
        <v>2548</v>
      </c>
      <c r="G77" s="271">
        <v>0.0124</v>
      </c>
    </row>
    <row r="78" ht="12.0" customHeight="1">
      <c r="A78" s="258">
        <v>45505.0</v>
      </c>
      <c r="B78" s="242">
        <v>1638.8</v>
      </c>
      <c r="C78" s="242">
        <v>1622.9</v>
      </c>
      <c r="D78" s="242">
        <v>1650.05</v>
      </c>
      <c r="E78" s="242">
        <v>1617.95</v>
      </c>
      <c r="F78" s="242" t="s">
        <v>2549</v>
      </c>
      <c r="G78" s="242">
        <v>0.0143</v>
      </c>
    </row>
    <row r="79" ht="12.0" customHeight="1">
      <c r="A79" s="270">
        <v>45504.0</v>
      </c>
      <c r="B79" s="271">
        <v>1615.75</v>
      </c>
      <c r="C79" s="271">
        <v>1614.0</v>
      </c>
      <c r="D79" s="271">
        <v>1627.9</v>
      </c>
      <c r="E79" s="271">
        <v>1609.2</v>
      </c>
      <c r="F79" s="271" t="s">
        <v>2550</v>
      </c>
      <c r="G79" s="271">
        <v>1.0E-4</v>
      </c>
    </row>
    <row r="80" ht="12.0" customHeight="1">
      <c r="A80" s="258">
        <v>45503.0</v>
      </c>
      <c r="B80" s="242">
        <v>1615.55</v>
      </c>
      <c r="C80" s="242">
        <v>1602.0</v>
      </c>
      <c r="D80" s="242">
        <v>1634.75</v>
      </c>
      <c r="E80" s="242">
        <v>1599.0</v>
      </c>
      <c r="F80" s="242" t="s">
        <v>2551</v>
      </c>
      <c r="G80" s="242">
        <v>0.0065</v>
      </c>
    </row>
    <row r="81" ht="12.0" customHeight="1">
      <c r="A81" s="270">
        <v>45502.0</v>
      </c>
      <c r="B81" s="271">
        <v>1605.05</v>
      </c>
      <c r="C81" s="271">
        <v>1615.0</v>
      </c>
      <c r="D81" s="271">
        <v>1631.85</v>
      </c>
      <c r="E81" s="271">
        <v>1598.3</v>
      </c>
      <c r="F81" s="271" t="s">
        <v>2552</v>
      </c>
      <c r="G81" s="271">
        <v>-0.0081</v>
      </c>
    </row>
    <row r="82" ht="12.0" customHeight="1">
      <c r="A82" s="258">
        <v>45499.0</v>
      </c>
      <c r="B82" s="242">
        <v>1618.15</v>
      </c>
      <c r="C82" s="242">
        <v>1605.0</v>
      </c>
      <c r="D82" s="242">
        <v>1621.75</v>
      </c>
      <c r="E82" s="242">
        <v>1596.45</v>
      </c>
      <c r="F82" s="242" t="s">
        <v>2553</v>
      </c>
      <c r="G82" s="242">
        <v>0.001</v>
      </c>
    </row>
    <row r="83" ht="12.0" customHeight="1">
      <c r="A83" s="270">
        <v>45498.0</v>
      </c>
      <c r="B83" s="271">
        <v>1616.6</v>
      </c>
      <c r="C83" s="271">
        <v>1593.0</v>
      </c>
      <c r="D83" s="271">
        <v>1625.0</v>
      </c>
      <c r="E83" s="271">
        <v>1593.0</v>
      </c>
      <c r="F83" s="271" t="s">
        <v>2554</v>
      </c>
      <c r="G83" s="271">
        <v>0.0078</v>
      </c>
    </row>
    <row r="84" ht="12.0" customHeight="1">
      <c r="A84" s="258">
        <v>45497.0</v>
      </c>
      <c r="B84" s="242">
        <v>1604.05</v>
      </c>
      <c r="C84" s="242">
        <v>1608.15</v>
      </c>
      <c r="D84" s="242">
        <v>1621.0</v>
      </c>
      <c r="E84" s="242">
        <v>1588.05</v>
      </c>
      <c r="F84" s="242" t="s">
        <v>2555</v>
      </c>
      <c r="G84" s="242">
        <v>-0.0089</v>
      </c>
    </row>
    <row r="85" ht="12.0" customHeight="1">
      <c r="A85" s="270">
        <v>45496.0</v>
      </c>
      <c r="B85" s="271">
        <v>1618.4</v>
      </c>
      <c r="C85" s="271">
        <v>1647.55</v>
      </c>
      <c r="D85" s="271">
        <v>1647.8</v>
      </c>
      <c r="E85" s="271">
        <v>1605.0</v>
      </c>
      <c r="F85" s="271" t="s">
        <v>2556</v>
      </c>
      <c r="G85" s="271">
        <v>-0.0147</v>
      </c>
    </row>
    <row r="86" ht="12.0" customHeight="1">
      <c r="A86" s="258">
        <v>45495.0</v>
      </c>
      <c r="B86" s="242">
        <v>1642.55</v>
      </c>
      <c r="C86" s="242">
        <v>1617.0</v>
      </c>
      <c r="D86" s="242">
        <v>1651.0</v>
      </c>
      <c r="E86" s="242">
        <v>1612.65</v>
      </c>
      <c r="F86" s="242" t="s">
        <v>2557</v>
      </c>
      <c r="G86" s="242">
        <v>0.0219</v>
      </c>
    </row>
    <row r="87" ht="12.0" customHeight="1">
      <c r="A87" s="270">
        <v>45492.0</v>
      </c>
      <c r="B87" s="271">
        <v>1607.3</v>
      </c>
      <c r="C87" s="271">
        <v>1616.0</v>
      </c>
      <c r="D87" s="271">
        <v>1623.0</v>
      </c>
      <c r="E87" s="271">
        <v>1603.5</v>
      </c>
      <c r="F87" s="271" t="s">
        <v>2558</v>
      </c>
      <c r="G87" s="271">
        <v>-0.0046</v>
      </c>
    </row>
    <row r="88" ht="12.0" customHeight="1">
      <c r="A88" s="258">
        <v>45491.0</v>
      </c>
      <c r="B88" s="242">
        <v>1614.8</v>
      </c>
      <c r="C88" s="242">
        <v>1608.0</v>
      </c>
      <c r="D88" s="242">
        <v>1623.95</v>
      </c>
      <c r="E88" s="242">
        <v>1599.15</v>
      </c>
      <c r="F88" s="242" t="s">
        <v>2559</v>
      </c>
      <c r="G88" s="242">
        <v>-0.0031</v>
      </c>
    </row>
    <row r="89" ht="12.0" customHeight="1">
      <c r="A89" s="270">
        <v>45489.0</v>
      </c>
      <c r="B89" s="271">
        <v>1619.75</v>
      </c>
      <c r="C89" s="271">
        <v>1620.75</v>
      </c>
      <c r="D89" s="271">
        <v>1627.0</v>
      </c>
      <c r="E89" s="271">
        <v>1616.8</v>
      </c>
      <c r="F89" s="271" t="s">
        <v>2560</v>
      </c>
      <c r="G89" s="271">
        <v>-0.0014</v>
      </c>
    </row>
    <row r="90" ht="12.0" customHeight="1">
      <c r="A90" s="258">
        <v>45488.0</v>
      </c>
      <c r="B90" s="242">
        <v>1622.1</v>
      </c>
      <c r="C90" s="242">
        <v>1623.5</v>
      </c>
      <c r="D90" s="242">
        <v>1629.8</v>
      </c>
      <c r="E90" s="242">
        <v>1615.2</v>
      </c>
      <c r="F90" s="242" t="s">
        <v>2561</v>
      </c>
      <c r="G90" s="242">
        <v>-4.0E-4</v>
      </c>
    </row>
    <row r="91" ht="12.0" customHeight="1">
      <c r="A91" s="270">
        <v>45485.0</v>
      </c>
      <c r="B91" s="271">
        <v>1622.7</v>
      </c>
      <c r="C91" s="271">
        <v>1622.0</v>
      </c>
      <c r="D91" s="271">
        <v>1638.4</v>
      </c>
      <c r="E91" s="271">
        <v>1611.15</v>
      </c>
      <c r="F91" s="271" t="s">
        <v>2562</v>
      </c>
      <c r="G91" s="271">
        <v>5.0E-4</v>
      </c>
    </row>
    <row r="92" ht="12.0" customHeight="1">
      <c r="A92" s="258">
        <v>45484.0</v>
      </c>
      <c r="B92" s="242">
        <v>1621.9</v>
      </c>
      <c r="C92" s="242">
        <v>1623.95</v>
      </c>
      <c r="D92" s="242">
        <v>1625.85</v>
      </c>
      <c r="E92" s="242">
        <v>1601.0</v>
      </c>
      <c r="F92" s="242" t="s">
        <v>2563</v>
      </c>
      <c r="G92" s="242">
        <v>-0.0026</v>
      </c>
    </row>
    <row r="93" ht="12.0" customHeight="1">
      <c r="A93" s="270">
        <v>45483.0</v>
      </c>
      <c r="B93" s="271">
        <v>1626.1</v>
      </c>
      <c r="C93" s="271">
        <v>1629.95</v>
      </c>
      <c r="D93" s="271">
        <v>1640.0</v>
      </c>
      <c r="E93" s="271">
        <v>1620.75</v>
      </c>
      <c r="F93" s="271" t="s">
        <v>2564</v>
      </c>
      <c r="G93" s="271">
        <v>-0.0064</v>
      </c>
    </row>
    <row r="94" ht="12.0" customHeight="1">
      <c r="A94" s="258">
        <v>45482.0</v>
      </c>
      <c r="B94" s="242">
        <v>1636.5</v>
      </c>
      <c r="C94" s="242">
        <v>1625.0</v>
      </c>
      <c r="D94" s="242">
        <v>1646.7</v>
      </c>
      <c r="E94" s="242">
        <v>1620.35</v>
      </c>
      <c r="F94" s="242" t="s">
        <v>2565</v>
      </c>
      <c r="G94" s="242">
        <v>7.0E-4</v>
      </c>
    </row>
    <row r="95" ht="12.0" customHeight="1">
      <c r="A95" s="270">
        <v>45481.0</v>
      </c>
      <c r="B95" s="271">
        <v>1635.35</v>
      </c>
      <c r="C95" s="271">
        <v>1645.3</v>
      </c>
      <c r="D95" s="271">
        <v>1654.95</v>
      </c>
      <c r="E95" s="271">
        <v>1627.15</v>
      </c>
      <c r="F95" s="271" t="s">
        <v>2566</v>
      </c>
      <c r="G95" s="271">
        <v>-0.0077</v>
      </c>
    </row>
    <row r="96" ht="12.0" customHeight="1">
      <c r="A96" s="258">
        <v>45478.0</v>
      </c>
      <c r="B96" s="242">
        <v>1648.1</v>
      </c>
      <c r="C96" s="242">
        <v>1685.0</v>
      </c>
      <c r="D96" s="242">
        <v>1685.0</v>
      </c>
      <c r="E96" s="242">
        <v>1642.2</v>
      </c>
      <c r="F96" s="242" t="s">
        <v>2567</v>
      </c>
      <c r="G96" s="242">
        <v>-0.0458</v>
      </c>
    </row>
    <row r="97" ht="12.0" customHeight="1">
      <c r="A97" s="270">
        <v>45477.0</v>
      </c>
      <c r="B97" s="271">
        <v>1727.15</v>
      </c>
      <c r="C97" s="271">
        <v>1759.75</v>
      </c>
      <c r="D97" s="271">
        <v>1759.75</v>
      </c>
      <c r="E97" s="271">
        <v>1724.85</v>
      </c>
      <c r="F97" s="271" t="s">
        <v>2568</v>
      </c>
      <c r="G97" s="271">
        <v>-0.0235</v>
      </c>
    </row>
    <row r="98" ht="12.0" customHeight="1">
      <c r="A98" s="258">
        <v>45476.0</v>
      </c>
      <c r="B98" s="242">
        <v>1768.65</v>
      </c>
      <c r="C98" s="242">
        <v>1791.0</v>
      </c>
      <c r="D98" s="242">
        <v>1794.0</v>
      </c>
      <c r="E98" s="242">
        <v>1764.65</v>
      </c>
      <c r="F98" s="242" t="s">
        <v>2569</v>
      </c>
      <c r="G98" s="242">
        <v>0.022</v>
      </c>
    </row>
    <row r="99" ht="12.0" customHeight="1">
      <c r="A99" s="270">
        <v>45475.0</v>
      </c>
      <c r="B99" s="271">
        <v>1730.6</v>
      </c>
      <c r="C99" s="271">
        <v>1715.0</v>
      </c>
      <c r="D99" s="271">
        <v>1734.9</v>
      </c>
      <c r="E99" s="271">
        <v>1702.75</v>
      </c>
      <c r="F99" s="271" t="s">
        <v>2570</v>
      </c>
      <c r="G99" s="271">
        <v>0.0149</v>
      </c>
    </row>
    <row r="100" ht="12.0" customHeight="1">
      <c r="A100" s="258">
        <v>45474.0</v>
      </c>
      <c r="B100" s="242">
        <v>1705.2</v>
      </c>
      <c r="C100" s="242">
        <v>1680.0</v>
      </c>
      <c r="D100" s="242">
        <v>1707.3</v>
      </c>
      <c r="E100" s="242">
        <v>1680.0</v>
      </c>
      <c r="F100" s="242" t="s">
        <v>2124</v>
      </c>
      <c r="G100" s="242">
        <v>0.0127</v>
      </c>
    </row>
    <row r="101" ht="12.0" customHeight="1">
      <c r="A101" s="270">
        <v>45471.0</v>
      </c>
      <c r="B101" s="271">
        <v>1683.8</v>
      </c>
      <c r="C101" s="271">
        <v>1697.6</v>
      </c>
      <c r="D101" s="271">
        <v>1706.6</v>
      </c>
      <c r="E101" s="271">
        <v>1679.0</v>
      </c>
      <c r="F101" s="271" t="s">
        <v>2571</v>
      </c>
      <c r="G101" s="271">
        <v>-0.0073</v>
      </c>
    </row>
    <row r="102" ht="12.0" customHeight="1">
      <c r="A102" s="258">
        <v>45470.0</v>
      </c>
      <c r="B102" s="242">
        <v>1696.15</v>
      </c>
      <c r="C102" s="242">
        <v>1696.1</v>
      </c>
      <c r="D102" s="242">
        <v>1713.0</v>
      </c>
      <c r="E102" s="242">
        <v>1686.6</v>
      </c>
      <c r="F102" s="242" t="s">
        <v>2572</v>
      </c>
      <c r="G102" s="242">
        <v>-0.0031</v>
      </c>
    </row>
    <row r="103" ht="12.0" customHeight="1">
      <c r="A103" s="270">
        <v>45469.0</v>
      </c>
      <c r="B103" s="271">
        <v>1701.5</v>
      </c>
      <c r="C103" s="271">
        <v>1707.95</v>
      </c>
      <c r="D103" s="271">
        <v>1710.9</v>
      </c>
      <c r="E103" s="271">
        <v>1691.1</v>
      </c>
      <c r="F103" s="271" t="s">
        <v>2573</v>
      </c>
      <c r="G103" s="271">
        <v>-0.0058</v>
      </c>
    </row>
    <row r="104" ht="12.0" customHeight="1">
      <c r="A104" s="258">
        <v>45468.0</v>
      </c>
      <c r="B104" s="242">
        <v>1711.35</v>
      </c>
      <c r="C104" s="242">
        <v>1671.1</v>
      </c>
      <c r="D104" s="242">
        <v>1716.95</v>
      </c>
      <c r="E104" s="242">
        <v>1671.1</v>
      </c>
      <c r="F104" s="242" t="s">
        <v>2574</v>
      </c>
      <c r="G104" s="242">
        <v>0.0233</v>
      </c>
    </row>
    <row r="105" ht="12.0" customHeight="1">
      <c r="A105" s="270">
        <v>45467.0</v>
      </c>
      <c r="B105" s="271">
        <v>1672.4</v>
      </c>
      <c r="C105" s="271">
        <v>1647.0</v>
      </c>
      <c r="D105" s="271">
        <v>1675.1</v>
      </c>
      <c r="E105" s="271">
        <v>1645.75</v>
      </c>
      <c r="F105" s="271" t="s">
        <v>2060</v>
      </c>
      <c r="G105" s="271">
        <v>0.004</v>
      </c>
    </row>
    <row r="106" ht="12.0" customHeight="1">
      <c r="A106" s="258">
        <v>45464.0</v>
      </c>
      <c r="B106" s="242">
        <v>1665.75</v>
      </c>
      <c r="C106" s="242">
        <v>1672.85</v>
      </c>
      <c r="D106" s="242">
        <v>1672.85</v>
      </c>
      <c r="E106" s="242">
        <v>1643.15</v>
      </c>
      <c r="F106" s="242" t="s">
        <v>2575</v>
      </c>
      <c r="G106" s="242">
        <v>-0.0022</v>
      </c>
    </row>
    <row r="107" ht="12.0" customHeight="1">
      <c r="A107" s="270">
        <v>45463.0</v>
      </c>
      <c r="B107" s="271">
        <v>1669.35</v>
      </c>
      <c r="C107" s="271">
        <v>1669.8</v>
      </c>
      <c r="D107" s="271">
        <v>1681.45</v>
      </c>
      <c r="E107" s="271">
        <v>1652.0</v>
      </c>
      <c r="F107" s="271" t="s">
        <v>2576</v>
      </c>
      <c r="G107" s="271">
        <v>0.0069</v>
      </c>
    </row>
    <row r="108" ht="12.0" customHeight="1">
      <c r="A108" s="258">
        <v>45462.0</v>
      </c>
      <c r="B108" s="242">
        <v>1657.85</v>
      </c>
      <c r="C108" s="242">
        <v>1613.4</v>
      </c>
      <c r="D108" s="242">
        <v>1669.9</v>
      </c>
      <c r="E108" s="242">
        <v>1604.0</v>
      </c>
      <c r="F108" s="242" t="s">
        <v>2577</v>
      </c>
      <c r="G108" s="242">
        <v>0.0311</v>
      </c>
    </row>
    <row r="109" ht="12.0" customHeight="1">
      <c r="A109" s="270">
        <v>45461.0</v>
      </c>
      <c r="B109" s="271">
        <v>1607.8</v>
      </c>
      <c r="C109" s="271">
        <v>1596.9</v>
      </c>
      <c r="D109" s="271">
        <v>1610.5</v>
      </c>
      <c r="E109" s="271">
        <v>1589.45</v>
      </c>
      <c r="F109" s="271" t="s">
        <v>2523</v>
      </c>
      <c r="G109" s="271">
        <v>0.0068</v>
      </c>
    </row>
    <row r="110" ht="12.0" customHeight="1">
      <c r="A110" s="258">
        <v>45457.0</v>
      </c>
      <c r="B110" s="242">
        <v>1596.9</v>
      </c>
      <c r="C110" s="242">
        <v>1584.0</v>
      </c>
      <c r="D110" s="242">
        <v>1599.0</v>
      </c>
      <c r="E110" s="242">
        <v>1577.7</v>
      </c>
      <c r="F110" s="242" t="s">
        <v>2554</v>
      </c>
      <c r="G110" s="242">
        <v>0.0102</v>
      </c>
    </row>
    <row r="111" ht="12.0" customHeight="1">
      <c r="A111" s="270">
        <v>45456.0</v>
      </c>
      <c r="B111" s="271">
        <v>1580.75</v>
      </c>
      <c r="C111" s="271">
        <v>1581.75</v>
      </c>
      <c r="D111" s="271">
        <v>1585.7</v>
      </c>
      <c r="E111" s="271">
        <v>1574.0</v>
      </c>
      <c r="F111" s="271" t="s">
        <v>2578</v>
      </c>
      <c r="G111" s="271">
        <v>0.0042</v>
      </c>
    </row>
    <row r="112" ht="12.0" customHeight="1">
      <c r="A112" s="258">
        <v>45455.0</v>
      </c>
      <c r="B112" s="242">
        <v>1574.15</v>
      </c>
      <c r="C112" s="242">
        <v>1575.0</v>
      </c>
      <c r="D112" s="242">
        <v>1588.3</v>
      </c>
      <c r="E112" s="242">
        <v>1566.4</v>
      </c>
      <c r="F112" s="242" t="s">
        <v>2579</v>
      </c>
      <c r="G112" s="242">
        <v>0.006</v>
      </c>
    </row>
    <row r="113" ht="12.0" customHeight="1">
      <c r="A113" s="270">
        <v>45454.0</v>
      </c>
      <c r="B113" s="271">
        <v>1564.8</v>
      </c>
      <c r="C113" s="271">
        <v>1556.0</v>
      </c>
      <c r="D113" s="271">
        <v>1571.0</v>
      </c>
      <c r="E113" s="271">
        <v>1552.2</v>
      </c>
      <c r="F113" s="271" t="s">
        <v>2580</v>
      </c>
      <c r="G113" s="271">
        <v>0.0022</v>
      </c>
    </row>
    <row r="114" ht="12.0" customHeight="1">
      <c r="A114" s="258">
        <v>45453.0</v>
      </c>
      <c r="B114" s="242">
        <v>1561.3</v>
      </c>
      <c r="C114" s="242">
        <v>1574.0</v>
      </c>
      <c r="D114" s="242">
        <v>1580.65</v>
      </c>
      <c r="E114" s="242">
        <v>1557.6</v>
      </c>
      <c r="F114" s="242" t="s">
        <v>2311</v>
      </c>
      <c r="G114" s="242">
        <v>-0.0077</v>
      </c>
    </row>
    <row r="115" ht="12.0" customHeight="1">
      <c r="A115" s="270">
        <v>45450.0</v>
      </c>
      <c r="B115" s="271">
        <v>1573.35</v>
      </c>
      <c r="C115" s="271">
        <v>1561.05</v>
      </c>
      <c r="D115" s="271">
        <v>1584.35</v>
      </c>
      <c r="E115" s="271">
        <v>1552.05</v>
      </c>
      <c r="F115" s="271" t="s">
        <v>2581</v>
      </c>
      <c r="G115" s="271">
        <v>0.0088</v>
      </c>
    </row>
    <row r="116" ht="12.0" customHeight="1">
      <c r="A116" s="258">
        <v>45449.0</v>
      </c>
      <c r="B116" s="242">
        <v>1559.7</v>
      </c>
      <c r="C116" s="242">
        <v>1564.9</v>
      </c>
      <c r="D116" s="242">
        <v>1565.45</v>
      </c>
      <c r="E116" s="242">
        <v>1546.6</v>
      </c>
      <c r="F116" s="242" t="s">
        <v>2582</v>
      </c>
      <c r="G116" s="242">
        <v>0.0051</v>
      </c>
    </row>
    <row r="117" ht="12.0" customHeight="1">
      <c r="A117" s="270">
        <v>45448.0</v>
      </c>
      <c r="B117" s="271">
        <v>1551.8</v>
      </c>
      <c r="C117" s="271">
        <v>1494.05</v>
      </c>
      <c r="D117" s="271">
        <v>1559.6</v>
      </c>
      <c r="E117" s="271">
        <v>1482.35</v>
      </c>
      <c r="F117" s="271" t="s">
        <v>2583</v>
      </c>
      <c r="G117" s="271">
        <v>0.0463</v>
      </c>
    </row>
    <row r="118" ht="12.0" customHeight="1">
      <c r="A118" s="258">
        <v>45447.0</v>
      </c>
      <c r="B118" s="242">
        <v>1483.15</v>
      </c>
      <c r="C118" s="242">
        <v>1557.0</v>
      </c>
      <c r="D118" s="242">
        <v>1559.0</v>
      </c>
      <c r="E118" s="242">
        <v>1454.0</v>
      </c>
      <c r="F118" s="242" t="s">
        <v>2584</v>
      </c>
      <c r="G118" s="242">
        <v>-0.0566</v>
      </c>
    </row>
    <row r="119" ht="12.0" customHeight="1">
      <c r="A119" s="270">
        <v>45446.0</v>
      </c>
      <c r="B119" s="271">
        <v>1572.2</v>
      </c>
      <c r="C119" s="271">
        <v>1599.0</v>
      </c>
      <c r="D119" s="271">
        <v>1599.0</v>
      </c>
      <c r="E119" s="271">
        <v>1550.0</v>
      </c>
      <c r="F119" s="271" t="s">
        <v>2585</v>
      </c>
      <c r="G119" s="271">
        <v>0.0265</v>
      </c>
    </row>
    <row r="120" ht="12.0" customHeight="1">
      <c r="A120" s="258">
        <v>45443.0</v>
      </c>
      <c r="B120" s="242">
        <v>1531.55</v>
      </c>
      <c r="C120" s="242">
        <v>1519.0</v>
      </c>
      <c r="D120" s="242">
        <v>1536.0</v>
      </c>
      <c r="E120" s="242">
        <v>1514.0</v>
      </c>
      <c r="F120" s="242" t="s">
        <v>2586</v>
      </c>
      <c r="G120" s="242">
        <v>0.011</v>
      </c>
    </row>
    <row r="121" ht="12.0" customHeight="1">
      <c r="A121" s="270">
        <v>45442.0</v>
      </c>
      <c r="B121" s="271">
        <v>1514.85</v>
      </c>
      <c r="C121" s="271">
        <v>1499.2</v>
      </c>
      <c r="D121" s="271">
        <v>1523.6</v>
      </c>
      <c r="E121" s="271">
        <v>1497.65</v>
      </c>
      <c r="F121" s="271" t="s">
        <v>2587</v>
      </c>
      <c r="G121" s="271">
        <v>0.0043</v>
      </c>
    </row>
    <row r="122" ht="12.0" customHeight="1">
      <c r="A122" s="258">
        <v>45441.0</v>
      </c>
      <c r="B122" s="242">
        <v>1508.3</v>
      </c>
      <c r="C122" s="242">
        <v>1518.0</v>
      </c>
      <c r="D122" s="242">
        <v>1523.85</v>
      </c>
      <c r="E122" s="242">
        <v>1501.25</v>
      </c>
      <c r="F122" s="242" t="s">
        <v>2588</v>
      </c>
      <c r="G122" s="242">
        <v>-0.0145</v>
      </c>
    </row>
    <row r="123" ht="12.0" customHeight="1">
      <c r="A123" s="270">
        <v>45440.0</v>
      </c>
      <c r="B123" s="271">
        <v>1530.5</v>
      </c>
      <c r="C123" s="271">
        <v>1530.1</v>
      </c>
      <c r="D123" s="271">
        <v>1536.05</v>
      </c>
      <c r="E123" s="271">
        <v>1524.8</v>
      </c>
      <c r="F123" s="271" t="s">
        <v>2589</v>
      </c>
      <c r="G123" s="271">
        <v>0.0018</v>
      </c>
    </row>
    <row r="124" ht="12.0" customHeight="1">
      <c r="A124" s="258">
        <v>45439.0</v>
      </c>
      <c r="B124" s="242">
        <v>1527.7</v>
      </c>
      <c r="C124" s="242">
        <v>1523.35</v>
      </c>
      <c r="D124" s="242">
        <v>1545.0</v>
      </c>
      <c r="E124" s="242">
        <v>1519.05</v>
      </c>
      <c r="F124" s="242" t="s">
        <v>2590</v>
      </c>
      <c r="G124" s="242">
        <v>0.0069</v>
      </c>
    </row>
    <row r="125" ht="12.0" customHeight="1">
      <c r="A125" s="270">
        <v>45436.0</v>
      </c>
      <c r="B125" s="271">
        <v>1517.2</v>
      </c>
      <c r="C125" s="271">
        <v>1487.5</v>
      </c>
      <c r="D125" s="271">
        <v>1519.9</v>
      </c>
      <c r="E125" s="271">
        <v>1486.0</v>
      </c>
      <c r="F125" s="271" t="s">
        <v>2591</v>
      </c>
      <c r="G125" s="271">
        <v>0.0165</v>
      </c>
    </row>
    <row r="126" ht="12.0" customHeight="1">
      <c r="A126" s="258">
        <v>45435.0</v>
      </c>
      <c r="B126" s="242">
        <v>1492.6</v>
      </c>
      <c r="C126" s="242">
        <v>1458.65</v>
      </c>
      <c r="D126" s="242">
        <v>1495.65</v>
      </c>
      <c r="E126" s="242">
        <v>1457.05</v>
      </c>
      <c r="F126" s="242" t="s">
        <v>2592</v>
      </c>
      <c r="G126" s="242">
        <v>0.0229</v>
      </c>
    </row>
    <row r="127" ht="12.0" customHeight="1">
      <c r="A127" s="270">
        <v>45434.0</v>
      </c>
      <c r="B127" s="271">
        <v>1459.2</v>
      </c>
      <c r="C127" s="271">
        <v>1457.85</v>
      </c>
      <c r="D127" s="271">
        <v>1465.6</v>
      </c>
      <c r="E127" s="271">
        <v>1448.15</v>
      </c>
      <c r="F127" s="271" t="s">
        <v>2593</v>
      </c>
      <c r="G127" s="271">
        <v>3.0E-4</v>
      </c>
    </row>
    <row r="128" ht="12.0" customHeight="1">
      <c r="A128" s="258">
        <v>45433.0</v>
      </c>
      <c r="B128" s="242">
        <v>1458.8</v>
      </c>
      <c r="C128" s="242">
        <v>1450.1</v>
      </c>
      <c r="D128" s="242">
        <v>1469.7</v>
      </c>
      <c r="E128" s="242">
        <v>1450.1</v>
      </c>
      <c r="F128" s="242" t="s">
        <v>2594</v>
      </c>
      <c r="G128" s="242">
        <v>-0.0049</v>
      </c>
    </row>
    <row r="129" ht="12.0" customHeight="1">
      <c r="A129" s="270">
        <v>45430.0</v>
      </c>
      <c r="B129" s="271">
        <v>1466.05</v>
      </c>
      <c r="C129" s="271">
        <v>1466.0</v>
      </c>
      <c r="D129" s="271">
        <v>1467.1</v>
      </c>
      <c r="E129" s="271">
        <v>1463.05</v>
      </c>
      <c r="F129" s="271" t="s">
        <v>2595</v>
      </c>
      <c r="G129" s="271">
        <v>0.0013</v>
      </c>
    </row>
    <row r="130" ht="12.0" customHeight="1">
      <c r="A130" s="258">
        <v>45429.0</v>
      </c>
      <c r="B130" s="242">
        <v>1464.1</v>
      </c>
      <c r="C130" s="242">
        <v>1446.2</v>
      </c>
      <c r="D130" s="242">
        <v>1468.0</v>
      </c>
      <c r="E130" s="242">
        <v>1446.2</v>
      </c>
      <c r="F130" s="242" t="s">
        <v>2596</v>
      </c>
      <c r="G130" s="242">
        <v>0.0026</v>
      </c>
    </row>
    <row r="131" ht="12.0" customHeight="1">
      <c r="A131" s="270">
        <v>45428.0</v>
      </c>
      <c r="B131" s="271">
        <v>1460.25</v>
      </c>
      <c r="C131" s="271">
        <v>1446.05</v>
      </c>
      <c r="D131" s="271">
        <v>1462.55</v>
      </c>
      <c r="E131" s="271">
        <v>1435.5</v>
      </c>
      <c r="F131" s="271" t="s">
        <v>2597</v>
      </c>
      <c r="G131" s="271">
        <v>0.0151</v>
      </c>
    </row>
    <row r="132" ht="12.0" customHeight="1">
      <c r="A132" s="258">
        <v>45427.0</v>
      </c>
      <c r="B132" s="242">
        <v>1438.5</v>
      </c>
      <c r="C132" s="242">
        <v>1459.7</v>
      </c>
      <c r="D132" s="242">
        <v>1459.7</v>
      </c>
      <c r="E132" s="242">
        <v>1435.8</v>
      </c>
      <c r="F132" s="242" t="s">
        <v>2598</v>
      </c>
      <c r="G132" s="242">
        <v>-0.0154</v>
      </c>
    </row>
    <row r="133" ht="12.0" customHeight="1">
      <c r="A133" s="270">
        <v>45426.0</v>
      </c>
      <c r="B133" s="271">
        <v>1460.95</v>
      </c>
      <c r="C133" s="271">
        <v>1452.25</v>
      </c>
      <c r="D133" s="271">
        <v>1465.5</v>
      </c>
      <c r="E133" s="271">
        <v>1450.3</v>
      </c>
      <c r="F133" s="271" t="s">
        <v>2203</v>
      </c>
      <c r="G133" s="271">
        <v>0.0039</v>
      </c>
    </row>
    <row r="134" ht="12.0" customHeight="1">
      <c r="A134" s="258">
        <v>45425.0</v>
      </c>
      <c r="B134" s="242">
        <v>1455.25</v>
      </c>
      <c r="C134" s="242">
        <v>1432.0</v>
      </c>
      <c r="D134" s="242">
        <v>1459.8</v>
      </c>
      <c r="E134" s="242">
        <v>1430.3</v>
      </c>
      <c r="F134" s="242" t="s">
        <v>2599</v>
      </c>
      <c r="G134" s="242">
        <v>0.0121</v>
      </c>
    </row>
    <row r="135" ht="12.0" customHeight="1">
      <c r="A135" s="270">
        <v>45422.0</v>
      </c>
      <c r="B135" s="271">
        <v>1437.9</v>
      </c>
      <c r="C135" s="271">
        <v>1439.0</v>
      </c>
      <c r="D135" s="271">
        <v>1451.95</v>
      </c>
      <c r="E135" s="271">
        <v>1426.8</v>
      </c>
      <c r="F135" s="271" t="s">
        <v>2600</v>
      </c>
      <c r="G135" s="271">
        <v>-0.0066</v>
      </c>
    </row>
    <row r="136" ht="12.0" customHeight="1">
      <c r="A136" s="258">
        <v>45421.0</v>
      </c>
      <c r="B136" s="242">
        <v>1447.5</v>
      </c>
      <c r="C136" s="242">
        <v>1474.95</v>
      </c>
      <c r="D136" s="242">
        <v>1486.75</v>
      </c>
      <c r="E136" s="242">
        <v>1445.3</v>
      </c>
      <c r="F136" s="242" t="s">
        <v>2601</v>
      </c>
      <c r="G136" s="242">
        <v>-0.0237</v>
      </c>
    </row>
    <row r="137" ht="12.0" customHeight="1">
      <c r="A137" s="270">
        <v>45420.0</v>
      </c>
      <c r="B137" s="271">
        <v>1482.65</v>
      </c>
      <c r="C137" s="271">
        <v>1495.95</v>
      </c>
      <c r="D137" s="271">
        <v>1496.95</v>
      </c>
      <c r="E137" s="271">
        <v>1480.35</v>
      </c>
      <c r="F137" s="271" t="s">
        <v>2602</v>
      </c>
      <c r="G137" s="271">
        <v>-0.0156</v>
      </c>
    </row>
    <row r="138" ht="12.0" customHeight="1">
      <c r="A138" s="258">
        <v>45419.0</v>
      </c>
      <c r="B138" s="242">
        <v>1506.15</v>
      </c>
      <c r="C138" s="242">
        <v>1521.95</v>
      </c>
      <c r="D138" s="242">
        <v>1524.05</v>
      </c>
      <c r="E138" s="242">
        <v>1504.15</v>
      </c>
      <c r="F138" s="242" t="s">
        <v>2603</v>
      </c>
      <c r="G138" s="242">
        <v>-0.0108</v>
      </c>
    </row>
    <row r="139" ht="12.0" customHeight="1">
      <c r="A139" s="270">
        <v>45418.0</v>
      </c>
      <c r="B139" s="271">
        <v>1522.65</v>
      </c>
      <c r="C139" s="271">
        <v>1522.0</v>
      </c>
      <c r="D139" s="271">
        <v>1534.5</v>
      </c>
      <c r="E139" s="271">
        <v>1517.15</v>
      </c>
      <c r="F139" s="271" t="s">
        <v>2604</v>
      </c>
      <c r="G139" s="271">
        <v>0.002</v>
      </c>
    </row>
    <row r="140" ht="12.0" customHeight="1">
      <c r="A140" s="258">
        <v>45415.0</v>
      </c>
      <c r="B140" s="242">
        <v>1519.6</v>
      </c>
      <c r="C140" s="242">
        <v>1533.25</v>
      </c>
      <c r="D140" s="242">
        <v>1540.6</v>
      </c>
      <c r="E140" s="242">
        <v>1507.2</v>
      </c>
      <c r="F140" s="242" t="s">
        <v>2605</v>
      </c>
      <c r="G140" s="242">
        <v>-0.0083</v>
      </c>
    </row>
    <row r="141" ht="12.0" customHeight="1">
      <c r="A141" s="270">
        <v>45414.0</v>
      </c>
      <c r="B141" s="271">
        <v>1532.25</v>
      </c>
      <c r="C141" s="271">
        <v>1522.0</v>
      </c>
      <c r="D141" s="271">
        <v>1537.0</v>
      </c>
      <c r="E141" s="271">
        <v>1520.35</v>
      </c>
      <c r="F141" s="271" t="s">
        <v>2201</v>
      </c>
      <c r="G141" s="271">
        <v>0.008</v>
      </c>
    </row>
    <row r="142" ht="12.0" customHeight="1">
      <c r="A142" s="258">
        <v>45412.0</v>
      </c>
      <c r="B142" s="242">
        <v>1520.1</v>
      </c>
      <c r="C142" s="242">
        <v>1529.2</v>
      </c>
      <c r="D142" s="242">
        <v>1539.5</v>
      </c>
      <c r="E142" s="242">
        <v>1514.9</v>
      </c>
      <c r="F142" s="242" t="s">
        <v>2606</v>
      </c>
      <c r="G142" s="242">
        <v>-0.0061</v>
      </c>
    </row>
    <row r="143" ht="12.0" customHeight="1">
      <c r="A143" s="270">
        <v>45411.0</v>
      </c>
      <c r="B143" s="271">
        <v>1529.5</v>
      </c>
      <c r="C143" s="271">
        <v>1515.0</v>
      </c>
      <c r="D143" s="271">
        <v>1534.45</v>
      </c>
      <c r="E143" s="271">
        <v>1506.55</v>
      </c>
      <c r="F143" s="271" t="s">
        <v>2607</v>
      </c>
      <c r="G143" s="271">
        <v>0.013</v>
      </c>
    </row>
    <row r="144" ht="12.0" customHeight="1">
      <c r="A144" s="258">
        <v>45408.0</v>
      </c>
      <c r="B144" s="242">
        <v>1509.8</v>
      </c>
      <c r="C144" s="242">
        <v>1519.8</v>
      </c>
      <c r="D144" s="242">
        <v>1528.0</v>
      </c>
      <c r="E144" s="242">
        <v>1505.55</v>
      </c>
      <c r="F144" s="242" t="s">
        <v>2228</v>
      </c>
      <c r="G144" s="242">
        <v>-6.0E-4</v>
      </c>
    </row>
    <row r="145" ht="12.0" customHeight="1">
      <c r="A145" s="270">
        <v>45407.0</v>
      </c>
      <c r="B145" s="271">
        <v>1510.75</v>
      </c>
      <c r="C145" s="271">
        <v>1506.25</v>
      </c>
      <c r="D145" s="271">
        <v>1519.7</v>
      </c>
      <c r="E145" s="271">
        <v>1506.25</v>
      </c>
      <c r="F145" s="271" t="s">
        <v>2608</v>
      </c>
      <c r="G145" s="271">
        <v>-6.0E-4</v>
      </c>
    </row>
    <row r="146" ht="12.0" customHeight="1">
      <c r="A146" s="258">
        <v>45406.0</v>
      </c>
      <c r="B146" s="242">
        <v>1511.7</v>
      </c>
      <c r="C146" s="242">
        <v>1515.0</v>
      </c>
      <c r="D146" s="242">
        <v>1521.75</v>
      </c>
      <c r="E146" s="242">
        <v>1509.05</v>
      </c>
      <c r="F146" s="242" t="s">
        <v>2609</v>
      </c>
      <c r="G146" s="242">
        <v>0.0027</v>
      </c>
    </row>
    <row r="147" ht="12.0" customHeight="1">
      <c r="A147" s="270">
        <v>45405.0</v>
      </c>
      <c r="B147" s="271">
        <v>1507.6</v>
      </c>
      <c r="C147" s="271">
        <v>1526.3</v>
      </c>
      <c r="D147" s="271">
        <v>1526.5</v>
      </c>
      <c r="E147" s="271">
        <v>1503.25</v>
      </c>
      <c r="F147" s="271" t="s">
        <v>2610</v>
      </c>
      <c r="G147" s="271">
        <v>-0.003</v>
      </c>
    </row>
    <row r="148" ht="12.0" customHeight="1">
      <c r="A148" s="258">
        <v>45404.0</v>
      </c>
      <c r="B148" s="242">
        <v>1512.2</v>
      </c>
      <c r="C148" s="242">
        <v>1557.4</v>
      </c>
      <c r="D148" s="242">
        <v>1557.4</v>
      </c>
      <c r="E148" s="242">
        <v>1508.3</v>
      </c>
      <c r="F148" s="242" t="s">
        <v>2611</v>
      </c>
      <c r="G148" s="242">
        <v>-0.0125</v>
      </c>
    </row>
    <row r="149" ht="12.0" customHeight="1">
      <c r="A149" s="270">
        <v>45401.0</v>
      </c>
      <c r="B149" s="271">
        <v>1531.3</v>
      </c>
      <c r="C149" s="271">
        <v>1486.55</v>
      </c>
      <c r="D149" s="271">
        <v>1534.95</v>
      </c>
      <c r="E149" s="271">
        <v>1480.25</v>
      </c>
      <c r="F149" s="271" t="s">
        <v>2612</v>
      </c>
      <c r="G149" s="271">
        <v>0.0245</v>
      </c>
    </row>
    <row r="150" ht="12.0" customHeight="1">
      <c r="A150" s="258">
        <v>45400.0</v>
      </c>
      <c r="B150" s="242">
        <v>1494.7</v>
      </c>
      <c r="C150" s="242">
        <v>1509.8</v>
      </c>
      <c r="D150" s="242">
        <v>1518.85</v>
      </c>
      <c r="E150" s="242">
        <v>1491.05</v>
      </c>
      <c r="F150" s="242" t="s">
        <v>2613</v>
      </c>
      <c r="G150" s="242">
        <v>-0.0096</v>
      </c>
    </row>
    <row r="151" ht="12.0" customHeight="1">
      <c r="A151" s="270">
        <v>45398.0</v>
      </c>
      <c r="B151" s="271">
        <v>1509.25</v>
      </c>
      <c r="C151" s="271">
        <v>1487.0</v>
      </c>
      <c r="D151" s="271">
        <v>1512.9</v>
      </c>
      <c r="E151" s="271">
        <v>1482.25</v>
      </c>
      <c r="F151" s="271" t="s">
        <v>2373</v>
      </c>
      <c r="G151" s="271">
        <v>0.0097</v>
      </c>
    </row>
    <row r="152" ht="12.0" customHeight="1">
      <c r="A152" s="258">
        <v>45397.0</v>
      </c>
      <c r="B152" s="242">
        <v>1494.7</v>
      </c>
      <c r="C152" s="242">
        <v>1497.55</v>
      </c>
      <c r="D152" s="242">
        <v>1510.0</v>
      </c>
      <c r="E152" s="242">
        <v>1492.05</v>
      </c>
      <c r="F152" s="242" t="s">
        <v>2614</v>
      </c>
      <c r="G152" s="242">
        <v>-0.016</v>
      </c>
    </row>
    <row r="153" ht="12.0" customHeight="1">
      <c r="A153" s="270">
        <v>45394.0</v>
      </c>
      <c r="B153" s="271">
        <v>1518.95</v>
      </c>
      <c r="C153" s="271">
        <v>1521.0</v>
      </c>
      <c r="D153" s="271">
        <v>1529.85</v>
      </c>
      <c r="E153" s="271">
        <v>1513.45</v>
      </c>
      <c r="F153" s="271" t="s">
        <v>2615</v>
      </c>
      <c r="G153" s="271">
        <v>-0.0113</v>
      </c>
    </row>
    <row r="154" ht="12.0" customHeight="1">
      <c r="A154" s="258">
        <v>45392.0</v>
      </c>
      <c r="B154" s="242">
        <v>1536.35</v>
      </c>
      <c r="C154" s="242">
        <v>1549.9</v>
      </c>
      <c r="D154" s="242">
        <v>1549.9</v>
      </c>
      <c r="E154" s="242">
        <v>1532.95</v>
      </c>
      <c r="F154" s="242" t="s">
        <v>1993</v>
      </c>
      <c r="G154" s="242">
        <v>-0.0079</v>
      </c>
    </row>
    <row r="155" ht="12.0" customHeight="1">
      <c r="A155" s="270">
        <v>45391.0</v>
      </c>
      <c r="B155" s="271">
        <v>1548.55</v>
      </c>
      <c r="C155" s="271">
        <v>1554.85</v>
      </c>
      <c r="D155" s="271">
        <v>1554.85</v>
      </c>
      <c r="E155" s="271">
        <v>1540.3</v>
      </c>
      <c r="F155" s="271" t="s">
        <v>2616</v>
      </c>
      <c r="G155" s="271">
        <v>0.0013</v>
      </c>
    </row>
    <row r="156" ht="12.0" customHeight="1">
      <c r="A156" s="258">
        <v>45390.0</v>
      </c>
      <c r="B156" s="242">
        <v>1546.6</v>
      </c>
      <c r="C156" s="242">
        <v>1554.95</v>
      </c>
      <c r="D156" s="242">
        <v>1557.25</v>
      </c>
      <c r="E156" s="242">
        <v>1541.55</v>
      </c>
      <c r="F156" s="242" t="s">
        <v>2056</v>
      </c>
      <c r="G156" s="242">
        <v>-0.0019</v>
      </c>
    </row>
    <row r="157" ht="12.0" customHeight="1">
      <c r="A157" s="270">
        <v>45387.0</v>
      </c>
      <c r="B157" s="271">
        <v>1549.55</v>
      </c>
      <c r="C157" s="271">
        <v>1539.0</v>
      </c>
      <c r="D157" s="271">
        <v>1554.5</v>
      </c>
      <c r="E157" s="271">
        <v>1530.15</v>
      </c>
      <c r="F157" s="271" t="s">
        <v>2617</v>
      </c>
      <c r="G157" s="271">
        <v>0.0144</v>
      </c>
    </row>
    <row r="158" ht="12.0" customHeight="1">
      <c r="A158" s="258">
        <v>45386.0</v>
      </c>
      <c r="B158" s="242">
        <v>1527.6</v>
      </c>
      <c r="C158" s="242">
        <v>1504.0</v>
      </c>
      <c r="D158" s="242">
        <v>1530.0</v>
      </c>
      <c r="E158" s="242">
        <v>1504.0</v>
      </c>
      <c r="F158" s="242" t="s">
        <v>2618</v>
      </c>
      <c r="G158" s="242">
        <v>0.0306</v>
      </c>
    </row>
    <row r="159" ht="12.0" customHeight="1">
      <c r="A159" s="270">
        <v>45385.0</v>
      </c>
      <c r="B159" s="271">
        <v>1482.3</v>
      </c>
      <c r="C159" s="271">
        <v>1472.1</v>
      </c>
      <c r="D159" s="271">
        <v>1495.65</v>
      </c>
      <c r="E159" s="271">
        <v>1471.4</v>
      </c>
      <c r="F159" s="271" t="s">
        <v>2619</v>
      </c>
      <c r="G159" s="271">
        <v>0.0015</v>
      </c>
    </row>
    <row r="160" ht="12.0" customHeight="1">
      <c r="A160" s="258">
        <v>45384.0</v>
      </c>
      <c r="B160" s="242">
        <v>1480.15</v>
      </c>
      <c r="C160" s="242">
        <v>1465.15</v>
      </c>
      <c r="D160" s="242">
        <v>1494.85</v>
      </c>
      <c r="E160" s="242">
        <v>1463.25</v>
      </c>
      <c r="F160" s="242" t="s">
        <v>2620</v>
      </c>
      <c r="G160" s="242">
        <v>0.0066</v>
      </c>
    </row>
    <row r="161" ht="12.0" customHeight="1">
      <c r="A161" s="270">
        <v>45383.0</v>
      </c>
      <c r="B161" s="271">
        <v>1470.5</v>
      </c>
      <c r="C161" s="271">
        <v>1458.0</v>
      </c>
      <c r="D161" s="271">
        <v>1473.8</v>
      </c>
      <c r="E161" s="271">
        <v>1455.6</v>
      </c>
      <c r="F161" s="271" t="s">
        <v>2621</v>
      </c>
      <c r="G161" s="271">
        <v>0.0156</v>
      </c>
    </row>
    <row r="162" ht="12.0" customHeight="1">
      <c r="A162" s="258">
        <v>45379.0</v>
      </c>
      <c r="B162" s="242">
        <v>1447.9</v>
      </c>
      <c r="C162" s="242">
        <v>1440.7</v>
      </c>
      <c r="D162" s="242">
        <v>1460.5</v>
      </c>
      <c r="E162" s="242">
        <v>1440.7</v>
      </c>
      <c r="F162" s="242" t="s">
        <v>2622</v>
      </c>
      <c r="G162" s="242">
        <v>0.005</v>
      </c>
    </row>
    <row r="163" ht="12.0" customHeight="1">
      <c r="A163" s="270">
        <v>45378.0</v>
      </c>
      <c r="B163" s="271">
        <v>1440.7</v>
      </c>
      <c r="C163" s="271">
        <v>1423.55</v>
      </c>
      <c r="D163" s="271">
        <v>1447.95</v>
      </c>
      <c r="E163" s="271">
        <v>1421.25</v>
      </c>
      <c r="F163" s="271" t="s">
        <v>2623</v>
      </c>
      <c r="G163" s="271">
        <v>0.0107</v>
      </c>
    </row>
    <row r="164" ht="12.0" customHeight="1">
      <c r="A164" s="258">
        <v>45377.0</v>
      </c>
      <c r="B164" s="242">
        <v>1425.4</v>
      </c>
      <c r="C164" s="242">
        <v>1427.2</v>
      </c>
      <c r="D164" s="242">
        <v>1437.95</v>
      </c>
      <c r="E164" s="242">
        <v>1422.15</v>
      </c>
      <c r="F164" s="242" t="s">
        <v>2624</v>
      </c>
      <c r="G164" s="242">
        <v>-0.0121</v>
      </c>
    </row>
    <row r="165" ht="12.0" customHeight="1">
      <c r="A165" s="270">
        <v>45373.0</v>
      </c>
      <c r="B165" s="271">
        <v>1442.85</v>
      </c>
      <c r="C165" s="271">
        <v>1441.0</v>
      </c>
      <c r="D165" s="271">
        <v>1450.75</v>
      </c>
      <c r="E165" s="271">
        <v>1437.75</v>
      </c>
      <c r="F165" s="271" t="s">
        <v>2625</v>
      </c>
      <c r="G165" s="271">
        <v>-0.002</v>
      </c>
    </row>
    <row r="166" ht="12.0" customHeight="1">
      <c r="A166" s="258">
        <v>45372.0</v>
      </c>
      <c r="B166" s="242">
        <v>1445.75</v>
      </c>
      <c r="C166" s="242">
        <v>1442.6</v>
      </c>
      <c r="D166" s="242">
        <v>1451.25</v>
      </c>
      <c r="E166" s="242">
        <v>1438.3</v>
      </c>
      <c r="F166" s="242" t="s">
        <v>2626</v>
      </c>
      <c r="G166" s="242">
        <v>0.0103</v>
      </c>
    </row>
    <row r="167" ht="12.0" customHeight="1">
      <c r="A167" s="270">
        <v>45371.0</v>
      </c>
      <c r="B167" s="271">
        <v>1431.05</v>
      </c>
      <c r="C167" s="271">
        <v>1449.05</v>
      </c>
      <c r="D167" s="271">
        <v>1451.65</v>
      </c>
      <c r="E167" s="271">
        <v>1424.65</v>
      </c>
      <c r="F167" s="271" t="s">
        <v>2627</v>
      </c>
      <c r="G167" s="271">
        <v>-0.0126</v>
      </c>
    </row>
    <row r="168" ht="12.0" customHeight="1">
      <c r="A168" s="258">
        <v>45370.0</v>
      </c>
      <c r="B168" s="242">
        <v>1449.35</v>
      </c>
      <c r="C168" s="242">
        <v>1435.5</v>
      </c>
      <c r="D168" s="242">
        <v>1452.4</v>
      </c>
      <c r="E168" s="242">
        <v>1435.5</v>
      </c>
      <c r="F168" s="242" t="s">
        <v>2628</v>
      </c>
      <c r="G168" s="242">
        <v>0.0023</v>
      </c>
    </row>
    <row r="169" ht="12.0" customHeight="1">
      <c r="A169" s="270">
        <v>45369.0</v>
      </c>
      <c r="B169" s="271">
        <v>1446.05</v>
      </c>
      <c r="C169" s="271">
        <v>1447.0</v>
      </c>
      <c r="D169" s="271">
        <v>1456.0</v>
      </c>
      <c r="E169" s="271">
        <v>1435.8</v>
      </c>
      <c r="F169" s="271" t="s">
        <v>2629</v>
      </c>
      <c r="G169" s="271">
        <v>-0.0045</v>
      </c>
    </row>
    <row r="170" ht="12.0" customHeight="1">
      <c r="A170" s="258">
        <v>45366.0</v>
      </c>
      <c r="B170" s="242">
        <v>1452.65</v>
      </c>
      <c r="C170" s="242">
        <v>1450.0</v>
      </c>
      <c r="D170" s="242">
        <v>1459.3</v>
      </c>
      <c r="E170" s="242">
        <v>1442.25</v>
      </c>
      <c r="F170" s="242" t="s">
        <v>2630</v>
      </c>
      <c r="G170" s="242">
        <v>-0.0019</v>
      </c>
    </row>
    <row r="171" ht="12.0" customHeight="1">
      <c r="A171" s="270">
        <v>45365.0</v>
      </c>
      <c r="B171" s="271">
        <v>1455.45</v>
      </c>
      <c r="C171" s="271">
        <v>1462.1</v>
      </c>
      <c r="D171" s="271">
        <v>1466.0</v>
      </c>
      <c r="E171" s="271">
        <v>1444.3</v>
      </c>
      <c r="F171" s="271" t="s">
        <v>2631</v>
      </c>
      <c r="G171" s="271">
        <v>-0.0034</v>
      </c>
    </row>
    <row r="172" ht="12.0" customHeight="1">
      <c r="A172" s="258">
        <v>45364.0</v>
      </c>
      <c r="B172" s="242">
        <v>1460.4</v>
      </c>
      <c r="C172" s="242">
        <v>1465.5</v>
      </c>
      <c r="D172" s="242">
        <v>1471.6</v>
      </c>
      <c r="E172" s="242">
        <v>1450.1</v>
      </c>
      <c r="F172" s="242" t="s">
        <v>2632</v>
      </c>
      <c r="G172" s="242">
        <v>6.0E-4</v>
      </c>
    </row>
    <row r="173" ht="12.0" customHeight="1">
      <c r="A173" s="270">
        <v>45363.0</v>
      </c>
      <c r="B173" s="271">
        <v>1459.55</v>
      </c>
      <c r="C173" s="271">
        <v>1434.0</v>
      </c>
      <c r="D173" s="271">
        <v>1464.0</v>
      </c>
      <c r="E173" s="271">
        <v>1429.25</v>
      </c>
      <c r="F173" s="271" t="s">
        <v>2633</v>
      </c>
      <c r="G173" s="271">
        <v>0.0222</v>
      </c>
    </row>
    <row r="174" ht="12.0" customHeight="1">
      <c r="A174" s="258">
        <v>45362.0</v>
      </c>
      <c r="B174" s="242">
        <v>1427.8</v>
      </c>
      <c r="C174" s="242">
        <v>1430.0</v>
      </c>
      <c r="D174" s="242">
        <v>1445.95</v>
      </c>
      <c r="E174" s="242">
        <v>1423.0</v>
      </c>
      <c r="F174" s="242" t="s">
        <v>2634</v>
      </c>
      <c r="G174" s="242">
        <v>-0.0127</v>
      </c>
    </row>
    <row r="175" ht="12.0" customHeight="1">
      <c r="A175" s="270">
        <v>45358.0</v>
      </c>
      <c r="B175" s="271">
        <v>1446.1</v>
      </c>
      <c r="C175" s="271">
        <v>1445.5</v>
      </c>
      <c r="D175" s="271">
        <v>1451.05</v>
      </c>
      <c r="E175" s="271">
        <v>1441.4</v>
      </c>
      <c r="F175" s="271" t="s">
        <v>2635</v>
      </c>
      <c r="G175" s="271">
        <v>0.0024</v>
      </c>
    </row>
    <row r="176" ht="12.0" customHeight="1">
      <c r="A176" s="258">
        <v>45357.0</v>
      </c>
      <c r="B176" s="242">
        <v>1442.6</v>
      </c>
      <c r="C176" s="242">
        <v>1433.55</v>
      </c>
      <c r="D176" s="242">
        <v>1452.85</v>
      </c>
      <c r="E176" s="242">
        <v>1433.55</v>
      </c>
      <c r="F176" s="242" t="s">
        <v>2636</v>
      </c>
      <c r="G176" s="242">
        <v>0.0012</v>
      </c>
    </row>
    <row r="177" ht="12.0" customHeight="1">
      <c r="A177" s="270">
        <v>45356.0</v>
      </c>
      <c r="B177" s="271">
        <v>1440.85</v>
      </c>
      <c r="C177" s="271">
        <v>1422.0</v>
      </c>
      <c r="D177" s="271">
        <v>1443.0</v>
      </c>
      <c r="E177" s="271">
        <v>1421.65</v>
      </c>
      <c r="F177" s="271" t="s">
        <v>2637</v>
      </c>
      <c r="G177" s="271">
        <v>0.0057</v>
      </c>
    </row>
    <row r="178" ht="12.0" customHeight="1">
      <c r="A178" s="258">
        <v>45355.0</v>
      </c>
      <c r="B178" s="242">
        <v>1432.7</v>
      </c>
      <c r="C178" s="242">
        <v>1430.95</v>
      </c>
      <c r="D178" s="242">
        <v>1437.0</v>
      </c>
      <c r="E178" s="242">
        <v>1424.3</v>
      </c>
      <c r="F178" s="242" t="s">
        <v>2514</v>
      </c>
      <c r="G178" s="242">
        <v>0.0014</v>
      </c>
    </row>
    <row r="179" ht="12.0" customHeight="1">
      <c r="A179" s="270">
        <v>45353.0</v>
      </c>
      <c r="B179" s="271">
        <v>1430.75</v>
      </c>
      <c r="C179" s="271">
        <v>1431.3</v>
      </c>
      <c r="D179" s="271">
        <v>1433.65</v>
      </c>
      <c r="E179" s="271">
        <v>1428.35</v>
      </c>
      <c r="F179" s="271" t="s">
        <v>2638</v>
      </c>
      <c r="G179" s="271">
        <v>0.0</v>
      </c>
    </row>
    <row r="180" ht="12.0" customHeight="1">
      <c r="A180" s="258">
        <v>45352.0</v>
      </c>
      <c r="B180" s="242">
        <v>1430.75</v>
      </c>
      <c r="C180" s="242">
        <v>1400.0</v>
      </c>
      <c r="D180" s="242">
        <v>1432.75</v>
      </c>
      <c r="E180" s="242">
        <v>1400.0</v>
      </c>
      <c r="F180" s="242" t="s">
        <v>2639</v>
      </c>
      <c r="G180" s="242">
        <v>0.0195</v>
      </c>
    </row>
    <row r="181" ht="12.0" customHeight="1">
      <c r="A181" s="270">
        <v>45351.0</v>
      </c>
      <c r="B181" s="271">
        <v>1403.4</v>
      </c>
      <c r="C181" s="271">
        <v>1402.1</v>
      </c>
      <c r="D181" s="271">
        <v>1410.4</v>
      </c>
      <c r="E181" s="271">
        <v>1397.3</v>
      </c>
      <c r="F181" s="271" t="s">
        <v>2640</v>
      </c>
      <c r="G181" s="271">
        <v>-0.0043</v>
      </c>
    </row>
    <row r="182" ht="12.0" customHeight="1">
      <c r="A182" s="258">
        <v>45350.0</v>
      </c>
      <c r="B182" s="242">
        <v>1409.4</v>
      </c>
      <c r="C182" s="242">
        <v>1420.15</v>
      </c>
      <c r="D182" s="242">
        <v>1424.2</v>
      </c>
      <c r="E182" s="242">
        <v>1404.0</v>
      </c>
      <c r="F182" s="242" t="s">
        <v>2122</v>
      </c>
      <c r="G182" s="242">
        <v>-0.0076</v>
      </c>
    </row>
    <row r="183" ht="12.0" customHeight="1">
      <c r="A183" s="270">
        <v>45349.0</v>
      </c>
      <c r="B183" s="271">
        <v>1420.15</v>
      </c>
      <c r="C183" s="271">
        <v>1413.55</v>
      </c>
      <c r="D183" s="271">
        <v>1426.7</v>
      </c>
      <c r="E183" s="271">
        <v>1413.05</v>
      </c>
      <c r="F183" s="271" t="s">
        <v>2641</v>
      </c>
      <c r="G183" s="271">
        <v>-0.0015</v>
      </c>
    </row>
    <row r="184" ht="12.0" customHeight="1">
      <c r="A184" s="258">
        <v>45348.0</v>
      </c>
      <c r="B184" s="242">
        <v>1422.3</v>
      </c>
      <c r="C184" s="242">
        <v>1413.55</v>
      </c>
      <c r="D184" s="242">
        <v>1434.85</v>
      </c>
      <c r="E184" s="242">
        <v>1413.55</v>
      </c>
      <c r="F184" s="242" t="s">
        <v>1754</v>
      </c>
      <c r="G184" s="242">
        <v>0.0012</v>
      </c>
    </row>
    <row r="185" ht="12.0" customHeight="1">
      <c r="A185" s="270">
        <v>45345.0</v>
      </c>
      <c r="B185" s="271">
        <v>1420.6</v>
      </c>
      <c r="C185" s="271">
        <v>1422.55</v>
      </c>
      <c r="D185" s="271">
        <v>1433.9</v>
      </c>
      <c r="E185" s="271">
        <v>1418.0</v>
      </c>
      <c r="F185" s="271" t="s">
        <v>1970</v>
      </c>
      <c r="G185" s="271">
        <v>7.0E-4</v>
      </c>
    </row>
    <row r="186" ht="12.0" customHeight="1">
      <c r="A186" s="258">
        <v>45344.0</v>
      </c>
      <c r="B186" s="242">
        <v>1419.55</v>
      </c>
      <c r="C186" s="242">
        <v>1417.75</v>
      </c>
      <c r="D186" s="242">
        <v>1428.8</v>
      </c>
      <c r="E186" s="242">
        <v>1412.2</v>
      </c>
      <c r="F186" s="242" t="s">
        <v>2642</v>
      </c>
      <c r="G186" s="242">
        <v>-0.0136</v>
      </c>
    </row>
    <row r="187" ht="12.0" customHeight="1">
      <c r="A187" s="270">
        <v>45343.0</v>
      </c>
      <c r="B187" s="271">
        <v>1439.15</v>
      </c>
      <c r="C187" s="271">
        <v>1464.0</v>
      </c>
      <c r="D187" s="271">
        <v>1464.0</v>
      </c>
      <c r="E187" s="271">
        <v>1435.0</v>
      </c>
      <c r="F187" s="271" t="s">
        <v>2643</v>
      </c>
      <c r="G187" s="271">
        <v>-0.0104</v>
      </c>
    </row>
    <row r="188" ht="12.0" customHeight="1">
      <c r="A188" s="258">
        <v>45342.0</v>
      </c>
      <c r="B188" s="242">
        <v>1454.3</v>
      </c>
      <c r="C188" s="242">
        <v>1415.0</v>
      </c>
      <c r="D188" s="242">
        <v>1457.25</v>
      </c>
      <c r="E188" s="242">
        <v>1411.8</v>
      </c>
      <c r="F188" s="242" t="s">
        <v>2644</v>
      </c>
      <c r="G188" s="242">
        <v>0.0263</v>
      </c>
    </row>
    <row r="189" ht="12.0" customHeight="1">
      <c r="A189" s="270">
        <v>45341.0</v>
      </c>
      <c r="B189" s="271">
        <v>1417.1</v>
      </c>
      <c r="C189" s="271">
        <v>1429.0</v>
      </c>
      <c r="D189" s="271">
        <v>1429.0</v>
      </c>
      <c r="E189" s="271">
        <v>1415.2</v>
      </c>
      <c r="F189" s="271" t="s">
        <v>2645</v>
      </c>
      <c r="G189" s="271">
        <v>-0.002</v>
      </c>
    </row>
    <row r="190" ht="12.0" customHeight="1">
      <c r="A190" s="258">
        <v>45338.0</v>
      </c>
      <c r="B190" s="242">
        <v>1419.9</v>
      </c>
      <c r="C190" s="242">
        <v>1423.9</v>
      </c>
      <c r="D190" s="242">
        <v>1427.7</v>
      </c>
      <c r="E190" s="242">
        <v>1408.45</v>
      </c>
      <c r="F190" s="242" t="s">
        <v>2646</v>
      </c>
      <c r="G190" s="242">
        <v>0.0041</v>
      </c>
    </row>
    <row r="191" ht="12.0" customHeight="1">
      <c r="A191" s="270">
        <v>45337.0</v>
      </c>
      <c r="B191" s="271">
        <v>1414.05</v>
      </c>
      <c r="C191" s="271">
        <v>1385.0</v>
      </c>
      <c r="D191" s="271">
        <v>1415.5</v>
      </c>
      <c r="E191" s="271">
        <v>1384.35</v>
      </c>
      <c r="F191" s="271" t="s">
        <v>2647</v>
      </c>
      <c r="G191" s="271">
        <v>0.0217</v>
      </c>
    </row>
    <row r="192" ht="12.0" customHeight="1">
      <c r="A192" s="258">
        <v>45336.0</v>
      </c>
      <c r="B192" s="242">
        <v>1384.05</v>
      </c>
      <c r="C192" s="242">
        <v>1376.0</v>
      </c>
      <c r="D192" s="242">
        <v>1391.5</v>
      </c>
      <c r="E192" s="242">
        <v>1363.55</v>
      </c>
      <c r="F192" s="242" t="s">
        <v>2648</v>
      </c>
      <c r="G192" s="242">
        <v>-0.0075</v>
      </c>
    </row>
    <row r="193" ht="12.0" customHeight="1">
      <c r="A193" s="270">
        <v>45335.0</v>
      </c>
      <c r="B193" s="271">
        <v>1394.45</v>
      </c>
      <c r="C193" s="271">
        <v>1391.95</v>
      </c>
      <c r="D193" s="271">
        <v>1404.35</v>
      </c>
      <c r="E193" s="271">
        <v>1384.35</v>
      </c>
      <c r="F193" s="271" t="s">
        <v>2649</v>
      </c>
      <c r="G193" s="271">
        <v>0.0032</v>
      </c>
    </row>
    <row r="194" ht="12.0" customHeight="1">
      <c r="A194" s="258">
        <v>45334.0</v>
      </c>
      <c r="B194" s="242">
        <v>1390.0</v>
      </c>
      <c r="C194" s="242">
        <v>1399.65</v>
      </c>
      <c r="D194" s="242">
        <v>1413.65</v>
      </c>
      <c r="E194" s="242">
        <v>1383.35</v>
      </c>
      <c r="F194" s="242" t="s">
        <v>2650</v>
      </c>
      <c r="G194" s="242">
        <v>-0.0097</v>
      </c>
    </row>
    <row r="195" ht="12.0" customHeight="1">
      <c r="A195" s="270">
        <v>45331.0</v>
      </c>
      <c r="B195" s="271">
        <v>1403.6</v>
      </c>
      <c r="C195" s="271">
        <v>1392.15</v>
      </c>
      <c r="D195" s="271">
        <v>1414.2</v>
      </c>
      <c r="E195" s="271">
        <v>1387.0</v>
      </c>
      <c r="F195" s="271" t="s">
        <v>2651</v>
      </c>
      <c r="G195" s="271">
        <v>4.0E-4</v>
      </c>
    </row>
    <row r="196" ht="12.0" customHeight="1">
      <c r="A196" s="258">
        <v>45330.0</v>
      </c>
      <c r="B196" s="242">
        <v>1403.05</v>
      </c>
      <c r="C196" s="242">
        <v>1429.85</v>
      </c>
      <c r="D196" s="242">
        <v>1438.95</v>
      </c>
      <c r="E196" s="242">
        <v>1400.5</v>
      </c>
      <c r="F196" s="242" t="s">
        <v>2652</v>
      </c>
      <c r="G196" s="242">
        <v>-0.0188</v>
      </c>
    </row>
    <row r="197" ht="12.0" customHeight="1">
      <c r="A197" s="270">
        <v>45329.0</v>
      </c>
      <c r="B197" s="271">
        <v>1429.95</v>
      </c>
      <c r="C197" s="271">
        <v>1453.0</v>
      </c>
      <c r="D197" s="271">
        <v>1453.8</v>
      </c>
      <c r="E197" s="271">
        <v>1426.65</v>
      </c>
      <c r="F197" s="271" t="s">
        <v>2653</v>
      </c>
      <c r="G197" s="271">
        <v>-0.0098</v>
      </c>
    </row>
    <row r="198" ht="12.0" customHeight="1">
      <c r="A198" s="258">
        <v>45328.0</v>
      </c>
      <c r="B198" s="242">
        <v>1444.1</v>
      </c>
      <c r="C198" s="242">
        <v>1445.55</v>
      </c>
      <c r="D198" s="242">
        <v>1449.7</v>
      </c>
      <c r="E198" s="242">
        <v>1432.6</v>
      </c>
      <c r="F198" s="242" t="s">
        <v>2615</v>
      </c>
      <c r="G198" s="242">
        <v>-5.0E-4</v>
      </c>
    </row>
    <row r="199" ht="12.0" customHeight="1">
      <c r="A199" s="270">
        <v>45327.0</v>
      </c>
      <c r="B199" s="271">
        <v>1444.85</v>
      </c>
      <c r="C199" s="271">
        <v>1446.0</v>
      </c>
      <c r="D199" s="271">
        <v>1451.9</v>
      </c>
      <c r="E199" s="271">
        <v>1434.05</v>
      </c>
      <c r="F199" s="271" t="s">
        <v>2654</v>
      </c>
      <c r="G199" s="271">
        <v>-9.0E-4</v>
      </c>
    </row>
    <row r="200" ht="12.0" customHeight="1">
      <c r="A200" s="258">
        <v>45324.0</v>
      </c>
      <c r="B200" s="242">
        <v>1446.15</v>
      </c>
      <c r="C200" s="242">
        <v>1475.0</v>
      </c>
      <c r="D200" s="242">
        <v>1480.85</v>
      </c>
      <c r="E200" s="242">
        <v>1442.05</v>
      </c>
      <c r="F200" s="242" t="s">
        <v>2655</v>
      </c>
      <c r="G200" s="242">
        <v>-0.0138</v>
      </c>
    </row>
    <row r="201" ht="12.0" customHeight="1">
      <c r="A201" s="270">
        <v>45323.0</v>
      </c>
      <c r="B201" s="271">
        <v>1466.35</v>
      </c>
      <c r="C201" s="271">
        <v>1465.05</v>
      </c>
      <c r="D201" s="271">
        <v>1473.6</v>
      </c>
      <c r="E201" s="271">
        <v>1456.05</v>
      </c>
      <c r="F201" s="271" t="s">
        <v>2656</v>
      </c>
      <c r="G201" s="271">
        <v>0.0026</v>
      </c>
    </row>
    <row r="202" ht="12.0" customHeight="1">
      <c r="A202" s="258">
        <v>45322.0</v>
      </c>
      <c r="B202" s="242">
        <v>1462.55</v>
      </c>
      <c r="C202" s="242">
        <v>1439.5</v>
      </c>
      <c r="D202" s="242">
        <v>1474.95</v>
      </c>
      <c r="E202" s="242">
        <v>1436.8</v>
      </c>
      <c r="F202" s="242" t="s">
        <v>2657</v>
      </c>
      <c r="G202" s="242">
        <v>0.0126</v>
      </c>
    </row>
    <row r="203" ht="12.0" customHeight="1">
      <c r="A203" s="270">
        <v>45321.0</v>
      </c>
      <c r="B203" s="271">
        <v>1444.3</v>
      </c>
      <c r="C203" s="271">
        <v>1454.55</v>
      </c>
      <c r="D203" s="271">
        <v>1463.2</v>
      </c>
      <c r="E203" s="271">
        <v>1440.9</v>
      </c>
      <c r="F203" s="271" t="s">
        <v>2658</v>
      </c>
      <c r="G203" s="271">
        <v>-0.0071</v>
      </c>
    </row>
    <row r="204" ht="12.0" customHeight="1">
      <c r="A204" s="258">
        <v>45320.0</v>
      </c>
      <c r="B204" s="242">
        <v>1454.65</v>
      </c>
      <c r="C204" s="242">
        <v>1448.05</v>
      </c>
      <c r="D204" s="242">
        <v>1462.8</v>
      </c>
      <c r="E204" s="242">
        <v>1445.8</v>
      </c>
      <c r="F204" s="242" t="s">
        <v>2659</v>
      </c>
      <c r="G204" s="242">
        <v>0.0138</v>
      </c>
    </row>
    <row r="205" ht="12.0" customHeight="1">
      <c r="A205" s="270">
        <v>45316.0</v>
      </c>
      <c r="B205" s="271">
        <v>1434.9</v>
      </c>
      <c r="C205" s="271">
        <v>1452.5</v>
      </c>
      <c r="D205" s="271">
        <v>1457.35</v>
      </c>
      <c r="E205" s="271">
        <v>1419.4</v>
      </c>
      <c r="F205" s="271" t="s">
        <v>2660</v>
      </c>
      <c r="G205" s="271">
        <v>-0.0144</v>
      </c>
    </row>
    <row r="206" ht="12.0" customHeight="1">
      <c r="A206" s="258">
        <v>45315.0</v>
      </c>
      <c r="B206" s="242">
        <v>1455.9</v>
      </c>
      <c r="C206" s="242">
        <v>1380.25</v>
      </c>
      <c r="D206" s="242">
        <v>1458.45</v>
      </c>
      <c r="E206" s="242">
        <v>1380.25</v>
      </c>
      <c r="F206" s="242" t="s">
        <v>2661</v>
      </c>
      <c r="G206" s="242">
        <v>0.02</v>
      </c>
    </row>
    <row r="207" ht="12.0" customHeight="1">
      <c r="A207" s="270">
        <v>45314.0</v>
      </c>
      <c r="B207" s="271">
        <v>1427.35</v>
      </c>
      <c r="C207" s="271">
        <v>1465.0</v>
      </c>
      <c r="D207" s="271">
        <v>1474.7</v>
      </c>
      <c r="E207" s="271">
        <v>1425.0</v>
      </c>
      <c r="F207" s="271" t="s">
        <v>2662</v>
      </c>
      <c r="G207" s="271">
        <v>-0.0348</v>
      </c>
    </row>
    <row r="208" ht="12.0" customHeight="1">
      <c r="A208" s="258">
        <v>45311.0</v>
      </c>
      <c r="B208" s="242">
        <v>1478.85</v>
      </c>
      <c r="C208" s="242">
        <v>1483.2</v>
      </c>
      <c r="D208" s="242">
        <v>1495.7</v>
      </c>
      <c r="E208" s="242">
        <v>1476.0</v>
      </c>
      <c r="F208" s="242" t="s">
        <v>2663</v>
      </c>
      <c r="G208" s="242">
        <v>0.0056</v>
      </c>
    </row>
    <row r="209" ht="12.0" customHeight="1">
      <c r="A209" s="270">
        <v>45310.0</v>
      </c>
      <c r="B209" s="271">
        <v>1470.65</v>
      </c>
      <c r="C209" s="271">
        <v>1505.95</v>
      </c>
      <c r="D209" s="271">
        <v>1510.25</v>
      </c>
      <c r="E209" s="271">
        <v>1468.4</v>
      </c>
      <c r="F209" s="271" t="s">
        <v>2664</v>
      </c>
      <c r="G209" s="271">
        <v>-0.0104</v>
      </c>
    </row>
    <row r="210" ht="12.0" customHeight="1">
      <c r="A210" s="258">
        <v>45309.0</v>
      </c>
      <c r="B210" s="242">
        <v>1486.15</v>
      </c>
      <c r="C210" s="242">
        <v>1494.0</v>
      </c>
      <c r="D210" s="242">
        <v>1515.0</v>
      </c>
      <c r="E210" s="242">
        <v>1480.05</v>
      </c>
      <c r="F210" s="242" t="s">
        <v>2665</v>
      </c>
      <c r="G210" s="242">
        <v>-0.0334</v>
      </c>
    </row>
    <row r="211" ht="12.0" customHeight="1">
      <c r="A211" s="270">
        <v>45308.0</v>
      </c>
      <c r="B211" s="271">
        <v>1537.5</v>
      </c>
      <c r="C211" s="271">
        <v>1570.0</v>
      </c>
      <c r="D211" s="271">
        <v>1596.8</v>
      </c>
      <c r="E211" s="271">
        <v>1528.4</v>
      </c>
      <c r="F211" s="271" t="s">
        <v>2666</v>
      </c>
      <c r="G211" s="271">
        <v>-0.0844</v>
      </c>
    </row>
    <row r="212" ht="12.0" customHeight="1">
      <c r="A212" s="258">
        <v>45307.0</v>
      </c>
      <c r="B212" s="242">
        <v>1679.15</v>
      </c>
      <c r="C212" s="242">
        <v>1673.0</v>
      </c>
      <c r="D212" s="242">
        <v>1683.65</v>
      </c>
      <c r="E212" s="242">
        <v>1658.1</v>
      </c>
      <c r="F212" s="242" t="s">
        <v>2122</v>
      </c>
      <c r="G212" s="242">
        <v>0.0038</v>
      </c>
    </row>
    <row r="213" ht="12.0" customHeight="1">
      <c r="A213" s="270">
        <v>45306.0</v>
      </c>
      <c r="B213" s="271">
        <v>1672.8</v>
      </c>
      <c r="C213" s="271">
        <v>1647.7</v>
      </c>
      <c r="D213" s="271">
        <v>1680.9</v>
      </c>
      <c r="E213" s="271">
        <v>1643.6</v>
      </c>
      <c r="F213" s="271" t="s">
        <v>2667</v>
      </c>
      <c r="G213" s="271">
        <v>0.0193</v>
      </c>
    </row>
    <row r="214" ht="12.0" customHeight="1">
      <c r="A214" s="258">
        <v>45303.0</v>
      </c>
      <c r="B214" s="242">
        <v>1641.2</v>
      </c>
      <c r="C214" s="242">
        <v>1652.0</v>
      </c>
      <c r="D214" s="242">
        <v>1656.0</v>
      </c>
      <c r="E214" s="242">
        <v>1633.6</v>
      </c>
      <c r="F214" s="242" t="s">
        <v>2668</v>
      </c>
      <c r="G214" s="242">
        <v>-0.0047</v>
      </c>
    </row>
    <row r="215" ht="12.0" customHeight="1">
      <c r="A215" s="270">
        <v>45302.0</v>
      </c>
      <c r="B215" s="271">
        <v>1649.0</v>
      </c>
      <c r="C215" s="271">
        <v>1660.0</v>
      </c>
      <c r="D215" s="271">
        <v>1662.9</v>
      </c>
      <c r="E215" s="271">
        <v>1643.0</v>
      </c>
      <c r="F215" s="271" t="s">
        <v>2669</v>
      </c>
      <c r="G215" s="271">
        <v>-0.0042</v>
      </c>
    </row>
    <row r="216" ht="12.0" customHeight="1">
      <c r="A216" s="258">
        <v>45301.0</v>
      </c>
      <c r="B216" s="242">
        <v>1655.95</v>
      </c>
      <c r="C216" s="242">
        <v>1643.0</v>
      </c>
      <c r="D216" s="242">
        <v>1659.95</v>
      </c>
      <c r="E216" s="242">
        <v>1641.4</v>
      </c>
      <c r="F216" s="242" t="s">
        <v>2135</v>
      </c>
      <c r="G216" s="242">
        <v>0.0033</v>
      </c>
    </row>
    <row r="217" ht="12.0" customHeight="1">
      <c r="A217" s="270">
        <v>45300.0</v>
      </c>
      <c r="B217" s="271">
        <v>1650.5</v>
      </c>
      <c r="C217" s="271">
        <v>1667.15</v>
      </c>
      <c r="D217" s="271">
        <v>1677.8</v>
      </c>
      <c r="E217" s="271">
        <v>1646.75</v>
      </c>
      <c r="F217" s="271" t="s">
        <v>2122</v>
      </c>
      <c r="G217" s="271">
        <v>-0.0078</v>
      </c>
    </row>
    <row r="218" ht="12.0" customHeight="1">
      <c r="A218" s="258">
        <v>45299.0</v>
      </c>
      <c r="B218" s="242">
        <v>1663.45</v>
      </c>
      <c r="C218" s="242">
        <v>1678.5</v>
      </c>
      <c r="D218" s="242">
        <v>1682.35</v>
      </c>
      <c r="E218" s="242">
        <v>1660.0</v>
      </c>
      <c r="F218" s="242" t="s">
        <v>2160</v>
      </c>
      <c r="G218" s="242">
        <v>-0.0111</v>
      </c>
    </row>
    <row r="219" ht="12.0" customHeight="1">
      <c r="A219" s="270">
        <v>45296.0</v>
      </c>
      <c r="B219" s="271">
        <v>1682.2</v>
      </c>
      <c r="C219" s="271">
        <v>1687.15</v>
      </c>
      <c r="D219" s="271">
        <v>1704.9</v>
      </c>
      <c r="E219" s="271">
        <v>1668.1</v>
      </c>
      <c r="F219" s="271" t="s">
        <v>2670</v>
      </c>
      <c r="G219" s="271">
        <v>-0.0051</v>
      </c>
    </row>
    <row r="220" ht="12.0" customHeight="1">
      <c r="A220" s="258">
        <v>45295.0</v>
      </c>
      <c r="B220" s="242">
        <v>1690.85</v>
      </c>
      <c r="C220" s="242">
        <v>1678.0</v>
      </c>
      <c r="D220" s="242">
        <v>1694.95</v>
      </c>
      <c r="E220" s="242">
        <v>1670.7</v>
      </c>
      <c r="F220" s="242" t="s">
        <v>2671</v>
      </c>
      <c r="G220" s="242">
        <v>0.0107</v>
      </c>
    </row>
    <row r="221" ht="12.0" customHeight="1">
      <c r="A221" s="270">
        <v>45294.0</v>
      </c>
      <c r="B221" s="271">
        <v>1672.9</v>
      </c>
      <c r="C221" s="271">
        <v>1702.0</v>
      </c>
      <c r="D221" s="271">
        <v>1704.7</v>
      </c>
      <c r="E221" s="271">
        <v>1668.95</v>
      </c>
      <c r="F221" s="271" t="s">
        <v>2672</v>
      </c>
      <c r="G221" s="271">
        <v>-0.0154</v>
      </c>
    </row>
    <row r="222" ht="12.0" customHeight="1">
      <c r="A222" s="258">
        <v>45293.0</v>
      </c>
      <c r="B222" s="242">
        <v>1699.1</v>
      </c>
      <c r="C222" s="242">
        <v>1698.8</v>
      </c>
      <c r="D222" s="242">
        <v>1702.8</v>
      </c>
      <c r="E222" s="242">
        <v>1688.7</v>
      </c>
      <c r="F222" s="242" t="s">
        <v>2673</v>
      </c>
      <c r="G222" s="242">
        <v>6.0E-4</v>
      </c>
    </row>
    <row r="223" ht="12.0" customHeight="1">
      <c r="A223" s="270">
        <v>45292.0</v>
      </c>
      <c r="B223" s="271">
        <v>1698.1</v>
      </c>
      <c r="C223" s="271">
        <v>1706.0</v>
      </c>
      <c r="D223" s="271">
        <v>1709.15</v>
      </c>
      <c r="E223" s="271">
        <v>1692.0</v>
      </c>
      <c r="F223" s="271" t="s">
        <v>1596</v>
      </c>
      <c r="G223" s="271">
        <v>-0.0065</v>
      </c>
    </row>
    <row r="224" ht="12.0" customHeight="1">
      <c r="A224" s="258">
        <v>45289.0</v>
      </c>
      <c r="B224" s="242">
        <v>1709.25</v>
      </c>
      <c r="C224" s="242">
        <v>1697.0</v>
      </c>
      <c r="D224" s="242">
        <v>1714.9</v>
      </c>
      <c r="E224" s="242">
        <v>1696.0</v>
      </c>
      <c r="F224" s="242" t="s">
        <v>2674</v>
      </c>
      <c r="G224" s="242">
        <v>0.0023</v>
      </c>
    </row>
    <row r="225" ht="12.0" customHeight="1">
      <c r="A225" s="270">
        <v>45288.0</v>
      </c>
      <c r="B225" s="271">
        <v>1705.25</v>
      </c>
      <c r="C225" s="271">
        <v>1709.3</v>
      </c>
      <c r="D225" s="271">
        <v>1721.4</v>
      </c>
      <c r="E225" s="271">
        <v>1702.0</v>
      </c>
      <c r="F225" s="271" t="s">
        <v>2675</v>
      </c>
      <c r="G225" s="271">
        <v>0.0011</v>
      </c>
    </row>
    <row r="226" ht="12.0" customHeight="1">
      <c r="A226" s="258">
        <v>45287.0</v>
      </c>
      <c r="B226" s="242">
        <v>1703.3</v>
      </c>
      <c r="C226" s="242">
        <v>1681.5</v>
      </c>
      <c r="D226" s="242">
        <v>1706.5</v>
      </c>
      <c r="E226" s="242">
        <v>1678.6</v>
      </c>
      <c r="F226" s="242" t="s">
        <v>2676</v>
      </c>
      <c r="G226" s="242">
        <v>0.0124</v>
      </c>
    </row>
    <row r="227" ht="12.0" customHeight="1">
      <c r="A227" s="270">
        <v>45286.0</v>
      </c>
      <c r="B227" s="271">
        <v>1682.45</v>
      </c>
      <c r="C227" s="271">
        <v>1673.25</v>
      </c>
      <c r="D227" s="271">
        <v>1685.95</v>
      </c>
      <c r="E227" s="271">
        <v>1668.55</v>
      </c>
      <c r="F227" s="271" t="s">
        <v>2677</v>
      </c>
      <c r="G227" s="271">
        <v>0.0069</v>
      </c>
    </row>
    <row r="228" ht="12.0" customHeight="1">
      <c r="A228" s="258">
        <v>45282.0</v>
      </c>
      <c r="B228" s="242">
        <v>1670.85</v>
      </c>
      <c r="C228" s="242">
        <v>1683.6</v>
      </c>
      <c r="D228" s="242">
        <v>1685.9</v>
      </c>
      <c r="E228" s="242">
        <v>1667.1</v>
      </c>
      <c r="F228" s="242" t="s">
        <v>2678</v>
      </c>
      <c r="G228" s="242">
        <v>-0.0094</v>
      </c>
    </row>
    <row r="229" ht="12.0" customHeight="1">
      <c r="A229" s="270">
        <v>45281.0</v>
      </c>
      <c r="B229" s="271">
        <v>1686.7</v>
      </c>
      <c r="C229" s="271">
        <v>1657.0</v>
      </c>
      <c r="D229" s="271">
        <v>1689.75</v>
      </c>
      <c r="E229" s="271">
        <v>1650.25</v>
      </c>
      <c r="F229" s="271" t="s">
        <v>2679</v>
      </c>
      <c r="G229" s="271">
        <v>0.0179</v>
      </c>
    </row>
    <row r="230" ht="12.0" customHeight="1">
      <c r="A230" s="258">
        <v>45280.0</v>
      </c>
      <c r="B230" s="242">
        <v>1657.0</v>
      </c>
      <c r="C230" s="242">
        <v>1658.0</v>
      </c>
      <c r="D230" s="242">
        <v>1668.95</v>
      </c>
      <c r="E230" s="242">
        <v>1644.45</v>
      </c>
      <c r="F230" s="242" t="s">
        <v>2613</v>
      </c>
      <c r="G230" s="242">
        <v>0.0025</v>
      </c>
    </row>
    <row r="231" ht="12.0" customHeight="1">
      <c r="A231" s="270">
        <v>45279.0</v>
      </c>
      <c r="B231" s="271">
        <v>1652.9</v>
      </c>
      <c r="C231" s="271">
        <v>1650.0</v>
      </c>
      <c r="D231" s="271">
        <v>1658.65</v>
      </c>
      <c r="E231" s="271">
        <v>1644.05</v>
      </c>
      <c r="F231" s="271" t="s">
        <v>2680</v>
      </c>
      <c r="G231" s="271">
        <v>-0.0017</v>
      </c>
    </row>
    <row r="232" ht="12.0" customHeight="1">
      <c r="A232" s="258">
        <v>45278.0</v>
      </c>
      <c r="B232" s="242">
        <v>1655.7</v>
      </c>
      <c r="C232" s="242">
        <v>1660.7</v>
      </c>
      <c r="D232" s="242">
        <v>1664.7</v>
      </c>
      <c r="E232" s="242">
        <v>1650.95</v>
      </c>
      <c r="F232" s="242" t="s">
        <v>2681</v>
      </c>
      <c r="G232" s="242">
        <v>-5.0E-4</v>
      </c>
    </row>
    <row r="233" ht="12.0" customHeight="1">
      <c r="A233" s="270">
        <v>45275.0</v>
      </c>
      <c r="B233" s="271">
        <v>1656.55</v>
      </c>
      <c r="C233" s="271">
        <v>1650.0</v>
      </c>
      <c r="D233" s="271">
        <v>1668.0</v>
      </c>
      <c r="E233" s="271">
        <v>1646.6</v>
      </c>
      <c r="F233" s="271" t="s">
        <v>2682</v>
      </c>
      <c r="G233" s="271">
        <v>0.0039</v>
      </c>
    </row>
    <row r="234" ht="12.0" customHeight="1">
      <c r="A234" s="258">
        <v>45274.0</v>
      </c>
      <c r="B234" s="242">
        <v>1650.15</v>
      </c>
      <c r="C234" s="242">
        <v>1646.0</v>
      </c>
      <c r="D234" s="242">
        <v>1658.95</v>
      </c>
      <c r="E234" s="242">
        <v>1645.0</v>
      </c>
      <c r="F234" s="242" t="s">
        <v>2683</v>
      </c>
      <c r="G234" s="242">
        <v>0.0118</v>
      </c>
    </row>
    <row r="235" ht="12.0" customHeight="1">
      <c r="A235" s="270">
        <v>45273.0</v>
      </c>
      <c r="B235" s="271">
        <v>1630.9</v>
      </c>
      <c r="C235" s="271">
        <v>1632.45</v>
      </c>
      <c r="D235" s="271">
        <v>1636.0</v>
      </c>
      <c r="E235" s="271">
        <v>1615.1</v>
      </c>
      <c r="F235" s="271" t="s">
        <v>2148</v>
      </c>
      <c r="G235" s="271">
        <v>-0.0023</v>
      </c>
    </row>
    <row r="236" ht="12.0" customHeight="1">
      <c r="A236" s="258">
        <v>45272.0</v>
      </c>
      <c r="B236" s="242">
        <v>1634.6</v>
      </c>
      <c r="C236" s="242">
        <v>1654.2</v>
      </c>
      <c r="D236" s="242">
        <v>1656.25</v>
      </c>
      <c r="E236" s="242">
        <v>1631.85</v>
      </c>
      <c r="F236" s="242" t="s">
        <v>2679</v>
      </c>
      <c r="G236" s="242">
        <v>-0.0099</v>
      </c>
    </row>
    <row r="237" ht="12.0" customHeight="1">
      <c r="A237" s="270">
        <v>45271.0</v>
      </c>
      <c r="B237" s="271">
        <v>1651.0</v>
      </c>
      <c r="C237" s="271">
        <v>1650.05</v>
      </c>
      <c r="D237" s="271">
        <v>1663.7</v>
      </c>
      <c r="E237" s="271">
        <v>1647.0</v>
      </c>
      <c r="F237" s="271" t="s">
        <v>2684</v>
      </c>
      <c r="G237" s="271">
        <v>-0.0013</v>
      </c>
    </row>
    <row r="238" ht="12.0" customHeight="1">
      <c r="A238" s="258">
        <v>45268.0</v>
      </c>
      <c r="B238" s="242">
        <v>1653.2</v>
      </c>
      <c r="C238" s="242">
        <v>1630.45</v>
      </c>
      <c r="D238" s="242">
        <v>1655.0</v>
      </c>
      <c r="E238" s="242">
        <v>1630.45</v>
      </c>
      <c r="F238" s="242" t="s">
        <v>2559</v>
      </c>
      <c r="G238" s="242">
        <v>0.014</v>
      </c>
    </row>
    <row r="239" ht="12.0" customHeight="1">
      <c r="A239" s="270">
        <v>45267.0</v>
      </c>
      <c r="B239" s="271">
        <v>1630.45</v>
      </c>
      <c r="C239" s="271">
        <v>1625.0</v>
      </c>
      <c r="D239" s="271">
        <v>1634.0</v>
      </c>
      <c r="E239" s="271">
        <v>1616.2</v>
      </c>
      <c r="F239" s="271" t="s">
        <v>2685</v>
      </c>
      <c r="G239" s="271">
        <v>0.0016</v>
      </c>
    </row>
    <row r="240" ht="12.0" customHeight="1">
      <c r="A240" s="258">
        <v>45266.0</v>
      </c>
      <c r="B240" s="242">
        <v>1627.8</v>
      </c>
      <c r="C240" s="242">
        <v>1638.45</v>
      </c>
      <c r="D240" s="242">
        <v>1638.45</v>
      </c>
      <c r="E240" s="242">
        <v>1616.65</v>
      </c>
      <c r="F240" s="242" t="s">
        <v>2686</v>
      </c>
      <c r="G240" s="242">
        <v>0.0025</v>
      </c>
    </row>
    <row r="241" ht="12.0" customHeight="1">
      <c r="A241" s="270">
        <v>45265.0</v>
      </c>
      <c r="B241" s="271">
        <v>1623.7</v>
      </c>
      <c r="C241" s="271">
        <v>1636.5</v>
      </c>
      <c r="D241" s="271">
        <v>1639.0</v>
      </c>
      <c r="E241" s="271">
        <v>1616.5</v>
      </c>
      <c r="F241" s="271" t="s">
        <v>2687</v>
      </c>
      <c r="G241" s="271">
        <v>0.0089</v>
      </c>
    </row>
    <row r="242" ht="12.0" customHeight="1">
      <c r="A242" s="258">
        <v>45264.0</v>
      </c>
      <c r="B242" s="242">
        <v>1609.4</v>
      </c>
      <c r="C242" s="242">
        <v>1588.0</v>
      </c>
      <c r="D242" s="242">
        <v>1612.0</v>
      </c>
      <c r="E242" s="242">
        <v>1573.65</v>
      </c>
      <c r="F242" s="242" t="s">
        <v>2688</v>
      </c>
      <c r="G242" s="242">
        <v>0.0347</v>
      </c>
    </row>
    <row r="243" ht="12.0" customHeight="1">
      <c r="A243" s="270">
        <v>45261.0</v>
      </c>
      <c r="B243" s="271">
        <v>1555.4</v>
      </c>
      <c r="C243" s="271">
        <v>1557.9</v>
      </c>
      <c r="D243" s="271">
        <v>1565.75</v>
      </c>
      <c r="E243" s="271">
        <v>1552.1</v>
      </c>
      <c r="F243" s="271" t="s">
        <v>2183</v>
      </c>
      <c r="G243" s="271">
        <v>-0.0022</v>
      </c>
    </row>
    <row r="244" ht="12.0" customHeight="1">
      <c r="A244" s="258">
        <v>45260.0</v>
      </c>
      <c r="B244" s="242">
        <v>1558.8</v>
      </c>
      <c r="C244" s="242">
        <v>1569.15</v>
      </c>
      <c r="D244" s="242">
        <v>1572.45</v>
      </c>
      <c r="E244" s="242">
        <v>1542.15</v>
      </c>
      <c r="F244" s="242" t="s">
        <v>2689</v>
      </c>
      <c r="G244" s="242">
        <v>-2.0E-4</v>
      </c>
    </row>
    <row r="245" ht="12.0" customHeight="1">
      <c r="A245" s="270">
        <v>45259.0</v>
      </c>
      <c r="B245" s="271">
        <v>1559.15</v>
      </c>
      <c r="C245" s="271">
        <v>1533.9</v>
      </c>
      <c r="D245" s="271">
        <v>1563.0</v>
      </c>
      <c r="E245" s="271">
        <v>1533.0</v>
      </c>
      <c r="F245" s="271" t="s">
        <v>2531</v>
      </c>
      <c r="G245" s="271">
        <v>0.02</v>
      </c>
    </row>
    <row r="246" ht="12.0" customHeight="1">
      <c r="A246" s="258">
        <v>45258.0</v>
      </c>
      <c r="B246" s="242">
        <v>1528.65</v>
      </c>
      <c r="C246" s="242">
        <v>1535.2</v>
      </c>
      <c r="D246" s="242">
        <v>1537.25</v>
      </c>
      <c r="E246" s="242">
        <v>1525.8</v>
      </c>
      <c r="F246" s="242" t="s">
        <v>2603</v>
      </c>
      <c r="G246" s="242">
        <v>-0.0023</v>
      </c>
    </row>
    <row r="247" ht="12.0" customHeight="1">
      <c r="A247" s="270">
        <v>45254.0</v>
      </c>
      <c r="B247" s="271">
        <v>1532.1</v>
      </c>
      <c r="C247" s="271">
        <v>1521.2</v>
      </c>
      <c r="D247" s="271">
        <v>1533.15</v>
      </c>
      <c r="E247" s="271">
        <v>1519.85</v>
      </c>
      <c r="F247" s="271" t="s">
        <v>1971</v>
      </c>
      <c r="G247" s="271">
        <v>0.0071</v>
      </c>
    </row>
    <row r="248" ht="12.0" customHeight="1">
      <c r="A248" s="258">
        <v>45253.0</v>
      </c>
      <c r="B248" s="242">
        <v>1521.3</v>
      </c>
      <c r="C248" s="242">
        <v>1508.5</v>
      </c>
      <c r="D248" s="242">
        <v>1523.85</v>
      </c>
      <c r="E248" s="242">
        <v>1508.5</v>
      </c>
      <c r="F248" s="242" t="s">
        <v>1742</v>
      </c>
      <c r="G248" s="242">
        <v>0.0058</v>
      </c>
    </row>
    <row r="249" ht="12.0" customHeight="1">
      <c r="A249" s="270">
        <v>45252.0</v>
      </c>
      <c r="B249" s="271">
        <v>1512.55</v>
      </c>
      <c r="C249" s="271">
        <v>1520.0</v>
      </c>
      <c r="D249" s="271">
        <v>1520.0</v>
      </c>
      <c r="E249" s="271">
        <v>1503.55</v>
      </c>
      <c r="F249" s="271" t="s">
        <v>2690</v>
      </c>
      <c r="G249" s="271">
        <v>-0.0036</v>
      </c>
    </row>
    <row r="250" ht="12.0" customHeight="1">
      <c r="A250" s="258">
        <v>45251.0</v>
      </c>
      <c r="B250" s="242">
        <v>1517.95</v>
      </c>
      <c r="C250" s="242">
        <v>1519.0</v>
      </c>
      <c r="D250" s="242">
        <v>1522.0</v>
      </c>
      <c r="E250" s="242">
        <v>1512.1</v>
      </c>
      <c r="F250" s="242" t="s">
        <v>2691</v>
      </c>
      <c r="G250" s="242">
        <v>0.0085</v>
      </c>
    </row>
    <row r="251" ht="12.0" customHeight="1">
      <c r="A251" s="270">
        <v>45250.0</v>
      </c>
      <c r="B251" s="271">
        <v>1505.2</v>
      </c>
      <c r="C251" s="271">
        <v>1513.0</v>
      </c>
      <c r="D251" s="271">
        <v>1513.0</v>
      </c>
      <c r="E251" s="271">
        <v>1501.55</v>
      </c>
      <c r="F251" s="271" t="s">
        <v>2692</v>
      </c>
      <c r="G251" s="271">
        <v>1.0E-4</v>
      </c>
    </row>
    <row r="252" ht="12.0" customHeight="1">
      <c r="A252" s="258">
        <v>45247.0</v>
      </c>
      <c r="B252" s="242">
        <v>1505.1</v>
      </c>
      <c r="C252" s="242">
        <v>1490.0</v>
      </c>
      <c r="D252" s="242">
        <v>1507.5</v>
      </c>
      <c r="E252" s="242">
        <v>1489.0</v>
      </c>
      <c r="F252" s="242" t="s">
        <v>2693</v>
      </c>
      <c r="G252" s="242">
        <v>-0.0022</v>
      </c>
    </row>
    <row r="253" ht="12.0" customHeight="1">
      <c r="A253" s="270">
        <v>45246.0</v>
      </c>
      <c r="B253" s="271">
        <v>1508.35</v>
      </c>
      <c r="C253" s="271">
        <v>1509.7</v>
      </c>
      <c r="D253" s="271">
        <v>1519.0</v>
      </c>
      <c r="E253" s="271">
        <v>1503.75</v>
      </c>
      <c r="F253" s="271" t="s">
        <v>2694</v>
      </c>
      <c r="G253" s="271">
        <v>0.0026</v>
      </c>
    </row>
    <row r="254" ht="12.0" customHeight="1">
      <c r="A254" s="258">
        <v>45245.0</v>
      </c>
      <c r="B254" s="242">
        <v>1504.4</v>
      </c>
      <c r="C254" s="242">
        <v>1504.1</v>
      </c>
      <c r="D254" s="242">
        <v>1510.95</v>
      </c>
      <c r="E254" s="242">
        <v>1500.55</v>
      </c>
      <c r="F254" s="242" t="s">
        <v>2695</v>
      </c>
      <c r="G254" s="242">
        <v>0.0105</v>
      </c>
    </row>
    <row r="255" ht="12.0" customHeight="1">
      <c r="A255" s="270">
        <v>45243.0</v>
      </c>
      <c r="B255" s="271">
        <v>1488.8</v>
      </c>
      <c r="C255" s="271">
        <v>1492.1</v>
      </c>
      <c r="D255" s="271">
        <v>1495.95</v>
      </c>
      <c r="E255" s="271">
        <v>1485.9</v>
      </c>
      <c r="F255" s="271" t="s">
        <v>2696</v>
      </c>
      <c r="G255" s="271">
        <v>-0.0068</v>
      </c>
    </row>
    <row r="256" ht="12.0" customHeight="1">
      <c r="A256" s="258">
        <v>45242.0</v>
      </c>
      <c r="B256" s="242">
        <v>1499.0</v>
      </c>
      <c r="C256" s="242">
        <v>1500.0</v>
      </c>
      <c r="D256" s="242">
        <v>1502.0</v>
      </c>
      <c r="E256" s="242">
        <v>1496.45</v>
      </c>
      <c r="F256" s="242" t="s">
        <v>2096</v>
      </c>
      <c r="G256" s="242">
        <v>0.005</v>
      </c>
    </row>
    <row r="257" ht="12.0" customHeight="1">
      <c r="A257" s="270">
        <v>45240.0</v>
      </c>
      <c r="B257" s="271">
        <v>1491.5</v>
      </c>
      <c r="C257" s="271">
        <v>1480.1</v>
      </c>
      <c r="D257" s="271">
        <v>1496.0</v>
      </c>
      <c r="E257" s="271">
        <v>1480.05</v>
      </c>
      <c r="F257" s="271" t="s">
        <v>2278</v>
      </c>
      <c r="G257" s="271">
        <v>0.0039</v>
      </c>
    </row>
    <row r="258" ht="12.0" customHeight="1">
      <c r="A258" s="258">
        <v>45239.0</v>
      </c>
      <c r="B258" s="242">
        <v>1485.65</v>
      </c>
      <c r="C258" s="242">
        <v>1486.0</v>
      </c>
      <c r="D258" s="242">
        <v>1492.6</v>
      </c>
      <c r="E258" s="242">
        <v>1483.5</v>
      </c>
      <c r="F258" s="242" t="s">
        <v>2149</v>
      </c>
      <c r="G258" s="242">
        <v>-0.004</v>
      </c>
    </row>
    <row r="259" ht="12.0" customHeight="1">
      <c r="A259" s="270">
        <v>45238.0</v>
      </c>
      <c r="B259" s="271">
        <v>1491.55</v>
      </c>
      <c r="C259" s="271">
        <v>1483.95</v>
      </c>
      <c r="D259" s="271">
        <v>1493.45</v>
      </c>
      <c r="E259" s="271">
        <v>1481.0</v>
      </c>
      <c r="F259" s="271" t="s">
        <v>2488</v>
      </c>
      <c r="G259" s="271">
        <v>0.0029</v>
      </c>
    </row>
    <row r="260" ht="12.0" customHeight="1">
      <c r="A260" s="258">
        <v>45237.0</v>
      </c>
      <c r="B260" s="242">
        <v>1487.25</v>
      </c>
      <c r="C260" s="242">
        <v>1494.0</v>
      </c>
      <c r="D260" s="242">
        <v>1494.0</v>
      </c>
      <c r="E260" s="242">
        <v>1477.2</v>
      </c>
      <c r="F260" s="242" t="s">
        <v>2697</v>
      </c>
      <c r="G260" s="242">
        <v>-0.0049</v>
      </c>
    </row>
    <row r="261" ht="12.0" customHeight="1">
      <c r="A261" s="270">
        <v>45236.0</v>
      </c>
      <c r="B261" s="271">
        <v>1494.5</v>
      </c>
      <c r="C261" s="271">
        <v>1498.0</v>
      </c>
      <c r="D261" s="271">
        <v>1498.0</v>
      </c>
      <c r="E261" s="271">
        <v>1483.0</v>
      </c>
      <c r="F261" s="271" t="s">
        <v>2698</v>
      </c>
      <c r="G261" s="271">
        <v>0.0072</v>
      </c>
    </row>
    <row r="262" ht="12.0" customHeight="1">
      <c r="A262" s="258">
        <v>45233.0</v>
      </c>
      <c r="B262" s="242">
        <v>1483.75</v>
      </c>
      <c r="C262" s="242">
        <v>1488.0</v>
      </c>
      <c r="D262" s="242">
        <v>1491.4</v>
      </c>
      <c r="E262" s="242">
        <v>1481.65</v>
      </c>
      <c r="F262" s="242" t="s">
        <v>2699</v>
      </c>
      <c r="G262" s="242">
        <v>0.0047</v>
      </c>
    </row>
    <row r="263" ht="12.0" customHeight="1">
      <c r="A263" s="270">
        <v>45232.0</v>
      </c>
      <c r="B263" s="271">
        <v>1476.75</v>
      </c>
      <c r="C263" s="271">
        <v>1485.0</v>
      </c>
      <c r="D263" s="271">
        <v>1490.5</v>
      </c>
      <c r="E263" s="271">
        <v>1467.15</v>
      </c>
      <c r="F263" s="271" t="s">
        <v>2700</v>
      </c>
      <c r="G263" s="271">
        <v>0.0015</v>
      </c>
    </row>
    <row r="264" ht="12.0" customHeight="1">
      <c r="A264" s="258">
        <v>45231.0</v>
      </c>
      <c r="B264" s="242">
        <v>1474.5</v>
      </c>
      <c r="C264" s="242">
        <v>1462.25</v>
      </c>
      <c r="D264" s="242">
        <v>1477.45</v>
      </c>
      <c r="E264" s="242">
        <v>1462.25</v>
      </c>
      <c r="F264" s="242" t="s">
        <v>2701</v>
      </c>
      <c r="G264" s="242">
        <v>-0.0014</v>
      </c>
    </row>
    <row r="265" ht="12.0" customHeight="1">
      <c r="A265" s="270">
        <v>45230.0</v>
      </c>
      <c r="B265" s="271">
        <v>1476.5</v>
      </c>
      <c r="C265" s="271">
        <v>1504.0</v>
      </c>
      <c r="D265" s="271">
        <v>1504.0</v>
      </c>
      <c r="E265" s="271">
        <v>1474.0</v>
      </c>
      <c r="F265" s="271" t="s">
        <v>2702</v>
      </c>
      <c r="G265" s="271">
        <v>-0.0058</v>
      </c>
    </row>
    <row r="266" ht="12.0" customHeight="1">
      <c r="A266" s="258">
        <v>45229.0</v>
      </c>
      <c r="B266" s="242">
        <v>1485.1</v>
      </c>
      <c r="C266" s="242">
        <v>1463.25</v>
      </c>
      <c r="D266" s="242">
        <v>1489.95</v>
      </c>
      <c r="E266" s="242">
        <v>1461.9</v>
      </c>
      <c r="F266" s="242" t="s">
        <v>2703</v>
      </c>
      <c r="G266" s="242">
        <v>0.0109</v>
      </c>
    </row>
    <row r="267" ht="12.0" customHeight="1">
      <c r="A267" s="270">
        <v>45226.0</v>
      </c>
      <c r="B267" s="271">
        <v>1469.15</v>
      </c>
      <c r="C267" s="271">
        <v>1469.5</v>
      </c>
      <c r="D267" s="271">
        <v>1478.0</v>
      </c>
      <c r="E267" s="271">
        <v>1466.9</v>
      </c>
      <c r="F267" s="271" t="s">
        <v>2704</v>
      </c>
      <c r="G267" s="271">
        <v>0.0039</v>
      </c>
    </row>
    <row r="268" ht="12.0" customHeight="1">
      <c r="A268" s="258">
        <v>45225.0</v>
      </c>
      <c r="B268" s="242">
        <v>1463.4</v>
      </c>
      <c r="C268" s="242">
        <v>1491.25</v>
      </c>
      <c r="D268" s="242">
        <v>1492.0</v>
      </c>
      <c r="E268" s="242">
        <v>1460.25</v>
      </c>
      <c r="F268" s="242" t="s">
        <v>2705</v>
      </c>
      <c r="G268" s="242">
        <v>-0.0221</v>
      </c>
    </row>
    <row r="269" ht="12.0" customHeight="1">
      <c r="A269" s="270">
        <v>45224.0</v>
      </c>
      <c r="B269" s="271">
        <v>1496.5</v>
      </c>
      <c r="C269" s="271">
        <v>1521.0</v>
      </c>
      <c r="D269" s="271">
        <v>1522.8</v>
      </c>
      <c r="E269" s="271">
        <v>1491.45</v>
      </c>
      <c r="F269" s="271" t="s">
        <v>2667</v>
      </c>
      <c r="G269" s="271">
        <v>-0.0063</v>
      </c>
    </row>
    <row r="270" ht="12.0" customHeight="1">
      <c r="A270" s="258">
        <v>45222.0</v>
      </c>
      <c r="B270" s="242">
        <v>1506.05</v>
      </c>
      <c r="C270" s="242">
        <v>1523.5</v>
      </c>
      <c r="D270" s="242">
        <v>1528.75</v>
      </c>
      <c r="E270" s="242">
        <v>1500.1</v>
      </c>
      <c r="F270" s="242" t="s">
        <v>2144</v>
      </c>
      <c r="G270" s="242">
        <v>-0.011</v>
      </c>
    </row>
    <row r="271" ht="12.0" customHeight="1">
      <c r="A271" s="270">
        <v>45219.0</v>
      </c>
      <c r="B271" s="271">
        <v>1522.8</v>
      </c>
      <c r="C271" s="271">
        <v>1505.0</v>
      </c>
      <c r="D271" s="271">
        <v>1527.0</v>
      </c>
      <c r="E271" s="271">
        <v>1505.0</v>
      </c>
      <c r="F271" s="271" t="s">
        <v>2706</v>
      </c>
      <c r="G271" s="271">
        <v>0.0052</v>
      </c>
    </row>
    <row r="272" ht="12.0" customHeight="1">
      <c r="A272" s="258">
        <v>45218.0</v>
      </c>
      <c r="B272" s="242">
        <v>1514.95</v>
      </c>
      <c r="C272" s="242">
        <v>1505.4</v>
      </c>
      <c r="D272" s="242">
        <v>1526.25</v>
      </c>
      <c r="E272" s="242">
        <v>1503.2</v>
      </c>
      <c r="F272" s="242" t="s">
        <v>2707</v>
      </c>
      <c r="G272" s="242">
        <v>-0.0032</v>
      </c>
    </row>
    <row r="273" ht="12.0" customHeight="1">
      <c r="A273" s="270">
        <v>45217.0</v>
      </c>
      <c r="B273" s="271">
        <v>1519.75</v>
      </c>
      <c r="C273" s="271">
        <v>1541.2</v>
      </c>
      <c r="D273" s="271">
        <v>1541.2</v>
      </c>
      <c r="E273" s="271">
        <v>1518.1</v>
      </c>
      <c r="F273" s="271" t="s">
        <v>2708</v>
      </c>
      <c r="G273" s="271">
        <v>-0.0139</v>
      </c>
    </row>
    <row r="274" ht="12.0" customHeight="1">
      <c r="A274" s="258">
        <v>45216.0</v>
      </c>
      <c r="B274" s="242">
        <v>1541.2</v>
      </c>
      <c r="C274" s="242">
        <v>1555.75</v>
      </c>
      <c r="D274" s="242">
        <v>1555.75</v>
      </c>
      <c r="E274" s="242">
        <v>1535.0</v>
      </c>
      <c r="F274" s="242" t="s">
        <v>2709</v>
      </c>
      <c r="G274" s="242">
        <v>0.0076</v>
      </c>
    </row>
    <row r="275" ht="12.0" customHeight="1">
      <c r="A275" s="270">
        <v>45215.0</v>
      </c>
      <c r="B275" s="271">
        <v>1529.6</v>
      </c>
      <c r="C275" s="271">
        <v>1531.5</v>
      </c>
      <c r="D275" s="271">
        <v>1534.45</v>
      </c>
      <c r="E275" s="271">
        <v>1520.5</v>
      </c>
      <c r="F275" s="271" t="s">
        <v>2710</v>
      </c>
      <c r="G275" s="271">
        <v>-0.004</v>
      </c>
    </row>
    <row r="276" ht="12.0" customHeight="1">
      <c r="A276" s="258">
        <v>45212.0</v>
      </c>
      <c r="B276" s="242">
        <v>1535.75</v>
      </c>
      <c r="C276" s="242">
        <v>1540.0</v>
      </c>
      <c r="D276" s="242">
        <v>1548.8</v>
      </c>
      <c r="E276" s="242">
        <v>1529.95</v>
      </c>
      <c r="F276" s="242" t="s">
        <v>2711</v>
      </c>
      <c r="G276" s="242">
        <v>-0.0091</v>
      </c>
    </row>
    <row r="277" ht="12.0" customHeight="1">
      <c r="A277" s="270">
        <v>45211.0</v>
      </c>
      <c r="B277" s="271">
        <v>1549.85</v>
      </c>
      <c r="C277" s="271">
        <v>1536.1</v>
      </c>
      <c r="D277" s="271">
        <v>1552.0</v>
      </c>
      <c r="E277" s="271">
        <v>1531.6</v>
      </c>
      <c r="F277" s="271" t="s">
        <v>2496</v>
      </c>
      <c r="G277" s="271">
        <v>0.0067</v>
      </c>
    </row>
    <row r="278" ht="12.0" customHeight="1">
      <c r="A278" s="258">
        <v>45210.0</v>
      </c>
      <c r="B278" s="242">
        <v>1539.6</v>
      </c>
      <c r="C278" s="242">
        <v>1530.1</v>
      </c>
      <c r="D278" s="242">
        <v>1542.15</v>
      </c>
      <c r="E278" s="242">
        <v>1528.5</v>
      </c>
      <c r="F278" s="242" t="s">
        <v>2712</v>
      </c>
      <c r="G278" s="242">
        <v>0.0097</v>
      </c>
    </row>
    <row r="279" ht="12.0" customHeight="1">
      <c r="A279" s="270">
        <v>45209.0</v>
      </c>
      <c r="B279" s="271">
        <v>1524.85</v>
      </c>
      <c r="C279" s="271">
        <v>1520.55</v>
      </c>
      <c r="D279" s="271">
        <v>1529.0</v>
      </c>
      <c r="E279" s="271">
        <v>1515.2</v>
      </c>
      <c r="F279" s="271" t="s">
        <v>2713</v>
      </c>
      <c r="G279" s="271">
        <v>0.0057</v>
      </c>
    </row>
    <row r="280" ht="12.0" customHeight="1">
      <c r="A280" s="258">
        <v>45208.0</v>
      </c>
      <c r="B280" s="242">
        <v>1516.25</v>
      </c>
      <c r="C280" s="242">
        <v>1528.0</v>
      </c>
      <c r="D280" s="242">
        <v>1530.0</v>
      </c>
      <c r="E280" s="242">
        <v>1512.0</v>
      </c>
      <c r="F280" s="242" t="s">
        <v>1971</v>
      </c>
      <c r="G280" s="242">
        <v>-0.0116</v>
      </c>
    </row>
    <row r="281" ht="12.0" customHeight="1">
      <c r="A281" s="270">
        <v>45205.0</v>
      </c>
      <c r="B281" s="271">
        <v>1534.05</v>
      </c>
      <c r="C281" s="271">
        <v>1544.0</v>
      </c>
      <c r="D281" s="271">
        <v>1545.0</v>
      </c>
      <c r="E281" s="271">
        <v>1529.85</v>
      </c>
      <c r="F281" s="271" t="s">
        <v>1991</v>
      </c>
      <c r="G281" s="271">
        <v>-0.0011</v>
      </c>
    </row>
    <row r="282" ht="12.0" customHeight="1">
      <c r="A282" s="258">
        <v>45204.0</v>
      </c>
      <c r="B282" s="242">
        <v>1535.75</v>
      </c>
      <c r="C282" s="242">
        <v>1535.05</v>
      </c>
      <c r="D282" s="242">
        <v>1551.55</v>
      </c>
      <c r="E282" s="242">
        <v>1532.6</v>
      </c>
      <c r="F282" s="242" t="s">
        <v>2714</v>
      </c>
      <c r="G282" s="242">
        <v>0.0041</v>
      </c>
    </row>
    <row r="283" ht="12.0" customHeight="1">
      <c r="A283" s="270">
        <v>45203.0</v>
      </c>
      <c r="B283" s="271">
        <v>1529.55</v>
      </c>
      <c r="C283" s="271">
        <v>1495.0</v>
      </c>
      <c r="D283" s="271">
        <v>1535.0</v>
      </c>
      <c r="E283" s="271">
        <v>1489.25</v>
      </c>
      <c r="F283" s="271" t="s">
        <v>2715</v>
      </c>
      <c r="G283" s="271">
        <v>0.0143</v>
      </c>
    </row>
    <row r="284" ht="12.0" customHeight="1">
      <c r="A284" s="258">
        <v>45202.0</v>
      </c>
      <c r="B284" s="242">
        <v>1508.05</v>
      </c>
      <c r="C284" s="242">
        <v>1527.0</v>
      </c>
      <c r="D284" s="242">
        <v>1527.0</v>
      </c>
      <c r="E284" s="242">
        <v>1506.0</v>
      </c>
      <c r="F284" s="242" t="s">
        <v>2716</v>
      </c>
      <c r="G284" s="242">
        <v>-0.012</v>
      </c>
    </row>
    <row r="285" ht="12.0" customHeight="1">
      <c r="A285" s="270">
        <v>45198.0</v>
      </c>
      <c r="B285" s="271">
        <v>1526.3</v>
      </c>
      <c r="C285" s="271">
        <v>1523.7</v>
      </c>
      <c r="D285" s="271">
        <v>1535.45</v>
      </c>
      <c r="E285" s="271">
        <v>1522.3</v>
      </c>
      <c r="F285" s="271" t="s">
        <v>2282</v>
      </c>
      <c r="G285" s="271">
        <v>0.0017</v>
      </c>
    </row>
    <row r="286" ht="12.0" customHeight="1">
      <c r="A286" s="258">
        <v>45197.0</v>
      </c>
      <c r="B286" s="242">
        <v>1523.7</v>
      </c>
      <c r="C286" s="242">
        <v>1534.0</v>
      </c>
      <c r="D286" s="242">
        <v>1537.6</v>
      </c>
      <c r="E286" s="242">
        <v>1518.35</v>
      </c>
      <c r="F286" s="242" t="s">
        <v>2717</v>
      </c>
      <c r="G286" s="242">
        <v>-0.0021</v>
      </c>
    </row>
    <row r="287" ht="12.0" customHeight="1">
      <c r="A287" s="270">
        <v>45196.0</v>
      </c>
      <c r="B287" s="271">
        <v>1526.85</v>
      </c>
      <c r="C287" s="271">
        <v>1523.0</v>
      </c>
      <c r="D287" s="271">
        <v>1532.5</v>
      </c>
      <c r="E287" s="271">
        <v>1515.0</v>
      </c>
      <c r="F287" s="271" t="s">
        <v>2718</v>
      </c>
      <c r="G287" s="271">
        <v>-0.007</v>
      </c>
    </row>
    <row r="288" ht="12.0" customHeight="1">
      <c r="A288" s="258">
        <v>45195.0</v>
      </c>
      <c r="B288" s="242">
        <v>1537.65</v>
      </c>
      <c r="C288" s="242">
        <v>1525.0</v>
      </c>
      <c r="D288" s="242">
        <v>1540.0</v>
      </c>
      <c r="E288" s="242">
        <v>1525.0</v>
      </c>
      <c r="F288" s="242" t="s">
        <v>2719</v>
      </c>
      <c r="G288" s="242">
        <v>0.0043</v>
      </c>
    </row>
    <row r="289" ht="12.0" customHeight="1">
      <c r="A289" s="270">
        <v>45194.0</v>
      </c>
      <c r="B289" s="271">
        <v>1531.0</v>
      </c>
      <c r="C289" s="271">
        <v>1525.0</v>
      </c>
      <c r="D289" s="271">
        <v>1540.7</v>
      </c>
      <c r="E289" s="271">
        <v>1525.0</v>
      </c>
      <c r="F289" s="271" t="s">
        <v>2720</v>
      </c>
      <c r="G289" s="271">
        <v>9.0E-4</v>
      </c>
    </row>
    <row r="290" ht="12.0" customHeight="1">
      <c r="A290" s="258">
        <v>45191.0</v>
      </c>
      <c r="B290" s="242">
        <v>1529.65</v>
      </c>
      <c r="C290" s="242">
        <v>1559.0</v>
      </c>
      <c r="D290" s="242">
        <v>1564.4</v>
      </c>
      <c r="E290" s="242">
        <v>1523.75</v>
      </c>
      <c r="F290" s="242" t="s">
        <v>2721</v>
      </c>
      <c r="G290" s="242">
        <v>-0.0153</v>
      </c>
    </row>
    <row r="291" ht="12.0" customHeight="1">
      <c r="A291" s="270">
        <v>45190.0</v>
      </c>
      <c r="B291" s="271">
        <v>1553.35</v>
      </c>
      <c r="C291" s="271">
        <v>1553.0</v>
      </c>
      <c r="D291" s="271">
        <v>1568.95</v>
      </c>
      <c r="E291" s="271">
        <v>1537.05</v>
      </c>
      <c r="F291" s="271" t="s">
        <v>2722</v>
      </c>
      <c r="G291" s="271">
        <v>-0.0066</v>
      </c>
    </row>
    <row r="292" ht="12.0" customHeight="1">
      <c r="A292" s="258">
        <v>45189.0</v>
      </c>
      <c r="B292" s="242">
        <v>1563.7</v>
      </c>
      <c r="C292" s="242">
        <v>1599.0</v>
      </c>
      <c r="D292" s="242">
        <v>1599.0</v>
      </c>
      <c r="E292" s="242">
        <v>1560.4</v>
      </c>
      <c r="F292" s="242" t="s">
        <v>2723</v>
      </c>
      <c r="G292" s="242">
        <v>-0.0401</v>
      </c>
    </row>
    <row r="293" ht="12.0" customHeight="1">
      <c r="A293" s="270">
        <v>45187.0</v>
      </c>
      <c r="B293" s="271">
        <v>1629.05</v>
      </c>
      <c r="C293" s="271">
        <v>1653.75</v>
      </c>
      <c r="D293" s="271">
        <v>1655.0</v>
      </c>
      <c r="E293" s="271">
        <v>1626.1</v>
      </c>
      <c r="F293" s="271" t="s">
        <v>2724</v>
      </c>
      <c r="G293" s="271">
        <v>-0.0197</v>
      </c>
    </row>
    <row r="294" ht="12.0" customHeight="1">
      <c r="A294" s="258">
        <v>45184.0</v>
      </c>
      <c r="B294" s="242">
        <v>1661.75</v>
      </c>
      <c r="C294" s="242">
        <v>1650.0</v>
      </c>
      <c r="D294" s="242">
        <v>1670.0</v>
      </c>
      <c r="E294" s="242">
        <v>1650.0</v>
      </c>
      <c r="F294" s="242" t="s">
        <v>2725</v>
      </c>
      <c r="G294" s="242">
        <v>0.0115</v>
      </c>
    </row>
    <row r="295" ht="12.0" customHeight="1">
      <c r="A295" s="270">
        <v>45183.0</v>
      </c>
      <c r="B295" s="271">
        <v>1642.9</v>
      </c>
      <c r="C295" s="271">
        <v>1644.25</v>
      </c>
      <c r="D295" s="271">
        <v>1650.0</v>
      </c>
      <c r="E295" s="271">
        <v>1635.1</v>
      </c>
      <c r="F295" s="271" t="s">
        <v>2726</v>
      </c>
      <c r="G295" s="271">
        <v>-6.0E-4</v>
      </c>
    </row>
    <row r="296" ht="12.0" customHeight="1">
      <c r="A296" s="258">
        <v>45182.0</v>
      </c>
      <c r="B296" s="242">
        <v>1643.9</v>
      </c>
      <c r="C296" s="242">
        <v>1631.3</v>
      </c>
      <c r="D296" s="242">
        <v>1651.6</v>
      </c>
      <c r="E296" s="242">
        <v>1628.6</v>
      </c>
      <c r="F296" s="242" t="s">
        <v>2582</v>
      </c>
      <c r="G296" s="242">
        <v>0.0043</v>
      </c>
    </row>
    <row r="297" ht="12.0" customHeight="1">
      <c r="A297" s="270">
        <v>45181.0</v>
      </c>
      <c r="B297" s="271">
        <v>1636.9</v>
      </c>
      <c r="C297" s="271">
        <v>1640.0</v>
      </c>
      <c r="D297" s="271">
        <v>1642.9</v>
      </c>
      <c r="E297" s="271">
        <v>1625.05</v>
      </c>
      <c r="F297" s="271" t="s">
        <v>2727</v>
      </c>
      <c r="G297" s="271">
        <v>0.0031</v>
      </c>
    </row>
    <row r="298" ht="12.0" customHeight="1">
      <c r="A298" s="258">
        <v>45180.0</v>
      </c>
      <c r="B298" s="242">
        <v>1631.8</v>
      </c>
      <c r="C298" s="242">
        <v>1628.9</v>
      </c>
      <c r="D298" s="242">
        <v>1636.5</v>
      </c>
      <c r="E298" s="242">
        <v>1624.0</v>
      </c>
      <c r="F298" s="242" t="s">
        <v>2728</v>
      </c>
      <c r="G298" s="242">
        <v>0.0052</v>
      </c>
    </row>
    <row r="299" ht="12.0" customHeight="1">
      <c r="A299" s="270">
        <v>45177.0</v>
      </c>
      <c r="B299" s="271">
        <v>1623.4</v>
      </c>
      <c r="C299" s="271">
        <v>1608.3</v>
      </c>
      <c r="D299" s="271">
        <v>1632.9</v>
      </c>
      <c r="E299" s="271">
        <v>1607.6</v>
      </c>
      <c r="F299" s="271" t="s">
        <v>2729</v>
      </c>
      <c r="G299" s="271">
        <v>0.0078</v>
      </c>
    </row>
    <row r="300" ht="12.0" customHeight="1">
      <c r="A300" s="258">
        <v>45176.0</v>
      </c>
      <c r="B300" s="242">
        <v>1610.85</v>
      </c>
      <c r="C300" s="242">
        <v>1595.5</v>
      </c>
      <c r="D300" s="242">
        <v>1614.0</v>
      </c>
      <c r="E300" s="242">
        <v>1587.15</v>
      </c>
      <c r="F300" s="242" t="s">
        <v>2730</v>
      </c>
      <c r="G300" s="242">
        <v>0.0096</v>
      </c>
    </row>
    <row r="301" ht="12.0" customHeight="1">
      <c r="A301" s="270">
        <v>45175.0</v>
      </c>
      <c r="B301" s="271">
        <v>1595.5</v>
      </c>
      <c r="C301" s="271">
        <v>1576.8</v>
      </c>
      <c r="D301" s="271">
        <v>1600.0</v>
      </c>
      <c r="E301" s="271">
        <v>1574.9</v>
      </c>
      <c r="F301" s="271" t="s">
        <v>2731</v>
      </c>
      <c r="G301" s="271">
        <v>0.0131</v>
      </c>
    </row>
    <row r="302" ht="12.0" customHeight="1">
      <c r="A302" s="258">
        <v>45174.0</v>
      </c>
      <c r="B302" s="242">
        <v>1574.9</v>
      </c>
      <c r="C302" s="242">
        <v>1588.4</v>
      </c>
      <c r="D302" s="242">
        <v>1588.4</v>
      </c>
      <c r="E302" s="242">
        <v>1570.6</v>
      </c>
      <c r="F302" s="242" t="s">
        <v>2732</v>
      </c>
      <c r="G302" s="242">
        <v>-0.0061</v>
      </c>
    </row>
    <row r="303" ht="12.0" customHeight="1">
      <c r="A303" s="270">
        <v>45173.0</v>
      </c>
      <c r="B303" s="271">
        <v>1584.55</v>
      </c>
      <c r="C303" s="271">
        <v>1590.0</v>
      </c>
      <c r="D303" s="271">
        <v>1591.45</v>
      </c>
      <c r="E303" s="271">
        <v>1574.9</v>
      </c>
      <c r="F303" s="271" t="s">
        <v>2733</v>
      </c>
      <c r="G303" s="271">
        <v>0.0063</v>
      </c>
    </row>
    <row r="304" ht="12.0" customHeight="1">
      <c r="A304" s="258">
        <v>45170.0</v>
      </c>
      <c r="B304" s="242">
        <v>1574.7</v>
      </c>
      <c r="C304" s="242">
        <v>1571.0</v>
      </c>
      <c r="D304" s="242">
        <v>1579.0</v>
      </c>
      <c r="E304" s="242">
        <v>1559.35</v>
      </c>
      <c r="F304" s="242" t="s">
        <v>2734</v>
      </c>
      <c r="G304" s="242">
        <v>0.0021</v>
      </c>
    </row>
    <row r="305" ht="12.0" customHeight="1">
      <c r="A305" s="270">
        <v>45169.0</v>
      </c>
      <c r="B305" s="271">
        <v>1571.45</v>
      </c>
      <c r="C305" s="271">
        <v>1579.0</v>
      </c>
      <c r="D305" s="271">
        <v>1583.15</v>
      </c>
      <c r="E305" s="271">
        <v>1563.1</v>
      </c>
      <c r="F305" s="271" t="s">
        <v>2735</v>
      </c>
      <c r="G305" s="271">
        <v>-0.0046</v>
      </c>
    </row>
    <row r="306" ht="12.0" customHeight="1">
      <c r="A306" s="258">
        <v>45168.0</v>
      </c>
      <c r="B306" s="242">
        <v>1578.7</v>
      </c>
      <c r="C306" s="242">
        <v>1603.95</v>
      </c>
      <c r="D306" s="242">
        <v>1603.95</v>
      </c>
      <c r="E306" s="242">
        <v>1573.7</v>
      </c>
      <c r="F306" s="242" t="s">
        <v>2491</v>
      </c>
      <c r="G306" s="242">
        <v>-0.0073</v>
      </c>
    </row>
    <row r="307" ht="12.0" customHeight="1">
      <c r="A307" s="270">
        <v>45167.0</v>
      </c>
      <c r="B307" s="271">
        <v>1590.3</v>
      </c>
      <c r="C307" s="271">
        <v>1589.7</v>
      </c>
      <c r="D307" s="271">
        <v>1592.65</v>
      </c>
      <c r="E307" s="271">
        <v>1581.45</v>
      </c>
      <c r="F307" s="271" t="s">
        <v>2736</v>
      </c>
      <c r="G307" s="271">
        <v>0.008</v>
      </c>
    </row>
    <row r="308" ht="12.0" customHeight="1">
      <c r="A308" s="258">
        <v>45166.0</v>
      </c>
      <c r="B308" s="242">
        <v>1577.75</v>
      </c>
      <c r="C308" s="242">
        <v>1561.5</v>
      </c>
      <c r="D308" s="242">
        <v>1582.65</v>
      </c>
      <c r="E308" s="242">
        <v>1561.5</v>
      </c>
      <c r="F308" s="242" t="s">
        <v>2737</v>
      </c>
      <c r="G308" s="242">
        <v>0.0104</v>
      </c>
    </row>
    <row r="309" ht="12.0" customHeight="1">
      <c r="A309" s="270">
        <v>45163.0</v>
      </c>
      <c r="B309" s="271">
        <v>1561.5</v>
      </c>
      <c r="C309" s="271">
        <v>1574.55</v>
      </c>
      <c r="D309" s="271">
        <v>1577.5</v>
      </c>
      <c r="E309" s="271">
        <v>1558.4</v>
      </c>
      <c r="F309" s="271" t="s">
        <v>2738</v>
      </c>
      <c r="G309" s="271">
        <v>-0.0113</v>
      </c>
    </row>
    <row r="310" ht="12.0" customHeight="1">
      <c r="A310" s="258">
        <v>45162.0</v>
      </c>
      <c r="B310" s="242">
        <v>1579.3</v>
      </c>
      <c r="C310" s="242">
        <v>1593.3</v>
      </c>
      <c r="D310" s="242">
        <v>1596.2</v>
      </c>
      <c r="E310" s="242">
        <v>1576.15</v>
      </c>
      <c r="F310" s="242" t="s">
        <v>2739</v>
      </c>
      <c r="G310" s="242">
        <v>-0.0046</v>
      </c>
    </row>
    <row r="311" ht="12.0" customHeight="1">
      <c r="A311" s="270">
        <v>45161.0</v>
      </c>
      <c r="B311" s="271">
        <v>1586.6</v>
      </c>
      <c r="C311" s="271">
        <v>1580.0</v>
      </c>
      <c r="D311" s="271">
        <v>1590.55</v>
      </c>
      <c r="E311" s="271">
        <v>1573.25</v>
      </c>
      <c r="F311" s="271" t="s">
        <v>2740</v>
      </c>
      <c r="G311" s="271">
        <v>0.0025</v>
      </c>
    </row>
    <row r="312" ht="12.0" customHeight="1">
      <c r="A312" s="258">
        <v>45160.0</v>
      </c>
      <c r="B312" s="242">
        <v>1582.7</v>
      </c>
      <c r="C312" s="242">
        <v>1596.35</v>
      </c>
      <c r="D312" s="242">
        <v>1598.0</v>
      </c>
      <c r="E312" s="242">
        <v>1580.0</v>
      </c>
      <c r="F312" s="242" t="s">
        <v>2741</v>
      </c>
      <c r="G312" s="242">
        <v>-0.0043</v>
      </c>
    </row>
    <row r="313" ht="12.0" customHeight="1">
      <c r="A313" s="270">
        <v>45159.0</v>
      </c>
      <c r="B313" s="271">
        <v>1589.5</v>
      </c>
      <c r="C313" s="271">
        <v>1600.5</v>
      </c>
      <c r="D313" s="271">
        <v>1600.5</v>
      </c>
      <c r="E313" s="271">
        <v>1587.0</v>
      </c>
      <c r="F313" s="271" t="s">
        <v>2742</v>
      </c>
      <c r="G313" s="271">
        <v>-8.0E-4</v>
      </c>
    </row>
    <row r="314" ht="12.0" customHeight="1">
      <c r="A314" s="258">
        <v>45156.0</v>
      </c>
      <c r="B314" s="242">
        <v>1590.75</v>
      </c>
      <c r="C314" s="242">
        <v>1587.55</v>
      </c>
      <c r="D314" s="242">
        <v>1596.3</v>
      </c>
      <c r="E314" s="242">
        <v>1585.5</v>
      </c>
      <c r="F314" s="242" t="s">
        <v>2208</v>
      </c>
      <c r="G314" s="242">
        <v>-0.0041</v>
      </c>
    </row>
    <row r="315" ht="12.0" customHeight="1">
      <c r="A315" s="270">
        <v>45155.0</v>
      </c>
      <c r="B315" s="271">
        <v>1597.3</v>
      </c>
      <c r="C315" s="271">
        <v>1597.6</v>
      </c>
      <c r="D315" s="271">
        <v>1609.9</v>
      </c>
      <c r="E315" s="271">
        <v>1594.0</v>
      </c>
      <c r="F315" s="271" t="s">
        <v>2743</v>
      </c>
      <c r="G315" s="271">
        <v>-0.0055</v>
      </c>
    </row>
    <row r="316" ht="12.0" customHeight="1">
      <c r="A316" s="258">
        <v>45154.0</v>
      </c>
      <c r="B316" s="242">
        <v>1606.2</v>
      </c>
      <c r="C316" s="242">
        <v>1583.1</v>
      </c>
      <c r="D316" s="242">
        <v>1609.65</v>
      </c>
      <c r="E316" s="242">
        <v>1581.3</v>
      </c>
      <c r="F316" s="242" t="s">
        <v>2744</v>
      </c>
      <c r="G316" s="242">
        <v>-0.0029</v>
      </c>
    </row>
    <row r="317" ht="12.0" customHeight="1">
      <c r="A317" s="270">
        <v>45152.0</v>
      </c>
      <c r="B317" s="271">
        <v>1610.9</v>
      </c>
      <c r="C317" s="271">
        <v>1611.0</v>
      </c>
      <c r="D317" s="271">
        <v>1615.0</v>
      </c>
      <c r="E317" s="271">
        <v>1600.25</v>
      </c>
      <c r="F317" s="271" t="s">
        <v>2745</v>
      </c>
      <c r="G317" s="271">
        <v>-0.0049</v>
      </c>
    </row>
    <row r="318" ht="12.0" customHeight="1">
      <c r="A318" s="258">
        <v>45149.0</v>
      </c>
      <c r="B318" s="242">
        <v>1618.8</v>
      </c>
      <c r="C318" s="242">
        <v>1638.4</v>
      </c>
      <c r="D318" s="242">
        <v>1638.4</v>
      </c>
      <c r="E318" s="242">
        <v>1616.2</v>
      </c>
      <c r="F318" s="242" t="s">
        <v>2746</v>
      </c>
      <c r="G318" s="242">
        <v>-0.0104</v>
      </c>
    </row>
    <row r="319" ht="12.0" customHeight="1">
      <c r="A319" s="270">
        <v>45148.0</v>
      </c>
      <c r="B319" s="271">
        <v>1635.85</v>
      </c>
      <c r="C319" s="271">
        <v>1647.05</v>
      </c>
      <c r="D319" s="271">
        <v>1654.25</v>
      </c>
      <c r="E319" s="271">
        <v>1631.0</v>
      </c>
      <c r="F319" s="271" t="s">
        <v>2747</v>
      </c>
      <c r="G319" s="271">
        <v>-0.0089</v>
      </c>
    </row>
    <row r="320" ht="12.0" customHeight="1">
      <c r="A320" s="258">
        <v>45147.0</v>
      </c>
      <c r="B320" s="242">
        <v>1650.5</v>
      </c>
      <c r="C320" s="242">
        <v>1653.0</v>
      </c>
      <c r="D320" s="242">
        <v>1654.5</v>
      </c>
      <c r="E320" s="242">
        <v>1631.1</v>
      </c>
      <c r="F320" s="242" t="s">
        <v>2748</v>
      </c>
      <c r="G320" s="242">
        <v>4.0E-4</v>
      </c>
    </row>
    <row r="321" ht="12.0" customHeight="1">
      <c r="A321" s="270">
        <v>45146.0</v>
      </c>
      <c r="B321" s="271">
        <v>1649.9</v>
      </c>
      <c r="C321" s="271">
        <v>1651.7</v>
      </c>
      <c r="D321" s="271">
        <v>1655.6</v>
      </c>
      <c r="E321" s="271">
        <v>1642.05</v>
      </c>
      <c r="F321" s="271" t="s">
        <v>2749</v>
      </c>
      <c r="G321" s="271">
        <v>-8.0E-4</v>
      </c>
    </row>
    <row r="322" ht="12.0" customHeight="1">
      <c r="A322" s="258">
        <v>45145.0</v>
      </c>
      <c r="B322" s="242">
        <v>1651.25</v>
      </c>
      <c r="C322" s="242">
        <v>1663.1</v>
      </c>
      <c r="D322" s="242">
        <v>1663.1</v>
      </c>
      <c r="E322" s="242">
        <v>1647.55</v>
      </c>
      <c r="F322" s="242" t="s">
        <v>2750</v>
      </c>
      <c r="G322" s="242">
        <v>-6.0E-4</v>
      </c>
    </row>
    <row r="323" ht="12.0" customHeight="1">
      <c r="A323" s="270">
        <v>45142.0</v>
      </c>
      <c r="B323" s="271">
        <v>1652.2</v>
      </c>
      <c r="C323" s="271">
        <v>1635.15</v>
      </c>
      <c r="D323" s="271">
        <v>1656.5</v>
      </c>
      <c r="E323" s="271">
        <v>1629.25</v>
      </c>
      <c r="F323" s="271" t="s">
        <v>1985</v>
      </c>
      <c r="G323" s="271">
        <v>0.0145</v>
      </c>
    </row>
    <row r="324" ht="12.0" customHeight="1">
      <c r="A324" s="258">
        <v>45141.0</v>
      </c>
      <c r="B324" s="242">
        <v>1628.65</v>
      </c>
      <c r="C324" s="242">
        <v>1640.0</v>
      </c>
      <c r="D324" s="242">
        <v>1651.35</v>
      </c>
      <c r="E324" s="242">
        <v>1623.0</v>
      </c>
      <c r="F324" s="242" t="s">
        <v>2751</v>
      </c>
      <c r="G324" s="242">
        <v>-0.0072</v>
      </c>
    </row>
    <row r="325" ht="12.0" customHeight="1">
      <c r="A325" s="270">
        <v>45140.0</v>
      </c>
      <c r="B325" s="271">
        <v>1640.5</v>
      </c>
      <c r="C325" s="271">
        <v>1642.0</v>
      </c>
      <c r="D325" s="271">
        <v>1651.5</v>
      </c>
      <c r="E325" s="271">
        <v>1633.15</v>
      </c>
      <c r="F325" s="271" t="s">
        <v>1817</v>
      </c>
      <c r="G325" s="271">
        <v>-0.0131</v>
      </c>
    </row>
    <row r="326" ht="12.0" customHeight="1">
      <c r="A326" s="258">
        <v>45139.0</v>
      </c>
      <c r="B326" s="242">
        <v>1662.25</v>
      </c>
      <c r="C326" s="242">
        <v>1654.45</v>
      </c>
      <c r="D326" s="242">
        <v>1667.45</v>
      </c>
      <c r="E326" s="242">
        <v>1650.0</v>
      </c>
      <c r="F326" s="242" t="s">
        <v>2752</v>
      </c>
      <c r="G326" s="242">
        <v>0.0067</v>
      </c>
    </row>
    <row r="327" ht="12.0" customHeight="1">
      <c r="A327" s="270">
        <v>45138.0</v>
      </c>
      <c r="B327" s="271">
        <v>1651.2</v>
      </c>
      <c r="C327" s="271">
        <v>1650.05</v>
      </c>
      <c r="D327" s="271">
        <v>1656.8</v>
      </c>
      <c r="E327" s="271">
        <v>1638.7</v>
      </c>
      <c r="F327" s="271" t="s">
        <v>2753</v>
      </c>
      <c r="G327" s="271">
        <v>0.0047</v>
      </c>
    </row>
    <row r="328" ht="12.0" customHeight="1">
      <c r="A328" s="258">
        <v>45135.0</v>
      </c>
      <c r="B328" s="242">
        <v>1643.5</v>
      </c>
      <c r="C328" s="242">
        <v>1661.5</v>
      </c>
      <c r="D328" s="242">
        <v>1668.9</v>
      </c>
      <c r="E328" s="242">
        <v>1641.1</v>
      </c>
      <c r="F328" s="242" t="s">
        <v>2754</v>
      </c>
      <c r="G328" s="242">
        <v>-0.0177</v>
      </c>
    </row>
    <row r="329" ht="12.0" customHeight="1">
      <c r="A329" s="270">
        <v>45134.0</v>
      </c>
      <c r="B329" s="271">
        <v>1673.15</v>
      </c>
      <c r="C329" s="271">
        <v>1699.9</v>
      </c>
      <c r="D329" s="271">
        <v>1703.0</v>
      </c>
      <c r="E329" s="271">
        <v>1667.45</v>
      </c>
      <c r="F329" s="271" t="s">
        <v>2755</v>
      </c>
      <c r="G329" s="271">
        <v>-0.0104</v>
      </c>
    </row>
    <row r="330" ht="12.0" customHeight="1">
      <c r="A330" s="258">
        <v>45133.0</v>
      </c>
      <c r="B330" s="242">
        <v>1690.7</v>
      </c>
      <c r="C330" s="242">
        <v>1699.6</v>
      </c>
      <c r="D330" s="242">
        <v>1699.6</v>
      </c>
      <c r="E330" s="242">
        <v>1688.0</v>
      </c>
      <c r="F330" s="242" t="s">
        <v>2502</v>
      </c>
      <c r="G330" s="242">
        <v>-0.0035</v>
      </c>
    </row>
    <row r="331" ht="12.0" customHeight="1">
      <c r="A331" s="270">
        <v>45132.0</v>
      </c>
      <c r="B331" s="271">
        <v>1696.6</v>
      </c>
      <c r="C331" s="271">
        <v>1684.65</v>
      </c>
      <c r="D331" s="271">
        <v>1699.0</v>
      </c>
      <c r="E331" s="271">
        <v>1678.4</v>
      </c>
      <c r="F331" s="271" t="s">
        <v>2756</v>
      </c>
      <c r="G331" s="271">
        <v>0.0108</v>
      </c>
    </row>
    <row r="332" ht="12.0" customHeight="1">
      <c r="A332" s="258">
        <v>45131.0</v>
      </c>
      <c r="B332" s="242">
        <v>1678.4</v>
      </c>
      <c r="C332" s="242">
        <v>1678.5</v>
      </c>
      <c r="D332" s="242">
        <v>1684.65</v>
      </c>
      <c r="E332" s="242">
        <v>1670.1</v>
      </c>
      <c r="F332" s="242" t="s">
        <v>2646</v>
      </c>
      <c r="G332" s="242">
        <v>0.0016</v>
      </c>
    </row>
    <row r="333" ht="12.0" customHeight="1">
      <c r="A333" s="270">
        <v>45128.0</v>
      </c>
      <c r="B333" s="271">
        <v>1675.75</v>
      </c>
      <c r="C333" s="271">
        <v>1680.0</v>
      </c>
      <c r="D333" s="271">
        <v>1689.8</v>
      </c>
      <c r="E333" s="271">
        <v>1673.25</v>
      </c>
      <c r="F333" s="271" t="s">
        <v>2757</v>
      </c>
      <c r="G333" s="271">
        <v>-0.0077</v>
      </c>
    </row>
    <row r="334" ht="12.0" customHeight="1">
      <c r="A334" s="258">
        <v>45127.0</v>
      </c>
      <c r="B334" s="242">
        <v>1688.75</v>
      </c>
      <c r="C334" s="242">
        <v>1681.15</v>
      </c>
      <c r="D334" s="242">
        <v>1692.0</v>
      </c>
      <c r="E334" s="242">
        <v>1680.0</v>
      </c>
      <c r="F334" s="242" t="s">
        <v>2758</v>
      </c>
      <c r="G334" s="242">
        <v>0.0022</v>
      </c>
    </row>
    <row r="335" ht="12.0" customHeight="1">
      <c r="A335" s="270">
        <v>45126.0</v>
      </c>
      <c r="B335" s="271">
        <v>1685.1</v>
      </c>
      <c r="C335" s="271">
        <v>1681.1</v>
      </c>
      <c r="D335" s="271">
        <v>1688.75</v>
      </c>
      <c r="E335" s="271">
        <v>1675.0</v>
      </c>
      <c r="F335" s="271" t="s">
        <v>2759</v>
      </c>
      <c r="G335" s="271">
        <v>0.0045</v>
      </c>
    </row>
    <row r="336" ht="12.0" customHeight="1">
      <c r="A336" s="258">
        <v>45125.0</v>
      </c>
      <c r="B336" s="242">
        <v>1677.5</v>
      </c>
      <c r="C336" s="242">
        <v>1698.0</v>
      </c>
      <c r="D336" s="242">
        <v>1704.0</v>
      </c>
      <c r="E336" s="242">
        <v>1670.0</v>
      </c>
      <c r="F336" s="242" t="s">
        <v>2760</v>
      </c>
      <c r="G336" s="242">
        <v>-8.0E-4</v>
      </c>
    </row>
    <row r="337" ht="12.0" customHeight="1">
      <c r="A337" s="270">
        <v>45124.0</v>
      </c>
      <c r="B337" s="271">
        <v>1678.9</v>
      </c>
      <c r="C337" s="271">
        <v>1650.0</v>
      </c>
      <c r="D337" s="271">
        <v>1682.0</v>
      </c>
      <c r="E337" s="271">
        <v>1633.0</v>
      </c>
      <c r="F337" s="271" t="s">
        <v>2761</v>
      </c>
      <c r="G337" s="271">
        <v>0.0209</v>
      </c>
    </row>
    <row r="338" ht="12.0" customHeight="1">
      <c r="A338" s="258">
        <v>45121.0</v>
      </c>
      <c r="B338" s="242">
        <v>1644.5</v>
      </c>
      <c r="C338" s="242">
        <v>1653.6</v>
      </c>
      <c r="D338" s="242">
        <v>1653.6</v>
      </c>
      <c r="E338" s="242">
        <v>1635.0</v>
      </c>
      <c r="F338" s="242" t="s">
        <v>2762</v>
      </c>
      <c r="G338" s="242">
        <v>0.0021</v>
      </c>
    </row>
    <row r="339" ht="12.0" customHeight="1">
      <c r="A339" s="270">
        <v>45120.0</v>
      </c>
      <c r="B339" s="271">
        <v>1641.1</v>
      </c>
      <c r="C339" s="271">
        <v>1656.7</v>
      </c>
      <c r="D339" s="271">
        <v>1657.45</v>
      </c>
      <c r="E339" s="271">
        <v>1638.05</v>
      </c>
      <c r="F339" s="271" t="s">
        <v>2763</v>
      </c>
      <c r="G339" s="271">
        <v>0.005</v>
      </c>
    </row>
    <row r="340" ht="12.0" customHeight="1">
      <c r="A340" s="258">
        <v>45119.0</v>
      </c>
      <c r="B340" s="242">
        <v>1632.95</v>
      </c>
      <c r="C340" s="242">
        <v>1655.35</v>
      </c>
      <c r="D340" s="242">
        <v>1666.3</v>
      </c>
      <c r="E340" s="242">
        <v>1627.15</v>
      </c>
      <c r="F340" s="242" t="s">
        <v>2764</v>
      </c>
      <c r="G340" s="242">
        <v>-0.0094</v>
      </c>
    </row>
    <row r="341" ht="12.0" customHeight="1">
      <c r="A341" s="270">
        <v>45118.0</v>
      </c>
      <c r="B341" s="271">
        <v>1648.4</v>
      </c>
      <c r="C341" s="271">
        <v>1663.0</v>
      </c>
      <c r="D341" s="271">
        <v>1676.0</v>
      </c>
      <c r="E341" s="271">
        <v>1645.5</v>
      </c>
      <c r="F341" s="271" t="s">
        <v>2765</v>
      </c>
      <c r="G341" s="271">
        <v>-0.0049</v>
      </c>
    </row>
    <row r="342" ht="12.0" customHeight="1">
      <c r="A342" s="258">
        <v>45117.0</v>
      </c>
      <c r="B342" s="242">
        <v>1656.45</v>
      </c>
      <c r="C342" s="242">
        <v>1661.0</v>
      </c>
      <c r="D342" s="242">
        <v>1676.75</v>
      </c>
      <c r="E342" s="242">
        <v>1649.7</v>
      </c>
      <c r="F342" s="242" t="s">
        <v>2766</v>
      </c>
      <c r="G342" s="242">
        <v>-0.0024</v>
      </c>
    </row>
    <row r="343" ht="12.0" customHeight="1">
      <c r="A343" s="270">
        <v>45114.0</v>
      </c>
      <c r="B343" s="271">
        <v>1660.4</v>
      </c>
      <c r="C343" s="271">
        <v>1665.0</v>
      </c>
      <c r="D343" s="271">
        <v>1675.0</v>
      </c>
      <c r="E343" s="271">
        <v>1656.3</v>
      </c>
      <c r="F343" s="271" t="s">
        <v>2014</v>
      </c>
      <c r="G343" s="271">
        <v>-0.0087</v>
      </c>
    </row>
    <row r="344" ht="12.0" customHeight="1">
      <c r="A344" s="258">
        <v>45113.0</v>
      </c>
      <c r="B344" s="242">
        <v>1675.0</v>
      </c>
      <c r="C344" s="242">
        <v>1673.0</v>
      </c>
      <c r="D344" s="242">
        <v>1687.85</v>
      </c>
      <c r="E344" s="242">
        <v>1660.4</v>
      </c>
      <c r="F344" s="242" t="s">
        <v>2767</v>
      </c>
      <c r="G344" s="242">
        <v>0.001</v>
      </c>
    </row>
    <row r="345" ht="12.0" customHeight="1">
      <c r="A345" s="270">
        <v>45112.0</v>
      </c>
      <c r="B345" s="271">
        <v>1673.3</v>
      </c>
      <c r="C345" s="271">
        <v>1716.25</v>
      </c>
      <c r="D345" s="271">
        <v>1720.0</v>
      </c>
      <c r="E345" s="271">
        <v>1668.55</v>
      </c>
      <c r="F345" s="271" t="s">
        <v>2768</v>
      </c>
      <c r="G345" s="271">
        <v>-0.0318</v>
      </c>
    </row>
    <row r="346" ht="12.0" customHeight="1">
      <c r="A346" s="258">
        <v>45111.0</v>
      </c>
      <c r="B346" s="242">
        <v>1728.2</v>
      </c>
      <c r="C346" s="242">
        <v>1723.45</v>
      </c>
      <c r="D346" s="242">
        <v>1747.0</v>
      </c>
      <c r="E346" s="242">
        <v>1713.8</v>
      </c>
      <c r="F346" s="242" t="s">
        <v>2769</v>
      </c>
      <c r="G346" s="242">
        <v>0.0049</v>
      </c>
    </row>
    <row r="347" ht="12.0" customHeight="1">
      <c r="A347" s="270">
        <v>45110.0</v>
      </c>
      <c r="B347" s="271">
        <v>1719.8</v>
      </c>
      <c r="C347" s="271">
        <v>1712.5</v>
      </c>
      <c r="D347" s="271">
        <v>1757.5</v>
      </c>
      <c r="E347" s="271">
        <v>1710.0</v>
      </c>
      <c r="F347" s="271" t="s">
        <v>2770</v>
      </c>
      <c r="G347" s="271">
        <v>0.0108</v>
      </c>
    </row>
    <row r="348" ht="12.0" customHeight="1">
      <c r="A348" s="258">
        <v>45107.0</v>
      </c>
      <c r="B348" s="242">
        <v>1701.4</v>
      </c>
      <c r="C348" s="242">
        <v>1704.0</v>
      </c>
      <c r="D348" s="242">
        <v>1708.8</v>
      </c>
      <c r="E348" s="242">
        <v>1683.25</v>
      </c>
      <c r="F348" s="242" t="s">
        <v>2771</v>
      </c>
      <c r="G348" s="242">
        <v>0.0151</v>
      </c>
    </row>
    <row r="349" ht="12.0" customHeight="1">
      <c r="A349" s="270">
        <v>45105.0</v>
      </c>
      <c r="B349" s="271">
        <v>1676.15</v>
      </c>
      <c r="C349" s="271">
        <v>1670.0</v>
      </c>
      <c r="D349" s="271">
        <v>1679.9</v>
      </c>
      <c r="E349" s="271">
        <v>1660.5</v>
      </c>
      <c r="F349" s="271" t="s">
        <v>2772</v>
      </c>
      <c r="G349" s="271">
        <v>0.0106</v>
      </c>
    </row>
    <row r="350" ht="12.0" customHeight="1">
      <c r="A350" s="258">
        <v>45104.0</v>
      </c>
      <c r="B350" s="242">
        <v>1658.6</v>
      </c>
      <c r="C350" s="242">
        <v>1642.95</v>
      </c>
      <c r="D350" s="242">
        <v>1672.9</v>
      </c>
      <c r="E350" s="242">
        <v>1638.55</v>
      </c>
      <c r="F350" s="242" t="s">
        <v>2773</v>
      </c>
      <c r="G350" s="242">
        <v>0.0141</v>
      </c>
    </row>
    <row r="351" ht="12.0" customHeight="1">
      <c r="A351" s="270">
        <v>45103.0</v>
      </c>
      <c r="B351" s="271">
        <v>1635.55</v>
      </c>
      <c r="C351" s="271">
        <v>1645.0</v>
      </c>
      <c r="D351" s="271">
        <v>1650.75</v>
      </c>
      <c r="E351" s="271">
        <v>1628.7</v>
      </c>
      <c r="F351" s="271" t="s">
        <v>2774</v>
      </c>
      <c r="G351" s="271">
        <v>-0.0048</v>
      </c>
    </row>
    <row r="352" ht="12.0" customHeight="1">
      <c r="A352" s="258">
        <v>45100.0</v>
      </c>
      <c r="B352" s="242">
        <v>1643.5</v>
      </c>
      <c r="C352" s="242">
        <v>1637.55</v>
      </c>
      <c r="D352" s="242">
        <v>1659.9</v>
      </c>
      <c r="E352" s="242">
        <v>1634.05</v>
      </c>
      <c r="F352" s="242" t="s">
        <v>2775</v>
      </c>
      <c r="G352" s="242">
        <v>-1.0E-4</v>
      </c>
    </row>
    <row r="353" ht="12.0" customHeight="1">
      <c r="A353" s="270">
        <v>45099.0</v>
      </c>
      <c r="B353" s="271">
        <v>1643.6</v>
      </c>
      <c r="C353" s="271">
        <v>1640.0</v>
      </c>
      <c r="D353" s="271">
        <v>1657.55</v>
      </c>
      <c r="E353" s="271">
        <v>1639.05</v>
      </c>
      <c r="F353" s="271" t="s">
        <v>2776</v>
      </c>
      <c r="G353" s="271">
        <v>0.0049</v>
      </c>
    </row>
    <row r="354" ht="12.0" customHeight="1">
      <c r="A354" s="258">
        <v>45098.0</v>
      </c>
      <c r="B354" s="242">
        <v>1635.6</v>
      </c>
      <c r="C354" s="242">
        <v>1616.0</v>
      </c>
      <c r="D354" s="242">
        <v>1637.25</v>
      </c>
      <c r="E354" s="242">
        <v>1611.0</v>
      </c>
      <c r="F354" s="242" t="s">
        <v>2777</v>
      </c>
      <c r="G354" s="242">
        <v>0.0175</v>
      </c>
    </row>
    <row r="355" ht="12.0" customHeight="1">
      <c r="A355" s="270">
        <v>45097.0</v>
      </c>
      <c r="B355" s="271">
        <v>1607.5</v>
      </c>
      <c r="C355" s="271">
        <v>1604.15</v>
      </c>
      <c r="D355" s="271">
        <v>1611.0</v>
      </c>
      <c r="E355" s="271">
        <v>1590.65</v>
      </c>
      <c r="F355" s="271" t="s">
        <v>1861</v>
      </c>
      <c r="G355" s="271">
        <v>0.0021</v>
      </c>
    </row>
    <row r="356" ht="12.0" customHeight="1">
      <c r="A356" s="258">
        <v>45096.0</v>
      </c>
      <c r="B356" s="242">
        <v>1604.15</v>
      </c>
      <c r="C356" s="242">
        <v>1611.0</v>
      </c>
      <c r="D356" s="242">
        <v>1614.25</v>
      </c>
      <c r="E356" s="242">
        <v>1598.35</v>
      </c>
      <c r="F356" s="242" t="s">
        <v>2778</v>
      </c>
      <c r="G356" s="242">
        <v>9.0E-4</v>
      </c>
    </row>
    <row r="357" ht="12.0" customHeight="1">
      <c r="A357" s="270">
        <v>45093.0</v>
      </c>
      <c r="B357" s="271">
        <v>1602.75</v>
      </c>
      <c r="C357" s="271">
        <v>1587.15</v>
      </c>
      <c r="D357" s="271">
        <v>1609.2</v>
      </c>
      <c r="E357" s="271">
        <v>1584.0</v>
      </c>
      <c r="F357" s="271" t="s">
        <v>1698</v>
      </c>
      <c r="G357" s="271">
        <v>0.0131</v>
      </c>
    </row>
    <row r="358" ht="12.0" customHeight="1">
      <c r="A358" s="258">
        <v>45092.0</v>
      </c>
      <c r="B358" s="242">
        <v>1582.05</v>
      </c>
      <c r="C358" s="242">
        <v>1604.0</v>
      </c>
      <c r="D358" s="242">
        <v>1605.95</v>
      </c>
      <c r="E358" s="242">
        <v>1579.0</v>
      </c>
      <c r="F358" s="242" t="s">
        <v>2779</v>
      </c>
      <c r="G358" s="242">
        <v>-0.0123</v>
      </c>
    </row>
    <row r="359" ht="12.0" customHeight="1">
      <c r="A359" s="270">
        <v>45091.0</v>
      </c>
      <c r="B359" s="271">
        <v>1601.75</v>
      </c>
      <c r="C359" s="271">
        <v>1610.45</v>
      </c>
      <c r="D359" s="271">
        <v>1612.0</v>
      </c>
      <c r="E359" s="271">
        <v>1600.2</v>
      </c>
      <c r="F359" s="271" t="s">
        <v>2521</v>
      </c>
      <c r="G359" s="271">
        <v>-0.0011</v>
      </c>
    </row>
    <row r="360" ht="12.0" customHeight="1">
      <c r="A360" s="258">
        <v>45090.0</v>
      </c>
      <c r="B360" s="242">
        <v>1603.5</v>
      </c>
      <c r="C360" s="242">
        <v>1590.1</v>
      </c>
      <c r="D360" s="242">
        <v>1609.0</v>
      </c>
      <c r="E360" s="242">
        <v>1590.1</v>
      </c>
      <c r="F360" s="242" t="s">
        <v>2780</v>
      </c>
      <c r="G360" s="242">
        <v>0.0017</v>
      </c>
    </row>
    <row r="361" ht="12.0" customHeight="1">
      <c r="A361" s="270">
        <v>45089.0</v>
      </c>
      <c r="B361" s="271">
        <v>1600.8</v>
      </c>
      <c r="C361" s="271">
        <v>1612.55</v>
      </c>
      <c r="D361" s="271">
        <v>1615.8</v>
      </c>
      <c r="E361" s="271">
        <v>1599.45</v>
      </c>
      <c r="F361" s="271" t="s">
        <v>2041</v>
      </c>
      <c r="G361" s="271">
        <v>-0.0061</v>
      </c>
    </row>
    <row r="362" ht="12.0" customHeight="1">
      <c r="A362" s="258">
        <v>45086.0</v>
      </c>
      <c r="B362" s="242">
        <v>1610.6</v>
      </c>
      <c r="C362" s="242">
        <v>1615.9</v>
      </c>
      <c r="D362" s="242">
        <v>1618.5</v>
      </c>
      <c r="E362" s="242">
        <v>1607.0</v>
      </c>
      <c r="F362" s="242" t="s">
        <v>2781</v>
      </c>
      <c r="G362" s="242">
        <v>0.0012</v>
      </c>
    </row>
    <row r="363" ht="12.0" customHeight="1">
      <c r="A363" s="270">
        <v>45085.0</v>
      </c>
      <c r="B363" s="271">
        <v>1608.7</v>
      </c>
      <c r="C363" s="271">
        <v>1603.25</v>
      </c>
      <c r="D363" s="271">
        <v>1626.0</v>
      </c>
      <c r="E363" s="271">
        <v>1603.25</v>
      </c>
      <c r="F363" s="271" t="s">
        <v>2782</v>
      </c>
      <c r="G363" s="271">
        <v>6.0E-4</v>
      </c>
    </row>
    <row r="364" ht="12.0" customHeight="1">
      <c r="A364" s="258">
        <v>45084.0</v>
      </c>
      <c r="B364" s="242">
        <v>1607.7</v>
      </c>
      <c r="C364" s="242">
        <v>1603.45</v>
      </c>
      <c r="D364" s="242">
        <v>1612.55</v>
      </c>
      <c r="E364" s="242">
        <v>1596.0</v>
      </c>
      <c r="F364" s="242" t="s">
        <v>2783</v>
      </c>
      <c r="G364" s="242">
        <v>0.0052</v>
      </c>
    </row>
    <row r="365" ht="12.0" customHeight="1">
      <c r="A365" s="270">
        <v>45083.0</v>
      </c>
      <c r="B365" s="271">
        <v>1599.4</v>
      </c>
      <c r="C365" s="271">
        <v>1607.65</v>
      </c>
      <c r="D365" s="271">
        <v>1609.85</v>
      </c>
      <c r="E365" s="271">
        <v>1592.25</v>
      </c>
      <c r="F365" s="271" t="s">
        <v>2646</v>
      </c>
      <c r="G365" s="271">
        <v>-0.0031</v>
      </c>
    </row>
    <row r="366" ht="12.0" customHeight="1">
      <c r="A366" s="258">
        <v>45082.0</v>
      </c>
      <c r="B366" s="242">
        <v>1604.4</v>
      </c>
      <c r="C366" s="242">
        <v>1614.5</v>
      </c>
      <c r="D366" s="242">
        <v>1616.5</v>
      </c>
      <c r="E366" s="242">
        <v>1602.45</v>
      </c>
      <c r="F366" s="242" t="s">
        <v>2784</v>
      </c>
      <c r="G366" s="242">
        <v>-0.0013</v>
      </c>
    </row>
    <row r="367" ht="12.0" customHeight="1">
      <c r="A367" s="270">
        <v>45079.0</v>
      </c>
      <c r="B367" s="271">
        <v>1606.5</v>
      </c>
      <c r="C367" s="271">
        <v>1612.45</v>
      </c>
      <c r="D367" s="271">
        <v>1614.8</v>
      </c>
      <c r="E367" s="271">
        <v>1601.0</v>
      </c>
      <c r="F367" s="271" t="s">
        <v>2710</v>
      </c>
      <c r="G367" s="271">
        <v>0.0016</v>
      </c>
    </row>
    <row r="368" ht="12.0" customHeight="1">
      <c r="A368" s="258">
        <v>45078.0</v>
      </c>
      <c r="B368" s="242">
        <v>1604.0</v>
      </c>
      <c r="C368" s="242">
        <v>1619.9</v>
      </c>
      <c r="D368" s="242">
        <v>1619.9</v>
      </c>
      <c r="E368" s="242">
        <v>1600.0</v>
      </c>
      <c r="F368" s="242" t="s">
        <v>2785</v>
      </c>
      <c r="G368" s="242">
        <v>-0.0043</v>
      </c>
    </row>
    <row r="369" ht="12.0" customHeight="1">
      <c r="A369" s="270">
        <v>45077.0</v>
      </c>
      <c r="B369" s="271">
        <v>1610.85</v>
      </c>
      <c r="C369" s="271">
        <v>1629.9</v>
      </c>
      <c r="D369" s="271">
        <v>1634.95</v>
      </c>
      <c r="E369" s="271">
        <v>1604.65</v>
      </c>
      <c r="F369" s="271" t="s">
        <v>2786</v>
      </c>
      <c r="G369" s="271">
        <v>-0.0158</v>
      </c>
    </row>
    <row r="370" ht="12.0" customHeight="1">
      <c r="A370" s="258">
        <v>45076.0</v>
      </c>
      <c r="B370" s="242">
        <v>1636.75</v>
      </c>
      <c r="C370" s="242">
        <v>1633.6</v>
      </c>
      <c r="D370" s="242">
        <v>1642.65</v>
      </c>
      <c r="E370" s="242">
        <v>1628.55</v>
      </c>
      <c r="F370" s="242" t="s">
        <v>2787</v>
      </c>
      <c r="G370" s="242">
        <v>8.0E-4</v>
      </c>
    </row>
    <row r="371" ht="12.0" customHeight="1">
      <c r="A371" s="270">
        <v>45075.0</v>
      </c>
      <c r="B371" s="271">
        <v>1635.5</v>
      </c>
      <c r="C371" s="271">
        <v>1628.5</v>
      </c>
      <c r="D371" s="271">
        <v>1641.0</v>
      </c>
      <c r="E371" s="271">
        <v>1624.85</v>
      </c>
      <c r="F371" s="271" t="s">
        <v>2214</v>
      </c>
      <c r="G371" s="271">
        <v>0.0122</v>
      </c>
    </row>
    <row r="372" ht="12.0" customHeight="1">
      <c r="A372" s="258">
        <v>45072.0</v>
      </c>
      <c r="B372" s="242">
        <v>1615.8</v>
      </c>
      <c r="C372" s="242">
        <v>1619.0</v>
      </c>
      <c r="D372" s="242">
        <v>1619.0</v>
      </c>
      <c r="E372" s="242">
        <v>1602.25</v>
      </c>
      <c r="F372" s="242" t="s">
        <v>2543</v>
      </c>
      <c r="G372" s="242">
        <v>0.0039</v>
      </c>
    </row>
    <row r="373" ht="12.0" customHeight="1">
      <c r="A373" s="270">
        <v>45071.0</v>
      </c>
      <c r="B373" s="271">
        <v>1609.6</v>
      </c>
      <c r="C373" s="271">
        <v>1615.7</v>
      </c>
      <c r="D373" s="271">
        <v>1620.05</v>
      </c>
      <c r="E373" s="271">
        <v>1597.35</v>
      </c>
      <c r="F373" s="271" t="s">
        <v>2788</v>
      </c>
      <c r="G373" s="271">
        <v>-0.0038</v>
      </c>
    </row>
    <row r="374" ht="12.0" customHeight="1">
      <c r="A374" s="258">
        <v>45070.0</v>
      </c>
      <c r="B374" s="242">
        <v>1615.8</v>
      </c>
      <c r="C374" s="242">
        <v>1627.55</v>
      </c>
      <c r="D374" s="242">
        <v>1634.75</v>
      </c>
      <c r="E374" s="242">
        <v>1613.6</v>
      </c>
      <c r="F374" s="242" t="s">
        <v>2789</v>
      </c>
      <c r="G374" s="242">
        <v>-0.0131</v>
      </c>
    </row>
    <row r="375" ht="12.0" customHeight="1">
      <c r="A375" s="270">
        <v>45069.0</v>
      </c>
      <c r="B375" s="271">
        <v>1637.2</v>
      </c>
      <c r="C375" s="271">
        <v>1649.0</v>
      </c>
      <c r="D375" s="271">
        <v>1649.6</v>
      </c>
      <c r="E375" s="271">
        <v>1633.45</v>
      </c>
      <c r="F375" s="271" t="s">
        <v>2790</v>
      </c>
      <c r="G375" s="271">
        <v>-0.0023</v>
      </c>
    </row>
    <row r="376" ht="12.0" customHeight="1">
      <c r="A376" s="258">
        <v>45068.0</v>
      </c>
      <c r="B376" s="242">
        <v>1641.05</v>
      </c>
      <c r="C376" s="242">
        <v>1645.0</v>
      </c>
      <c r="D376" s="242">
        <v>1652.9</v>
      </c>
      <c r="E376" s="242">
        <v>1632.7</v>
      </c>
      <c r="F376" s="242" t="s">
        <v>2791</v>
      </c>
      <c r="G376" s="242">
        <v>-0.0036</v>
      </c>
    </row>
    <row r="377" ht="12.0" customHeight="1">
      <c r="A377" s="270">
        <v>45065.0</v>
      </c>
      <c r="B377" s="271">
        <v>1646.9</v>
      </c>
      <c r="C377" s="271">
        <v>1648.0</v>
      </c>
      <c r="D377" s="271">
        <v>1650.0</v>
      </c>
      <c r="E377" s="271">
        <v>1631.55</v>
      </c>
      <c r="F377" s="271" t="s">
        <v>2792</v>
      </c>
      <c r="G377" s="271">
        <v>0.0012</v>
      </c>
    </row>
    <row r="378" ht="12.0" customHeight="1">
      <c r="A378" s="258">
        <v>45064.0</v>
      </c>
      <c r="B378" s="242">
        <v>1645.0</v>
      </c>
      <c r="C378" s="242">
        <v>1648.0</v>
      </c>
      <c r="D378" s="242">
        <v>1653.95</v>
      </c>
      <c r="E378" s="242">
        <v>1640.0</v>
      </c>
      <c r="F378" s="242" t="s">
        <v>2793</v>
      </c>
      <c r="G378" s="242">
        <v>0.004</v>
      </c>
    </row>
    <row r="379" ht="12.0" customHeight="1">
      <c r="A379" s="270">
        <v>45063.0</v>
      </c>
      <c r="B379" s="271">
        <v>1638.45</v>
      </c>
      <c r="C379" s="271">
        <v>1650.0</v>
      </c>
      <c r="D379" s="271">
        <v>1650.0</v>
      </c>
      <c r="E379" s="271">
        <v>1625.35</v>
      </c>
      <c r="F379" s="271" t="s">
        <v>2792</v>
      </c>
      <c r="G379" s="271">
        <v>-0.0054</v>
      </c>
    </row>
    <row r="380" ht="12.0" customHeight="1">
      <c r="A380" s="258">
        <v>45062.0</v>
      </c>
      <c r="B380" s="242">
        <v>1647.3</v>
      </c>
      <c r="C380" s="242">
        <v>1671.8</v>
      </c>
      <c r="D380" s="242">
        <v>1671.8</v>
      </c>
      <c r="E380" s="242">
        <v>1644.0</v>
      </c>
      <c r="F380" s="242" t="s">
        <v>2494</v>
      </c>
      <c r="G380" s="242">
        <v>-0.017</v>
      </c>
    </row>
    <row r="381" ht="12.0" customHeight="1">
      <c r="A381" s="270">
        <v>45061.0</v>
      </c>
      <c r="B381" s="271">
        <v>1675.8</v>
      </c>
      <c r="C381" s="271">
        <v>1672.0</v>
      </c>
      <c r="D381" s="271">
        <v>1680.75</v>
      </c>
      <c r="E381" s="271">
        <v>1665.1</v>
      </c>
      <c r="F381" s="271" t="s">
        <v>2504</v>
      </c>
      <c r="G381" s="271">
        <v>0.0048</v>
      </c>
    </row>
    <row r="382" ht="12.0" customHeight="1">
      <c r="A382" s="258">
        <v>45058.0</v>
      </c>
      <c r="B382" s="242">
        <v>1667.8</v>
      </c>
      <c r="C382" s="242">
        <v>1647.0</v>
      </c>
      <c r="D382" s="242">
        <v>1672.8</v>
      </c>
      <c r="E382" s="242">
        <v>1644.25</v>
      </c>
      <c r="F382" s="242" t="s">
        <v>2790</v>
      </c>
      <c r="G382" s="242">
        <v>0.0088</v>
      </c>
    </row>
    <row r="383" ht="12.0" customHeight="1">
      <c r="A383" s="270">
        <v>45057.0</v>
      </c>
      <c r="B383" s="271">
        <v>1653.2</v>
      </c>
      <c r="C383" s="271">
        <v>1665.15</v>
      </c>
      <c r="D383" s="271">
        <v>1688.0</v>
      </c>
      <c r="E383" s="271">
        <v>1649.25</v>
      </c>
      <c r="F383" s="271" t="s">
        <v>2794</v>
      </c>
      <c r="G383" s="271">
        <v>7.0E-4</v>
      </c>
    </row>
    <row r="384" ht="12.0" customHeight="1">
      <c r="A384" s="258">
        <v>45056.0</v>
      </c>
      <c r="B384" s="242">
        <v>1652.1</v>
      </c>
      <c r="C384" s="242">
        <v>1644.5</v>
      </c>
      <c r="D384" s="242">
        <v>1654.65</v>
      </c>
      <c r="E384" s="242">
        <v>1633.1</v>
      </c>
      <c r="F384" s="242" t="s">
        <v>2795</v>
      </c>
      <c r="G384" s="242">
        <v>0.0046</v>
      </c>
    </row>
    <row r="385" ht="12.0" customHeight="1">
      <c r="A385" s="270">
        <v>45055.0</v>
      </c>
      <c r="B385" s="271">
        <v>1644.5</v>
      </c>
      <c r="C385" s="271">
        <v>1649.9</v>
      </c>
      <c r="D385" s="271">
        <v>1656.0</v>
      </c>
      <c r="E385" s="271">
        <v>1639.95</v>
      </c>
      <c r="F385" s="271" t="s">
        <v>2796</v>
      </c>
      <c r="G385" s="271">
        <v>0.0</v>
      </c>
    </row>
    <row r="386" ht="12.0" customHeight="1">
      <c r="A386" s="258">
        <v>45054.0</v>
      </c>
      <c r="B386" s="242">
        <v>1644.45</v>
      </c>
      <c r="C386" s="242">
        <v>1635.0</v>
      </c>
      <c r="D386" s="242">
        <v>1650.35</v>
      </c>
      <c r="E386" s="242">
        <v>1630.0</v>
      </c>
      <c r="F386" s="242" t="s">
        <v>2797</v>
      </c>
      <c r="G386" s="242">
        <v>0.0116</v>
      </c>
    </row>
    <row r="387" ht="12.0" customHeight="1">
      <c r="A387" s="270">
        <v>45051.0</v>
      </c>
      <c r="B387" s="271">
        <v>1625.65</v>
      </c>
      <c r="C387" s="271">
        <v>1639.0</v>
      </c>
      <c r="D387" s="271">
        <v>1660.95</v>
      </c>
      <c r="E387" s="271">
        <v>1622.1</v>
      </c>
      <c r="F387" s="271" t="s">
        <v>2798</v>
      </c>
      <c r="G387" s="271">
        <v>-0.0591</v>
      </c>
    </row>
    <row r="388" ht="12.0" customHeight="1">
      <c r="A388" s="258">
        <v>45050.0</v>
      </c>
      <c r="B388" s="242">
        <v>1727.8</v>
      </c>
      <c r="C388" s="242">
        <v>1687.1</v>
      </c>
      <c r="D388" s="242">
        <v>1734.45</v>
      </c>
      <c r="E388" s="242">
        <v>1687.1</v>
      </c>
      <c r="F388" s="242" t="s">
        <v>2799</v>
      </c>
      <c r="G388" s="242">
        <v>0.0205</v>
      </c>
    </row>
    <row r="389" ht="12.0" customHeight="1">
      <c r="A389" s="270">
        <v>45049.0</v>
      </c>
      <c r="B389" s="271">
        <v>1693.15</v>
      </c>
      <c r="C389" s="271">
        <v>1684.95</v>
      </c>
      <c r="D389" s="271">
        <v>1696.0</v>
      </c>
      <c r="E389" s="271">
        <v>1679.65</v>
      </c>
      <c r="F389" s="271" t="s">
        <v>2800</v>
      </c>
      <c r="G389" s="271">
        <v>0.0035</v>
      </c>
    </row>
    <row r="390" ht="12.0" customHeight="1">
      <c r="A390" s="258">
        <v>45048.0</v>
      </c>
      <c r="B390" s="242">
        <v>1687.25</v>
      </c>
      <c r="C390" s="242">
        <v>1688.7</v>
      </c>
      <c r="D390" s="242">
        <v>1699.0</v>
      </c>
      <c r="E390" s="242">
        <v>1682.0</v>
      </c>
      <c r="F390" s="242" t="s">
        <v>2801</v>
      </c>
      <c r="G390" s="242">
        <v>-2.0E-4</v>
      </c>
    </row>
    <row r="391" ht="12.0" customHeight="1">
      <c r="A391" s="270">
        <v>45044.0</v>
      </c>
      <c r="B391" s="271">
        <v>1687.6</v>
      </c>
      <c r="C391" s="271">
        <v>1684.7</v>
      </c>
      <c r="D391" s="271">
        <v>1691.0</v>
      </c>
      <c r="E391" s="271">
        <v>1670.0</v>
      </c>
      <c r="F391" s="271" t="s">
        <v>2780</v>
      </c>
      <c r="G391" s="271">
        <v>0.0039</v>
      </c>
    </row>
    <row r="392" ht="12.0" customHeight="1">
      <c r="A392" s="258">
        <v>45043.0</v>
      </c>
      <c r="B392" s="242">
        <v>1681.0</v>
      </c>
      <c r="C392" s="242">
        <v>1670.5</v>
      </c>
      <c r="D392" s="242">
        <v>1685.25</v>
      </c>
      <c r="E392" s="242">
        <v>1665.85</v>
      </c>
      <c r="F392" s="242" t="s">
        <v>2802</v>
      </c>
      <c r="G392" s="242">
        <v>0.0055</v>
      </c>
    </row>
    <row r="393" ht="12.0" customHeight="1">
      <c r="A393" s="270">
        <v>45042.0</v>
      </c>
      <c r="B393" s="271">
        <v>1671.8</v>
      </c>
      <c r="C393" s="271">
        <v>1660.0</v>
      </c>
      <c r="D393" s="271">
        <v>1675.0</v>
      </c>
      <c r="E393" s="271">
        <v>1655.0</v>
      </c>
      <c r="F393" s="271" t="s">
        <v>2803</v>
      </c>
      <c r="G393" s="271">
        <v>0.0046</v>
      </c>
    </row>
    <row r="394" ht="12.0" customHeight="1">
      <c r="A394" s="258">
        <v>45041.0</v>
      </c>
      <c r="B394" s="242">
        <v>1664.15</v>
      </c>
      <c r="C394" s="242">
        <v>1687.7</v>
      </c>
      <c r="D394" s="242">
        <v>1687.7</v>
      </c>
      <c r="E394" s="242">
        <v>1661.9</v>
      </c>
      <c r="F394" s="242" t="s">
        <v>2785</v>
      </c>
      <c r="G394" s="242">
        <v>-0.0142</v>
      </c>
    </row>
    <row r="395" ht="12.0" customHeight="1">
      <c r="A395" s="270">
        <v>45040.0</v>
      </c>
      <c r="B395" s="271">
        <v>1688.15</v>
      </c>
      <c r="C395" s="271">
        <v>1687.0</v>
      </c>
      <c r="D395" s="271">
        <v>1691.45</v>
      </c>
      <c r="E395" s="271">
        <v>1674.1</v>
      </c>
      <c r="F395" s="271" t="s">
        <v>2804</v>
      </c>
      <c r="G395" s="271">
        <v>0.0081</v>
      </c>
    </row>
    <row r="396" ht="12.0" customHeight="1">
      <c r="A396" s="258">
        <v>45037.0</v>
      </c>
      <c r="B396" s="242">
        <v>1674.6</v>
      </c>
      <c r="C396" s="242">
        <v>1669.0</v>
      </c>
      <c r="D396" s="242">
        <v>1676.95</v>
      </c>
      <c r="E396" s="242">
        <v>1663.25</v>
      </c>
      <c r="F396" s="242" t="s">
        <v>2521</v>
      </c>
      <c r="G396" s="242">
        <v>0.0016</v>
      </c>
    </row>
    <row r="397" ht="12.0" customHeight="1">
      <c r="A397" s="270">
        <v>45036.0</v>
      </c>
      <c r="B397" s="271">
        <v>1671.9</v>
      </c>
      <c r="C397" s="271">
        <v>1671.7</v>
      </c>
      <c r="D397" s="271">
        <v>1677.45</v>
      </c>
      <c r="E397" s="271">
        <v>1666.4</v>
      </c>
      <c r="F397" s="271" t="s">
        <v>2805</v>
      </c>
      <c r="G397" s="271">
        <v>0.0037</v>
      </c>
    </row>
    <row r="398" ht="12.0" customHeight="1">
      <c r="A398" s="258">
        <v>45035.0</v>
      </c>
      <c r="B398" s="242">
        <v>1665.7</v>
      </c>
      <c r="C398" s="242">
        <v>1665.0</v>
      </c>
      <c r="D398" s="242">
        <v>1670.3</v>
      </c>
      <c r="E398" s="242">
        <v>1657.15</v>
      </c>
      <c r="F398" s="242" t="s">
        <v>2044</v>
      </c>
      <c r="G398" s="242">
        <v>0.0037</v>
      </c>
    </row>
    <row r="399" ht="12.0" customHeight="1">
      <c r="A399" s="270">
        <v>45034.0</v>
      </c>
      <c r="B399" s="271">
        <v>1659.6</v>
      </c>
      <c r="C399" s="271">
        <v>1670.0</v>
      </c>
      <c r="D399" s="271">
        <v>1677.25</v>
      </c>
      <c r="E399" s="271">
        <v>1656.4</v>
      </c>
      <c r="F399" s="271" t="s">
        <v>2806</v>
      </c>
      <c r="G399" s="271">
        <v>-0.0042</v>
      </c>
    </row>
    <row r="400" ht="12.0" customHeight="1">
      <c r="A400" s="258">
        <v>45033.0</v>
      </c>
      <c r="B400" s="242">
        <v>1666.65</v>
      </c>
      <c r="C400" s="242">
        <v>1720.0</v>
      </c>
      <c r="D400" s="242">
        <v>1720.0</v>
      </c>
      <c r="E400" s="242">
        <v>1653.3</v>
      </c>
      <c r="F400" s="242" t="s">
        <v>2807</v>
      </c>
      <c r="G400" s="242">
        <v>-0.0152</v>
      </c>
    </row>
    <row r="401" ht="12.0" customHeight="1">
      <c r="A401" s="270">
        <v>45029.0</v>
      </c>
      <c r="B401" s="271">
        <v>1692.45</v>
      </c>
      <c r="C401" s="271">
        <v>1688.3</v>
      </c>
      <c r="D401" s="271">
        <v>1697.05</v>
      </c>
      <c r="E401" s="271">
        <v>1678.15</v>
      </c>
      <c r="F401" s="271" t="s">
        <v>2808</v>
      </c>
      <c r="G401" s="271">
        <v>0.0045</v>
      </c>
    </row>
    <row r="402" ht="12.0" customHeight="1">
      <c r="A402" s="258">
        <v>45028.0</v>
      </c>
      <c r="B402" s="242">
        <v>1684.9</v>
      </c>
      <c r="C402" s="242">
        <v>1668.0</v>
      </c>
      <c r="D402" s="242">
        <v>1688.2</v>
      </c>
      <c r="E402" s="242">
        <v>1667.8</v>
      </c>
      <c r="F402" s="242" t="s">
        <v>2518</v>
      </c>
      <c r="G402" s="242">
        <v>0.013</v>
      </c>
    </row>
    <row r="403" ht="12.0" customHeight="1">
      <c r="A403" s="270">
        <v>45027.0</v>
      </c>
      <c r="B403" s="271">
        <v>1663.3</v>
      </c>
      <c r="C403" s="271">
        <v>1659.0</v>
      </c>
      <c r="D403" s="271">
        <v>1669.4</v>
      </c>
      <c r="E403" s="271">
        <v>1651.1</v>
      </c>
      <c r="F403" s="271" t="s">
        <v>2809</v>
      </c>
      <c r="G403" s="271">
        <v>0.0029</v>
      </c>
    </row>
    <row r="404" ht="12.0" customHeight="1">
      <c r="A404" s="258">
        <v>45026.0</v>
      </c>
      <c r="B404" s="242">
        <v>1658.45</v>
      </c>
      <c r="C404" s="242">
        <v>1663.25</v>
      </c>
      <c r="D404" s="242">
        <v>1671.0</v>
      </c>
      <c r="E404" s="242">
        <v>1654.0</v>
      </c>
      <c r="F404" s="242" t="s">
        <v>2810</v>
      </c>
      <c r="G404" s="242">
        <v>-0.0047</v>
      </c>
    </row>
    <row r="405" ht="12.0" customHeight="1">
      <c r="A405" s="270">
        <v>45022.0</v>
      </c>
      <c r="B405" s="271">
        <v>1666.35</v>
      </c>
      <c r="C405" s="271">
        <v>1648.55</v>
      </c>
      <c r="D405" s="271">
        <v>1669.2</v>
      </c>
      <c r="E405" s="271">
        <v>1647.1</v>
      </c>
      <c r="F405" s="271" t="s">
        <v>2811</v>
      </c>
      <c r="G405" s="271">
        <v>0.0076</v>
      </c>
    </row>
    <row r="406" ht="12.0" customHeight="1">
      <c r="A406" s="258">
        <v>45021.0</v>
      </c>
      <c r="B406" s="242">
        <v>1653.75</v>
      </c>
      <c r="C406" s="242">
        <v>1618.6</v>
      </c>
      <c r="D406" s="242">
        <v>1656.0</v>
      </c>
      <c r="E406" s="242">
        <v>1616.0</v>
      </c>
      <c r="F406" s="242" t="s">
        <v>2812</v>
      </c>
      <c r="G406" s="242">
        <v>0.0268</v>
      </c>
    </row>
    <row r="407" ht="12.0" customHeight="1">
      <c r="A407" s="270">
        <v>45019.0</v>
      </c>
      <c r="B407" s="271">
        <v>1610.55</v>
      </c>
      <c r="C407" s="271">
        <v>1607.55</v>
      </c>
      <c r="D407" s="271">
        <v>1615.7</v>
      </c>
      <c r="E407" s="271">
        <v>1602.75</v>
      </c>
      <c r="F407" s="271" t="s">
        <v>2813</v>
      </c>
      <c r="G407" s="271">
        <v>6.0E-4</v>
      </c>
    </row>
    <row r="408" ht="12.0" customHeight="1">
      <c r="A408" s="258">
        <v>45016.0</v>
      </c>
      <c r="B408" s="242">
        <v>1609.55</v>
      </c>
      <c r="C408" s="242">
        <v>1595.6</v>
      </c>
      <c r="D408" s="242">
        <v>1612.95</v>
      </c>
      <c r="E408" s="242">
        <v>1592.4</v>
      </c>
      <c r="F408" s="242" t="s">
        <v>2814</v>
      </c>
      <c r="G408" s="242">
        <v>0.0137</v>
      </c>
    </row>
    <row r="409" ht="12.0" customHeight="1">
      <c r="A409" s="270">
        <v>45014.0</v>
      </c>
      <c r="B409" s="271">
        <v>1587.8</v>
      </c>
      <c r="C409" s="271">
        <v>1584.0</v>
      </c>
      <c r="D409" s="271">
        <v>1602.0</v>
      </c>
      <c r="E409" s="271">
        <v>1581.9</v>
      </c>
      <c r="F409" s="271" t="s">
        <v>2815</v>
      </c>
      <c r="G409" s="271">
        <v>0.0048</v>
      </c>
    </row>
    <row r="410" ht="12.0" customHeight="1">
      <c r="A410" s="258">
        <v>45013.0</v>
      </c>
      <c r="B410" s="242">
        <v>1580.2</v>
      </c>
      <c r="C410" s="242">
        <v>1565.7</v>
      </c>
      <c r="D410" s="242">
        <v>1582.9</v>
      </c>
      <c r="E410" s="242">
        <v>1564.1</v>
      </c>
      <c r="F410" s="242" t="s">
        <v>2579</v>
      </c>
      <c r="G410" s="242">
        <v>0.0081</v>
      </c>
    </row>
    <row r="411" ht="12.0" customHeight="1">
      <c r="A411" s="270">
        <v>45012.0</v>
      </c>
      <c r="B411" s="271">
        <v>1567.45</v>
      </c>
      <c r="C411" s="271">
        <v>1562.2</v>
      </c>
      <c r="D411" s="271">
        <v>1579.45</v>
      </c>
      <c r="E411" s="271">
        <v>1558.9</v>
      </c>
      <c r="F411" s="271" t="s">
        <v>2670</v>
      </c>
      <c r="G411" s="271">
        <v>0.0044</v>
      </c>
    </row>
    <row r="412" ht="12.0" customHeight="1">
      <c r="A412" s="258">
        <v>45009.0</v>
      </c>
      <c r="B412" s="242">
        <v>1560.65</v>
      </c>
      <c r="C412" s="242">
        <v>1560.0</v>
      </c>
      <c r="D412" s="242">
        <v>1573.9</v>
      </c>
      <c r="E412" s="242">
        <v>1554.95</v>
      </c>
      <c r="F412" s="242" t="s">
        <v>2816</v>
      </c>
      <c r="G412" s="242">
        <v>-0.0016</v>
      </c>
    </row>
    <row r="413" ht="12.0" customHeight="1">
      <c r="A413" s="270">
        <v>45008.0</v>
      </c>
      <c r="B413" s="271">
        <v>1563.15</v>
      </c>
      <c r="C413" s="271">
        <v>1567.75</v>
      </c>
      <c r="D413" s="271">
        <v>1590.35</v>
      </c>
      <c r="E413" s="271">
        <v>1558.55</v>
      </c>
      <c r="F413" s="271" t="s">
        <v>2817</v>
      </c>
      <c r="G413" s="271">
        <v>-0.008</v>
      </c>
    </row>
    <row r="414" ht="12.0" customHeight="1">
      <c r="A414" s="258">
        <v>45007.0</v>
      </c>
      <c r="B414" s="242">
        <v>1575.8</v>
      </c>
      <c r="C414" s="242">
        <v>1584.0</v>
      </c>
      <c r="D414" s="242">
        <v>1586.05</v>
      </c>
      <c r="E414" s="242">
        <v>1565.3</v>
      </c>
      <c r="F414" s="242" t="s">
        <v>2025</v>
      </c>
      <c r="G414" s="242">
        <v>-0.0023</v>
      </c>
    </row>
    <row r="415" ht="12.0" customHeight="1">
      <c r="A415" s="270">
        <v>45006.0</v>
      </c>
      <c r="B415" s="271">
        <v>1579.45</v>
      </c>
      <c r="C415" s="271">
        <v>1571.95</v>
      </c>
      <c r="D415" s="271">
        <v>1582.5</v>
      </c>
      <c r="E415" s="271">
        <v>1556.2</v>
      </c>
      <c r="F415" s="271" t="s">
        <v>2818</v>
      </c>
      <c r="G415" s="271">
        <v>0.0113</v>
      </c>
    </row>
    <row r="416" ht="12.0" customHeight="1">
      <c r="A416" s="258">
        <v>45005.0</v>
      </c>
      <c r="B416" s="242">
        <v>1561.75</v>
      </c>
      <c r="C416" s="242">
        <v>1567.95</v>
      </c>
      <c r="D416" s="242">
        <v>1568.1</v>
      </c>
      <c r="E416" s="242">
        <v>1545.4</v>
      </c>
      <c r="F416" s="242" t="s">
        <v>2819</v>
      </c>
      <c r="G416" s="242">
        <v>-0.0069</v>
      </c>
    </row>
    <row r="417" ht="12.0" customHeight="1">
      <c r="A417" s="270">
        <v>45002.0</v>
      </c>
      <c r="B417" s="271">
        <v>1572.65</v>
      </c>
      <c r="C417" s="271">
        <v>1557.5</v>
      </c>
      <c r="D417" s="271">
        <v>1579.2</v>
      </c>
      <c r="E417" s="271">
        <v>1540.0</v>
      </c>
      <c r="F417" s="271" t="s">
        <v>2820</v>
      </c>
      <c r="G417" s="271">
        <v>0.0134</v>
      </c>
    </row>
    <row r="418" ht="12.0" customHeight="1">
      <c r="A418" s="258">
        <v>45001.0</v>
      </c>
      <c r="B418" s="242">
        <v>1551.9</v>
      </c>
      <c r="C418" s="242">
        <v>1539.0</v>
      </c>
      <c r="D418" s="242">
        <v>1559.1</v>
      </c>
      <c r="E418" s="242">
        <v>1532.05</v>
      </c>
      <c r="F418" s="242" t="s">
        <v>2506</v>
      </c>
      <c r="G418" s="242">
        <v>0.0065</v>
      </c>
    </row>
    <row r="419" ht="12.0" customHeight="1">
      <c r="A419" s="270">
        <v>45000.0</v>
      </c>
      <c r="B419" s="271">
        <v>1541.9</v>
      </c>
      <c r="C419" s="271">
        <v>1578.0</v>
      </c>
      <c r="D419" s="271">
        <v>1582.9</v>
      </c>
      <c r="E419" s="271">
        <v>1536.6</v>
      </c>
      <c r="F419" s="271" t="s">
        <v>2821</v>
      </c>
      <c r="G419" s="271">
        <v>-0.0144</v>
      </c>
    </row>
    <row r="420" ht="12.0" customHeight="1">
      <c r="A420" s="258">
        <v>44999.0</v>
      </c>
      <c r="B420" s="242">
        <v>1564.35</v>
      </c>
      <c r="C420" s="242">
        <v>1570.25</v>
      </c>
      <c r="D420" s="242">
        <v>1583.6</v>
      </c>
      <c r="E420" s="242">
        <v>1559.3</v>
      </c>
      <c r="F420" s="242" t="s">
        <v>2822</v>
      </c>
      <c r="G420" s="242">
        <v>-0.0027</v>
      </c>
    </row>
    <row r="421" ht="12.0" customHeight="1">
      <c r="A421" s="270">
        <v>44998.0</v>
      </c>
      <c r="B421" s="271">
        <v>1568.55</v>
      </c>
      <c r="C421" s="271">
        <v>1587.9</v>
      </c>
      <c r="D421" s="271">
        <v>1603.8</v>
      </c>
      <c r="E421" s="271">
        <v>1564.95</v>
      </c>
      <c r="F421" s="271" t="s">
        <v>2823</v>
      </c>
      <c r="G421" s="271">
        <v>-0.0127</v>
      </c>
    </row>
    <row r="422" ht="12.0" customHeight="1">
      <c r="A422" s="258">
        <v>44995.0</v>
      </c>
      <c r="B422" s="242">
        <v>1588.65</v>
      </c>
      <c r="C422" s="242">
        <v>1610.45</v>
      </c>
      <c r="D422" s="242">
        <v>1613.75</v>
      </c>
      <c r="E422" s="242">
        <v>1585.0</v>
      </c>
      <c r="F422" s="242" t="s">
        <v>2200</v>
      </c>
      <c r="G422" s="242">
        <v>-0.0258</v>
      </c>
    </row>
    <row r="423" ht="12.0" customHeight="1">
      <c r="A423" s="270">
        <v>44994.0</v>
      </c>
      <c r="B423" s="271">
        <v>1630.7</v>
      </c>
      <c r="C423" s="271">
        <v>1629.95</v>
      </c>
      <c r="D423" s="271">
        <v>1645.95</v>
      </c>
      <c r="E423" s="271">
        <v>1627.0</v>
      </c>
      <c r="F423" s="271" t="s">
        <v>1974</v>
      </c>
      <c r="G423" s="271">
        <v>1.0E-4</v>
      </c>
    </row>
    <row r="424" ht="12.0" customHeight="1">
      <c r="A424" s="258">
        <v>44993.0</v>
      </c>
      <c r="B424" s="242">
        <v>1630.55</v>
      </c>
      <c r="C424" s="242">
        <v>1620.0</v>
      </c>
      <c r="D424" s="242">
        <v>1639.5</v>
      </c>
      <c r="E424" s="242">
        <v>1620.0</v>
      </c>
      <c r="F424" s="242" t="s">
        <v>1623</v>
      </c>
      <c r="G424" s="242">
        <v>0.002</v>
      </c>
    </row>
    <row r="425" ht="12.0" customHeight="1">
      <c r="A425" s="270">
        <v>44991.0</v>
      </c>
      <c r="B425" s="271">
        <v>1627.3</v>
      </c>
      <c r="C425" s="271">
        <v>1620.0</v>
      </c>
      <c r="D425" s="271">
        <v>1639.45</v>
      </c>
      <c r="E425" s="271">
        <v>1618.05</v>
      </c>
      <c r="F425" s="271" t="s">
        <v>2676</v>
      </c>
      <c r="G425" s="271">
        <v>0.0071</v>
      </c>
    </row>
    <row r="426" ht="12.0" customHeight="1">
      <c r="A426" s="258">
        <v>44988.0</v>
      </c>
      <c r="B426" s="242">
        <v>1615.9</v>
      </c>
      <c r="C426" s="242">
        <v>1596.0</v>
      </c>
      <c r="D426" s="242">
        <v>1620.0</v>
      </c>
      <c r="E426" s="242">
        <v>1588.0</v>
      </c>
      <c r="F426" s="242" t="s">
        <v>1925</v>
      </c>
      <c r="G426" s="242">
        <v>0.0198</v>
      </c>
    </row>
    <row r="427" ht="12.0" customHeight="1">
      <c r="A427" s="270">
        <v>44987.0</v>
      </c>
      <c r="B427" s="271">
        <v>1584.45</v>
      </c>
      <c r="C427" s="271">
        <v>1594.0</v>
      </c>
      <c r="D427" s="271">
        <v>1605.95</v>
      </c>
      <c r="E427" s="271">
        <v>1582.0</v>
      </c>
      <c r="F427" s="271" t="s">
        <v>2824</v>
      </c>
      <c r="G427" s="271">
        <v>-0.0085</v>
      </c>
    </row>
    <row r="428" ht="12.0" customHeight="1">
      <c r="A428" s="258">
        <v>44986.0</v>
      </c>
      <c r="B428" s="242">
        <v>1598.05</v>
      </c>
      <c r="C428" s="242">
        <v>1612.0</v>
      </c>
      <c r="D428" s="242">
        <v>1613.0</v>
      </c>
      <c r="E428" s="242">
        <v>1595.75</v>
      </c>
      <c r="F428" s="242" t="s">
        <v>1830</v>
      </c>
      <c r="G428" s="242">
        <v>-0.001</v>
      </c>
    </row>
    <row r="429" ht="12.0" customHeight="1">
      <c r="A429" s="270">
        <v>44985.0</v>
      </c>
      <c r="B429" s="271">
        <v>1599.6</v>
      </c>
      <c r="C429" s="271">
        <v>1592.0</v>
      </c>
      <c r="D429" s="271">
        <v>1605.3</v>
      </c>
      <c r="E429" s="271">
        <v>1588.7</v>
      </c>
      <c r="F429" s="271" t="s">
        <v>2825</v>
      </c>
      <c r="G429" s="271">
        <v>0.0042</v>
      </c>
    </row>
    <row r="430" ht="12.0" customHeight="1">
      <c r="A430" s="258">
        <v>44984.0</v>
      </c>
      <c r="B430" s="242">
        <v>1592.9</v>
      </c>
      <c r="C430" s="242">
        <v>1585.9</v>
      </c>
      <c r="D430" s="242">
        <v>1599.0</v>
      </c>
      <c r="E430" s="242">
        <v>1577.3</v>
      </c>
      <c r="F430" s="242" t="s">
        <v>2248</v>
      </c>
      <c r="G430" s="242">
        <v>0.0025</v>
      </c>
    </row>
    <row r="431" ht="12.0" customHeight="1">
      <c r="A431" s="270">
        <v>44981.0</v>
      </c>
      <c r="B431" s="271">
        <v>1588.95</v>
      </c>
      <c r="C431" s="271">
        <v>1617.9</v>
      </c>
      <c r="D431" s="271">
        <v>1617.9</v>
      </c>
      <c r="E431" s="271">
        <v>1585.2</v>
      </c>
      <c r="F431" s="271" t="s">
        <v>2140</v>
      </c>
      <c r="G431" s="271">
        <v>-0.0089</v>
      </c>
    </row>
    <row r="432" ht="12.0" customHeight="1">
      <c r="A432" s="258">
        <v>44980.0</v>
      </c>
      <c r="B432" s="242">
        <v>1603.25</v>
      </c>
      <c r="C432" s="242">
        <v>1613.0</v>
      </c>
      <c r="D432" s="242">
        <v>1618.85</v>
      </c>
      <c r="E432" s="242">
        <v>1592.1</v>
      </c>
      <c r="F432" s="242" t="s">
        <v>2826</v>
      </c>
      <c r="G432" s="242">
        <v>-0.0068</v>
      </c>
    </row>
    <row r="433" ht="12.0" customHeight="1">
      <c r="A433" s="270">
        <v>44979.0</v>
      </c>
      <c r="B433" s="271">
        <v>1614.2</v>
      </c>
      <c r="C433" s="271">
        <v>1639.0</v>
      </c>
      <c r="D433" s="271">
        <v>1641.95</v>
      </c>
      <c r="E433" s="271">
        <v>1609.05</v>
      </c>
      <c r="F433" s="271" t="s">
        <v>2013</v>
      </c>
      <c r="G433" s="271">
        <v>-0.0196</v>
      </c>
    </row>
    <row r="434" ht="12.0" customHeight="1">
      <c r="A434" s="258">
        <v>44978.0</v>
      </c>
      <c r="B434" s="242">
        <v>1646.5</v>
      </c>
      <c r="C434" s="242">
        <v>1640.0</v>
      </c>
      <c r="D434" s="242">
        <v>1662.35</v>
      </c>
      <c r="E434" s="242">
        <v>1634.0</v>
      </c>
      <c r="F434" s="242" t="s">
        <v>2127</v>
      </c>
      <c r="G434" s="242">
        <v>0.0037</v>
      </c>
    </row>
    <row r="435" ht="12.0" customHeight="1">
      <c r="A435" s="270">
        <v>44977.0</v>
      </c>
      <c r="B435" s="271">
        <v>1640.35</v>
      </c>
      <c r="C435" s="271">
        <v>1660.0</v>
      </c>
      <c r="D435" s="271">
        <v>1669.45</v>
      </c>
      <c r="E435" s="271">
        <v>1634.8</v>
      </c>
      <c r="F435" s="271" t="s">
        <v>2212</v>
      </c>
      <c r="G435" s="271">
        <v>-0.0094</v>
      </c>
    </row>
    <row r="436" ht="12.0" customHeight="1">
      <c r="A436" s="258">
        <v>44974.0</v>
      </c>
      <c r="B436" s="242">
        <v>1655.9</v>
      </c>
      <c r="C436" s="242">
        <v>1661.0</v>
      </c>
      <c r="D436" s="242">
        <v>1668.15</v>
      </c>
      <c r="E436" s="242">
        <v>1642.95</v>
      </c>
      <c r="F436" s="242" t="s">
        <v>1565</v>
      </c>
      <c r="G436" s="242">
        <v>-0.005</v>
      </c>
    </row>
    <row r="437" ht="12.0" customHeight="1">
      <c r="A437" s="270">
        <v>44973.0</v>
      </c>
      <c r="B437" s="271">
        <v>1664.25</v>
      </c>
      <c r="C437" s="271">
        <v>1673.2</v>
      </c>
      <c r="D437" s="271">
        <v>1681.9</v>
      </c>
      <c r="E437" s="271">
        <v>1661.0</v>
      </c>
      <c r="F437" s="271" t="s">
        <v>1627</v>
      </c>
      <c r="G437" s="271">
        <v>-0.0036</v>
      </c>
    </row>
    <row r="438" ht="12.0" customHeight="1">
      <c r="A438" s="258">
        <v>44972.0</v>
      </c>
      <c r="B438" s="242">
        <v>1670.3</v>
      </c>
      <c r="C438" s="242">
        <v>1678.0</v>
      </c>
      <c r="D438" s="242">
        <v>1678.0</v>
      </c>
      <c r="E438" s="242">
        <v>1656.75</v>
      </c>
      <c r="F438" s="242" t="s">
        <v>2827</v>
      </c>
      <c r="G438" s="242">
        <v>-0.002</v>
      </c>
    </row>
    <row r="439" ht="12.0" customHeight="1">
      <c r="A439" s="270">
        <v>44971.0</v>
      </c>
      <c r="B439" s="271">
        <v>1673.7</v>
      </c>
      <c r="C439" s="271">
        <v>1665.0</v>
      </c>
      <c r="D439" s="271">
        <v>1677.5</v>
      </c>
      <c r="E439" s="271">
        <v>1657.95</v>
      </c>
      <c r="F439" s="271" t="s">
        <v>2828</v>
      </c>
      <c r="G439" s="271">
        <v>0.0093</v>
      </c>
    </row>
    <row r="440" ht="12.0" customHeight="1">
      <c r="A440" s="258">
        <v>44970.0</v>
      </c>
      <c r="B440" s="242">
        <v>1658.35</v>
      </c>
      <c r="C440" s="242">
        <v>1655.0</v>
      </c>
      <c r="D440" s="242">
        <v>1661.75</v>
      </c>
      <c r="E440" s="242">
        <v>1644.55</v>
      </c>
      <c r="F440" s="242" t="s">
        <v>2380</v>
      </c>
      <c r="G440" s="242">
        <v>8.0E-4</v>
      </c>
    </row>
    <row r="441" ht="12.0" customHeight="1">
      <c r="A441" s="270">
        <v>44967.0</v>
      </c>
      <c r="B441" s="271">
        <v>1657.1</v>
      </c>
      <c r="C441" s="271">
        <v>1648.8</v>
      </c>
      <c r="D441" s="271">
        <v>1658.5</v>
      </c>
      <c r="E441" s="271">
        <v>1642.2</v>
      </c>
      <c r="F441" s="271" t="s">
        <v>1829</v>
      </c>
      <c r="G441" s="271">
        <v>0.004</v>
      </c>
    </row>
    <row r="442" ht="12.0" customHeight="1">
      <c r="A442" s="258">
        <v>44966.0</v>
      </c>
      <c r="B442" s="242">
        <v>1650.55</v>
      </c>
      <c r="C442" s="242">
        <v>1660.0</v>
      </c>
      <c r="D442" s="242">
        <v>1661.65</v>
      </c>
      <c r="E442" s="242">
        <v>1635.55</v>
      </c>
      <c r="F442" s="242" t="s">
        <v>1585</v>
      </c>
      <c r="G442" s="242">
        <v>-0.0021</v>
      </c>
    </row>
    <row r="443" ht="12.0" customHeight="1">
      <c r="A443" s="270">
        <v>44965.0</v>
      </c>
      <c r="B443" s="271">
        <v>1654.0</v>
      </c>
      <c r="C443" s="271">
        <v>1654.25</v>
      </c>
      <c r="D443" s="271">
        <v>1668.2</v>
      </c>
      <c r="E443" s="271">
        <v>1650.0</v>
      </c>
      <c r="F443" s="271" t="s">
        <v>1604</v>
      </c>
      <c r="G443" s="271">
        <v>-1.0E-4</v>
      </c>
    </row>
    <row r="444" ht="12.0" customHeight="1">
      <c r="A444" s="258">
        <v>44964.0</v>
      </c>
      <c r="B444" s="242">
        <v>1654.2</v>
      </c>
      <c r="C444" s="242">
        <v>1659.4</v>
      </c>
      <c r="D444" s="242">
        <v>1664.9</v>
      </c>
      <c r="E444" s="242">
        <v>1632.6</v>
      </c>
      <c r="F444" s="242" t="s">
        <v>2192</v>
      </c>
      <c r="G444" s="242">
        <v>0.0015</v>
      </c>
    </row>
    <row r="445" ht="12.0" customHeight="1">
      <c r="A445" s="270">
        <v>44963.0</v>
      </c>
      <c r="B445" s="271">
        <v>1651.75</v>
      </c>
      <c r="C445" s="271">
        <v>1660.0</v>
      </c>
      <c r="D445" s="271">
        <v>1669.4</v>
      </c>
      <c r="E445" s="271">
        <v>1646.2</v>
      </c>
      <c r="F445" s="271" t="s">
        <v>2002</v>
      </c>
      <c r="G445" s="271">
        <v>-0.0043</v>
      </c>
    </row>
    <row r="446" ht="12.0" customHeight="1">
      <c r="A446" s="258">
        <v>44960.0</v>
      </c>
      <c r="B446" s="242">
        <v>1658.8</v>
      </c>
      <c r="C446" s="242">
        <v>1611.0</v>
      </c>
      <c r="D446" s="242">
        <v>1660.5</v>
      </c>
      <c r="E446" s="242">
        <v>1607.0</v>
      </c>
      <c r="F446" s="242" t="s">
        <v>2256</v>
      </c>
      <c r="G446" s="242">
        <v>0.0346</v>
      </c>
    </row>
    <row r="447" ht="12.0" customHeight="1">
      <c r="A447" s="270">
        <v>44959.0</v>
      </c>
      <c r="B447" s="271">
        <v>1603.35</v>
      </c>
      <c r="C447" s="271">
        <v>1608.1</v>
      </c>
      <c r="D447" s="271">
        <v>1624.5</v>
      </c>
      <c r="E447" s="271">
        <v>1588.75</v>
      </c>
      <c r="F447" s="271" t="s">
        <v>2829</v>
      </c>
      <c r="G447" s="271">
        <v>-0.0149</v>
      </c>
    </row>
    <row r="448" ht="12.0" customHeight="1">
      <c r="A448" s="258">
        <v>44958.0</v>
      </c>
      <c r="B448" s="242">
        <v>1627.55</v>
      </c>
      <c r="C448" s="242">
        <v>1624.0</v>
      </c>
      <c r="D448" s="242">
        <v>1665.0</v>
      </c>
      <c r="E448" s="242">
        <v>1606.0</v>
      </c>
      <c r="F448" s="242" t="s">
        <v>2830</v>
      </c>
      <c r="G448" s="242">
        <v>0.015</v>
      </c>
    </row>
    <row r="449" ht="12.0" customHeight="1">
      <c r="A449" s="270">
        <v>44957.0</v>
      </c>
      <c r="B449" s="271">
        <v>1603.5</v>
      </c>
      <c r="C449" s="271">
        <v>1619.7</v>
      </c>
      <c r="D449" s="271">
        <v>1622.7</v>
      </c>
      <c r="E449" s="271">
        <v>1595.0</v>
      </c>
      <c r="F449" s="271" t="s">
        <v>2831</v>
      </c>
      <c r="G449" s="271">
        <v>-0.0066</v>
      </c>
    </row>
    <row r="450" ht="12.0" customHeight="1">
      <c r="A450" s="258">
        <v>44956.0</v>
      </c>
      <c r="B450" s="242">
        <v>1614.15</v>
      </c>
      <c r="C450" s="242">
        <v>1595.0</v>
      </c>
      <c r="D450" s="242">
        <v>1625.3</v>
      </c>
      <c r="E450" s="242">
        <v>1582.0</v>
      </c>
      <c r="F450" s="242" t="s">
        <v>2504</v>
      </c>
      <c r="G450" s="242">
        <v>-0.001</v>
      </c>
    </row>
    <row r="451" ht="12.0" customHeight="1">
      <c r="A451" s="270">
        <v>44953.0</v>
      </c>
      <c r="B451" s="271">
        <v>1615.8</v>
      </c>
      <c r="C451" s="271">
        <v>1632.0</v>
      </c>
      <c r="D451" s="271">
        <v>1637.0</v>
      </c>
      <c r="E451" s="271">
        <v>1589.95</v>
      </c>
      <c r="F451" s="271" t="s">
        <v>2683</v>
      </c>
      <c r="G451" s="271">
        <v>-0.0199</v>
      </c>
    </row>
    <row r="452" ht="12.0" customHeight="1">
      <c r="A452" s="258">
        <v>44951.0</v>
      </c>
      <c r="B452" s="242">
        <v>1648.65</v>
      </c>
      <c r="C452" s="242">
        <v>1691.4</v>
      </c>
      <c r="D452" s="242">
        <v>1692.95</v>
      </c>
      <c r="E452" s="242">
        <v>1645.3</v>
      </c>
      <c r="F452" s="242" t="s">
        <v>2503</v>
      </c>
      <c r="G452" s="242">
        <v>-0.0276</v>
      </c>
    </row>
    <row r="453" ht="12.0" customHeight="1">
      <c r="A453" s="270">
        <v>44950.0</v>
      </c>
      <c r="B453" s="271">
        <v>1695.5</v>
      </c>
      <c r="C453" s="271">
        <v>1675.05</v>
      </c>
      <c r="D453" s="271">
        <v>1702.4</v>
      </c>
      <c r="E453" s="271">
        <v>1675.0</v>
      </c>
      <c r="F453" s="271" t="s">
        <v>2172</v>
      </c>
      <c r="G453" s="271">
        <v>0.0134</v>
      </c>
    </row>
    <row r="454" ht="12.0" customHeight="1">
      <c r="A454" s="258">
        <v>44949.0</v>
      </c>
      <c r="B454" s="242">
        <v>1673.1</v>
      </c>
      <c r="C454" s="242">
        <v>1666.25</v>
      </c>
      <c r="D454" s="242">
        <v>1682.6</v>
      </c>
      <c r="E454" s="242">
        <v>1661.4</v>
      </c>
      <c r="F454" s="242" t="s">
        <v>1955</v>
      </c>
      <c r="G454" s="242">
        <v>0.0073</v>
      </c>
    </row>
    <row r="455" ht="12.0" customHeight="1">
      <c r="A455" s="270">
        <v>44946.0</v>
      </c>
      <c r="B455" s="271">
        <v>1660.95</v>
      </c>
      <c r="C455" s="271">
        <v>1644.1</v>
      </c>
      <c r="D455" s="271">
        <v>1669.0</v>
      </c>
      <c r="E455" s="271">
        <v>1643.4</v>
      </c>
      <c r="F455" s="271" t="s">
        <v>2142</v>
      </c>
      <c r="G455" s="271">
        <v>0.0102</v>
      </c>
    </row>
    <row r="456" ht="12.0" customHeight="1">
      <c r="A456" s="258">
        <v>44945.0</v>
      </c>
      <c r="B456" s="242">
        <v>1644.1</v>
      </c>
      <c r="C456" s="242">
        <v>1637.0</v>
      </c>
      <c r="D456" s="242">
        <v>1650.0</v>
      </c>
      <c r="E456" s="242">
        <v>1633.0</v>
      </c>
      <c r="F456" s="242" t="s">
        <v>2832</v>
      </c>
      <c r="G456" s="242">
        <v>0.0042</v>
      </c>
    </row>
    <row r="457" ht="12.0" customHeight="1">
      <c r="A457" s="270">
        <v>44944.0</v>
      </c>
      <c r="B457" s="271">
        <v>1637.3</v>
      </c>
      <c r="C457" s="271">
        <v>1605.0</v>
      </c>
      <c r="D457" s="271">
        <v>1641.6</v>
      </c>
      <c r="E457" s="271">
        <v>1599.7</v>
      </c>
      <c r="F457" s="271" t="s">
        <v>1751</v>
      </c>
      <c r="G457" s="271">
        <v>0.0177</v>
      </c>
    </row>
    <row r="458" ht="12.0" customHeight="1">
      <c r="A458" s="258">
        <v>44943.0</v>
      </c>
      <c r="B458" s="242">
        <v>1608.9</v>
      </c>
      <c r="C458" s="242">
        <v>1589.8</v>
      </c>
      <c r="D458" s="242">
        <v>1611.0</v>
      </c>
      <c r="E458" s="242">
        <v>1577.5</v>
      </c>
      <c r="F458" s="242" t="s">
        <v>1591</v>
      </c>
      <c r="G458" s="242">
        <v>0.0149</v>
      </c>
    </row>
    <row r="459" ht="12.0" customHeight="1">
      <c r="A459" s="270">
        <v>44942.0</v>
      </c>
      <c r="B459" s="271">
        <v>1585.3</v>
      </c>
      <c r="C459" s="271">
        <v>1615.0</v>
      </c>
      <c r="D459" s="271">
        <v>1621.3</v>
      </c>
      <c r="E459" s="271">
        <v>1580.3</v>
      </c>
      <c r="F459" s="271" t="s">
        <v>1980</v>
      </c>
      <c r="G459" s="271">
        <v>-0.0096</v>
      </c>
    </row>
    <row r="460" ht="12.0" customHeight="1">
      <c r="A460" s="258">
        <v>44939.0</v>
      </c>
      <c r="B460" s="242">
        <v>1600.65</v>
      </c>
      <c r="C460" s="242">
        <v>1598.75</v>
      </c>
      <c r="D460" s="242">
        <v>1609.9</v>
      </c>
      <c r="E460" s="242">
        <v>1586.0</v>
      </c>
      <c r="F460" s="242" t="s">
        <v>1574</v>
      </c>
      <c r="G460" s="242">
        <v>8.0E-4</v>
      </c>
    </row>
    <row r="461" ht="12.0" customHeight="1">
      <c r="A461" s="270">
        <v>44938.0</v>
      </c>
      <c r="B461" s="271">
        <v>1599.4</v>
      </c>
      <c r="C461" s="271">
        <v>1587.8</v>
      </c>
      <c r="D461" s="271">
        <v>1603.9</v>
      </c>
      <c r="E461" s="271">
        <v>1584.15</v>
      </c>
      <c r="F461" s="271" t="s">
        <v>1767</v>
      </c>
      <c r="G461" s="271">
        <v>0.0053</v>
      </c>
    </row>
    <row r="462" ht="12.0" customHeight="1">
      <c r="A462" s="258">
        <v>44937.0</v>
      </c>
      <c r="B462" s="242">
        <v>1590.9</v>
      </c>
      <c r="C462" s="242">
        <v>1567.95</v>
      </c>
      <c r="D462" s="242">
        <v>1598.0</v>
      </c>
      <c r="E462" s="242">
        <v>1560.0</v>
      </c>
      <c r="F462" s="242" t="s">
        <v>1933</v>
      </c>
      <c r="G462" s="242">
        <v>0.0144</v>
      </c>
    </row>
    <row r="463" ht="12.0" customHeight="1">
      <c r="A463" s="270">
        <v>44936.0</v>
      </c>
      <c r="B463" s="271">
        <v>1568.3</v>
      </c>
      <c r="C463" s="271">
        <v>1600.0</v>
      </c>
      <c r="D463" s="271">
        <v>1600.0</v>
      </c>
      <c r="E463" s="271">
        <v>1565.0</v>
      </c>
      <c r="F463" s="271" t="s">
        <v>2833</v>
      </c>
      <c r="G463" s="271">
        <v>-0.0183</v>
      </c>
    </row>
    <row r="464" ht="12.0" customHeight="1">
      <c r="A464" s="258">
        <v>44935.0</v>
      </c>
      <c r="B464" s="242">
        <v>1597.5</v>
      </c>
      <c r="C464" s="242">
        <v>1596.0</v>
      </c>
      <c r="D464" s="242">
        <v>1611.55</v>
      </c>
      <c r="E464" s="242">
        <v>1590.0</v>
      </c>
      <c r="F464" s="242" t="s">
        <v>1803</v>
      </c>
      <c r="G464" s="242">
        <v>0.0019</v>
      </c>
    </row>
    <row r="465" ht="12.0" customHeight="1">
      <c r="A465" s="270">
        <v>44932.0</v>
      </c>
      <c r="B465" s="271">
        <v>1594.4</v>
      </c>
      <c r="C465" s="271">
        <v>1602.0</v>
      </c>
      <c r="D465" s="271">
        <v>1609.1</v>
      </c>
      <c r="E465" s="271">
        <v>1578.2</v>
      </c>
      <c r="F465" s="271" t="s">
        <v>1614</v>
      </c>
      <c r="G465" s="271">
        <v>-0.0033</v>
      </c>
    </row>
    <row r="466" ht="12.0" customHeight="1">
      <c r="A466" s="258">
        <v>44931.0</v>
      </c>
      <c r="B466" s="242">
        <v>1599.7</v>
      </c>
      <c r="C466" s="242">
        <v>1615.0</v>
      </c>
      <c r="D466" s="242">
        <v>1618.05</v>
      </c>
      <c r="E466" s="242">
        <v>1589.4</v>
      </c>
      <c r="F466" s="242" t="s">
        <v>2297</v>
      </c>
      <c r="G466" s="242">
        <v>-0.0064</v>
      </c>
    </row>
    <row r="467" ht="12.0" customHeight="1">
      <c r="A467" s="270">
        <v>44930.0</v>
      </c>
      <c r="B467" s="271">
        <v>1610.05</v>
      </c>
      <c r="C467" s="271">
        <v>1635.0</v>
      </c>
      <c r="D467" s="271">
        <v>1645.75</v>
      </c>
      <c r="E467" s="271">
        <v>1607.0</v>
      </c>
      <c r="F467" s="271" t="s">
        <v>2013</v>
      </c>
      <c r="G467" s="271">
        <v>-0.0179</v>
      </c>
    </row>
    <row r="468" ht="12.0" customHeight="1">
      <c r="A468" s="258">
        <v>44929.0</v>
      </c>
      <c r="B468" s="242">
        <v>1639.35</v>
      </c>
      <c r="C468" s="242">
        <v>1622.2</v>
      </c>
      <c r="D468" s="242">
        <v>1643.0</v>
      </c>
      <c r="E468" s="242">
        <v>1622.2</v>
      </c>
      <c r="F468" s="242" t="s">
        <v>2001</v>
      </c>
      <c r="G468" s="242">
        <v>0.0065</v>
      </c>
    </row>
    <row r="469" ht="12.0" customHeight="1">
      <c r="A469" s="270">
        <v>44928.0</v>
      </c>
      <c r="B469" s="271">
        <v>1628.7</v>
      </c>
      <c r="C469" s="271">
        <v>1627.0</v>
      </c>
      <c r="D469" s="271">
        <v>1639.75</v>
      </c>
      <c r="E469" s="271">
        <v>1618.55</v>
      </c>
      <c r="F469" s="271" t="s">
        <v>2834</v>
      </c>
      <c r="G469" s="271">
        <v>3.0E-4</v>
      </c>
    </row>
    <row r="470" ht="12.0" customHeight="1">
      <c r="A470" s="258">
        <v>44925.0</v>
      </c>
      <c r="B470" s="242">
        <v>1628.15</v>
      </c>
      <c r="C470" s="242">
        <v>1645.0</v>
      </c>
      <c r="D470" s="242">
        <v>1645.0</v>
      </c>
      <c r="E470" s="242">
        <v>1620.0</v>
      </c>
      <c r="F470" s="242" t="s">
        <v>1640</v>
      </c>
      <c r="G470" s="242">
        <v>-0.008</v>
      </c>
    </row>
    <row r="471" ht="12.0" customHeight="1">
      <c r="A471" s="270">
        <v>44924.0</v>
      </c>
      <c r="B471" s="271">
        <v>1641.3</v>
      </c>
      <c r="C471" s="271">
        <v>1620.1</v>
      </c>
      <c r="D471" s="271">
        <v>1643.5</v>
      </c>
      <c r="E471" s="271">
        <v>1611.0</v>
      </c>
      <c r="F471" s="271" t="s">
        <v>1809</v>
      </c>
      <c r="G471" s="271">
        <v>0.0071</v>
      </c>
    </row>
    <row r="472" ht="12.0" customHeight="1">
      <c r="A472" s="258">
        <v>44923.0</v>
      </c>
      <c r="B472" s="242">
        <v>1629.8</v>
      </c>
      <c r="C472" s="242">
        <v>1623.1</v>
      </c>
      <c r="D472" s="242">
        <v>1633.0</v>
      </c>
      <c r="E472" s="242">
        <v>1623.1</v>
      </c>
      <c r="F472" s="242" t="s">
        <v>1988</v>
      </c>
      <c r="G472" s="242">
        <v>-8.0E-4</v>
      </c>
    </row>
    <row r="473" ht="12.0" customHeight="1">
      <c r="A473" s="270">
        <v>44922.0</v>
      </c>
      <c r="B473" s="271">
        <v>1631.1</v>
      </c>
      <c r="C473" s="271">
        <v>1633.0</v>
      </c>
      <c r="D473" s="271">
        <v>1635.95</v>
      </c>
      <c r="E473" s="271">
        <v>1613.5</v>
      </c>
      <c r="F473" s="271" t="s">
        <v>1825</v>
      </c>
      <c r="G473" s="271">
        <v>0.001</v>
      </c>
    </row>
    <row r="474" ht="12.0" customHeight="1">
      <c r="A474" s="258">
        <v>44921.0</v>
      </c>
      <c r="B474" s="242">
        <v>1629.45</v>
      </c>
      <c r="C474" s="242">
        <v>1599.5</v>
      </c>
      <c r="D474" s="242">
        <v>1639.0</v>
      </c>
      <c r="E474" s="242">
        <v>1590.0</v>
      </c>
      <c r="F474" s="242" t="s">
        <v>2271</v>
      </c>
      <c r="G474" s="242">
        <v>0.0199</v>
      </c>
    </row>
    <row r="475" ht="12.0" customHeight="1">
      <c r="A475" s="270">
        <v>44918.0</v>
      </c>
      <c r="B475" s="271">
        <v>1597.65</v>
      </c>
      <c r="C475" s="271">
        <v>1587.0</v>
      </c>
      <c r="D475" s="271">
        <v>1604.15</v>
      </c>
      <c r="E475" s="271">
        <v>1585.45</v>
      </c>
      <c r="F475" s="271" t="s">
        <v>2076</v>
      </c>
      <c r="G475" s="271">
        <v>-0.0089</v>
      </c>
    </row>
    <row r="476" ht="12.0" customHeight="1">
      <c r="A476" s="258">
        <v>44917.0</v>
      </c>
      <c r="B476" s="242">
        <v>1612.05</v>
      </c>
      <c r="C476" s="242">
        <v>1622.2</v>
      </c>
      <c r="D476" s="242">
        <v>1627.5</v>
      </c>
      <c r="E476" s="242">
        <v>1609.0</v>
      </c>
      <c r="F476" s="242" t="s">
        <v>2835</v>
      </c>
      <c r="G476" s="242">
        <v>-0.0034</v>
      </c>
    </row>
    <row r="477" ht="12.0" customHeight="1">
      <c r="A477" s="270">
        <v>44916.0</v>
      </c>
      <c r="B477" s="271">
        <v>1617.6</v>
      </c>
      <c r="C477" s="271">
        <v>1641.0</v>
      </c>
      <c r="D477" s="271">
        <v>1644.8</v>
      </c>
      <c r="E477" s="271">
        <v>1606.55</v>
      </c>
      <c r="F477" s="271" t="s">
        <v>1767</v>
      </c>
      <c r="G477" s="271">
        <v>-0.0097</v>
      </c>
    </row>
    <row r="478" ht="12.0" customHeight="1">
      <c r="A478" s="258">
        <v>44915.0</v>
      </c>
      <c r="B478" s="242">
        <v>1633.4</v>
      </c>
      <c r="C478" s="242">
        <v>1620.2</v>
      </c>
      <c r="D478" s="242">
        <v>1636.4</v>
      </c>
      <c r="E478" s="242">
        <v>1620.2</v>
      </c>
      <c r="F478" s="242" t="s">
        <v>2259</v>
      </c>
      <c r="G478" s="242">
        <v>-0.0069</v>
      </c>
    </row>
    <row r="479" ht="12.0" customHeight="1">
      <c r="A479" s="270">
        <v>44914.0</v>
      </c>
      <c r="B479" s="271">
        <v>1644.75</v>
      </c>
      <c r="C479" s="271">
        <v>1644.0</v>
      </c>
      <c r="D479" s="271">
        <v>1646.65</v>
      </c>
      <c r="E479" s="271">
        <v>1626.2</v>
      </c>
      <c r="F479" s="271" t="s">
        <v>2187</v>
      </c>
      <c r="G479" s="271">
        <v>0.0031</v>
      </c>
    </row>
    <row r="480" ht="12.0" customHeight="1">
      <c r="A480" s="258">
        <v>44911.0</v>
      </c>
      <c r="B480" s="242">
        <v>1639.65</v>
      </c>
      <c r="C480" s="242">
        <v>1620.05</v>
      </c>
      <c r="D480" s="242">
        <v>1645.1</v>
      </c>
      <c r="E480" s="242">
        <v>1609.0</v>
      </c>
      <c r="F480" s="242" t="s">
        <v>2003</v>
      </c>
      <c r="G480" s="242">
        <v>0.0048</v>
      </c>
    </row>
    <row r="481" ht="12.0" customHeight="1">
      <c r="A481" s="270">
        <v>44910.0</v>
      </c>
      <c r="B481" s="271">
        <v>1631.8</v>
      </c>
      <c r="C481" s="271">
        <v>1657.05</v>
      </c>
      <c r="D481" s="271">
        <v>1669.4</v>
      </c>
      <c r="E481" s="271">
        <v>1627.05</v>
      </c>
      <c r="F481" s="271" t="s">
        <v>2136</v>
      </c>
      <c r="G481" s="271">
        <v>-0.0183</v>
      </c>
    </row>
    <row r="482" ht="12.0" customHeight="1">
      <c r="A482" s="258">
        <v>44909.0</v>
      </c>
      <c r="B482" s="242">
        <v>1662.25</v>
      </c>
      <c r="C482" s="242">
        <v>1653.0</v>
      </c>
      <c r="D482" s="242">
        <v>1665.5</v>
      </c>
      <c r="E482" s="242">
        <v>1650.0</v>
      </c>
      <c r="F482" s="242" t="s">
        <v>2105</v>
      </c>
      <c r="G482" s="242">
        <v>0.0085</v>
      </c>
    </row>
    <row r="483" ht="12.0" customHeight="1">
      <c r="A483" s="270">
        <v>44908.0</v>
      </c>
      <c r="B483" s="271">
        <v>1648.3</v>
      </c>
      <c r="C483" s="271">
        <v>1650.0</v>
      </c>
      <c r="D483" s="271">
        <v>1657.0</v>
      </c>
      <c r="E483" s="271">
        <v>1645.0</v>
      </c>
      <c r="F483" s="271" t="s">
        <v>2049</v>
      </c>
      <c r="G483" s="271">
        <v>0.0028</v>
      </c>
    </row>
    <row r="484" ht="12.0" customHeight="1">
      <c r="A484" s="258">
        <v>44907.0</v>
      </c>
      <c r="B484" s="242">
        <v>1643.75</v>
      </c>
      <c r="C484" s="242">
        <v>1625.0</v>
      </c>
      <c r="D484" s="242">
        <v>1653.6</v>
      </c>
      <c r="E484" s="242">
        <v>1621.4</v>
      </c>
      <c r="F484" s="242" t="s">
        <v>2010</v>
      </c>
      <c r="G484" s="242">
        <v>0.0078</v>
      </c>
    </row>
    <row r="485" ht="12.0" customHeight="1">
      <c r="A485" s="270">
        <v>44904.0</v>
      </c>
      <c r="B485" s="271">
        <v>1631.05</v>
      </c>
      <c r="C485" s="271">
        <v>1626.0</v>
      </c>
      <c r="D485" s="271">
        <v>1634.85</v>
      </c>
      <c r="E485" s="271">
        <v>1620.0</v>
      </c>
      <c r="F485" s="271" t="s">
        <v>1748</v>
      </c>
      <c r="G485" s="271">
        <v>0.0071</v>
      </c>
    </row>
    <row r="486" ht="12.0" customHeight="1">
      <c r="A486" s="258">
        <v>44903.0</v>
      </c>
      <c r="B486" s="242">
        <v>1619.5</v>
      </c>
      <c r="C486" s="242">
        <v>1610.0</v>
      </c>
      <c r="D486" s="242">
        <v>1626.0</v>
      </c>
      <c r="E486" s="242">
        <v>1605.0</v>
      </c>
      <c r="F486" s="242" t="s">
        <v>1843</v>
      </c>
      <c r="G486" s="242">
        <v>0.0056</v>
      </c>
    </row>
    <row r="487" ht="12.0" customHeight="1">
      <c r="A487" s="270">
        <v>44902.0</v>
      </c>
      <c r="B487" s="271">
        <v>1610.45</v>
      </c>
      <c r="C487" s="271">
        <v>1614.15</v>
      </c>
      <c r="D487" s="271">
        <v>1618.6</v>
      </c>
      <c r="E487" s="271">
        <v>1604.45</v>
      </c>
      <c r="F487" s="271" t="s">
        <v>2155</v>
      </c>
      <c r="G487" s="271">
        <v>-4.0E-4</v>
      </c>
    </row>
    <row r="488" ht="12.0" customHeight="1">
      <c r="A488" s="258">
        <v>44901.0</v>
      </c>
      <c r="B488" s="242">
        <v>1611.15</v>
      </c>
      <c r="C488" s="242">
        <v>1601.0</v>
      </c>
      <c r="D488" s="242">
        <v>1613.7</v>
      </c>
      <c r="E488" s="242">
        <v>1600.0</v>
      </c>
      <c r="F488" s="242" t="s">
        <v>1622</v>
      </c>
      <c r="G488" s="242">
        <v>-0.0011</v>
      </c>
    </row>
    <row r="489" ht="12.0" customHeight="1">
      <c r="A489" s="270">
        <v>44900.0</v>
      </c>
      <c r="B489" s="271">
        <v>1612.95</v>
      </c>
      <c r="C489" s="271">
        <v>1609.95</v>
      </c>
      <c r="D489" s="271">
        <v>1614.6</v>
      </c>
      <c r="E489" s="271">
        <v>1596.2</v>
      </c>
      <c r="F489" s="271" t="s">
        <v>1880</v>
      </c>
      <c r="G489" s="271">
        <v>0.0036</v>
      </c>
    </row>
    <row r="490" ht="12.0" customHeight="1">
      <c r="A490" s="258">
        <v>44897.0</v>
      </c>
      <c r="B490" s="242">
        <v>1607.1</v>
      </c>
      <c r="C490" s="242">
        <v>1610.0</v>
      </c>
      <c r="D490" s="242">
        <v>1618.6</v>
      </c>
      <c r="E490" s="242">
        <v>1605.15</v>
      </c>
      <c r="F490" s="242" t="s">
        <v>1610</v>
      </c>
      <c r="G490" s="242">
        <v>-0.0077</v>
      </c>
    </row>
    <row r="491" ht="12.0" customHeight="1">
      <c r="A491" s="270">
        <v>44896.0</v>
      </c>
      <c r="B491" s="271">
        <v>1619.5</v>
      </c>
      <c r="C491" s="271">
        <v>1622.0</v>
      </c>
      <c r="D491" s="271">
        <v>1637.0</v>
      </c>
      <c r="E491" s="271">
        <v>1615.0</v>
      </c>
      <c r="F491" s="271" t="s">
        <v>2026</v>
      </c>
      <c r="G491" s="271">
        <v>0.0069</v>
      </c>
    </row>
    <row r="492" ht="12.0" customHeight="1">
      <c r="A492" s="258">
        <v>44895.0</v>
      </c>
      <c r="B492" s="242">
        <v>1608.45</v>
      </c>
      <c r="C492" s="242">
        <v>1597.1</v>
      </c>
      <c r="D492" s="242">
        <v>1612.9</v>
      </c>
      <c r="E492" s="242">
        <v>1597.1</v>
      </c>
      <c r="F492" s="242" t="s">
        <v>2522</v>
      </c>
      <c r="G492" s="242">
        <v>0.0066</v>
      </c>
    </row>
    <row r="493" ht="12.0" customHeight="1">
      <c r="A493" s="270">
        <v>44894.0</v>
      </c>
      <c r="B493" s="271">
        <v>1597.85</v>
      </c>
      <c r="C493" s="271">
        <v>1597.25</v>
      </c>
      <c r="D493" s="271">
        <v>1612.35</v>
      </c>
      <c r="E493" s="271">
        <v>1592.85</v>
      </c>
      <c r="F493" s="271" t="s">
        <v>2021</v>
      </c>
      <c r="G493" s="271">
        <v>-0.0015</v>
      </c>
    </row>
    <row r="494" ht="12.0" customHeight="1">
      <c r="A494" s="258">
        <v>44893.0</v>
      </c>
      <c r="B494" s="242">
        <v>1600.25</v>
      </c>
      <c r="C494" s="242">
        <v>1602.9</v>
      </c>
      <c r="D494" s="242">
        <v>1607.45</v>
      </c>
      <c r="E494" s="242">
        <v>1594.05</v>
      </c>
      <c r="F494" s="242" t="s">
        <v>2836</v>
      </c>
      <c r="G494" s="242">
        <v>-0.0108</v>
      </c>
    </row>
    <row r="495" ht="12.0" customHeight="1">
      <c r="A495" s="270">
        <v>44890.0</v>
      </c>
      <c r="B495" s="271">
        <v>1617.65</v>
      </c>
      <c r="C495" s="271">
        <v>1629.7</v>
      </c>
      <c r="D495" s="271">
        <v>1631.7</v>
      </c>
      <c r="E495" s="271">
        <v>1614.1</v>
      </c>
      <c r="F495" s="271" t="s">
        <v>2068</v>
      </c>
      <c r="G495" s="271">
        <v>-0.0046</v>
      </c>
    </row>
    <row r="496" ht="12.0" customHeight="1">
      <c r="A496" s="258">
        <v>44889.0</v>
      </c>
      <c r="B496" s="242">
        <v>1625.15</v>
      </c>
      <c r="C496" s="242">
        <v>1605.95</v>
      </c>
      <c r="D496" s="242">
        <v>1632.0</v>
      </c>
      <c r="E496" s="242">
        <v>1599.15</v>
      </c>
      <c r="F496" s="242" t="s">
        <v>2837</v>
      </c>
      <c r="G496" s="242">
        <v>0.0163</v>
      </c>
    </row>
    <row r="497" ht="12.0" customHeight="1">
      <c r="A497" s="270">
        <v>44888.0</v>
      </c>
      <c r="B497" s="271">
        <v>1599.15</v>
      </c>
      <c r="C497" s="271">
        <v>1605.0</v>
      </c>
      <c r="D497" s="271">
        <v>1605.0</v>
      </c>
      <c r="E497" s="271">
        <v>1594.0</v>
      </c>
      <c r="F497" s="271" t="s">
        <v>2099</v>
      </c>
      <c r="G497" s="271">
        <v>0.0026</v>
      </c>
    </row>
    <row r="498" ht="12.0" customHeight="1">
      <c r="A498" s="258">
        <v>44887.0</v>
      </c>
      <c r="B498" s="242">
        <v>1595.0</v>
      </c>
      <c r="C498" s="242">
        <v>1600.0</v>
      </c>
      <c r="D498" s="242">
        <v>1604.35</v>
      </c>
      <c r="E498" s="242">
        <v>1591.0</v>
      </c>
      <c r="F498" s="242" t="s">
        <v>1777</v>
      </c>
      <c r="G498" s="242">
        <v>-0.0015</v>
      </c>
    </row>
    <row r="499" ht="12.0" customHeight="1">
      <c r="A499" s="270">
        <v>44886.0</v>
      </c>
      <c r="B499" s="271">
        <v>1597.35</v>
      </c>
      <c r="C499" s="271">
        <v>1607.65</v>
      </c>
      <c r="D499" s="271">
        <v>1612.0</v>
      </c>
      <c r="E499" s="271">
        <v>1590.2</v>
      </c>
      <c r="F499" s="271" t="s">
        <v>1881</v>
      </c>
      <c r="G499" s="271">
        <v>-0.0103</v>
      </c>
    </row>
    <row r="500" ht="12.0" customHeight="1">
      <c r="A500" s="258">
        <v>44883.0</v>
      </c>
      <c r="B500" s="242">
        <v>1613.9</v>
      </c>
      <c r="C500" s="242">
        <v>1621.0</v>
      </c>
      <c r="D500" s="242">
        <v>1623.0</v>
      </c>
      <c r="E500" s="242">
        <v>1605.25</v>
      </c>
      <c r="F500" s="242" t="s">
        <v>2301</v>
      </c>
      <c r="G500" s="242">
        <v>-0.0026</v>
      </c>
    </row>
    <row r="501" ht="12.0" customHeight="1">
      <c r="A501" s="270">
        <v>44882.0</v>
      </c>
      <c r="B501" s="271">
        <v>1618.15</v>
      </c>
      <c r="C501" s="271">
        <v>1618.1</v>
      </c>
      <c r="D501" s="271">
        <v>1631.55</v>
      </c>
      <c r="E501" s="271">
        <v>1613.9</v>
      </c>
      <c r="F501" s="271" t="s">
        <v>2308</v>
      </c>
      <c r="G501" s="271">
        <v>-0.009</v>
      </c>
    </row>
    <row r="502" ht="12.0" customHeight="1">
      <c r="A502" s="258">
        <v>44881.0</v>
      </c>
      <c r="B502" s="242">
        <v>1632.9</v>
      </c>
      <c r="C502" s="242">
        <v>1618.65</v>
      </c>
      <c r="D502" s="242">
        <v>1642.0</v>
      </c>
      <c r="E502" s="242">
        <v>1612.0</v>
      </c>
      <c r="F502" s="242" t="s">
        <v>2008</v>
      </c>
      <c r="G502" s="242">
        <v>0.0086</v>
      </c>
    </row>
    <row r="503" ht="12.0" customHeight="1">
      <c r="A503" s="270">
        <v>44880.0</v>
      </c>
      <c r="B503" s="271">
        <v>1619.0</v>
      </c>
      <c r="C503" s="271">
        <v>1623.15</v>
      </c>
      <c r="D503" s="271">
        <v>1623.15</v>
      </c>
      <c r="E503" s="271">
        <v>1605.25</v>
      </c>
      <c r="F503" s="271" t="s">
        <v>2216</v>
      </c>
      <c r="G503" s="271">
        <v>0.0024</v>
      </c>
    </row>
    <row r="504" ht="12.0" customHeight="1">
      <c r="A504" s="258">
        <v>44879.0</v>
      </c>
      <c r="B504" s="242">
        <v>1615.05</v>
      </c>
      <c r="C504" s="242">
        <v>1612.0</v>
      </c>
      <c r="D504" s="242">
        <v>1628.0</v>
      </c>
      <c r="E504" s="242">
        <v>1598.0</v>
      </c>
      <c r="F504" s="242" t="s">
        <v>2838</v>
      </c>
      <c r="G504" s="242">
        <v>0.0024</v>
      </c>
    </row>
    <row r="505" ht="12.0" customHeight="1">
      <c r="A505" s="270">
        <v>44876.0</v>
      </c>
      <c r="B505" s="271">
        <v>1611.15</v>
      </c>
      <c r="C505" s="271">
        <v>1545.0</v>
      </c>
      <c r="D505" s="271">
        <v>1637.0</v>
      </c>
      <c r="E505" s="271">
        <v>1538.0</v>
      </c>
      <c r="F505" s="271" t="s">
        <v>2839</v>
      </c>
      <c r="G505" s="271">
        <v>0.0567</v>
      </c>
    </row>
    <row r="506" ht="12.0" customHeight="1">
      <c r="A506" s="258">
        <v>44875.0</v>
      </c>
      <c r="B506" s="242">
        <v>1524.75</v>
      </c>
      <c r="C506" s="242">
        <v>1497.1</v>
      </c>
      <c r="D506" s="242">
        <v>1527.0</v>
      </c>
      <c r="E506" s="242">
        <v>1495.05</v>
      </c>
      <c r="F506" s="242" t="s">
        <v>2086</v>
      </c>
      <c r="G506" s="242">
        <v>0.0109</v>
      </c>
    </row>
    <row r="507" ht="12.0" customHeight="1">
      <c r="A507" s="270">
        <v>44874.0</v>
      </c>
      <c r="B507" s="271">
        <v>1508.35</v>
      </c>
      <c r="C507" s="271">
        <v>1515.05</v>
      </c>
      <c r="D507" s="271">
        <v>1517.95</v>
      </c>
      <c r="E507" s="271">
        <v>1504.0</v>
      </c>
      <c r="F507" s="271" t="s">
        <v>1767</v>
      </c>
      <c r="G507" s="271">
        <v>-3.0E-4</v>
      </c>
    </row>
    <row r="508" ht="12.0" customHeight="1">
      <c r="A508" s="258">
        <v>44872.0</v>
      </c>
      <c r="B508" s="242">
        <v>1508.8</v>
      </c>
      <c r="C508" s="242">
        <v>1510.0</v>
      </c>
      <c r="D508" s="242">
        <v>1512.0</v>
      </c>
      <c r="E508" s="242">
        <v>1492.1</v>
      </c>
      <c r="F508" s="242" t="s">
        <v>1573</v>
      </c>
      <c r="G508" s="242">
        <v>0.0078</v>
      </c>
    </row>
    <row r="509" ht="12.0" customHeight="1">
      <c r="A509" s="270">
        <v>44869.0</v>
      </c>
      <c r="B509" s="271">
        <v>1497.15</v>
      </c>
      <c r="C509" s="271">
        <v>1503.2</v>
      </c>
      <c r="D509" s="271">
        <v>1516.1</v>
      </c>
      <c r="E509" s="271">
        <v>1489.6</v>
      </c>
      <c r="F509" s="271" t="s">
        <v>1950</v>
      </c>
      <c r="G509" s="271">
        <v>-0.0069</v>
      </c>
    </row>
    <row r="510" ht="12.0" customHeight="1">
      <c r="A510" s="258">
        <v>44868.0</v>
      </c>
      <c r="B510" s="242">
        <v>1507.55</v>
      </c>
      <c r="C510" s="242">
        <v>1497.7</v>
      </c>
      <c r="D510" s="242">
        <v>1520.25</v>
      </c>
      <c r="E510" s="242">
        <v>1497.0</v>
      </c>
      <c r="F510" s="242" t="s">
        <v>2189</v>
      </c>
      <c r="G510" s="242">
        <v>-0.0044</v>
      </c>
    </row>
    <row r="511" ht="12.0" customHeight="1">
      <c r="A511" s="270">
        <v>44867.0</v>
      </c>
      <c r="B511" s="271">
        <v>1514.2</v>
      </c>
      <c r="C511" s="271">
        <v>1517.0</v>
      </c>
      <c r="D511" s="271">
        <v>1528.25</v>
      </c>
      <c r="E511" s="271">
        <v>1511.6</v>
      </c>
      <c r="F511" s="271" t="s">
        <v>2178</v>
      </c>
      <c r="G511" s="271">
        <v>6.0E-4</v>
      </c>
    </row>
    <row r="512" ht="12.0" customHeight="1">
      <c r="A512" s="258">
        <v>44866.0</v>
      </c>
      <c r="B512" s="242">
        <v>1513.25</v>
      </c>
      <c r="C512" s="242">
        <v>1503.5</v>
      </c>
      <c r="D512" s="242">
        <v>1529.0</v>
      </c>
      <c r="E512" s="242">
        <v>1498.9</v>
      </c>
      <c r="F512" s="242" t="s">
        <v>2840</v>
      </c>
      <c r="G512" s="242">
        <v>0.0111</v>
      </c>
    </row>
    <row r="513" ht="12.0" customHeight="1">
      <c r="A513" s="270">
        <v>44865.0</v>
      </c>
      <c r="B513" s="271">
        <v>1496.7</v>
      </c>
      <c r="C513" s="271">
        <v>1472.0</v>
      </c>
      <c r="D513" s="271">
        <v>1498.0</v>
      </c>
      <c r="E513" s="271">
        <v>1467.25</v>
      </c>
      <c r="F513" s="271" t="s">
        <v>2151</v>
      </c>
      <c r="G513" s="271">
        <v>0.0261</v>
      </c>
    </row>
    <row r="514" ht="12.0" customHeight="1">
      <c r="A514" s="258">
        <v>44862.0</v>
      </c>
      <c r="B514" s="242">
        <v>1458.7</v>
      </c>
      <c r="C514" s="242">
        <v>1450.0</v>
      </c>
      <c r="D514" s="242">
        <v>1467.0</v>
      </c>
      <c r="E514" s="242">
        <v>1447.4</v>
      </c>
      <c r="F514" s="242" t="s">
        <v>1701</v>
      </c>
      <c r="G514" s="242">
        <v>0.003</v>
      </c>
    </row>
    <row r="515" ht="12.0" customHeight="1">
      <c r="A515" s="270">
        <v>44861.0</v>
      </c>
      <c r="B515" s="271">
        <v>1454.4</v>
      </c>
      <c r="C515" s="271">
        <v>1464.5</v>
      </c>
      <c r="D515" s="271">
        <v>1467.35</v>
      </c>
      <c r="E515" s="271">
        <v>1451.25</v>
      </c>
      <c r="F515" s="271" t="s">
        <v>2020</v>
      </c>
      <c r="G515" s="271">
        <v>0.0024</v>
      </c>
    </row>
    <row r="516" ht="12.0" customHeight="1">
      <c r="A516" s="258">
        <v>44859.0</v>
      </c>
      <c r="B516" s="242">
        <v>1450.9</v>
      </c>
      <c r="C516" s="242">
        <v>1461.1</v>
      </c>
      <c r="D516" s="242">
        <v>1467.8</v>
      </c>
      <c r="E516" s="242">
        <v>1445.0</v>
      </c>
      <c r="F516" s="242" t="s">
        <v>1683</v>
      </c>
      <c r="G516" s="242">
        <v>-0.0069</v>
      </c>
    </row>
    <row r="517" ht="12.0" customHeight="1">
      <c r="A517" s="270">
        <v>44858.0</v>
      </c>
      <c r="B517" s="271">
        <v>1461.05</v>
      </c>
      <c r="C517" s="271">
        <v>1454.3</v>
      </c>
      <c r="D517" s="271">
        <v>1463.0</v>
      </c>
      <c r="E517" s="271">
        <v>1454.3</v>
      </c>
      <c r="F517" s="271" t="s">
        <v>2389</v>
      </c>
      <c r="G517" s="271">
        <v>0.0156</v>
      </c>
    </row>
    <row r="518" ht="12.0" customHeight="1">
      <c r="A518" s="258">
        <v>44855.0</v>
      </c>
      <c r="B518" s="242">
        <v>1438.6</v>
      </c>
      <c r="C518" s="242">
        <v>1452.0</v>
      </c>
      <c r="D518" s="242">
        <v>1457.65</v>
      </c>
      <c r="E518" s="242">
        <v>1434.0</v>
      </c>
      <c r="F518" s="242" t="s">
        <v>2841</v>
      </c>
      <c r="G518" s="242">
        <v>-0.007</v>
      </c>
    </row>
    <row r="519" ht="12.0" customHeight="1">
      <c r="A519" s="270">
        <v>44854.0</v>
      </c>
      <c r="B519" s="271">
        <v>1448.8</v>
      </c>
      <c r="C519" s="271">
        <v>1444.0</v>
      </c>
      <c r="D519" s="271">
        <v>1452.9</v>
      </c>
      <c r="E519" s="271">
        <v>1442.5</v>
      </c>
      <c r="F519" s="271" t="s">
        <v>2275</v>
      </c>
      <c r="G519" s="271">
        <v>-0.0068</v>
      </c>
    </row>
    <row r="520" ht="12.0" customHeight="1">
      <c r="A520" s="258">
        <v>44853.0</v>
      </c>
      <c r="B520" s="242">
        <v>1458.65</v>
      </c>
      <c r="C520" s="242">
        <v>1464.0</v>
      </c>
      <c r="D520" s="242">
        <v>1477.4</v>
      </c>
      <c r="E520" s="242">
        <v>1453.4</v>
      </c>
      <c r="F520" s="242" t="s">
        <v>2842</v>
      </c>
      <c r="G520" s="242">
        <v>0.0103</v>
      </c>
    </row>
    <row r="521" ht="12.0" customHeight="1">
      <c r="A521" s="270">
        <v>44852.0</v>
      </c>
      <c r="B521" s="271">
        <v>1443.85</v>
      </c>
      <c r="C521" s="271">
        <v>1458.05</v>
      </c>
      <c r="D521" s="271">
        <v>1462.9</v>
      </c>
      <c r="E521" s="271">
        <v>1440.0</v>
      </c>
      <c r="F521" s="271" t="s">
        <v>1804</v>
      </c>
      <c r="G521" s="271">
        <v>-0.0019</v>
      </c>
    </row>
    <row r="522" ht="12.0" customHeight="1">
      <c r="A522" s="258">
        <v>44851.0</v>
      </c>
      <c r="B522" s="242">
        <v>1446.55</v>
      </c>
      <c r="C522" s="242">
        <v>1435.0</v>
      </c>
      <c r="D522" s="242">
        <v>1457.6</v>
      </c>
      <c r="E522" s="242">
        <v>1427.0</v>
      </c>
      <c r="F522" s="242" t="s">
        <v>2164</v>
      </c>
      <c r="G522" s="242">
        <v>0.0052</v>
      </c>
    </row>
    <row r="523" ht="12.0" customHeight="1">
      <c r="A523" s="270">
        <v>44848.0</v>
      </c>
      <c r="B523" s="271">
        <v>1439.0</v>
      </c>
      <c r="C523" s="271">
        <v>1417.0</v>
      </c>
      <c r="D523" s="271">
        <v>1447.0</v>
      </c>
      <c r="E523" s="271">
        <v>1415.25</v>
      </c>
      <c r="F523" s="271" t="s">
        <v>2151</v>
      </c>
      <c r="G523" s="271">
        <v>0.0326</v>
      </c>
    </row>
    <row r="524" ht="12.0" customHeight="1">
      <c r="A524" s="258">
        <v>44847.0</v>
      </c>
      <c r="B524" s="242">
        <v>1393.6</v>
      </c>
      <c r="C524" s="242">
        <v>1402.05</v>
      </c>
      <c r="D524" s="242">
        <v>1406.25</v>
      </c>
      <c r="E524" s="242">
        <v>1384.0</v>
      </c>
      <c r="F524" s="242" t="s">
        <v>2298</v>
      </c>
      <c r="G524" s="242">
        <v>-0.0115</v>
      </c>
    </row>
    <row r="525" ht="12.0" customHeight="1">
      <c r="A525" s="270">
        <v>44846.0</v>
      </c>
      <c r="B525" s="271">
        <v>1409.8</v>
      </c>
      <c r="C525" s="271">
        <v>1403.2</v>
      </c>
      <c r="D525" s="271">
        <v>1414.85</v>
      </c>
      <c r="E525" s="271">
        <v>1397.3</v>
      </c>
      <c r="F525" s="271" t="s">
        <v>1770</v>
      </c>
      <c r="G525" s="271">
        <v>0.0065</v>
      </c>
    </row>
    <row r="526" ht="12.0" customHeight="1">
      <c r="A526" s="258">
        <v>44845.0</v>
      </c>
      <c r="B526" s="242">
        <v>1400.65</v>
      </c>
      <c r="C526" s="242">
        <v>1401.1</v>
      </c>
      <c r="D526" s="242">
        <v>1417.0</v>
      </c>
      <c r="E526" s="242">
        <v>1399.45</v>
      </c>
      <c r="F526" s="242" t="s">
        <v>2843</v>
      </c>
      <c r="G526" s="242">
        <v>-0.0101</v>
      </c>
    </row>
    <row r="527" ht="12.0" customHeight="1">
      <c r="A527" s="270">
        <v>44844.0</v>
      </c>
      <c r="B527" s="271">
        <v>1415.0</v>
      </c>
      <c r="C527" s="271">
        <v>1408.0</v>
      </c>
      <c r="D527" s="271">
        <v>1426.0</v>
      </c>
      <c r="E527" s="271">
        <v>1398.2</v>
      </c>
      <c r="F527" s="271" t="s">
        <v>1675</v>
      </c>
      <c r="G527" s="271">
        <v>-0.011</v>
      </c>
    </row>
    <row r="528" ht="12.0" customHeight="1">
      <c r="A528" s="258">
        <v>44841.0</v>
      </c>
      <c r="B528" s="242">
        <v>1430.8</v>
      </c>
      <c r="C528" s="242">
        <v>1430.25</v>
      </c>
      <c r="D528" s="242">
        <v>1434.95</v>
      </c>
      <c r="E528" s="242">
        <v>1420.35</v>
      </c>
      <c r="F528" s="242" t="s">
        <v>1959</v>
      </c>
      <c r="G528" s="242">
        <v>-0.0043</v>
      </c>
    </row>
    <row r="529" ht="12.0" customHeight="1">
      <c r="A529" s="270">
        <v>44840.0</v>
      </c>
      <c r="B529" s="271">
        <v>1437.0</v>
      </c>
      <c r="C529" s="271">
        <v>1459.95</v>
      </c>
      <c r="D529" s="271">
        <v>1462.6</v>
      </c>
      <c r="E529" s="271">
        <v>1434.2</v>
      </c>
      <c r="F529" s="271" t="s">
        <v>1844</v>
      </c>
      <c r="G529" s="271">
        <v>-0.011</v>
      </c>
    </row>
    <row r="530" ht="12.0" customHeight="1">
      <c r="A530" s="258">
        <v>44838.0</v>
      </c>
      <c r="B530" s="242">
        <v>1453.0</v>
      </c>
      <c r="C530" s="242">
        <v>1429.5</v>
      </c>
      <c r="D530" s="242">
        <v>1458.0</v>
      </c>
      <c r="E530" s="242">
        <v>1426.15</v>
      </c>
      <c r="F530" s="242" t="s">
        <v>1688</v>
      </c>
      <c r="G530" s="242">
        <v>0.0282</v>
      </c>
    </row>
    <row r="531" ht="12.0" customHeight="1">
      <c r="A531" s="270">
        <v>44837.0</v>
      </c>
      <c r="B531" s="271">
        <v>1413.2</v>
      </c>
      <c r="C531" s="271">
        <v>1409.95</v>
      </c>
      <c r="D531" s="271">
        <v>1417.85</v>
      </c>
      <c r="E531" s="271">
        <v>1401.1</v>
      </c>
      <c r="F531" s="271" t="s">
        <v>1688</v>
      </c>
      <c r="G531" s="271">
        <v>-0.0057</v>
      </c>
    </row>
    <row r="532" ht="12.0" customHeight="1">
      <c r="A532" s="258">
        <v>44834.0</v>
      </c>
      <c r="B532" s="242">
        <v>1421.35</v>
      </c>
      <c r="C532" s="242">
        <v>1378.8</v>
      </c>
      <c r="D532" s="242">
        <v>1431.45</v>
      </c>
      <c r="E532" s="242">
        <v>1365.0</v>
      </c>
      <c r="F532" s="242" t="s">
        <v>1698</v>
      </c>
      <c r="G532" s="242">
        <v>0.0282</v>
      </c>
    </row>
    <row r="533" ht="12.0" customHeight="1">
      <c r="A533" s="270">
        <v>44833.0</v>
      </c>
      <c r="B533" s="271">
        <v>1382.35</v>
      </c>
      <c r="C533" s="271">
        <v>1396.3</v>
      </c>
      <c r="D533" s="271">
        <v>1402.2</v>
      </c>
      <c r="E533" s="271">
        <v>1378.8</v>
      </c>
      <c r="F533" s="271" t="s">
        <v>2256</v>
      </c>
      <c r="G533" s="271">
        <v>-0.0052</v>
      </c>
    </row>
    <row r="534" ht="12.0" customHeight="1">
      <c r="A534" s="258">
        <v>44832.0</v>
      </c>
      <c r="B534" s="242">
        <v>1389.55</v>
      </c>
      <c r="C534" s="242">
        <v>1406.0</v>
      </c>
      <c r="D534" s="242">
        <v>1410.6</v>
      </c>
      <c r="E534" s="242">
        <v>1385.9</v>
      </c>
      <c r="F534" s="242" t="s">
        <v>1903</v>
      </c>
      <c r="G534" s="242">
        <v>-0.0172</v>
      </c>
    </row>
    <row r="535" ht="12.0" customHeight="1">
      <c r="A535" s="270">
        <v>44831.0</v>
      </c>
      <c r="B535" s="271">
        <v>1413.85</v>
      </c>
      <c r="C535" s="271">
        <v>1432.4</v>
      </c>
      <c r="D535" s="271">
        <v>1440.0</v>
      </c>
      <c r="E535" s="271">
        <v>1407.0</v>
      </c>
      <c r="F535" s="271" t="s">
        <v>2021</v>
      </c>
      <c r="G535" s="271">
        <v>-0.009</v>
      </c>
    </row>
    <row r="536" ht="12.0" customHeight="1">
      <c r="A536" s="258">
        <v>44830.0</v>
      </c>
      <c r="B536" s="242">
        <v>1426.65</v>
      </c>
      <c r="C536" s="242">
        <v>1425.35</v>
      </c>
      <c r="D536" s="242">
        <v>1436.45</v>
      </c>
      <c r="E536" s="242">
        <v>1418.0</v>
      </c>
      <c r="F536" s="242" t="s">
        <v>1982</v>
      </c>
      <c r="G536" s="242">
        <v>-0.0135</v>
      </c>
    </row>
    <row r="537" ht="12.0" customHeight="1">
      <c r="A537" s="270">
        <v>44827.0</v>
      </c>
      <c r="B537" s="271">
        <v>1446.15</v>
      </c>
      <c r="C537" s="271">
        <v>1472.35</v>
      </c>
      <c r="D537" s="271">
        <v>1475.0</v>
      </c>
      <c r="E537" s="271">
        <v>1437.0</v>
      </c>
      <c r="F537" s="271" t="s">
        <v>1796</v>
      </c>
      <c r="G537" s="271">
        <v>-0.0268</v>
      </c>
    </row>
    <row r="538" ht="12.0" customHeight="1">
      <c r="A538" s="258">
        <v>44826.0</v>
      </c>
      <c r="B538" s="242">
        <v>1486.0</v>
      </c>
      <c r="C538" s="242">
        <v>1502.0</v>
      </c>
      <c r="D538" s="242">
        <v>1510.15</v>
      </c>
      <c r="E538" s="242">
        <v>1482.75</v>
      </c>
      <c r="F538" s="242" t="s">
        <v>1671</v>
      </c>
      <c r="G538" s="242">
        <v>-0.0213</v>
      </c>
    </row>
    <row r="539" ht="12.0" customHeight="1">
      <c r="A539" s="270">
        <v>44825.0</v>
      </c>
      <c r="B539" s="271">
        <v>1518.35</v>
      </c>
      <c r="C539" s="271">
        <v>1508.0</v>
      </c>
      <c r="D539" s="271">
        <v>1521.5</v>
      </c>
      <c r="E539" s="271">
        <v>1505.0</v>
      </c>
      <c r="F539" s="271" t="s">
        <v>1976</v>
      </c>
      <c r="G539" s="271">
        <v>-0.0015</v>
      </c>
    </row>
    <row r="540" ht="12.0" customHeight="1">
      <c r="A540" s="258">
        <v>44824.0</v>
      </c>
      <c r="B540" s="242">
        <v>1520.7</v>
      </c>
      <c r="C540" s="242">
        <v>1514.0</v>
      </c>
      <c r="D540" s="242">
        <v>1524.0</v>
      </c>
      <c r="E540" s="242">
        <v>1509.9</v>
      </c>
      <c r="F540" s="242" t="s">
        <v>1591</v>
      </c>
      <c r="G540" s="242">
        <v>0.012</v>
      </c>
    </row>
    <row r="541" ht="12.0" customHeight="1">
      <c r="A541" s="270">
        <v>44823.0</v>
      </c>
      <c r="B541" s="271">
        <v>1502.6</v>
      </c>
      <c r="C541" s="271">
        <v>1489.0</v>
      </c>
      <c r="D541" s="271">
        <v>1514.0</v>
      </c>
      <c r="E541" s="271">
        <v>1480.0</v>
      </c>
      <c r="F541" s="271" t="s">
        <v>2844</v>
      </c>
      <c r="G541" s="271">
        <v>0.0066</v>
      </c>
    </row>
    <row r="542" ht="12.0" customHeight="1">
      <c r="A542" s="258">
        <v>44820.0</v>
      </c>
      <c r="B542" s="242">
        <v>1492.75</v>
      </c>
      <c r="C542" s="242">
        <v>1503.1</v>
      </c>
      <c r="D542" s="242">
        <v>1514.7</v>
      </c>
      <c r="E542" s="242">
        <v>1483.0</v>
      </c>
      <c r="F542" s="242" t="s">
        <v>1668</v>
      </c>
      <c r="G542" s="242">
        <v>-0.0184</v>
      </c>
    </row>
    <row r="543" ht="12.0" customHeight="1">
      <c r="A543" s="270">
        <v>44819.0</v>
      </c>
      <c r="B543" s="271">
        <v>1520.7</v>
      </c>
      <c r="C543" s="271">
        <v>1530.0</v>
      </c>
      <c r="D543" s="271">
        <v>1540.95</v>
      </c>
      <c r="E543" s="271">
        <v>1512.0</v>
      </c>
      <c r="F543" s="271" t="s">
        <v>1992</v>
      </c>
      <c r="G543" s="271">
        <v>-0.0052</v>
      </c>
    </row>
    <row r="544" ht="12.0" customHeight="1">
      <c r="A544" s="258">
        <v>44818.0</v>
      </c>
      <c r="B544" s="242">
        <v>1528.65</v>
      </c>
      <c r="C544" s="242">
        <v>1494.05</v>
      </c>
      <c r="D544" s="242">
        <v>1538.9</v>
      </c>
      <c r="E544" s="242">
        <v>1492.35</v>
      </c>
      <c r="F544" s="242" t="s">
        <v>2845</v>
      </c>
      <c r="G544" s="242">
        <v>0.0103</v>
      </c>
    </row>
    <row r="545" ht="12.0" customHeight="1">
      <c r="A545" s="270">
        <v>44817.0</v>
      </c>
      <c r="B545" s="271">
        <v>1513.1</v>
      </c>
      <c r="C545" s="271">
        <v>1498.9</v>
      </c>
      <c r="D545" s="271">
        <v>1515.9</v>
      </c>
      <c r="E545" s="271">
        <v>1498.55</v>
      </c>
      <c r="F545" s="271" t="s">
        <v>1948</v>
      </c>
      <c r="G545" s="271">
        <v>0.0131</v>
      </c>
    </row>
    <row r="546" ht="12.0" customHeight="1">
      <c r="A546" s="258">
        <v>44816.0</v>
      </c>
      <c r="B546" s="242">
        <v>1493.55</v>
      </c>
      <c r="C546" s="242">
        <v>1500.0</v>
      </c>
      <c r="D546" s="242">
        <v>1504.0</v>
      </c>
      <c r="E546" s="242">
        <v>1490.0</v>
      </c>
      <c r="F546" s="242" t="s">
        <v>1778</v>
      </c>
      <c r="G546" s="242">
        <v>-0.0034</v>
      </c>
    </row>
    <row r="547" ht="12.0" customHeight="1">
      <c r="A547" s="270">
        <v>44813.0</v>
      </c>
      <c r="B547" s="271">
        <v>1498.6</v>
      </c>
      <c r="C547" s="271">
        <v>1496.2</v>
      </c>
      <c r="D547" s="271">
        <v>1509.0</v>
      </c>
      <c r="E547" s="271">
        <v>1494.05</v>
      </c>
      <c r="F547" s="271" t="s">
        <v>2233</v>
      </c>
      <c r="G547" s="271">
        <v>7.0E-4</v>
      </c>
    </row>
    <row r="548" ht="12.0" customHeight="1">
      <c r="A548" s="258">
        <v>44812.0</v>
      </c>
      <c r="B548" s="242">
        <v>1497.6</v>
      </c>
      <c r="C548" s="242">
        <v>1490.1</v>
      </c>
      <c r="D548" s="242">
        <v>1500.0</v>
      </c>
      <c r="E548" s="242">
        <v>1482.15</v>
      </c>
      <c r="F548" s="242" t="s">
        <v>2002</v>
      </c>
      <c r="G548" s="242">
        <v>0.0103</v>
      </c>
    </row>
    <row r="549" ht="12.0" customHeight="1">
      <c r="A549" s="270">
        <v>44811.0</v>
      </c>
      <c r="B549" s="271">
        <v>1482.3</v>
      </c>
      <c r="C549" s="271">
        <v>1471.3</v>
      </c>
      <c r="D549" s="271">
        <v>1490.0</v>
      </c>
      <c r="E549" s="271">
        <v>1471.3</v>
      </c>
      <c r="F549" s="271" t="s">
        <v>1615</v>
      </c>
      <c r="G549" s="271">
        <v>-0.0047</v>
      </c>
    </row>
    <row r="550" ht="12.0" customHeight="1">
      <c r="A550" s="258">
        <v>44810.0</v>
      </c>
      <c r="B550" s="242">
        <v>1489.35</v>
      </c>
      <c r="C550" s="242">
        <v>1498.9</v>
      </c>
      <c r="D550" s="242">
        <v>1506.65</v>
      </c>
      <c r="E550" s="242">
        <v>1486.45</v>
      </c>
      <c r="F550" s="242" t="s">
        <v>2197</v>
      </c>
      <c r="G550" s="242">
        <v>-0.0038</v>
      </c>
    </row>
    <row r="551" ht="12.0" customHeight="1">
      <c r="A551" s="270">
        <v>44809.0</v>
      </c>
      <c r="B551" s="271">
        <v>1495.05</v>
      </c>
      <c r="C551" s="271">
        <v>1486.1</v>
      </c>
      <c r="D551" s="271">
        <v>1499.0</v>
      </c>
      <c r="E551" s="271">
        <v>1484.1</v>
      </c>
      <c r="F551" s="271" t="s">
        <v>2034</v>
      </c>
      <c r="G551" s="271">
        <v>0.0064</v>
      </c>
    </row>
    <row r="552" ht="12.0" customHeight="1">
      <c r="A552" s="258">
        <v>44806.0</v>
      </c>
      <c r="B552" s="242">
        <v>1485.5</v>
      </c>
      <c r="C552" s="242">
        <v>1472.15</v>
      </c>
      <c r="D552" s="242">
        <v>1490.5</v>
      </c>
      <c r="E552" s="242">
        <v>1465.2</v>
      </c>
      <c r="F552" s="242" t="s">
        <v>1671</v>
      </c>
      <c r="G552" s="242">
        <v>0.0091</v>
      </c>
    </row>
    <row r="553" ht="12.0" customHeight="1">
      <c r="A553" s="270">
        <v>44805.0</v>
      </c>
      <c r="B553" s="271">
        <v>1472.15</v>
      </c>
      <c r="C553" s="271">
        <v>1464.75</v>
      </c>
      <c r="D553" s="271">
        <v>1489.45</v>
      </c>
      <c r="E553" s="271">
        <v>1459.0</v>
      </c>
      <c r="F553" s="271" t="s">
        <v>2846</v>
      </c>
      <c r="G553" s="271">
        <v>-0.0094</v>
      </c>
    </row>
    <row r="554" ht="12.0" customHeight="1">
      <c r="A554" s="258">
        <v>44803.0</v>
      </c>
      <c r="B554" s="242">
        <v>1486.1</v>
      </c>
      <c r="C554" s="242">
        <v>1446.45</v>
      </c>
      <c r="D554" s="242">
        <v>1489.95</v>
      </c>
      <c r="E554" s="242">
        <v>1443.1</v>
      </c>
      <c r="F554" s="242" t="s">
        <v>2143</v>
      </c>
      <c r="G554" s="242">
        <v>0.0324</v>
      </c>
    </row>
    <row r="555" ht="12.0" customHeight="1">
      <c r="A555" s="270">
        <v>44802.0</v>
      </c>
      <c r="B555" s="271">
        <v>1439.4</v>
      </c>
      <c r="C555" s="271">
        <v>1437.0</v>
      </c>
      <c r="D555" s="271">
        <v>1446.0</v>
      </c>
      <c r="E555" s="271">
        <v>1428.6</v>
      </c>
      <c r="F555" s="271" t="s">
        <v>1936</v>
      </c>
      <c r="G555" s="271">
        <v>-0.0175</v>
      </c>
    </row>
    <row r="556" ht="12.0" customHeight="1">
      <c r="A556" s="258">
        <v>44799.0</v>
      </c>
      <c r="B556" s="242">
        <v>1465.1</v>
      </c>
      <c r="C556" s="242">
        <v>1472.05</v>
      </c>
      <c r="D556" s="242">
        <v>1481.8</v>
      </c>
      <c r="E556" s="242">
        <v>1461.2</v>
      </c>
      <c r="F556" s="242" t="s">
        <v>2048</v>
      </c>
      <c r="G556" s="242">
        <v>2.0E-4</v>
      </c>
    </row>
    <row r="557" ht="12.0" customHeight="1">
      <c r="A557" s="270">
        <v>44798.0</v>
      </c>
      <c r="B557" s="271">
        <v>1464.85</v>
      </c>
      <c r="C557" s="271">
        <v>1479.9</v>
      </c>
      <c r="D557" s="271">
        <v>1486.8</v>
      </c>
      <c r="E557" s="271">
        <v>1457.0</v>
      </c>
      <c r="F557" s="271" t="s">
        <v>1903</v>
      </c>
      <c r="G557" s="271">
        <v>-0.0054</v>
      </c>
    </row>
    <row r="558" ht="12.0" customHeight="1">
      <c r="A558" s="258">
        <v>44797.0</v>
      </c>
      <c r="B558" s="242">
        <v>1472.85</v>
      </c>
      <c r="C558" s="242">
        <v>1461.9</v>
      </c>
      <c r="D558" s="242">
        <v>1475.5</v>
      </c>
      <c r="E558" s="242">
        <v>1459.2</v>
      </c>
      <c r="F558" s="242" t="s">
        <v>2273</v>
      </c>
      <c r="G558" s="242">
        <v>0.0048</v>
      </c>
    </row>
    <row r="559" ht="12.0" customHeight="1">
      <c r="A559" s="270">
        <v>44796.0</v>
      </c>
      <c r="B559" s="271">
        <v>1465.8</v>
      </c>
      <c r="C559" s="271">
        <v>1453.3</v>
      </c>
      <c r="D559" s="271">
        <v>1475.95</v>
      </c>
      <c r="E559" s="271">
        <v>1450.4</v>
      </c>
      <c r="F559" s="271" t="s">
        <v>2102</v>
      </c>
      <c r="G559" s="271">
        <v>-0.0031</v>
      </c>
    </row>
    <row r="560" ht="12.0" customHeight="1">
      <c r="A560" s="258">
        <v>44795.0</v>
      </c>
      <c r="B560" s="242">
        <v>1470.35</v>
      </c>
      <c r="C560" s="242">
        <v>1484.8</v>
      </c>
      <c r="D560" s="242">
        <v>1488.35</v>
      </c>
      <c r="E560" s="242">
        <v>1467.7</v>
      </c>
      <c r="F560" s="242" t="s">
        <v>1776</v>
      </c>
      <c r="G560" s="242">
        <v>-0.0152</v>
      </c>
    </row>
    <row r="561" ht="12.0" customHeight="1">
      <c r="A561" s="270">
        <v>44792.0</v>
      </c>
      <c r="B561" s="271">
        <v>1493.05</v>
      </c>
      <c r="C561" s="271">
        <v>1510.0</v>
      </c>
      <c r="D561" s="271">
        <v>1512.0</v>
      </c>
      <c r="E561" s="271">
        <v>1490.0</v>
      </c>
      <c r="F561" s="271" t="s">
        <v>1627</v>
      </c>
      <c r="G561" s="271">
        <v>-0.0123</v>
      </c>
    </row>
    <row r="562" ht="12.0" customHeight="1">
      <c r="A562" s="258">
        <v>44791.0</v>
      </c>
      <c r="B562" s="242">
        <v>1511.7</v>
      </c>
      <c r="C562" s="242">
        <v>1500.0</v>
      </c>
      <c r="D562" s="242">
        <v>1513.9</v>
      </c>
      <c r="E562" s="242">
        <v>1499.65</v>
      </c>
      <c r="F562" s="242" t="s">
        <v>1881</v>
      </c>
      <c r="G562" s="242">
        <v>0.0012</v>
      </c>
    </row>
    <row r="563" ht="12.0" customHeight="1">
      <c r="A563" s="270">
        <v>44790.0</v>
      </c>
      <c r="B563" s="271">
        <v>1509.9</v>
      </c>
      <c r="C563" s="271">
        <v>1500.0</v>
      </c>
      <c r="D563" s="271">
        <v>1512.75</v>
      </c>
      <c r="E563" s="271">
        <v>1485.75</v>
      </c>
      <c r="F563" s="271" t="s">
        <v>2127</v>
      </c>
      <c r="G563" s="271">
        <v>0.0052</v>
      </c>
    </row>
    <row r="564" ht="12.0" customHeight="1">
      <c r="A564" s="258">
        <v>44789.0</v>
      </c>
      <c r="B564" s="242">
        <v>1502.15</v>
      </c>
      <c r="C564" s="242">
        <v>1494.8</v>
      </c>
      <c r="D564" s="242">
        <v>1508.5</v>
      </c>
      <c r="E564" s="242">
        <v>1488.05</v>
      </c>
      <c r="F564" s="242" t="s">
        <v>1696</v>
      </c>
      <c r="G564" s="242">
        <v>0.0114</v>
      </c>
    </row>
    <row r="565" ht="12.0" customHeight="1">
      <c r="A565" s="270">
        <v>44785.0</v>
      </c>
      <c r="B565" s="271">
        <v>1485.15</v>
      </c>
      <c r="C565" s="271">
        <v>1485.0</v>
      </c>
      <c r="D565" s="271">
        <v>1489.3</v>
      </c>
      <c r="E565" s="271">
        <v>1475.95</v>
      </c>
      <c r="F565" s="271" t="s">
        <v>1815</v>
      </c>
      <c r="G565" s="271">
        <v>-4.0E-4</v>
      </c>
    </row>
    <row r="566" ht="12.0" customHeight="1">
      <c r="A566" s="258">
        <v>44784.0</v>
      </c>
      <c r="B566" s="242">
        <v>1485.7</v>
      </c>
      <c r="C566" s="242">
        <v>1486.5</v>
      </c>
      <c r="D566" s="242">
        <v>1491.0</v>
      </c>
      <c r="E566" s="242">
        <v>1474.55</v>
      </c>
      <c r="F566" s="242" t="s">
        <v>2030</v>
      </c>
      <c r="G566" s="242">
        <v>0.0132</v>
      </c>
    </row>
    <row r="567" ht="12.0" customHeight="1">
      <c r="A567" s="270">
        <v>44783.0</v>
      </c>
      <c r="B567" s="271">
        <v>1466.3</v>
      </c>
      <c r="C567" s="271">
        <v>1461.35</v>
      </c>
      <c r="D567" s="271">
        <v>1471.5</v>
      </c>
      <c r="E567" s="271">
        <v>1449.05</v>
      </c>
      <c r="F567" s="271" t="s">
        <v>2847</v>
      </c>
      <c r="G567" s="271">
        <v>0.0029</v>
      </c>
    </row>
    <row r="568" ht="12.0" customHeight="1">
      <c r="A568" s="258">
        <v>44781.0</v>
      </c>
      <c r="B568" s="242">
        <v>1462.05</v>
      </c>
      <c r="C568" s="242">
        <v>1428.0</v>
      </c>
      <c r="D568" s="242">
        <v>1464.5</v>
      </c>
      <c r="E568" s="242">
        <v>1427.1</v>
      </c>
      <c r="F568" s="242" t="s">
        <v>2848</v>
      </c>
      <c r="G568" s="242">
        <v>0.0245</v>
      </c>
    </row>
    <row r="569" ht="12.0" customHeight="1">
      <c r="A569" s="270">
        <v>44778.0</v>
      </c>
      <c r="B569" s="271">
        <v>1427.05</v>
      </c>
      <c r="C569" s="271">
        <v>1433.0</v>
      </c>
      <c r="D569" s="271">
        <v>1436.95</v>
      </c>
      <c r="E569" s="271">
        <v>1421.15</v>
      </c>
      <c r="F569" s="271" t="s">
        <v>1767</v>
      </c>
      <c r="G569" s="271">
        <v>-0.0034</v>
      </c>
    </row>
    <row r="570" ht="12.0" customHeight="1">
      <c r="A570" s="258">
        <v>44777.0</v>
      </c>
      <c r="B570" s="242">
        <v>1431.9</v>
      </c>
      <c r="C570" s="242">
        <v>1440.0</v>
      </c>
      <c r="D570" s="242">
        <v>1446.7</v>
      </c>
      <c r="E570" s="242">
        <v>1412.95</v>
      </c>
      <c r="F570" s="242" t="s">
        <v>1653</v>
      </c>
      <c r="G570" s="242">
        <v>-0.0012</v>
      </c>
    </row>
    <row r="571" ht="12.0" customHeight="1">
      <c r="A571" s="270">
        <v>44776.0</v>
      </c>
      <c r="B571" s="271">
        <v>1433.6</v>
      </c>
      <c r="C571" s="271">
        <v>1424.95</v>
      </c>
      <c r="D571" s="271">
        <v>1435.75</v>
      </c>
      <c r="E571" s="271">
        <v>1417.0</v>
      </c>
      <c r="F571" s="271" t="s">
        <v>1905</v>
      </c>
      <c r="G571" s="271">
        <v>0.0023</v>
      </c>
    </row>
    <row r="572" ht="12.0" customHeight="1">
      <c r="A572" s="258">
        <v>44775.0</v>
      </c>
      <c r="B572" s="242">
        <v>1430.25</v>
      </c>
      <c r="C572" s="242">
        <v>1442.0</v>
      </c>
      <c r="D572" s="242">
        <v>1444.6</v>
      </c>
      <c r="E572" s="242">
        <v>1423.05</v>
      </c>
      <c r="F572" s="242" t="s">
        <v>2849</v>
      </c>
      <c r="G572" s="242">
        <v>-0.011</v>
      </c>
    </row>
    <row r="573" ht="12.0" customHeight="1">
      <c r="A573" s="270">
        <v>44774.0</v>
      </c>
      <c r="B573" s="271">
        <v>1446.15</v>
      </c>
      <c r="C573" s="271">
        <v>1439.0</v>
      </c>
      <c r="D573" s="271">
        <v>1448.45</v>
      </c>
      <c r="E573" s="271">
        <v>1430.05</v>
      </c>
      <c r="F573" s="271" t="s">
        <v>1716</v>
      </c>
      <c r="G573" s="271">
        <v>0.0083</v>
      </c>
    </row>
    <row r="574" ht="12.0" customHeight="1">
      <c r="A574" s="258">
        <v>44771.0</v>
      </c>
      <c r="B574" s="242">
        <v>1434.2</v>
      </c>
      <c r="C574" s="242">
        <v>1438.0</v>
      </c>
      <c r="D574" s="242">
        <v>1438.6</v>
      </c>
      <c r="E574" s="242">
        <v>1415.3</v>
      </c>
      <c r="F574" s="242" t="s">
        <v>2213</v>
      </c>
      <c r="G574" s="242">
        <v>0.0122</v>
      </c>
    </row>
    <row r="575" ht="12.0" customHeight="1">
      <c r="A575" s="270">
        <v>44770.0</v>
      </c>
      <c r="B575" s="271">
        <v>1416.85</v>
      </c>
      <c r="C575" s="271">
        <v>1415.05</v>
      </c>
      <c r="D575" s="271">
        <v>1424.0</v>
      </c>
      <c r="E575" s="271">
        <v>1411.0</v>
      </c>
      <c r="F575" s="271" t="s">
        <v>2232</v>
      </c>
      <c r="G575" s="271">
        <v>0.0089</v>
      </c>
    </row>
    <row r="576" ht="12.0" customHeight="1">
      <c r="A576" s="258">
        <v>44769.0</v>
      </c>
      <c r="B576" s="242">
        <v>1404.4</v>
      </c>
      <c r="C576" s="242">
        <v>1388.9</v>
      </c>
      <c r="D576" s="242">
        <v>1406.0</v>
      </c>
      <c r="E576" s="242">
        <v>1384.25</v>
      </c>
      <c r="F576" s="242" t="s">
        <v>1770</v>
      </c>
      <c r="G576" s="242">
        <v>0.0076</v>
      </c>
    </row>
    <row r="577" ht="12.0" customHeight="1">
      <c r="A577" s="270">
        <v>44768.0</v>
      </c>
      <c r="B577" s="271">
        <v>1393.75</v>
      </c>
      <c r="C577" s="271">
        <v>1396.0</v>
      </c>
      <c r="D577" s="271">
        <v>1402.0</v>
      </c>
      <c r="E577" s="271">
        <v>1386.3</v>
      </c>
      <c r="F577" s="271" t="s">
        <v>1635</v>
      </c>
      <c r="G577" s="271">
        <v>-0.002</v>
      </c>
    </row>
    <row r="578" ht="12.0" customHeight="1">
      <c r="A578" s="258">
        <v>44767.0</v>
      </c>
      <c r="B578" s="242">
        <v>1396.6</v>
      </c>
      <c r="C578" s="242">
        <v>1395.0</v>
      </c>
      <c r="D578" s="242">
        <v>1404.6</v>
      </c>
      <c r="E578" s="242">
        <v>1383.3</v>
      </c>
      <c r="F578" s="242" t="s">
        <v>2143</v>
      </c>
      <c r="G578" s="242">
        <v>0.0029</v>
      </c>
    </row>
    <row r="579" ht="12.0" customHeight="1">
      <c r="A579" s="270">
        <v>44764.0</v>
      </c>
      <c r="B579" s="271">
        <v>1392.5</v>
      </c>
      <c r="C579" s="271">
        <v>1366.0</v>
      </c>
      <c r="D579" s="271">
        <v>1397.0</v>
      </c>
      <c r="E579" s="271">
        <v>1362.4</v>
      </c>
      <c r="F579" s="271" t="s">
        <v>2178</v>
      </c>
      <c r="G579" s="271">
        <v>0.0233</v>
      </c>
    </row>
    <row r="580" ht="12.0" customHeight="1">
      <c r="A580" s="258">
        <v>44763.0</v>
      </c>
      <c r="B580" s="242">
        <v>1360.75</v>
      </c>
      <c r="C580" s="242">
        <v>1360.55</v>
      </c>
      <c r="D580" s="242">
        <v>1369.5</v>
      </c>
      <c r="E580" s="242">
        <v>1358.1</v>
      </c>
      <c r="F580" s="242" t="s">
        <v>2021</v>
      </c>
      <c r="G580" s="242">
        <v>-0.0032</v>
      </c>
    </row>
    <row r="581" ht="12.0" customHeight="1">
      <c r="A581" s="270">
        <v>44762.0</v>
      </c>
      <c r="B581" s="271">
        <v>1365.05</v>
      </c>
      <c r="C581" s="271">
        <v>1359.9</v>
      </c>
      <c r="D581" s="271">
        <v>1371.1</v>
      </c>
      <c r="E581" s="271">
        <v>1355.25</v>
      </c>
      <c r="F581" s="271" t="s">
        <v>1964</v>
      </c>
      <c r="G581" s="271">
        <v>0.0126</v>
      </c>
    </row>
    <row r="582" ht="12.0" customHeight="1">
      <c r="A582" s="258">
        <v>44761.0</v>
      </c>
      <c r="B582" s="242">
        <v>1348.05</v>
      </c>
      <c r="C582" s="242">
        <v>1337.0</v>
      </c>
      <c r="D582" s="242">
        <v>1358.55</v>
      </c>
      <c r="E582" s="242">
        <v>1337.0</v>
      </c>
      <c r="F582" s="242" t="s">
        <v>1796</v>
      </c>
      <c r="G582" s="242">
        <v>4.0E-4</v>
      </c>
    </row>
    <row r="583" ht="12.0" customHeight="1">
      <c r="A583" s="270">
        <v>44760.0</v>
      </c>
      <c r="B583" s="271">
        <v>1347.55</v>
      </c>
      <c r="C583" s="271">
        <v>1348.0</v>
      </c>
      <c r="D583" s="271">
        <v>1366.1</v>
      </c>
      <c r="E583" s="271">
        <v>1342.05</v>
      </c>
      <c r="F583" s="271" t="s">
        <v>1964</v>
      </c>
      <c r="G583" s="271">
        <v>-0.0106</v>
      </c>
    </row>
    <row r="584" ht="12.0" customHeight="1">
      <c r="A584" s="258">
        <v>44757.0</v>
      </c>
      <c r="B584" s="242">
        <v>1362.05</v>
      </c>
      <c r="C584" s="242">
        <v>1353.0</v>
      </c>
      <c r="D584" s="242">
        <v>1364.9</v>
      </c>
      <c r="E584" s="242">
        <v>1346.8</v>
      </c>
      <c r="F584" s="242" t="s">
        <v>2114</v>
      </c>
      <c r="G584" s="242">
        <v>0.0081</v>
      </c>
    </row>
    <row r="585" ht="12.0" customHeight="1">
      <c r="A585" s="270">
        <v>44756.0</v>
      </c>
      <c r="B585" s="271">
        <v>1351.05</v>
      </c>
      <c r="C585" s="271">
        <v>1362.0</v>
      </c>
      <c r="D585" s="271">
        <v>1372.65</v>
      </c>
      <c r="E585" s="271">
        <v>1349.25</v>
      </c>
      <c r="F585" s="271" t="s">
        <v>2111</v>
      </c>
      <c r="G585" s="271">
        <v>-0.005</v>
      </c>
    </row>
    <row r="586" ht="12.0" customHeight="1">
      <c r="A586" s="258">
        <v>44755.0</v>
      </c>
      <c r="B586" s="242">
        <v>1357.85</v>
      </c>
      <c r="C586" s="242">
        <v>1390.0</v>
      </c>
      <c r="D586" s="242">
        <v>1394.2</v>
      </c>
      <c r="E586" s="242">
        <v>1354.25</v>
      </c>
      <c r="F586" s="242" t="s">
        <v>2020</v>
      </c>
      <c r="G586" s="242">
        <v>-0.0244</v>
      </c>
    </row>
    <row r="587" ht="12.0" customHeight="1">
      <c r="A587" s="270">
        <v>44754.0</v>
      </c>
      <c r="B587" s="271">
        <v>1391.8</v>
      </c>
      <c r="C587" s="271">
        <v>1405.25</v>
      </c>
      <c r="D587" s="271">
        <v>1405.25</v>
      </c>
      <c r="E587" s="271">
        <v>1389.4</v>
      </c>
      <c r="F587" s="271" t="s">
        <v>2263</v>
      </c>
      <c r="G587" s="271">
        <v>-0.0102</v>
      </c>
    </row>
    <row r="588" ht="12.0" customHeight="1">
      <c r="A588" s="258">
        <v>44753.0</v>
      </c>
      <c r="B588" s="242">
        <v>1406.15</v>
      </c>
      <c r="C588" s="242">
        <v>1394.0</v>
      </c>
      <c r="D588" s="242">
        <v>1409.9</v>
      </c>
      <c r="E588" s="242">
        <v>1393.25</v>
      </c>
      <c r="F588" s="242" t="s">
        <v>2094</v>
      </c>
      <c r="G588" s="242">
        <v>0.0065</v>
      </c>
    </row>
    <row r="589" ht="12.0" customHeight="1">
      <c r="A589" s="270">
        <v>44750.0</v>
      </c>
      <c r="B589" s="271">
        <v>1397.1</v>
      </c>
      <c r="C589" s="271">
        <v>1410.0</v>
      </c>
      <c r="D589" s="271">
        <v>1410.0</v>
      </c>
      <c r="E589" s="271">
        <v>1394.75</v>
      </c>
      <c r="F589" s="271" t="s">
        <v>1561</v>
      </c>
      <c r="G589" s="271">
        <v>9.0E-4</v>
      </c>
    </row>
    <row r="590" ht="12.0" customHeight="1">
      <c r="A590" s="258">
        <v>44749.0</v>
      </c>
      <c r="B590" s="242">
        <v>1395.8</v>
      </c>
      <c r="C590" s="242">
        <v>1380.0</v>
      </c>
      <c r="D590" s="242">
        <v>1398.0</v>
      </c>
      <c r="E590" s="242">
        <v>1374.45</v>
      </c>
      <c r="F590" s="242" t="s">
        <v>2159</v>
      </c>
      <c r="G590" s="242">
        <v>0.0179</v>
      </c>
    </row>
    <row r="591" ht="12.0" customHeight="1">
      <c r="A591" s="270">
        <v>44748.0</v>
      </c>
      <c r="B591" s="271">
        <v>1371.25</v>
      </c>
      <c r="C591" s="271">
        <v>1348.0</v>
      </c>
      <c r="D591" s="271">
        <v>1373.4</v>
      </c>
      <c r="E591" s="271">
        <v>1347.1</v>
      </c>
      <c r="F591" s="271" t="s">
        <v>2849</v>
      </c>
      <c r="G591" s="271">
        <v>0.0138</v>
      </c>
    </row>
    <row r="592" ht="12.0" customHeight="1">
      <c r="A592" s="258">
        <v>44747.0</v>
      </c>
      <c r="B592" s="242">
        <v>1352.6</v>
      </c>
      <c r="C592" s="242">
        <v>1364.0</v>
      </c>
      <c r="D592" s="242">
        <v>1379.35</v>
      </c>
      <c r="E592" s="242">
        <v>1348.3</v>
      </c>
      <c r="F592" s="242" t="s">
        <v>2248</v>
      </c>
      <c r="G592" s="242">
        <v>-0.0022</v>
      </c>
    </row>
    <row r="593" ht="12.0" customHeight="1">
      <c r="A593" s="270">
        <v>44746.0</v>
      </c>
      <c r="B593" s="271">
        <v>1355.65</v>
      </c>
      <c r="C593" s="271">
        <v>1353.7</v>
      </c>
      <c r="D593" s="271">
        <v>1360.2</v>
      </c>
      <c r="E593" s="271">
        <v>1342.25</v>
      </c>
      <c r="F593" s="271" t="s">
        <v>1813</v>
      </c>
      <c r="G593" s="271">
        <v>0.0014</v>
      </c>
    </row>
    <row r="594" ht="12.0" customHeight="1">
      <c r="A594" s="258">
        <v>44743.0</v>
      </c>
      <c r="B594" s="242">
        <v>1353.75</v>
      </c>
      <c r="C594" s="242">
        <v>1343.95</v>
      </c>
      <c r="D594" s="242">
        <v>1360.0</v>
      </c>
      <c r="E594" s="242">
        <v>1330.05</v>
      </c>
      <c r="F594" s="242" t="s">
        <v>2850</v>
      </c>
      <c r="G594" s="242">
        <v>0.0043</v>
      </c>
    </row>
    <row r="595" ht="12.0" customHeight="1">
      <c r="A595" s="270">
        <v>44742.0</v>
      </c>
      <c r="B595" s="271">
        <v>1348.0</v>
      </c>
      <c r="C595" s="271">
        <v>1336.0</v>
      </c>
      <c r="D595" s="271">
        <v>1354.0</v>
      </c>
      <c r="E595" s="271">
        <v>1336.0</v>
      </c>
      <c r="F595" s="271" t="s">
        <v>1561</v>
      </c>
      <c r="G595" s="271">
        <v>0.003</v>
      </c>
    </row>
    <row r="596" ht="12.0" customHeight="1">
      <c r="A596" s="258">
        <v>44741.0</v>
      </c>
      <c r="B596" s="242">
        <v>1343.95</v>
      </c>
      <c r="C596" s="242">
        <v>1331.25</v>
      </c>
      <c r="D596" s="242">
        <v>1350.75</v>
      </c>
      <c r="E596" s="242">
        <v>1331.25</v>
      </c>
      <c r="F596" s="242" t="s">
        <v>1600</v>
      </c>
      <c r="G596" s="242">
        <v>-0.0014</v>
      </c>
    </row>
    <row r="597" ht="12.0" customHeight="1">
      <c r="A597" s="270">
        <v>44740.0</v>
      </c>
      <c r="B597" s="271">
        <v>1345.9</v>
      </c>
      <c r="C597" s="271">
        <v>1344.0</v>
      </c>
      <c r="D597" s="271">
        <v>1351.0</v>
      </c>
      <c r="E597" s="271">
        <v>1338.4</v>
      </c>
      <c r="F597" s="271" t="s">
        <v>1615</v>
      </c>
      <c r="G597" s="271">
        <v>-0.0076</v>
      </c>
    </row>
    <row r="598" ht="12.0" customHeight="1">
      <c r="A598" s="258">
        <v>44739.0</v>
      </c>
      <c r="B598" s="242">
        <v>1356.25</v>
      </c>
      <c r="C598" s="242">
        <v>1370.0</v>
      </c>
      <c r="D598" s="242">
        <v>1376.0</v>
      </c>
      <c r="E598" s="242">
        <v>1352.0</v>
      </c>
      <c r="F598" s="242" t="s">
        <v>1806</v>
      </c>
      <c r="G598" s="242">
        <v>0.0018</v>
      </c>
    </row>
    <row r="599" ht="12.0" customHeight="1">
      <c r="A599" s="270">
        <v>44736.0</v>
      </c>
      <c r="B599" s="271">
        <v>1353.8</v>
      </c>
      <c r="C599" s="271">
        <v>1338.55</v>
      </c>
      <c r="D599" s="271">
        <v>1361.65</v>
      </c>
      <c r="E599" s="271">
        <v>1338.55</v>
      </c>
      <c r="F599" s="271" t="s">
        <v>1762</v>
      </c>
      <c r="G599" s="271">
        <v>0.014</v>
      </c>
    </row>
    <row r="600" ht="12.0" customHeight="1">
      <c r="A600" s="258">
        <v>44735.0</v>
      </c>
      <c r="B600" s="242">
        <v>1335.15</v>
      </c>
      <c r="C600" s="242">
        <v>1330.5</v>
      </c>
      <c r="D600" s="242">
        <v>1348.0</v>
      </c>
      <c r="E600" s="242">
        <v>1318.5</v>
      </c>
      <c r="F600" s="242" t="s">
        <v>2100</v>
      </c>
      <c r="G600" s="242">
        <v>0.0037</v>
      </c>
    </row>
    <row r="601" ht="12.0" customHeight="1">
      <c r="A601" s="270">
        <v>44734.0</v>
      </c>
      <c r="B601" s="271">
        <v>1330.25</v>
      </c>
      <c r="C601" s="271">
        <v>1332.25</v>
      </c>
      <c r="D601" s="271">
        <v>1336.95</v>
      </c>
      <c r="E601" s="271">
        <v>1323.2</v>
      </c>
      <c r="F601" s="271" t="s">
        <v>2091</v>
      </c>
      <c r="G601" s="271">
        <v>-0.0047</v>
      </c>
    </row>
    <row r="602" ht="12.0" customHeight="1">
      <c r="A602" s="258">
        <v>44733.0</v>
      </c>
      <c r="B602" s="242">
        <v>1336.55</v>
      </c>
      <c r="C602" s="242">
        <v>1336.9</v>
      </c>
      <c r="D602" s="242">
        <v>1354.0</v>
      </c>
      <c r="E602" s="242">
        <v>1324.05</v>
      </c>
      <c r="F602" s="242" t="s">
        <v>1681</v>
      </c>
      <c r="G602" s="242">
        <v>0.0109</v>
      </c>
    </row>
    <row r="603" ht="12.0" customHeight="1">
      <c r="A603" s="270">
        <v>44732.0</v>
      </c>
      <c r="B603" s="271">
        <v>1322.15</v>
      </c>
      <c r="C603" s="271">
        <v>1304.7</v>
      </c>
      <c r="D603" s="271">
        <v>1325.0</v>
      </c>
      <c r="E603" s="271">
        <v>1294.15</v>
      </c>
      <c r="F603" s="271" t="s">
        <v>2020</v>
      </c>
      <c r="G603" s="271">
        <v>0.0251</v>
      </c>
    </row>
    <row r="604" ht="12.0" customHeight="1">
      <c r="A604" s="258">
        <v>44729.0</v>
      </c>
      <c r="B604" s="242">
        <v>1289.75</v>
      </c>
      <c r="C604" s="242">
        <v>1275.0</v>
      </c>
      <c r="D604" s="242">
        <v>1299.0</v>
      </c>
      <c r="E604" s="242">
        <v>1271.6</v>
      </c>
      <c r="F604" s="242" t="s">
        <v>2298</v>
      </c>
      <c r="G604" s="242">
        <v>0.0066</v>
      </c>
    </row>
    <row r="605" ht="12.0" customHeight="1">
      <c r="A605" s="270">
        <v>44728.0</v>
      </c>
      <c r="B605" s="271">
        <v>1281.3</v>
      </c>
      <c r="C605" s="271">
        <v>1310.0</v>
      </c>
      <c r="D605" s="271">
        <v>1320.55</v>
      </c>
      <c r="E605" s="271">
        <v>1278.0</v>
      </c>
      <c r="F605" s="271" t="s">
        <v>2132</v>
      </c>
      <c r="G605" s="271">
        <v>-0.02</v>
      </c>
    </row>
    <row r="606" ht="12.0" customHeight="1">
      <c r="A606" s="258">
        <v>44727.0</v>
      </c>
      <c r="B606" s="242">
        <v>1307.45</v>
      </c>
      <c r="C606" s="242">
        <v>1301.65</v>
      </c>
      <c r="D606" s="242">
        <v>1315.8</v>
      </c>
      <c r="E606" s="242">
        <v>1298.4</v>
      </c>
      <c r="F606" s="242" t="s">
        <v>1903</v>
      </c>
      <c r="G606" s="242">
        <v>-0.0035</v>
      </c>
    </row>
    <row r="607" ht="12.0" customHeight="1">
      <c r="A607" s="270">
        <v>44726.0</v>
      </c>
      <c r="B607" s="271">
        <v>1312.0</v>
      </c>
      <c r="C607" s="271">
        <v>1311.25</v>
      </c>
      <c r="D607" s="271">
        <v>1326.0</v>
      </c>
      <c r="E607" s="271">
        <v>1305.0</v>
      </c>
      <c r="F607" s="271" t="s">
        <v>2851</v>
      </c>
      <c r="G607" s="271">
        <v>-0.011</v>
      </c>
    </row>
    <row r="608" ht="12.0" customHeight="1">
      <c r="A608" s="258">
        <v>44725.0</v>
      </c>
      <c r="B608" s="242">
        <v>1326.6</v>
      </c>
      <c r="C608" s="242">
        <v>1323.6</v>
      </c>
      <c r="D608" s="242">
        <v>1330.0</v>
      </c>
      <c r="E608" s="242">
        <v>1308.3</v>
      </c>
      <c r="F608" s="242" t="s">
        <v>2828</v>
      </c>
      <c r="G608" s="242">
        <v>-0.0181</v>
      </c>
    </row>
    <row r="609" ht="12.0" customHeight="1">
      <c r="A609" s="270">
        <v>44722.0</v>
      </c>
      <c r="B609" s="271">
        <v>1351.1</v>
      </c>
      <c r="C609" s="271">
        <v>1360.1</v>
      </c>
      <c r="D609" s="271">
        <v>1367.95</v>
      </c>
      <c r="E609" s="271">
        <v>1343.6</v>
      </c>
      <c r="F609" s="271" t="s">
        <v>2260</v>
      </c>
      <c r="G609" s="271">
        <v>-0.0193</v>
      </c>
    </row>
    <row r="610" ht="12.0" customHeight="1">
      <c r="A610" s="258">
        <v>44721.0</v>
      </c>
      <c r="B610" s="242">
        <v>1377.7</v>
      </c>
      <c r="C610" s="242">
        <v>1362.25</v>
      </c>
      <c r="D610" s="242">
        <v>1382.05</v>
      </c>
      <c r="E610" s="242">
        <v>1357.15</v>
      </c>
      <c r="F610" s="242" t="s">
        <v>1566</v>
      </c>
      <c r="G610" s="242">
        <v>0.0075</v>
      </c>
    </row>
    <row r="611" ht="12.0" customHeight="1">
      <c r="A611" s="270">
        <v>44720.0</v>
      </c>
      <c r="B611" s="271">
        <v>1367.4</v>
      </c>
      <c r="C611" s="271">
        <v>1373.3</v>
      </c>
      <c r="D611" s="271">
        <v>1381.0</v>
      </c>
      <c r="E611" s="271">
        <v>1357.0</v>
      </c>
      <c r="F611" s="271" t="s">
        <v>1931</v>
      </c>
      <c r="G611" s="271">
        <v>0.0035</v>
      </c>
    </row>
    <row r="612" ht="12.0" customHeight="1">
      <c r="A612" s="258">
        <v>44719.0</v>
      </c>
      <c r="B612" s="242">
        <v>1362.6</v>
      </c>
      <c r="C612" s="242">
        <v>1362.0</v>
      </c>
      <c r="D612" s="242">
        <v>1374.3</v>
      </c>
      <c r="E612" s="242">
        <v>1354.1</v>
      </c>
      <c r="F612" s="242" t="s">
        <v>2192</v>
      </c>
      <c r="G612" s="242">
        <v>-0.0115</v>
      </c>
    </row>
    <row r="613" ht="12.0" customHeight="1">
      <c r="A613" s="270">
        <v>44718.0</v>
      </c>
      <c r="B613" s="271">
        <v>1378.45</v>
      </c>
      <c r="C613" s="271">
        <v>1376.3</v>
      </c>
      <c r="D613" s="271">
        <v>1387.0</v>
      </c>
      <c r="E613" s="271">
        <v>1360.65</v>
      </c>
      <c r="F613" s="271" t="s">
        <v>1736</v>
      </c>
      <c r="G613" s="271">
        <v>-0.0013</v>
      </c>
    </row>
    <row r="614" ht="12.0" customHeight="1">
      <c r="A614" s="258">
        <v>44715.0</v>
      </c>
      <c r="B614" s="242">
        <v>1380.3</v>
      </c>
      <c r="C614" s="242">
        <v>1398.3</v>
      </c>
      <c r="D614" s="242">
        <v>1400.75</v>
      </c>
      <c r="E614" s="242">
        <v>1376.3</v>
      </c>
      <c r="F614" s="242" t="s">
        <v>2852</v>
      </c>
      <c r="G614" s="242">
        <v>-0.0035</v>
      </c>
    </row>
    <row r="615" ht="12.0" customHeight="1">
      <c r="A615" s="270">
        <v>44714.0</v>
      </c>
      <c r="B615" s="271">
        <v>1385.1</v>
      </c>
      <c r="C615" s="271">
        <v>1387.25</v>
      </c>
      <c r="D615" s="271">
        <v>1388.0</v>
      </c>
      <c r="E615" s="271">
        <v>1378.6</v>
      </c>
      <c r="F615" s="271" t="s">
        <v>2850</v>
      </c>
      <c r="G615" s="271">
        <v>-0.007</v>
      </c>
    </row>
    <row r="616" ht="12.0" customHeight="1">
      <c r="A616" s="258">
        <v>44713.0</v>
      </c>
      <c r="B616" s="242">
        <v>1394.85</v>
      </c>
      <c r="C616" s="242">
        <v>1380.0</v>
      </c>
      <c r="D616" s="242">
        <v>1400.45</v>
      </c>
      <c r="E616" s="242">
        <v>1379.15</v>
      </c>
      <c r="F616" s="242" t="s">
        <v>2308</v>
      </c>
      <c r="G616" s="242">
        <v>0.0042</v>
      </c>
    </row>
    <row r="617" ht="12.0" customHeight="1">
      <c r="A617" s="270">
        <v>44712.0</v>
      </c>
      <c r="B617" s="271">
        <v>1388.95</v>
      </c>
      <c r="C617" s="271">
        <v>1395.9</v>
      </c>
      <c r="D617" s="271">
        <v>1404.8</v>
      </c>
      <c r="E617" s="271">
        <v>1380.0</v>
      </c>
      <c r="F617" s="271" t="s">
        <v>2141</v>
      </c>
      <c r="G617" s="271">
        <v>-0.009</v>
      </c>
    </row>
    <row r="618" ht="12.0" customHeight="1">
      <c r="A618" s="258">
        <v>44711.0</v>
      </c>
      <c r="B618" s="242">
        <v>1401.55</v>
      </c>
      <c r="C618" s="242">
        <v>1410.25</v>
      </c>
      <c r="D618" s="242">
        <v>1420.5</v>
      </c>
      <c r="E618" s="242">
        <v>1398.45</v>
      </c>
      <c r="F618" s="242" t="s">
        <v>2853</v>
      </c>
      <c r="G618" s="242">
        <v>0.0068</v>
      </c>
    </row>
    <row r="619" ht="12.0" customHeight="1">
      <c r="A619" s="270">
        <v>44708.0</v>
      </c>
      <c r="B619" s="271">
        <v>1392.05</v>
      </c>
      <c r="C619" s="271">
        <v>1371.8</v>
      </c>
      <c r="D619" s="271">
        <v>1394.7</v>
      </c>
      <c r="E619" s="271">
        <v>1370.75</v>
      </c>
      <c r="F619" s="271" t="s">
        <v>2854</v>
      </c>
      <c r="G619" s="271">
        <v>0.0185</v>
      </c>
    </row>
    <row r="620" ht="12.0" customHeight="1">
      <c r="A620" s="258">
        <v>44707.0</v>
      </c>
      <c r="B620" s="242">
        <v>1366.7</v>
      </c>
      <c r="C620" s="242">
        <v>1342.15</v>
      </c>
      <c r="D620" s="242">
        <v>1371.0</v>
      </c>
      <c r="E620" s="242">
        <v>1340.0</v>
      </c>
      <c r="F620" s="242" t="s">
        <v>2676</v>
      </c>
      <c r="G620" s="242">
        <v>0.0285</v>
      </c>
    </row>
    <row r="621" ht="12.0" customHeight="1">
      <c r="A621" s="270">
        <v>44706.0</v>
      </c>
      <c r="B621" s="271">
        <v>1328.8</v>
      </c>
      <c r="C621" s="271">
        <v>1330.0</v>
      </c>
      <c r="D621" s="271">
        <v>1335.95</v>
      </c>
      <c r="E621" s="271">
        <v>1323.2</v>
      </c>
      <c r="F621" s="271" t="s">
        <v>1703</v>
      </c>
      <c r="G621" s="271">
        <v>0.0075</v>
      </c>
    </row>
    <row r="622" ht="12.0" customHeight="1">
      <c r="A622" s="258">
        <v>44705.0</v>
      </c>
      <c r="B622" s="242">
        <v>1318.95</v>
      </c>
      <c r="C622" s="242">
        <v>1300.0</v>
      </c>
      <c r="D622" s="242">
        <v>1325.0</v>
      </c>
      <c r="E622" s="242">
        <v>1296.9</v>
      </c>
      <c r="F622" s="242" t="s">
        <v>1703</v>
      </c>
      <c r="G622" s="242">
        <v>0.0115</v>
      </c>
    </row>
    <row r="623" ht="12.0" customHeight="1">
      <c r="A623" s="270">
        <v>44704.0</v>
      </c>
      <c r="B623" s="271">
        <v>1304.0</v>
      </c>
      <c r="C623" s="271">
        <v>1314.0</v>
      </c>
      <c r="D623" s="271">
        <v>1329.95</v>
      </c>
      <c r="E623" s="271">
        <v>1299.1</v>
      </c>
      <c r="F623" s="271" t="s">
        <v>2304</v>
      </c>
      <c r="G623" s="271">
        <v>-0.0128</v>
      </c>
    </row>
    <row r="624" ht="12.0" customHeight="1">
      <c r="A624" s="258">
        <v>44701.0</v>
      </c>
      <c r="B624" s="242">
        <v>1320.95</v>
      </c>
      <c r="C624" s="242">
        <v>1303.0</v>
      </c>
      <c r="D624" s="242">
        <v>1324.2</v>
      </c>
      <c r="E624" s="242">
        <v>1292.35</v>
      </c>
      <c r="F624" s="242" t="s">
        <v>2243</v>
      </c>
      <c r="G624" s="242">
        <v>0.0263</v>
      </c>
    </row>
    <row r="625" ht="12.0" customHeight="1">
      <c r="A625" s="270">
        <v>44700.0</v>
      </c>
      <c r="B625" s="271">
        <v>1287.05</v>
      </c>
      <c r="C625" s="271">
        <v>1286.2</v>
      </c>
      <c r="D625" s="271">
        <v>1296.4</v>
      </c>
      <c r="E625" s="271">
        <v>1278.3</v>
      </c>
      <c r="F625" s="271" t="s">
        <v>2855</v>
      </c>
      <c r="G625" s="271">
        <v>-0.0204</v>
      </c>
    </row>
    <row r="626" ht="12.0" customHeight="1">
      <c r="A626" s="258">
        <v>44699.0</v>
      </c>
      <c r="B626" s="242">
        <v>1313.9</v>
      </c>
      <c r="C626" s="242">
        <v>1324.05</v>
      </c>
      <c r="D626" s="242">
        <v>1333.3</v>
      </c>
      <c r="E626" s="242">
        <v>1310.0</v>
      </c>
      <c r="F626" s="242" t="s">
        <v>2856</v>
      </c>
      <c r="G626" s="242">
        <v>-1.0E-4</v>
      </c>
    </row>
    <row r="627" ht="12.0" customHeight="1">
      <c r="A627" s="270">
        <v>44698.0</v>
      </c>
      <c r="B627" s="271">
        <v>1314.0</v>
      </c>
      <c r="C627" s="271">
        <v>1312.6</v>
      </c>
      <c r="D627" s="271">
        <v>1317.0</v>
      </c>
      <c r="E627" s="271">
        <v>1298.2</v>
      </c>
      <c r="F627" s="271" t="s">
        <v>2857</v>
      </c>
      <c r="G627" s="271">
        <v>0.0068</v>
      </c>
    </row>
    <row r="628" ht="12.0" customHeight="1">
      <c r="A628" s="258">
        <v>44697.0</v>
      </c>
      <c r="B628" s="242">
        <v>1305.1</v>
      </c>
      <c r="C628" s="242">
        <v>1299.0</v>
      </c>
      <c r="D628" s="242">
        <v>1312.0</v>
      </c>
      <c r="E628" s="242">
        <v>1285.3</v>
      </c>
      <c r="F628" s="242" t="s">
        <v>1806</v>
      </c>
      <c r="G628" s="242">
        <v>0.0106</v>
      </c>
    </row>
    <row r="629" ht="12.0" customHeight="1">
      <c r="A629" s="270">
        <v>44694.0</v>
      </c>
      <c r="B629" s="271">
        <v>1291.35</v>
      </c>
      <c r="C629" s="271">
        <v>1310.05</v>
      </c>
      <c r="D629" s="271">
        <v>1318.0</v>
      </c>
      <c r="E629" s="271">
        <v>1287.0</v>
      </c>
      <c r="F629" s="271" t="s">
        <v>2858</v>
      </c>
      <c r="G629" s="271">
        <v>-0.009</v>
      </c>
    </row>
    <row r="630" ht="12.0" customHeight="1">
      <c r="A630" s="258">
        <v>44693.0</v>
      </c>
      <c r="B630" s="242">
        <v>1303.05</v>
      </c>
      <c r="C630" s="242">
        <v>1321.1</v>
      </c>
      <c r="D630" s="242">
        <v>1326.8</v>
      </c>
      <c r="E630" s="242">
        <v>1293.0</v>
      </c>
      <c r="F630" s="242" t="s">
        <v>2144</v>
      </c>
      <c r="G630" s="242">
        <v>-0.0338</v>
      </c>
    </row>
    <row r="631" ht="12.0" customHeight="1">
      <c r="A631" s="270">
        <v>44692.0</v>
      </c>
      <c r="B631" s="271">
        <v>1348.6</v>
      </c>
      <c r="C631" s="271">
        <v>1353.0</v>
      </c>
      <c r="D631" s="271">
        <v>1355.0</v>
      </c>
      <c r="E631" s="271">
        <v>1328.65</v>
      </c>
      <c r="F631" s="271" t="s">
        <v>2173</v>
      </c>
      <c r="G631" s="271">
        <v>0.0056</v>
      </c>
    </row>
    <row r="632" ht="12.0" customHeight="1">
      <c r="A632" s="258">
        <v>44691.0</v>
      </c>
      <c r="B632" s="242">
        <v>1341.05</v>
      </c>
      <c r="C632" s="242">
        <v>1315.05</v>
      </c>
      <c r="D632" s="242">
        <v>1353.0</v>
      </c>
      <c r="E632" s="242">
        <v>1315.05</v>
      </c>
      <c r="F632" s="242" t="s">
        <v>2521</v>
      </c>
      <c r="G632" s="242">
        <v>0.0161</v>
      </c>
    </row>
    <row r="633" ht="12.0" customHeight="1">
      <c r="A633" s="270">
        <v>44690.0</v>
      </c>
      <c r="B633" s="271">
        <v>1319.85</v>
      </c>
      <c r="C633" s="271">
        <v>1300.0</v>
      </c>
      <c r="D633" s="271">
        <v>1326.5</v>
      </c>
      <c r="E633" s="271">
        <v>1295.5</v>
      </c>
      <c r="F633" s="271" t="s">
        <v>2859</v>
      </c>
      <c r="G633" s="271">
        <v>0.0017</v>
      </c>
    </row>
    <row r="634" ht="12.0" customHeight="1">
      <c r="A634" s="258">
        <v>44687.0</v>
      </c>
      <c r="B634" s="242">
        <v>1317.6</v>
      </c>
      <c r="C634" s="242">
        <v>1330.0</v>
      </c>
      <c r="D634" s="242">
        <v>1335.0</v>
      </c>
      <c r="E634" s="242">
        <v>1313.0</v>
      </c>
      <c r="F634" s="242" t="s">
        <v>2671</v>
      </c>
      <c r="G634" s="242">
        <v>-0.0261</v>
      </c>
    </row>
    <row r="635" ht="12.0" customHeight="1">
      <c r="A635" s="270">
        <v>44686.0</v>
      </c>
      <c r="B635" s="271">
        <v>1352.95</v>
      </c>
      <c r="C635" s="271">
        <v>1375.0</v>
      </c>
      <c r="D635" s="271">
        <v>1375.0</v>
      </c>
      <c r="E635" s="271">
        <v>1346.5</v>
      </c>
      <c r="F635" s="271" t="s">
        <v>2710</v>
      </c>
      <c r="G635" s="271">
        <v>-0.0022</v>
      </c>
    </row>
    <row r="636" ht="12.0" customHeight="1">
      <c r="A636" s="258">
        <v>44685.0</v>
      </c>
      <c r="B636" s="242">
        <v>1356.0</v>
      </c>
      <c r="C636" s="242">
        <v>1400.0</v>
      </c>
      <c r="D636" s="242">
        <v>1403.6</v>
      </c>
      <c r="E636" s="242">
        <v>1350.0</v>
      </c>
      <c r="F636" s="242" t="s">
        <v>2860</v>
      </c>
      <c r="G636" s="242">
        <v>-0.034</v>
      </c>
    </row>
    <row r="637" ht="12.0" customHeight="1">
      <c r="A637" s="270">
        <v>44683.0</v>
      </c>
      <c r="B637" s="271">
        <v>1403.7</v>
      </c>
      <c r="C637" s="271">
        <v>1362.05</v>
      </c>
      <c r="D637" s="271">
        <v>1406.45</v>
      </c>
      <c r="E637" s="271">
        <v>1362.05</v>
      </c>
      <c r="F637" s="271" t="s">
        <v>2539</v>
      </c>
      <c r="G637" s="271">
        <v>0.0138</v>
      </c>
    </row>
    <row r="638" ht="12.0" customHeight="1">
      <c r="A638" s="258">
        <v>44680.0</v>
      </c>
      <c r="B638" s="242">
        <v>1384.6</v>
      </c>
      <c r="C638" s="242">
        <v>1380.35</v>
      </c>
      <c r="D638" s="242">
        <v>1404.75</v>
      </c>
      <c r="E638" s="242">
        <v>1371.55</v>
      </c>
      <c r="F638" s="242" t="s">
        <v>2861</v>
      </c>
      <c r="G638" s="242">
        <v>0.0097</v>
      </c>
    </row>
    <row r="639" ht="12.0" customHeight="1">
      <c r="A639" s="270">
        <v>44679.0</v>
      </c>
      <c r="B639" s="271">
        <v>1371.35</v>
      </c>
      <c r="C639" s="271">
        <v>1372.0</v>
      </c>
      <c r="D639" s="271">
        <v>1379.0</v>
      </c>
      <c r="E639" s="271">
        <v>1362.1</v>
      </c>
      <c r="F639" s="271" t="s">
        <v>2862</v>
      </c>
      <c r="G639" s="271">
        <v>-9.0E-4</v>
      </c>
    </row>
    <row r="640" ht="12.0" customHeight="1">
      <c r="A640" s="258">
        <v>44678.0</v>
      </c>
      <c r="B640" s="242">
        <v>1372.55</v>
      </c>
      <c r="C640" s="242">
        <v>1360.0</v>
      </c>
      <c r="D640" s="242">
        <v>1379.0</v>
      </c>
      <c r="E640" s="242">
        <v>1356.1</v>
      </c>
      <c r="F640" s="242" t="s">
        <v>2863</v>
      </c>
      <c r="G640" s="242">
        <v>4.0E-4</v>
      </c>
    </row>
    <row r="641" ht="12.0" customHeight="1">
      <c r="A641" s="270">
        <v>44677.0</v>
      </c>
      <c r="B641" s="271">
        <v>1372.05</v>
      </c>
      <c r="C641" s="271">
        <v>1372.0</v>
      </c>
      <c r="D641" s="271">
        <v>1381.95</v>
      </c>
      <c r="E641" s="271">
        <v>1357.15</v>
      </c>
      <c r="F641" s="271" t="s">
        <v>1695</v>
      </c>
      <c r="G641" s="271">
        <v>0.0046</v>
      </c>
    </row>
    <row r="642" ht="12.0" customHeight="1">
      <c r="A642" s="258">
        <v>44676.0</v>
      </c>
      <c r="B642" s="242">
        <v>1365.75</v>
      </c>
      <c r="C642" s="242">
        <v>1350.0</v>
      </c>
      <c r="D642" s="242">
        <v>1370.65</v>
      </c>
      <c r="E642" s="242">
        <v>1322.25</v>
      </c>
      <c r="F642" s="242" t="s">
        <v>2219</v>
      </c>
      <c r="G642" s="242">
        <v>0.0075</v>
      </c>
    </row>
    <row r="643" ht="12.0" customHeight="1">
      <c r="A643" s="270">
        <v>44673.0</v>
      </c>
      <c r="B643" s="271">
        <v>1355.6</v>
      </c>
      <c r="C643" s="271">
        <v>1360.0</v>
      </c>
      <c r="D643" s="271">
        <v>1375.35</v>
      </c>
      <c r="E643" s="271">
        <v>1349.15</v>
      </c>
      <c r="F643" s="271" t="s">
        <v>2864</v>
      </c>
      <c r="G643" s="271">
        <v>-0.0136</v>
      </c>
    </row>
    <row r="644" ht="12.0" customHeight="1">
      <c r="A644" s="258">
        <v>44672.0</v>
      </c>
      <c r="B644" s="242">
        <v>1374.35</v>
      </c>
      <c r="C644" s="242">
        <v>1365.0</v>
      </c>
      <c r="D644" s="242">
        <v>1379.8</v>
      </c>
      <c r="E644" s="242">
        <v>1353.3</v>
      </c>
      <c r="F644" s="242" t="s">
        <v>2631</v>
      </c>
      <c r="G644" s="242">
        <v>0.0148</v>
      </c>
    </row>
    <row r="645" ht="12.0" customHeight="1">
      <c r="A645" s="270">
        <v>44671.0</v>
      </c>
      <c r="B645" s="271">
        <v>1354.3</v>
      </c>
      <c r="C645" s="271">
        <v>1354.45</v>
      </c>
      <c r="D645" s="271">
        <v>1359.9</v>
      </c>
      <c r="E645" s="271">
        <v>1335.35</v>
      </c>
      <c r="F645" s="271" t="s">
        <v>2865</v>
      </c>
      <c r="G645" s="271">
        <v>0.009</v>
      </c>
    </row>
    <row r="646" ht="12.0" customHeight="1">
      <c r="A646" s="258">
        <v>44670.0</v>
      </c>
      <c r="B646" s="242">
        <v>1342.2</v>
      </c>
      <c r="C646" s="242">
        <v>1380.9</v>
      </c>
      <c r="D646" s="242">
        <v>1389.55</v>
      </c>
      <c r="E646" s="242">
        <v>1327.0</v>
      </c>
      <c r="F646" s="242" t="s">
        <v>2866</v>
      </c>
      <c r="G646" s="242">
        <v>-0.0382</v>
      </c>
    </row>
    <row r="647" ht="12.0" customHeight="1">
      <c r="A647" s="270">
        <v>44669.0</v>
      </c>
      <c r="B647" s="271">
        <v>1395.45</v>
      </c>
      <c r="C647" s="271">
        <v>1418.85</v>
      </c>
      <c r="D647" s="271">
        <v>1431.65</v>
      </c>
      <c r="E647" s="271">
        <v>1390.05</v>
      </c>
      <c r="F647" s="271" t="s">
        <v>2867</v>
      </c>
      <c r="G647" s="271">
        <v>-0.0474</v>
      </c>
    </row>
    <row r="648" ht="12.0" customHeight="1">
      <c r="A648" s="258">
        <v>44664.0</v>
      </c>
      <c r="B648" s="242">
        <v>1464.95</v>
      </c>
      <c r="C648" s="242">
        <v>1490.0</v>
      </c>
      <c r="D648" s="242">
        <v>1502.3</v>
      </c>
      <c r="E648" s="242">
        <v>1462.65</v>
      </c>
      <c r="F648" s="242" t="s">
        <v>2868</v>
      </c>
      <c r="G648" s="242">
        <v>-0.0191</v>
      </c>
    </row>
    <row r="649" ht="12.0" customHeight="1">
      <c r="A649" s="270">
        <v>44663.0</v>
      </c>
      <c r="B649" s="271">
        <v>1493.5</v>
      </c>
      <c r="C649" s="271">
        <v>1484.0</v>
      </c>
      <c r="D649" s="271">
        <v>1506.85</v>
      </c>
      <c r="E649" s="271">
        <v>1480.15</v>
      </c>
      <c r="F649" s="271" t="s">
        <v>2869</v>
      </c>
      <c r="G649" s="271">
        <v>-0.0018</v>
      </c>
    </row>
    <row r="650" ht="12.0" customHeight="1">
      <c r="A650" s="258">
        <v>44662.0</v>
      </c>
      <c r="B650" s="242">
        <v>1496.15</v>
      </c>
      <c r="C650" s="242">
        <v>1506.0</v>
      </c>
      <c r="D650" s="242">
        <v>1510.0</v>
      </c>
      <c r="E650" s="242">
        <v>1493.25</v>
      </c>
      <c r="F650" s="242" t="s">
        <v>2870</v>
      </c>
      <c r="G650" s="242">
        <v>-0.0122</v>
      </c>
    </row>
    <row r="651" ht="12.0" customHeight="1">
      <c r="A651" s="270">
        <v>44659.0</v>
      </c>
      <c r="B651" s="271">
        <v>1514.65</v>
      </c>
      <c r="C651" s="271">
        <v>1512.1</v>
      </c>
      <c r="D651" s="271">
        <v>1525.75</v>
      </c>
      <c r="E651" s="271">
        <v>1497.3</v>
      </c>
      <c r="F651" s="271" t="s">
        <v>2871</v>
      </c>
      <c r="G651" s="271">
        <v>-0.0014</v>
      </c>
    </row>
    <row r="652" ht="12.0" customHeight="1">
      <c r="A652" s="258">
        <v>44658.0</v>
      </c>
      <c r="B652" s="242">
        <v>1516.75</v>
      </c>
      <c r="C652" s="242">
        <v>1541.3</v>
      </c>
      <c r="D652" s="242">
        <v>1541.35</v>
      </c>
      <c r="E652" s="242">
        <v>1513.7</v>
      </c>
      <c r="F652" s="242" t="s">
        <v>2872</v>
      </c>
      <c r="G652" s="242">
        <v>-0.022</v>
      </c>
    </row>
    <row r="653" ht="12.0" customHeight="1">
      <c r="A653" s="270">
        <v>44657.0</v>
      </c>
      <c r="B653" s="271">
        <v>1550.85</v>
      </c>
      <c r="C653" s="271">
        <v>1587.7</v>
      </c>
      <c r="D653" s="271">
        <v>1589.8</v>
      </c>
      <c r="E653" s="271">
        <v>1547.35</v>
      </c>
      <c r="F653" s="271" t="s">
        <v>2873</v>
      </c>
      <c r="G653" s="271">
        <v>-0.0357</v>
      </c>
    </row>
    <row r="654" ht="12.0" customHeight="1">
      <c r="A654" s="258">
        <v>44656.0</v>
      </c>
      <c r="B654" s="242">
        <v>1608.25</v>
      </c>
      <c r="C654" s="242">
        <v>1666.7</v>
      </c>
      <c r="D654" s="242">
        <v>1666.7</v>
      </c>
      <c r="E654" s="242">
        <v>1602.0</v>
      </c>
      <c r="F654" s="242" t="s">
        <v>2874</v>
      </c>
      <c r="G654" s="242">
        <v>-0.0293</v>
      </c>
    </row>
    <row r="655" ht="12.0" customHeight="1">
      <c r="A655" s="270">
        <v>44655.0</v>
      </c>
      <c r="B655" s="271">
        <v>1656.8</v>
      </c>
      <c r="C655" s="271">
        <v>1580.0</v>
      </c>
      <c r="D655" s="271">
        <v>1722.1</v>
      </c>
      <c r="E655" s="271">
        <v>1562.55</v>
      </c>
      <c r="F655" s="271" t="s">
        <v>2875</v>
      </c>
      <c r="G655" s="271">
        <v>0.1001</v>
      </c>
    </row>
    <row r="656" ht="12.0" customHeight="1">
      <c r="A656" s="258">
        <v>44652.0</v>
      </c>
      <c r="B656" s="242">
        <v>1506.0</v>
      </c>
      <c r="C656" s="242">
        <v>1476.4</v>
      </c>
      <c r="D656" s="242">
        <v>1510.0</v>
      </c>
      <c r="E656" s="242">
        <v>1470.3</v>
      </c>
      <c r="F656" s="242" t="s">
        <v>2082</v>
      </c>
      <c r="G656" s="242">
        <v>0.0242</v>
      </c>
    </row>
    <row r="657" ht="12.0" customHeight="1">
      <c r="A657" s="270">
        <v>44651.0</v>
      </c>
      <c r="B657" s="271">
        <v>1470.35</v>
      </c>
      <c r="C657" s="271">
        <v>1471.0</v>
      </c>
      <c r="D657" s="271">
        <v>1484.7</v>
      </c>
      <c r="E657" s="271">
        <v>1465.9</v>
      </c>
      <c r="F657" s="271" t="s">
        <v>1677</v>
      </c>
      <c r="G657" s="271">
        <v>-0.0045</v>
      </c>
    </row>
    <row r="658" ht="12.0" customHeight="1">
      <c r="A658" s="258">
        <v>44650.0</v>
      </c>
      <c r="B658" s="242">
        <v>1476.95</v>
      </c>
      <c r="C658" s="242">
        <v>1472.0</v>
      </c>
      <c r="D658" s="242">
        <v>1482.75</v>
      </c>
      <c r="E658" s="242">
        <v>1454.05</v>
      </c>
      <c r="F658" s="242" t="s">
        <v>1623</v>
      </c>
      <c r="G658" s="242">
        <v>0.0173</v>
      </c>
    </row>
    <row r="659" ht="12.0" customHeight="1">
      <c r="A659" s="270">
        <v>44649.0</v>
      </c>
      <c r="B659" s="271">
        <v>1451.8</v>
      </c>
      <c r="C659" s="271">
        <v>1441.0</v>
      </c>
      <c r="D659" s="271">
        <v>1460.25</v>
      </c>
      <c r="E659" s="271">
        <v>1430.0</v>
      </c>
      <c r="F659" s="271" t="s">
        <v>2127</v>
      </c>
      <c r="G659" s="271">
        <v>0.0133</v>
      </c>
    </row>
    <row r="660" ht="12.0" customHeight="1">
      <c r="A660" s="258">
        <v>44648.0</v>
      </c>
      <c r="B660" s="242">
        <v>1432.8</v>
      </c>
      <c r="C660" s="242">
        <v>1430.9</v>
      </c>
      <c r="D660" s="242">
        <v>1438.0</v>
      </c>
      <c r="E660" s="242">
        <v>1401.6</v>
      </c>
      <c r="F660" s="242" t="s">
        <v>1702</v>
      </c>
      <c r="G660" s="242">
        <v>0.0013</v>
      </c>
    </row>
    <row r="661" ht="12.0" customHeight="1">
      <c r="A661" s="270">
        <v>44645.0</v>
      </c>
      <c r="B661" s="271">
        <v>1430.9</v>
      </c>
      <c r="C661" s="271">
        <v>1451.0</v>
      </c>
      <c r="D661" s="271">
        <v>1452.0</v>
      </c>
      <c r="E661" s="271">
        <v>1419.0</v>
      </c>
      <c r="F661" s="271" t="s">
        <v>2876</v>
      </c>
      <c r="G661" s="271">
        <v>-0.0081</v>
      </c>
    </row>
    <row r="662" ht="12.0" customHeight="1">
      <c r="A662" s="258">
        <v>44644.0</v>
      </c>
      <c r="B662" s="242">
        <v>1442.65</v>
      </c>
      <c r="C662" s="242">
        <v>1466.0</v>
      </c>
      <c r="D662" s="242">
        <v>1469.65</v>
      </c>
      <c r="E662" s="242">
        <v>1434.55</v>
      </c>
      <c r="F662" s="242" t="s">
        <v>2134</v>
      </c>
      <c r="G662" s="242">
        <v>-0.0247</v>
      </c>
    </row>
    <row r="663" ht="12.0" customHeight="1">
      <c r="A663" s="270">
        <v>44643.0</v>
      </c>
      <c r="B663" s="271">
        <v>1479.25</v>
      </c>
      <c r="C663" s="271">
        <v>1507.0</v>
      </c>
      <c r="D663" s="271">
        <v>1518.8</v>
      </c>
      <c r="E663" s="271">
        <v>1473.6</v>
      </c>
      <c r="F663" s="271" t="s">
        <v>2877</v>
      </c>
      <c r="G663" s="271">
        <v>-0.01</v>
      </c>
    </row>
    <row r="664" ht="12.0" customHeight="1">
      <c r="A664" s="258">
        <v>44642.0</v>
      </c>
      <c r="B664" s="242">
        <v>1494.15</v>
      </c>
      <c r="C664" s="242">
        <v>1481.3</v>
      </c>
      <c r="D664" s="242">
        <v>1498.0</v>
      </c>
      <c r="E664" s="242">
        <v>1457.2</v>
      </c>
      <c r="F664" s="242" t="s">
        <v>2301</v>
      </c>
      <c r="G664" s="242">
        <v>0.0051</v>
      </c>
    </row>
    <row r="665" ht="12.0" customHeight="1">
      <c r="A665" s="270">
        <v>44641.0</v>
      </c>
      <c r="B665" s="271">
        <v>1486.5</v>
      </c>
      <c r="C665" s="271">
        <v>1487.0</v>
      </c>
      <c r="D665" s="271">
        <v>1493.65</v>
      </c>
      <c r="E665" s="271">
        <v>1472.8</v>
      </c>
      <c r="F665" s="271" t="s">
        <v>2205</v>
      </c>
      <c r="G665" s="271">
        <v>0.0044</v>
      </c>
    </row>
    <row r="666" ht="12.0" customHeight="1">
      <c r="A666" s="258">
        <v>44637.0</v>
      </c>
      <c r="B666" s="242">
        <v>1480.05</v>
      </c>
      <c r="C666" s="242">
        <v>1472.0</v>
      </c>
      <c r="D666" s="242">
        <v>1489.8</v>
      </c>
      <c r="E666" s="242">
        <v>1470.55</v>
      </c>
      <c r="F666" s="242" t="s">
        <v>1934</v>
      </c>
      <c r="G666" s="242">
        <v>0.022</v>
      </c>
    </row>
    <row r="667" ht="12.0" customHeight="1">
      <c r="A667" s="270">
        <v>44636.0</v>
      </c>
      <c r="B667" s="271">
        <v>1448.15</v>
      </c>
      <c r="C667" s="271">
        <v>1447.0</v>
      </c>
      <c r="D667" s="271">
        <v>1455.0</v>
      </c>
      <c r="E667" s="271">
        <v>1436.2</v>
      </c>
      <c r="F667" s="271" t="s">
        <v>1723</v>
      </c>
      <c r="G667" s="271">
        <v>0.017</v>
      </c>
    </row>
    <row r="668" ht="12.0" customHeight="1">
      <c r="A668" s="258">
        <v>44635.0</v>
      </c>
      <c r="B668" s="242">
        <v>1424.0</v>
      </c>
      <c r="C668" s="242">
        <v>1443.5</v>
      </c>
      <c r="D668" s="242">
        <v>1449.5</v>
      </c>
      <c r="E668" s="242">
        <v>1411.75</v>
      </c>
      <c r="F668" s="242" t="s">
        <v>2878</v>
      </c>
      <c r="G668" s="242">
        <v>-0.0129</v>
      </c>
    </row>
    <row r="669" ht="12.0" customHeight="1">
      <c r="A669" s="270">
        <v>44634.0</v>
      </c>
      <c r="B669" s="271">
        <v>1442.55</v>
      </c>
      <c r="C669" s="271">
        <v>1415.0</v>
      </c>
      <c r="D669" s="271">
        <v>1450.0</v>
      </c>
      <c r="E669" s="271">
        <v>1415.0</v>
      </c>
      <c r="F669" s="271" t="s">
        <v>2674</v>
      </c>
      <c r="G669" s="271">
        <v>0.0328</v>
      </c>
    </row>
    <row r="670" ht="12.0" customHeight="1">
      <c r="A670" s="258">
        <v>44631.0</v>
      </c>
      <c r="B670" s="242">
        <v>1396.8</v>
      </c>
      <c r="C670" s="242">
        <v>1388.0</v>
      </c>
      <c r="D670" s="242">
        <v>1408.95</v>
      </c>
      <c r="E670" s="242">
        <v>1372.7</v>
      </c>
      <c r="F670" s="242" t="s">
        <v>1599</v>
      </c>
      <c r="G670" s="242">
        <v>0.0029</v>
      </c>
    </row>
    <row r="671" ht="12.0" customHeight="1">
      <c r="A671" s="270">
        <v>44630.0</v>
      </c>
      <c r="B671" s="271">
        <v>1392.7</v>
      </c>
      <c r="C671" s="271">
        <v>1427.0</v>
      </c>
      <c r="D671" s="271">
        <v>1427.0</v>
      </c>
      <c r="E671" s="271">
        <v>1380.25</v>
      </c>
      <c r="F671" s="271" t="s">
        <v>2062</v>
      </c>
      <c r="G671" s="271">
        <v>0.0157</v>
      </c>
    </row>
    <row r="672" ht="12.0" customHeight="1">
      <c r="A672" s="258">
        <v>44629.0</v>
      </c>
      <c r="B672" s="242">
        <v>1371.15</v>
      </c>
      <c r="C672" s="242">
        <v>1330.0</v>
      </c>
      <c r="D672" s="242">
        <v>1374.7</v>
      </c>
      <c r="E672" s="242">
        <v>1318.85</v>
      </c>
      <c r="F672" s="242" t="s">
        <v>2202</v>
      </c>
      <c r="G672" s="242">
        <v>0.0326</v>
      </c>
    </row>
    <row r="673" ht="12.0" customHeight="1">
      <c r="A673" s="270">
        <v>44628.0</v>
      </c>
      <c r="B673" s="271">
        <v>1327.8</v>
      </c>
      <c r="C673" s="271">
        <v>1302.2</v>
      </c>
      <c r="D673" s="271">
        <v>1334.0</v>
      </c>
      <c r="E673" s="271">
        <v>1292.0</v>
      </c>
      <c r="F673" s="271" t="s">
        <v>2879</v>
      </c>
      <c r="G673" s="271">
        <v>0.0023</v>
      </c>
    </row>
    <row r="674" ht="12.0" customHeight="1">
      <c r="A674" s="258">
        <v>44627.0</v>
      </c>
      <c r="B674" s="242">
        <v>1324.8</v>
      </c>
      <c r="C674" s="242">
        <v>1318.5</v>
      </c>
      <c r="D674" s="242">
        <v>1332.35</v>
      </c>
      <c r="E674" s="242">
        <v>1297.05</v>
      </c>
      <c r="F674" s="242" t="s">
        <v>2880</v>
      </c>
      <c r="G674" s="242">
        <v>-0.0305</v>
      </c>
    </row>
    <row r="675" ht="12.0" customHeight="1">
      <c r="A675" s="270">
        <v>44624.0</v>
      </c>
      <c r="B675" s="271">
        <v>1366.5</v>
      </c>
      <c r="C675" s="271">
        <v>1360.0</v>
      </c>
      <c r="D675" s="271">
        <v>1386.0</v>
      </c>
      <c r="E675" s="271">
        <v>1336.9</v>
      </c>
      <c r="F675" s="271" t="s">
        <v>2881</v>
      </c>
      <c r="G675" s="271">
        <v>-0.0033</v>
      </c>
    </row>
    <row r="676" ht="12.0" customHeight="1">
      <c r="A676" s="258">
        <v>44623.0</v>
      </c>
      <c r="B676" s="242">
        <v>1371.0</v>
      </c>
      <c r="C676" s="242">
        <v>1381.0</v>
      </c>
      <c r="D676" s="242">
        <v>1392.0</v>
      </c>
      <c r="E676" s="242">
        <v>1362.9</v>
      </c>
      <c r="F676" s="242" t="s">
        <v>2882</v>
      </c>
      <c r="G676" s="242">
        <v>-0.0024</v>
      </c>
    </row>
    <row r="677" ht="12.0" customHeight="1">
      <c r="A677" s="270">
        <v>44622.0</v>
      </c>
      <c r="B677" s="271">
        <v>1374.25</v>
      </c>
      <c r="C677" s="271">
        <v>1386.5</v>
      </c>
      <c r="D677" s="271">
        <v>1398.4</v>
      </c>
      <c r="E677" s="271">
        <v>1354.4</v>
      </c>
      <c r="F677" s="271" t="s">
        <v>2883</v>
      </c>
      <c r="G677" s="271">
        <v>-0.0365</v>
      </c>
    </row>
    <row r="678" ht="12.0" customHeight="1">
      <c r="A678" s="258">
        <v>44620.0</v>
      </c>
      <c r="B678" s="242">
        <v>1426.25</v>
      </c>
      <c r="C678" s="242">
        <v>1426.0</v>
      </c>
      <c r="D678" s="242">
        <v>1438.55</v>
      </c>
      <c r="E678" s="242">
        <v>1414.05</v>
      </c>
      <c r="F678" s="242" t="s">
        <v>2884</v>
      </c>
      <c r="G678" s="242">
        <v>-0.0205</v>
      </c>
    </row>
    <row r="679" ht="12.0" customHeight="1">
      <c r="A679" s="270">
        <v>44617.0</v>
      </c>
      <c r="B679" s="271">
        <v>1456.1</v>
      </c>
      <c r="C679" s="271">
        <v>1439.95</v>
      </c>
      <c r="D679" s="271">
        <v>1465.9</v>
      </c>
      <c r="E679" s="271">
        <v>1432.85</v>
      </c>
      <c r="F679" s="271" t="s">
        <v>2669</v>
      </c>
      <c r="G679" s="271">
        <v>0.0259</v>
      </c>
    </row>
    <row r="680" ht="12.0" customHeight="1">
      <c r="A680" s="258">
        <v>44616.0</v>
      </c>
      <c r="B680" s="242">
        <v>1419.4</v>
      </c>
      <c r="C680" s="242">
        <v>1449.9</v>
      </c>
      <c r="D680" s="242">
        <v>1474.95</v>
      </c>
      <c r="E680" s="242">
        <v>1407.15</v>
      </c>
      <c r="F680" s="242" t="s">
        <v>2885</v>
      </c>
      <c r="G680" s="242">
        <v>-0.0543</v>
      </c>
    </row>
    <row r="681" ht="12.0" customHeight="1">
      <c r="A681" s="270">
        <v>44615.0</v>
      </c>
      <c r="B681" s="271">
        <v>1500.9</v>
      </c>
      <c r="C681" s="271">
        <v>1525.1</v>
      </c>
      <c r="D681" s="271">
        <v>1525.7</v>
      </c>
      <c r="E681" s="271">
        <v>1495.65</v>
      </c>
      <c r="F681" s="271" t="s">
        <v>1930</v>
      </c>
      <c r="G681" s="271">
        <v>-0.0065</v>
      </c>
    </row>
    <row r="682" ht="12.0" customHeight="1">
      <c r="A682" s="258">
        <v>44614.0</v>
      </c>
      <c r="B682" s="242">
        <v>1510.7</v>
      </c>
      <c r="C682" s="242">
        <v>1489.8</v>
      </c>
      <c r="D682" s="242">
        <v>1522.1</v>
      </c>
      <c r="E682" s="242">
        <v>1487.95</v>
      </c>
      <c r="F682" s="242" t="s">
        <v>2089</v>
      </c>
      <c r="G682" s="242">
        <v>-0.0075</v>
      </c>
    </row>
    <row r="683" ht="12.0" customHeight="1">
      <c r="A683" s="270">
        <v>44613.0</v>
      </c>
      <c r="B683" s="271">
        <v>1522.1</v>
      </c>
      <c r="C683" s="271">
        <v>1504.0</v>
      </c>
      <c r="D683" s="271">
        <v>1530.7</v>
      </c>
      <c r="E683" s="271">
        <v>1495.55</v>
      </c>
      <c r="F683" s="271" t="s">
        <v>2094</v>
      </c>
      <c r="G683" s="271">
        <v>0.0064</v>
      </c>
    </row>
    <row r="684" ht="12.0" customHeight="1">
      <c r="A684" s="258">
        <v>44610.0</v>
      </c>
      <c r="B684" s="242">
        <v>1512.35</v>
      </c>
      <c r="C684" s="242">
        <v>1498.3</v>
      </c>
      <c r="D684" s="242">
        <v>1517.0</v>
      </c>
      <c r="E684" s="242">
        <v>1490.45</v>
      </c>
      <c r="F684" s="242" t="s">
        <v>1749</v>
      </c>
      <c r="G684" s="242">
        <v>0.0039</v>
      </c>
    </row>
    <row r="685" ht="12.0" customHeight="1">
      <c r="A685" s="270">
        <v>44609.0</v>
      </c>
      <c r="B685" s="271">
        <v>1506.5</v>
      </c>
      <c r="C685" s="271">
        <v>1513.1</v>
      </c>
      <c r="D685" s="271">
        <v>1522.0</v>
      </c>
      <c r="E685" s="271">
        <v>1502.0</v>
      </c>
      <c r="F685" s="271" t="s">
        <v>1858</v>
      </c>
      <c r="G685" s="271">
        <v>-0.0061</v>
      </c>
    </row>
    <row r="686" ht="12.0" customHeight="1">
      <c r="A686" s="258">
        <v>44608.0</v>
      </c>
      <c r="B686" s="242">
        <v>1515.75</v>
      </c>
      <c r="C686" s="242">
        <v>1534.35</v>
      </c>
      <c r="D686" s="242">
        <v>1534.75</v>
      </c>
      <c r="E686" s="242">
        <v>1507.0</v>
      </c>
      <c r="F686" s="242" t="s">
        <v>1981</v>
      </c>
      <c r="G686" s="242">
        <v>-0.0014</v>
      </c>
    </row>
    <row r="687" ht="12.0" customHeight="1">
      <c r="A687" s="270">
        <v>44607.0</v>
      </c>
      <c r="B687" s="271">
        <v>1517.8</v>
      </c>
      <c r="C687" s="271">
        <v>1476.0</v>
      </c>
      <c r="D687" s="271">
        <v>1524.9</v>
      </c>
      <c r="E687" s="271">
        <v>1473.05</v>
      </c>
      <c r="F687" s="271" t="s">
        <v>1871</v>
      </c>
      <c r="G687" s="271">
        <v>0.0299</v>
      </c>
    </row>
    <row r="688" ht="12.0" customHeight="1">
      <c r="A688" s="258">
        <v>44606.0</v>
      </c>
      <c r="B688" s="242">
        <v>1473.7</v>
      </c>
      <c r="C688" s="242">
        <v>1490.0</v>
      </c>
      <c r="D688" s="242">
        <v>1499.45</v>
      </c>
      <c r="E688" s="242">
        <v>1469.3</v>
      </c>
      <c r="F688" s="242" t="s">
        <v>1707</v>
      </c>
      <c r="G688" s="242">
        <v>-0.0297</v>
      </c>
    </row>
    <row r="689" ht="12.0" customHeight="1">
      <c r="A689" s="270">
        <v>44603.0</v>
      </c>
      <c r="B689" s="271">
        <v>1518.85</v>
      </c>
      <c r="C689" s="271">
        <v>1500.25</v>
      </c>
      <c r="D689" s="271">
        <v>1525.0</v>
      </c>
      <c r="E689" s="271">
        <v>1499.5</v>
      </c>
      <c r="F689" s="271" t="s">
        <v>1803</v>
      </c>
      <c r="G689" s="271">
        <v>-0.0041</v>
      </c>
    </row>
    <row r="690" ht="12.0" customHeight="1">
      <c r="A690" s="258">
        <v>44602.0</v>
      </c>
      <c r="B690" s="242">
        <v>1525.1</v>
      </c>
      <c r="C690" s="242">
        <v>1514.0</v>
      </c>
      <c r="D690" s="242">
        <v>1535.5</v>
      </c>
      <c r="E690" s="242">
        <v>1501.65</v>
      </c>
      <c r="F690" s="242" t="s">
        <v>2248</v>
      </c>
      <c r="G690" s="242">
        <v>0.0184</v>
      </c>
    </row>
    <row r="691" ht="12.0" customHeight="1">
      <c r="A691" s="270">
        <v>44601.0</v>
      </c>
      <c r="B691" s="271">
        <v>1497.6</v>
      </c>
      <c r="C691" s="271">
        <v>1474.0</v>
      </c>
      <c r="D691" s="271">
        <v>1499.7</v>
      </c>
      <c r="E691" s="271">
        <v>1467.0</v>
      </c>
      <c r="F691" s="271" t="s">
        <v>1612</v>
      </c>
      <c r="G691" s="271">
        <v>0.0245</v>
      </c>
    </row>
    <row r="692" ht="12.0" customHeight="1">
      <c r="A692" s="258">
        <v>44600.0</v>
      </c>
      <c r="B692" s="242">
        <v>1461.85</v>
      </c>
      <c r="C692" s="242">
        <v>1476.4</v>
      </c>
      <c r="D692" s="242">
        <v>1478.45</v>
      </c>
      <c r="E692" s="242">
        <v>1444.55</v>
      </c>
      <c r="F692" s="242" t="s">
        <v>1575</v>
      </c>
      <c r="G692" s="242">
        <v>-0.0043</v>
      </c>
    </row>
    <row r="693" ht="12.0" customHeight="1">
      <c r="A693" s="270">
        <v>44599.0</v>
      </c>
      <c r="B693" s="271">
        <v>1468.15</v>
      </c>
      <c r="C693" s="271">
        <v>1512.1</v>
      </c>
      <c r="D693" s="271">
        <v>1519.0</v>
      </c>
      <c r="E693" s="271">
        <v>1460.0</v>
      </c>
      <c r="F693" s="271" t="s">
        <v>2205</v>
      </c>
      <c r="G693" s="271">
        <v>-0.0366</v>
      </c>
    </row>
    <row r="694" ht="12.0" customHeight="1">
      <c r="A694" s="258">
        <v>44596.0</v>
      </c>
      <c r="B694" s="242">
        <v>1524.0</v>
      </c>
      <c r="C694" s="242">
        <v>1528.4</v>
      </c>
      <c r="D694" s="242">
        <v>1532.85</v>
      </c>
      <c r="E694" s="242">
        <v>1514.1</v>
      </c>
      <c r="F694" s="242" t="s">
        <v>2886</v>
      </c>
      <c r="G694" s="242">
        <v>0.0057</v>
      </c>
    </row>
    <row r="695" ht="12.0" customHeight="1">
      <c r="A695" s="270">
        <v>44595.0</v>
      </c>
      <c r="B695" s="271">
        <v>1515.35</v>
      </c>
      <c r="C695" s="271">
        <v>1528.75</v>
      </c>
      <c r="D695" s="271">
        <v>1539.95</v>
      </c>
      <c r="E695" s="271">
        <v>1509.0</v>
      </c>
      <c r="F695" s="271" t="s">
        <v>1804</v>
      </c>
      <c r="G695" s="271">
        <v>-0.0104</v>
      </c>
    </row>
    <row r="696" ht="12.0" customHeight="1">
      <c r="A696" s="258">
        <v>44594.0</v>
      </c>
      <c r="B696" s="242">
        <v>1531.2</v>
      </c>
      <c r="C696" s="242">
        <v>1511.95</v>
      </c>
      <c r="D696" s="242">
        <v>1535.0</v>
      </c>
      <c r="E696" s="242">
        <v>1505.6</v>
      </c>
      <c r="F696" s="242" t="s">
        <v>2887</v>
      </c>
      <c r="G696" s="242">
        <v>0.0228</v>
      </c>
    </row>
    <row r="697" ht="12.0" customHeight="1">
      <c r="A697" s="270">
        <v>44593.0</v>
      </c>
      <c r="B697" s="271">
        <v>1497.0</v>
      </c>
      <c r="C697" s="271">
        <v>1508.5</v>
      </c>
      <c r="D697" s="271">
        <v>1517.0</v>
      </c>
      <c r="E697" s="271">
        <v>1473.45</v>
      </c>
      <c r="F697" s="271" t="s">
        <v>1980</v>
      </c>
      <c r="G697" s="271">
        <v>0.0076</v>
      </c>
    </row>
    <row r="698" ht="12.0" customHeight="1">
      <c r="A698" s="258">
        <v>44592.0</v>
      </c>
      <c r="B698" s="242">
        <v>1485.7</v>
      </c>
      <c r="C698" s="242">
        <v>1472.75</v>
      </c>
      <c r="D698" s="242">
        <v>1491.55</v>
      </c>
      <c r="E698" s="242">
        <v>1466.8</v>
      </c>
      <c r="F698" s="242" t="s">
        <v>2151</v>
      </c>
      <c r="G698" s="242">
        <v>0.0153</v>
      </c>
    </row>
    <row r="699" ht="12.0" customHeight="1">
      <c r="A699" s="270">
        <v>44589.0</v>
      </c>
      <c r="B699" s="271">
        <v>1463.25</v>
      </c>
      <c r="C699" s="271">
        <v>1477.5</v>
      </c>
      <c r="D699" s="271">
        <v>1486.7</v>
      </c>
      <c r="E699" s="271">
        <v>1460.0</v>
      </c>
      <c r="F699" s="271" t="s">
        <v>2888</v>
      </c>
      <c r="G699" s="271">
        <v>-0.0079</v>
      </c>
    </row>
    <row r="700" ht="12.0" customHeight="1">
      <c r="A700" s="258">
        <v>44588.0</v>
      </c>
      <c r="B700" s="242">
        <v>1474.95</v>
      </c>
      <c r="C700" s="242">
        <v>1450.0</v>
      </c>
      <c r="D700" s="242">
        <v>1485.0</v>
      </c>
      <c r="E700" s="242">
        <v>1435.0</v>
      </c>
      <c r="F700" s="242" t="s">
        <v>2889</v>
      </c>
      <c r="G700" s="242">
        <v>-0.0088</v>
      </c>
    </row>
    <row r="701" ht="12.0" customHeight="1">
      <c r="A701" s="270">
        <v>44586.0</v>
      </c>
      <c r="B701" s="271">
        <v>1488.05</v>
      </c>
      <c r="C701" s="271">
        <v>1458.65</v>
      </c>
      <c r="D701" s="271">
        <v>1495.0</v>
      </c>
      <c r="E701" s="271">
        <v>1444.0</v>
      </c>
      <c r="F701" s="271" t="s">
        <v>2114</v>
      </c>
      <c r="G701" s="271">
        <v>9.0E-4</v>
      </c>
    </row>
    <row r="702" ht="12.0" customHeight="1">
      <c r="A702" s="258">
        <v>44585.0</v>
      </c>
      <c r="B702" s="242">
        <v>1486.65</v>
      </c>
      <c r="C702" s="242">
        <v>1509.95</v>
      </c>
      <c r="D702" s="242">
        <v>1521.25</v>
      </c>
      <c r="E702" s="242">
        <v>1467.55</v>
      </c>
      <c r="F702" s="242" t="s">
        <v>1728</v>
      </c>
      <c r="G702" s="242">
        <v>-0.023</v>
      </c>
    </row>
    <row r="703" ht="12.0" customHeight="1">
      <c r="A703" s="270">
        <v>44582.0</v>
      </c>
      <c r="B703" s="271">
        <v>1521.6</v>
      </c>
      <c r="C703" s="271">
        <v>1500.0</v>
      </c>
      <c r="D703" s="271">
        <v>1529.8</v>
      </c>
      <c r="E703" s="271">
        <v>1485.6</v>
      </c>
      <c r="F703" s="271" t="s">
        <v>1688</v>
      </c>
      <c r="G703" s="271">
        <v>0.0083</v>
      </c>
    </row>
    <row r="704" ht="12.0" customHeight="1">
      <c r="A704" s="258">
        <v>44581.0</v>
      </c>
      <c r="B704" s="242">
        <v>1509.0</v>
      </c>
      <c r="C704" s="242">
        <v>1528.45</v>
      </c>
      <c r="D704" s="242">
        <v>1528.5</v>
      </c>
      <c r="E704" s="242">
        <v>1500.1</v>
      </c>
      <c r="F704" s="242" t="s">
        <v>1933</v>
      </c>
      <c r="G704" s="242">
        <v>-0.0062</v>
      </c>
    </row>
    <row r="705" ht="12.0" customHeight="1">
      <c r="A705" s="270">
        <v>44580.0</v>
      </c>
      <c r="B705" s="271">
        <v>1518.45</v>
      </c>
      <c r="C705" s="271">
        <v>1534.0</v>
      </c>
      <c r="D705" s="271">
        <v>1539.75</v>
      </c>
      <c r="E705" s="271">
        <v>1513.35</v>
      </c>
      <c r="F705" s="271" t="s">
        <v>2248</v>
      </c>
      <c r="G705" s="271">
        <v>-0.0071</v>
      </c>
    </row>
    <row r="706" ht="12.0" customHeight="1">
      <c r="A706" s="258">
        <v>44579.0</v>
      </c>
      <c r="B706" s="242">
        <v>1529.25</v>
      </c>
      <c r="C706" s="242">
        <v>1533.0</v>
      </c>
      <c r="D706" s="242">
        <v>1550.9</v>
      </c>
      <c r="E706" s="242">
        <v>1523.0</v>
      </c>
      <c r="F706" s="242" t="s">
        <v>2246</v>
      </c>
      <c r="G706" s="242">
        <v>0.0051</v>
      </c>
    </row>
    <row r="707" ht="12.0" customHeight="1">
      <c r="A707" s="270">
        <v>44578.0</v>
      </c>
      <c r="B707" s="271">
        <v>1521.5</v>
      </c>
      <c r="C707" s="271">
        <v>1530.0</v>
      </c>
      <c r="D707" s="271">
        <v>1556.0</v>
      </c>
      <c r="E707" s="271">
        <v>1519.15</v>
      </c>
      <c r="F707" s="271" t="s">
        <v>2890</v>
      </c>
      <c r="G707" s="271">
        <v>-0.0153</v>
      </c>
    </row>
    <row r="708" ht="12.0" customHeight="1">
      <c r="A708" s="258">
        <v>44575.0</v>
      </c>
      <c r="B708" s="242">
        <v>1545.15</v>
      </c>
      <c r="C708" s="242">
        <v>1530.0</v>
      </c>
      <c r="D708" s="242">
        <v>1548.7</v>
      </c>
      <c r="E708" s="242">
        <v>1519.0</v>
      </c>
      <c r="F708" s="242" t="s">
        <v>1800</v>
      </c>
      <c r="G708" s="242">
        <v>0.0112</v>
      </c>
    </row>
    <row r="709" ht="12.0" customHeight="1">
      <c r="A709" s="270">
        <v>44574.0</v>
      </c>
      <c r="B709" s="271">
        <v>1528.0</v>
      </c>
      <c r="C709" s="271">
        <v>1555.0</v>
      </c>
      <c r="D709" s="271">
        <v>1555.0</v>
      </c>
      <c r="E709" s="271">
        <v>1520.4</v>
      </c>
      <c r="F709" s="271" t="s">
        <v>2697</v>
      </c>
      <c r="G709" s="271">
        <v>-0.0184</v>
      </c>
    </row>
    <row r="710" ht="12.0" customHeight="1">
      <c r="A710" s="258">
        <v>44573.0</v>
      </c>
      <c r="B710" s="242">
        <v>1556.65</v>
      </c>
      <c r="C710" s="242">
        <v>1568.0</v>
      </c>
      <c r="D710" s="242">
        <v>1576.65</v>
      </c>
      <c r="E710" s="242">
        <v>1552.0</v>
      </c>
      <c r="F710" s="242" t="s">
        <v>2891</v>
      </c>
      <c r="G710" s="242">
        <v>-0.0059</v>
      </c>
    </row>
    <row r="711" ht="12.0" customHeight="1">
      <c r="A711" s="270">
        <v>44572.0</v>
      </c>
      <c r="B711" s="271">
        <v>1565.9</v>
      </c>
      <c r="C711" s="271">
        <v>1561.55</v>
      </c>
      <c r="D711" s="271">
        <v>1568.7</v>
      </c>
      <c r="E711" s="271">
        <v>1547.8</v>
      </c>
      <c r="F711" s="271" t="s">
        <v>2001</v>
      </c>
      <c r="G711" s="271">
        <v>0.0043</v>
      </c>
    </row>
    <row r="712" ht="12.0" customHeight="1">
      <c r="A712" s="258">
        <v>44571.0</v>
      </c>
      <c r="B712" s="242">
        <v>1559.15</v>
      </c>
      <c r="C712" s="242">
        <v>1558.0</v>
      </c>
      <c r="D712" s="242">
        <v>1572.0</v>
      </c>
      <c r="E712" s="242">
        <v>1545.5</v>
      </c>
      <c r="F712" s="242" t="s">
        <v>1815</v>
      </c>
      <c r="G712" s="242">
        <v>0.0055</v>
      </c>
    </row>
    <row r="713" ht="12.0" customHeight="1">
      <c r="A713" s="270">
        <v>44568.0</v>
      </c>
      <c r="B713" s="271">
        <v>1550.55</v>
      </c>
      <c r="C713" s="271">
        <v>1544.0</v>
      </c>
      <c r="D713" s="271">
        <v>1566.75</v>
      </c>
      <c r="E713" s="271">
        <v>1535.9</v>
      </c>
      <c r="F713" s="271" t="s">
        <v>2832</v>
      </c>
      <c r="G713" s="271">
        <v>0.007</v>
      </c>
    </row>
    <row r="714" ht="12.0" customHeight="1">
      <c r="A714" s="258">
        <v>44567.0</v>
      </c>
      <c r="B714" s="242">
        <v>1539.75</v>
      </c>
      <c r="C714" s="242">
        <v>1543.0</v>
      </c>
      <c r="D714" s="242">
        <v>1554.75</v>
      </c>
      <c r="E714" s="242">
        <v>1530.05</v>
      </c>
      <c r="F714" s="242" t="s">
        <v>1686</v>
      </c>
      <c r="G714" s="242">
        <v>-0.016</v>
      </c>
    </row>
    <row r="715" ht="12.0" customHeight="1">
      <c r="A715" s="270">
        <v>44566.0</v>
      </c>
      <c r="B715" s="271">
        <v>1564.85</v>
      </c>
      <c r="C715" s="271">
        <v>1536.8</v>
      </c>
      <c r="D715" s="271">
        <v>1572.0</v>
      </c>
      <c r="E715" s="271">
        <v>1528.1</v>
      </c>
      <c r="F715" s="271" t="s">
        <v>1937</v>
      </c>
      <c r="G715" s="271">
        <v>0.0237</v>
      </c>
    </row>
    <row r="716" ht="12.0" customHeight="1">
      <c r="A716" s="258">
        <v>44565.0</v>
      </c>
      <c r="B716" s="242">
        <v>1528.55</v>
      </c>
      <c r="C716" s="242">
        <v>1520.0</v>
      </c>
      <c r="D716" s="242">
        <v>1532.9</v>
      </c>
      <c r="E716" s="242">
        <v>1507.8</v>
      </c>
      <c r="F716" s="242" t="s">
        <v>1815</v>
      </c>
      <c r="G716" s="242">
        <v>0.0059</v>
      </c>
    </row>
    <row r="717" ht="12.0" customHeight="1">
      <c r="A717" s="270">
        <v>44564.0</v>
      </c>
      <c r="B717" s="271">
        <v>1519.65</v>
      </c>
      <c r="C717" s="271">
        <v>1485.0</v>
      </c>
      <c r="D717" s="271">
        <v>1523.0</v>
      </c>
      <c r="E717" s="271">
        <v>1480.5</v>
      </c>
      <c r="F717" s="271" t="s">
        <v>1633</v>
      </c>
      <c r="G717" s="271">
        <v>0.0272</v>
      </c>
    </row>
    <row r="718" ht="12.0" customHeight="1">
      <c r="A718" s="258">
        <v>44561.0</v>
      </c>
      <c r="B718" s="242">
        <v>1479.4</v>
      </c>
      <c r="C718" s="242">
        <v>1461.5</v>
      </c>
      <c r="D718" s="242">
        <v>1484.8</v>
      </c>
      <c r="E718" s="242">
        <v>1461.5</v>
      </c>
      <c r="F718" s="242" t="s">
        <v>2070</v>
      </c>
      <c r="G718" s="242">
        <v>0.0122</v>
      </c>
    </row>
    <row r="719" ht="12.0" customHeight="1">
      <c r="A719" s="270">
        <v>44560.0</v>
      </c>
      <c r="B719" s="271">
        <v>1461.5</v>
      </c>
      <c r="C719" s="271">
        <v>1458.5</v>
      </c>
      <c r="D719" s="271">
        <v>1466.85</v>
      </c>
      <c r="E719" s="271">
        <v>1445.0</v>
      </c>
      <c r="F719" s="271" t="s">
        <v>1747</v>
      </c>
      <c r="G719" s="271">
        <v>0.0053</v>
      </c>
    </row>
    <row r="720" ht="12.0" customHeight="1">
      <c r="A720" s="258">
        <v>44559.0</v>
      </c>
      <c r="B720" s="242">
        <v>1453.85</v>
      </c>
      <c r="C720" s="242">
        <v>1456.05</v>
      </c>
      <c r="D720" s="242">
        <v>1461.0</v>
      </c>
      <c r="E720" s="242">
        <v>1447.4</v>
      </c>
      <c r="F720" s="242" t="s">
        <v>1926</v>
      </c>
      <c r="G720" s="242">
        <v>-0.0048</v>
      </c>
    </row>
    <row r="721" ht="12.0" customHeight="1">
      <c r="A721" s="270">
        <v>44558.0</v>
      </c>
      <c r="B721" s="271">
        <v>1460.8</v>
      </c>
      <c r="C721" s="271">
        <v>1460.7</v>
      </c>
      <c r="D721" s="271">
        <v>1466.9</v>
      </c>
      <c r="E721" s="271">
        <v>1453.4</v>
      </c>
      <c r="F721" s="271" t="s">
        <v>1811</v>
      </c>
      <c r="G721" s="271">
        <v>0.0069</v>
      </c>
    </row>
    <row r="722" ht="12.0" customHeight="1">
      <c r="A722" s="258">
        <v>44557.0</v>
      </c>
      <c r="B722" s="242">
        <v>1450.8</v>
      </c>
      <c r="C722" s="242">
        <v>1428.9</v>
      </c>
      <c r="D722" s="242">
        <v>1454.0</v>
      </c>
      <c r="E722" s="242">
        <v>1422.15</v>
      </c>
      <c r="F722" s="242" t="s">
        <v>2482</v>
      </c>
      <c r="G722" s="242">
        <v>0.0083</v>
      </c>
    </row>
    <row r="723" ht="12.0" customHeight="1">
      <c r="A723" s="270">
        <v>44554.0</v>
      </c>
      <c r="B723" s="271">
        <v>1438.9</v>
      </c>
      <c r="C723" s="271">
        <v>1445.5</v>
      </c>
      <c r="D723" s="271">
        <v>1452.0</v>
      </c>
      <c r="E723" s="271">
        <v>1428.0</v>
      </c>
      <c r="F723" s="271" t="s">
        <v>2153</v>
      </c>
      <c r="G723" s="271">
        <v>-0.0036</v>
      </c>
    </row>
    <row r="724" ht="12.0" customHeight="1">
      <c r="A724" s="258">
        <v>44553.0</v>
      </c>
      <c r="B724" s="242">
        <v>1444.1</v>
      </c>
      <c r="C724" s="242">
        <v>1453.25</v>
      </c>
      <c r="D724" s="242">
        <v>1457.8</v>
      </c>
      <c r="E724" s="242">
        <v>1436.85</v>
      </c>
      <c r="F724" s="242" t="s">
        <v>1615</v>
      </c>
      <c r="G724" s="242">
        <v>-8.0E-4</v>
      </c>
    </row>
    <row r="725" ht="12.0" customHeight="1">
      <c r="A725" s="270">
        <v>44552.0</v>
      </c>
      <c r="B725" s="271">
        <v>1445.2</v>
      </c>
      <c r="C725" s="271">
        <v>1452.3</v>
      </c>
      <c r="D725" s="271">
        <v>1456.0</v>
      </c>
      <c r="E725" s="271">
        <v>1435.7</v>
      </c>
      <c r="F725" s="271" t="s">
        <v>1771</v>
      </c>
      <c r="G725" s="271">
        <v>0.0024</v>
      </c>
    </row>
    <row r="726" ht="12.0" customHeight="1">
      <c r="A726" s="258">
        <v>44551.0</v>
      </c>
      <c r="B726" s="242">
        <v>1441.8</v>
      </c>
      <c r="C726" s="242">
        <v>1439.5</v>
      </c>
      <c r="D726" s="242">
        <v>1450.75</v>
      </c>
      <c r="E726" s="242">
        <v>1430.0</v>
      </c>
      <c r="F726" s="242" t="s">
        <v>2255</v>
      </c>
      <c r="G726" s="242">
        <v>0.0113</v>
      </c>
    </row>
    <row r="727" ht="12.0" customHeight="1">
      <c r="A727" s="270">
        <v>44550.0</v>
      </c>
      <c r="B727" s="271">
        <v>1425.65</v>
      </c>
      <c r="C727" s="271">
        <v>1452.0</v>
      </c>
      <c r="D727" s="271">
        <v>1458.0</v>
      </c>
      <c r="E727" s="271">
        <v>1414.1</v>
      </c>
      <c r="F727" s="271" t="s">
        <v>2892</v>
      </c>
      <c r="G727" s="271">
        <v>-0.0322</v>
      </c>
    </row>
    <row r="728" ht="12.0" customHeight="1">
      <c r="A728" s="258">
        <v>44547.0</v>
      </c>
      <c r="B728" s="242">
        <v>1473.05</v>
      </c>
      <c r="C728" s="242">
        <v>1497.0</v>
      </c>
      <c r="D728" s="242">
        <v>1506.0</v>
      </c>
      <c r="E728" s="242">
        <v>1467.7</v>
      </c>
      <c r="F728" s="242" t="s">
        <v>2080</v>
      </c>
      <c r="G728" s="242">
        <v>-0.018</v>
      </c>
    </row>
    <row r="729" ht="12.0" customHeight="1">
      <c r="A729" s="270">
        <v>44546.0</v>
      </c>
      <c r="B729" s="271">
        <v>1500.1</v>
      </c>
      <c r="C729" s="271">
        <v>1512.8</v>
      </c>
      <c r="D729" s="271">
        <v>1517.0</v>
      </c>
      <c r="E729" s="271">
        <v>1494.0</v>
      </c>
      <c r="F729" s="271" t="s">
        <v>1681</v>
      </c>
      <c r="G729" s="271">
        <v>1.0E-4</v>
      </c>
    </row>
    <row r="730" ht="12.0" customHeight="1">
      <c r="A730" s="258">
        <v>44545.0</v>
      </c>
      <c r="B730" s="242">
        <v>1500.0</v>
      </c>
      <c r="C730" s="242">
        <v>1503.0</v>
      </c>
      <c r="D730" s="242">
        <v>1523.35</v>
      </c>
      <c r="E730" s="242">
        <v>1495.65</v>
      </c>
      <c r="F730" s="242" t="s">
        <v>1737</v>
      </c>
      <c r="G730" s="242">
        <v>-0.0016</v>
      </c>
    </row>
    <row r="731" ht="12.0" customHeight="1">
      <c r="A731" s="270">
        <v>44544.0</v>
      </c>
      <c r="B731" s="271">
        <v>1502.45</v>
      </c>
      <c r="C731" s="271">
        <v>1502.5</v>
      </c>
      <c r="D731" s="271">
        <v>1516.0</v>
      </c>
      <c r="E731" s="271">
        <v>1497.05</v>
      </c>
      <c r="F731" s="271" t="s">
        <v>1892</v>
      </c>
      <c r="G731" s="271">
        <v>-0.0058</v>
      </c>
    </row>
    <row r="732" ht="12.0" customHeight="1">
      <c r="A732" s="258">
        <v>44543.0</v>
      </c>
      <c r="B732" s="242">
        <v>1511.15</v>
      </c>
      <c r="C732" s="242">
        <v>1526.0</v>
      </c>
      <c r="D732" s="242">
        <v>1537.65</v>
      </c>
      <c r="E732" s="242">
        <v>1507.2</v>
      </c>
      <c r="F732" s="242" t="s">
        <v>1568</v>
      </c>
      <c r="G732" s="242">
        <v>-0.0075</v>
      </c>
    </row>
    <row r="733" ht="12.0" customHeight="1">
      <c r="A733" s="270">
        <v>44540.0</v>
      </c>
      <c r="B733" s="271">
        <v>1522.55</v>
      </c>
      <c r="C733" s="271">
        <v>1524.9</v>
      </c>
      <c r="D733" s="271">
        <v>1528.0</v>
      </c>
      <c r="E733" s="271">
        <v>1508.45</v>
      </c>
      <c r="F733" s="271" t="s">
        <v>1740</v>
      </c>
      <c r="G733" s="271">
        <v>-0.0028</v>
      </c>
    </row>
    <row r="734" ht="12.0" customHeight="1">
      <c r="A734" s="258">
        <v>44539.0</v>
      </c>
      <c r="B734" s="242">
        <v>1526.85</v>
      </c>
      <c r="C734" s="242">
        <v>1545.2</v>
      </c>
      <c r="D734" s="242">
        <v>1554.7</v>
      </c>
      <c r="E734" s="242">
        <v>1522.0</v>
      </c>
      <c r="F734" s="242" t="s">
        <v>2893</v>
      </c>
      <c r="G734" s="242">
        <v>-0.0173</v>
      </c>
    </row>
    <row r="735" ht="12.0" customHeight="1">
      <c r="A735" s="270">
        <v>44538.0</v>
      </c>
      <c r="B735" s="271">
        <v>1553.8</v>
      </c>
      <c r="C735" s="271">
        <v>1536.0</v>
      </c>
      <c r="D735" s="271">
        <v>1555.05</v>
      </c>
      <c r="E735" s="271">
        <v>1534.0</v>
      </c>
      <c r="F735" s="271" t="s">
        <v>2894</v>
      </c>
      <c r="G735" s="271">
        <v>0.0184</v>
      </c>
    </row>
    <row r="736" ht="12.0" customHeight="1">
      <c r="A736" s="258">
        <v>44537.0</v>
      </c>
      <c r="B736" s="242">
        <v>1525.7</v>
      </c>
      <c r="C736" s="242">
        <v>1513.95</v>
      </c>
      <c r="D736" s="242">
        <v>1532.0</v>
      </c>
      <c r="E736" s="242">
        <v>1509.9</v>
      </c>
      <c r="F736" s="242" t="s">
        <v>2244</v>
      </c>
      <c r="G736" s="242">
        <v>0.0146</v>
      </c>
    </row>
    <row r="737" ht="12.0" customHeight="1">
      <c r="A737" s="270">
        <v>44536.0</v>
      </c>
      <c r="B737" s="271">
        <v>1503.8</v>
      </c>
      <c r="C737" s="271">
        <v>1513.0</v>
      </c>
      <c r="D737" s="271">
        <v>1518.8</v>
      </c>
      <c r="E737" s="271">
        <v>1497.35</v>
      </c>
      <c r="F737" s="271" t="s">
        <v>1790</v>
      </c>
      <c r="G737" s="271">
        <v>-0.0064</v>
      </c>
    </row>
    <row r="738" ht="12.0" customHeight="1">
      <c r="A738" s="258">
        <v>44533.0</v>
      </c>
      <c r="B738" s="242">
        <v>1513.55</v>
      </c>
      <c r="C738" s="242">
        <v>1525.8</v>
      </c>
      <c r="D738" s="242">
        <v>1535.95</v>
      </c>
      <c r="E738" s="242">
        <v>1507.05</v>
      </c>
      <c r="F738" s="242" t="s">
        <v>1897</v>
      </c>
      <c r="G738" s="242">
        <v>-0.008</v>
      </c>
    </row>
    <row r="739" ht="12.0" customHeight="1">
      <c r="A739" s="270">
        <v>44532.0</v>
      </c>
      <c r="B739" s="271">
        <v>1525.75</v>
      </c>
      <c r="C739" s="271">
        <v>1504.5</v>
      </c>
      <c r="D739" s="271">
        <v>1528.8</v>
      </c>
      <c r="E739" s="271">
        <v>1500.0</v>
      </c>
      <c r="F739" s="271" t="s">
        <v>1800</v>
      </c>
      <c r="G739" s="271">
        <v>0.014</v>
      </c>
    </row>
    <row r="740" ht="12.0" customHeight="1">
      <c r="A740" s="258">
        <v>44531.0</v>
      </c>
      <c r="B740" s="242">
        <v>1504.65</v>
      </c>
      <c r="C740" s="242">
        <v>1495.0</v>
      </c>
      <c r="D740" s="242">
        <v>1507.05</v>
      </c>
      <c r="E740" s="242">
        <v>1489.1</v>
      </c>
      <c r="F740" s="242" t="s">
        <v>1801</v>
      </c>
      <c r="G740" s="242">
        <v>0.0074</v>
      </c>
    </row>
    <row r="741" ht="12.0" customHeight="1">
      <c r="A741" s="270">
        <v>44530.0</v>
      </c>
      <c r="B741" s="271">
        <v>1493.55</v>
      </c>
      <c r="C741" s="271">
        <v>1495.0</v>
      </c>
      <c r="D741" s="271">
        <v>1529.0</v>
      </c>
      <c r="E741" s="271">
        <v>1486.55</v>
      </c>
      <c r="F741" s="271" t="s">
        <v>2895</v>
      </c>
      <c r="G741" s="271">
        <v>-0.0051</v>
      </c>
    </row>
    <row r="742" ht="12.0" customHeight="1">
      <c r="A742" s="258">
        <v>44529.0</v>
      </c>
      <c r="B742" s="242">
        <v>1501.25</v>
      </c>
      <c r="C742" s="242">
        <v>1494.8</v>
      </c>
      <c r="D742" s="242">
        <v>1507.65</v>
      </c>
      <c r="E742" s="242">
        <v>1462.0</v>
      </c>
      <c r="F742" s="242" t="s">
        <v>1948</v>
      </c>
      <c r="G742" s="242">
        <v>0.0076</v>
      </c>
    </row>
    <row r="743" ht="12.0" customHeight="1">
      <c r="A743" s="270">
        <v>44526.0</v>
      </c>
      <c r="B743" s="271">
        <v>1489.9</v>
      </c>
      <c r="C743" s="271">
        <v>1500.0</v>
      </c>
      <c r="D743" s="271">
        <v>1506.7</v>
      </c>
      <c r="E743" s="271">
        <v>1485.0</v>
      </c>
      <c r="F743" s="271" t="s">
        <v>1887</v>
      </c>
      <c r="G743" s="271">
        <v>-0.0236</v>
      </c>
    </row>
    <row r="744" ht="12.0" customHeight="1">
      <c r="A744" s="258">
        <v>44525.0</v>
      </c>
      <c r="B744" s="242">
        <v>1525.95</v>
      </c>
      <c r="C744" s="242">
        <v>1514.8</v>
      </c>
      <c r="D744" s="242">
        <v>1533.3</v>
      </c>
      <c r="E744" s="242">
        <v>1507.0</v>
      </c>
      <c r="F744" s="242" t="s">
        <v>2192</v>
      </c>
      <c r="G744" s="242">
        <v>0.0052</v>
      </c>
    </row>
    <row r="745" ht="12.0" customHeight="1">
      <c r="A745" s="270">
        <v>44524.0</v>
      </c>
      <c r="B745" s="271">
        <v>1518.05</v>
      </c>
      <c r="C745" s="271">
        <v>1524.0</v>
      </c>
      <c r="D745" s="271">
        <v>1536.35</v>
      </c>
      <c r="E745" s="271">
        <v>1514.05</v>
      </c>
      <c r="F745" s="271" t="s">
        <v>2896</v>
      </c>
      <c r="G745" s="271">
        <v>0.0016</v>
      </c>
    </row>
    <row r="746" ht="12.0" customHeight="1">
      <c r="A746" s="258">
        <v>44523.0</v>
      </c>
      <c r="B746" s="242">
        <v>1515.55</v>
      </c>
      <c r="C746" s="242">
        <v>1502.0</v>
      </c>
      <c r="D746" s="242">
        <v>1527.8</v>
      </c>
      <c r="E746" s="242">
        <v>1496.35</v>
      </c>
      <c r="F746" s="242" t="s">
        <v>1676</v>
      </c>
      <c r="G746" s="242">
        <v>1.0E-4</v>
      </c>
    </row>
    <row r="747" ht="12.0" customHeight="1">
      <c r="A747" s="270">
        <v>44522.0</v>
      </c>
      <c r="B747" s="271">
        <v>1515.35</v>
      </c>
      <c r="C747" s="271">
        <v>1546.0</v>
      </c>
      <c r="D747" s="271">
        <v>1552.7</v>
      </c>
      <c r="E747" s="271">
        <v>1499.05</v>
      </c>
      <c r="F747" s="271" t="s">
        <v>2217</v>
      </c>
      <c r="G747" s="271">
        <v>-0.0156</v>
      </c>
    </row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G1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>
      <c r="A1" s="272" t="s">
        <v>2897</v>
      </c>
      <c r="B1" s="252"/>
      <c r="C1" s="252"/>
      <c r="D1" s="252"/>
      <c r="E1" s="252"/>
      <c r="F1" s="252"/>
      <c r="G1" s="253"/>
    </row>
    <row r="2">
      <c r="A2" s="94" t="s">
        <v>29</v>
      </c>
      <c r="B2" s="94" t="s">
        <v>30</v>
      </c>
      <c r="C2" s="94" t="s">
        <v>570</v>
      </c>
      <c r="D2" s="94" t="s">
        <v>571</v>
      </c>
      <c r="E2" s="94" t="s">
        <v>572</v>
      </c>
      <c r="F2" s="94" t="s">
        <v>742</v>
      </c>
      <c r="G2" s="94" t="s">
        <v>32</v>
      </c>
    </row>
    <row r="3" ht="15.0" customHeight="1">
      <c r="A3" s="91">
        <v>45615.0</v>
      </c>
      <c r="B3" s="89">
        <v>783.2</v>
      </c>
      <c r="C3" s="89">
        <v>771.9</v>
      </c>
      <c r="D3" s="89">
        <v>799.9</v>
      </c>
      <c r="E3" s="89">
        <v>771.9</v>
      </c>
      <c r="F3" s="89" t="s">
        <v>2898</v>
      </c>
      <c r="G3" s="98">
        <v>0.0146</v>
      </c>
    </row>
    <row r="4" ht="15.0" customHeight="1">
      <c r="A4" s="91">
        <v>45614.0</v>
      </c>
      <c r="B4" s="89">
        <v>771.9</v>
      </c>
      <c r="C4" s="89">
        <v>778.0</v>
      </c>
      <c r="D4" s="89">
        <v>781.75</v>
      </c>
      <c r="E4" s="89">
        <v>759.2</v>
      </c>
      <c r="F4" s="89" t="s">
        <v>2899</v>
      </c>
      <c r="G4" s="98">
        <v>-0.0031</v>
      </c>
    </row>
    <row r="5" ht="15.0" customHeight="1">
      <c r="A5" s="91">
        <v>45610.0</v>
      </c>
      <c r="B5" s="89">
        <v>774.3</v>
      </c>
      <c r="C5" s="89">
        <v>786.6</v>
      </c>
      <c r="D5" s="89">
        <v>792.0</v>
      </c>
      <c r="E5" s="89">
        <v>772.0</v>
      </c>
      <c r="F5" s="89" t="s">
        <v>2900</v>
      </c>
      <c r="G5" s="98">
        <v>-0.0152</v>
      </c>
    </row>
    <row r="6" ht="15.0" customHeight="1">
      <c r="A6" s="91">
        <v>45609.0</v>
      </c>
      <c r="B6" s="89">
        <v>786.25</v>
      </c>
      <c r="C6" s="89">
        <v>787.0</v>
      </c>
      <c r="D6" s="89">
        <v>792.65</v>
      </c>
      <c r="E6" s="89">
        <v>775.55</v>
      </c>
      <c r="F6" s="89" t="s">
        <v>2148</v>
      </c>
      <c r="G6" s="98">
        <v>0.0018</v>
      </c>
    </row>
    <row r="7" ht="15.0" customHeight="1">
      <c r="A7" s="91">
        <v>45608.0</v>
      </c>
      <c r="B7" s="89">
        <v>784.85</v>
      </c>
      <c r="C7" s="89">
        <v>806.0</v>
      </c>
      <c r="D7" s="89">
        <v>813.1</v>
      </c>
      <c r="E7" s="89">
        <v>783.05</v>
      </c>
      <c r="F7" s="89" t="s">
        <v>2818</v>
      </c>
      <c r="G7" s="98">
        <v>-0.0247</v>
      </c>
    </row>
    <row r="8" ht="15.0" customHeight="1">
      <c r="A8" s="91">
        <v>45607.0</v>
      </c>
      <c r="B8" s="89">
        <v>804.7</v>
      </c>
      <c r="C8" s="89">
        <v>801.0</v>
      </c>
      <c r="D8" s="89">
        <v>831.45</v>
      </c>
      <c r="E8" s="89">
        <v>792.0</v>
      </c>
      <c r="F8" s="89" t="s">
        <v>2901</v>
      </c>
      <c r="G8" s="98">
        <v>-9.0E-4</v>
      </c>
    </row>
    <row r="9" ht="15.0" customHeight="1">
      <c r="A9" s="254">
        <v>45604.0</v>
      </c>
      <c r="B9" s="89">
        <v>805.45</v>
      </c>
      <c r="C9" s="89">
        <v>821.95</v>
      </c>
      <c r="D9" s="89">
        <v>822.0</v>
      </c>
      <c r="E9" s="89">
        <v>801.1</v>
      </c>
      <c r="F9" s="89" t="s">
        <v>2902</v>
      </c>
      <c r="G9" s="98">
        <v>-0.0174</v>
      </c>
    </row>
    <row r="10" ht="15.0" customHeight="1">
      <c r="A10" s="254">
        <v>45603.0</v>
      </c>
      <c r="B10" s="89">
        <v>819.75</v>
      </c>
      <c r="C10" s="89">
        <v>841.0</v>
      </c>
      <c r="D10" s="89">
        <v>842.75</v>
      </c>
      <c r="E10" s="89">
        <v>817.3</v>
      </c>
      <c r="F10" s="89" t="s">
        <v>2571</v>
      </c>
      <c r="G10" s="98">
        <v>-0.0238</v>
      </c>
    </row>
    <row r="11" ht="15.0" customHeight="1">
      <c r="A11" s="254">
        <v>45602.0</v>
      </c>
      <c r="B11" s="89">
        <v>839.7</v>
      </c>
      <c r="C11" s="89">
        <v>843.9</v>
      </c>
      <c r="D11" s="89">
        <v>843.9</v>
      </c>
      <c r="E11" s="89">
        <v>826.0</v>
      </c>
      <c r="F11" s="89" t="s">
        <v>2892</v>
      </c>
      <c r="G11" s="98">
        <v>0.0048</v>
      </c>
    </row>
    <row r="12" ht="15.0" customHeight="1">
      <c r="A12" s="254">
        <v>45601.0</v>
      </c>
      <c r="B12" s="89">
        <v>835.65</v>
      </c>
      <c r="C12" s="89">
        <v>821.5</v>
      </c>
      <c r="D12" s="89">
        <v>843.6</v>
      </c>
      <c r="E12" s="89">
        <v>820.4</v>
      </c>
      <c r="F12" s="89" t="s">
        <v>2026</v>
      </c>
      <c r="G12" s="98">
        <v>0.014</v>
      </c>
    </row>
    <row r="13" ht="15.0" customHeight="1">
      <c r="A13" s="254">
        <v>45600.0</v>
      </c>
      <c r="B13" s="89">
        <v>824.1</v>
      </c>
      <c r="C13" s="89">
        <v>840.0</v>
      </c>
      <c r="D13" s="89">
        <v>844.45</v>
      </c>
      <c r="E13" s="89">
        <v>814.5</v>
      </c>
      <c r="F13" s="89" t="s">
        <v>2903</v>
      </c>
      <c r="G13" s="98">
        <v>-0.0229</v>
      </c>
    </row>
    <row r="14" ht="15.0" customHeight="1">
      <c r="A14" s="254">
        <v>45597.0</v>
      </c>
      <c r="B14" s="89">
        <v>843.45</v>
      </c>
      <c r="C14" s="89">
        <v>847.95</v>
      </c>
      <c r="D14" s="89">
        <v>847.95</v>
      </c>
      <c r="E14" s="89">
        <v>840.0</v>
      </c>
      <c r="F14" s="89" t="s">
        <v>1647</v>
      </c>
      <c r="G14" s="98">
        <v>0.0113</v>
      </c>
    </row>
    <row r="15" ht="15.0" customHeight="1">
      <c r="A15" s="91">
        <v>45596.0</v>
      </c>
      <c r="B15" s="89">
        <v>834.05</v>
      </c>
      <c r="C15" s="89">
        <v>843.85</v>
      </c>
      <c r="D15" s="89">
        <v>843.85</v>
      </c>
      <c r="E15" s="89">
        <v>831.85</v>
      </c>
      <c r="F15" s="89" t="s">
        <v>2526</v>
      </c>
      <c r="G15" s="98">
        <v>-0.0073</v>
      </c>
    </row>
    <row r="16" ht="15.0" customHeight="1">
      <c r="A16" s="91">
        <v>45595.0</v>
      </c>
      <c r="B16" s="89">
        <v>840.2</v>
      </c>
      <c r="C16" s="89">
        <v>846.0</v>
      </c>
      <c r="D16" s="89">
        <v>853.6</v>
      </c>
      <c r="E16" s="89">
        <v>838.05</v>
      </c>
      <c r="F16" s="89" t="s">
        <v>2904</v>
      </c>
      <c r="G16" s="98">
        <v>-0.003</v>
      </c>
    </row>
    <row r="17" ht="15.0" customHeight="1">
      <c r="A17" s="91">
        <v>45594.0</v>
      </c>
      <c r="B17" s="89">
        <v>842.75</v>
      </c>
      <c r="C17" s="89">
        <v>880.25</v>
      </c>
      <c r="D17" s="89">
        <v>882.5</v>
      </c>
      <c r="E17" s="89">
        <v>825.7</v>
      </c>
      <c r="F17" s="89" t="s">
        <v>2905</v>
      </c>
      <c r="G17" s="98">
        <v>-0.0406</v>
      </c>
    </row>
    <row r="18" ht="15.0" customHeight="1">
      <c r="A18" s="91">
        <v>45593.0</v>
      </c>
      <c r="B18" s="89">
        <v>878.45</v>
      </c>
      <c r="C18" s="89">
        <v>867.85</v>
      </c>
      <c r="D18" s="89">
        <v>886.75</v>
      </c>
      <c r="E18" s="89">
        <v>860.2</v>
      </c>
      <c r="F18" s="89" t="s">
        <v>2105</v>
      </c>
      <c r="G18" s="98">
        <v>0.0164</v>
      </c>
    </row>
    <row r="19">
      <c r="A19" s="91">
        <v>45590.0</v>
      </c>
      <c r="B19" s="89">
        <v>864.3</v>
      </c>
      <c r="C19" s="89">
        <v>883.9</v>
      </c>
      <c r="D19" s="89">
        <v>885.75</v>
      </c>
      <c r="E19" s="89">
        <v>857.3</v>
      </c>
      <c r="F19" s="89" t="s">
        <v>2906</v>
      </c>
      <c r="G19" s="98">
        <v>-0.0178</v>
      </c>
    </row>
    <row r="20">
      <c r="A20" s="91">
        <v>45589.0</v>
      </c>
      <c r="B20" s="89">
        <v>880.0</v>
      </c>
      <c r="C20" s="89">
        <v>875.25</v>
      </c>
      <c r="D20" s="89">
        <v>890.0</v>
      </c>
      <c r="E20" s="89">
        <v>875.25</v>
      </c>
      <c r="F20" s="89" t="s">
        <v>2093</v>
      </c>
      <c r="G20" s="98">
        <v>0.0027</v>
      </c>
    </row>
    <row r="21" ht="15.75" customHeight="1">
      <c r="A21" s="91">
        <v>45588.0</v>
      </c>
      <c r="B21" s="89">
        <v>877.65</v>
      </c>
      <c r="C21" s="89">
        <v>879.0</v>
      </c>
      <c r="D21" s="89">
        <v>885.6</v>
      </c>
      <c r="E21" s="89">
        <v>863.3</v>
      </c>
      <c r="F21" s="89" t="s">
        <v>2706</v>
      </c>
      <c r="G21" s="98">
        <v>-0.0021</v>
      </c>
    </row>
    <row r="22" ht="15.75" customHeight="1">
      <c r="A22" s="91">
        <v>45587.0</v>
      </c>
      <c r="B22" s="89">
        <v>879.5</v>
      </c>
      <c r="C22" s="89">
        <v>905.0</v>
      </c>
      <c r="D22" s="89">
        <v>906.1</v>
      </c>
      <c r="E22" s="89">
        <v>875.25</v>
      </c>
      <c r="F22" s="89" t="s">
        <v>2907</v>
      </c>
      <c r="G22" s="98">
        <v>-0.0263</v>
      </c>
    </row>
    <row r="23" ht="15.75" customHeight="1">
      <c r="A23" s="91">
        <v>45586.0</v>
      </c>
      <c r="B23" s="89">
        <v>903.3</v>
      </c>
      <c r="C23" s="89">
        <v>912.05</v>
      </c>
      <c r="D23" s="89">
        <v>917.65</v>
      </c>
      <c r="E23" s="89">
        <v>898.1</v>
      </c>
      <c r="F23" s="89" t="s">
        <v>1802</v>
      </c>
      <c r="G23" s="98">
        <v>-0.0075</v>
      </c>
    </row>
    <row r="24" ht="15.75" customHeight="1">
      <c r="A24" s="91">
        <v>45583.0</v>
      </c>
      <c r="B24" s="89">
        <v>910.15</v>
      </c>
      <c r="C24" s="89">
        <v>894.3</v>
      </c>
      <c r="D24" s="89">
        <v>917.7</v>
      </c>
      <c r="E24" s="89">
        <v>886.8</v>
      </c>
      <c r="F24" s="89" t="s">
        <v>2908</v>
      </c>
      <c r="G24" s="98">
        <v>0.0208</v>
      </c>
    </row>
    <row r="25" ht="15.75" customHeight="1">
      <c r="A25" s="91">
        <v>45582.0</v>
      </c>
      <c r="B25" s="89">
        <v>891.6</v>
      </c>
      <c r="C25" s="89">
        <v>914.95</v>
      </c>
      <c r="D25" s="89">
        <v>914.95</v>
      </c>
      <c r="E25" s="89">
        <v>890.05</v>
      </c>
      <c r="F25" s="89" t="s">
        <v>2909</v>
      </c>
      <c r="G25" s="98">
        <v>-0.0175</v>
      </c>
    </row>
    <row r="26" ht="15.75" customHeight="1">
      <c r="A26" s="91">
        <v>45581.0</v>
      </c>
      <c r="B26" s="89">
        <v>907.45</v>
      </c>
      <c r="C26" s="89">
        <v>917.05</v>
      </c>
      <c r="D26" s="89">
        <v>923.0</v>
      </c>
      <c r="E26" s="89">
        <v>900.0</v>
      </c>
      <c r="F26" s="89" t="s">
        <v>2696</v>
      </c>
      <c r="G26" s="98">
        <v>-0.0107</v>
      </c>
    </row>
    <row r="27" ht="15.75" customHeight="1">
      <c r="A27" s="91">
        <v>45580.0</v>
      </c>
      <c r="B27" s="89">
        <v>917.3</v>
      </c>
      <c r="C27" s="89">
        <v>932.95</v>
      </c>
      <c r="D27" s="89">
        <v>935.35</v>
      </c>
      <c r="E27" s="89">
        <v>913.0</v>
      </c>
      <c r="F27" s="89" t="s">
        <v>2910</v>
      </c>
      <c r="G27" s="98">
        <v>-0.0118</v>
      </c>
    </row>
    <row r="28" ht="15.75" customHeight="1">
      <c r="A28" s="91">
        <v>45579.0</v>
      </c>
      <c r="B28" s="89">
        <v>928.25</v>
      </c>
      <c r="C28" s="89">
        <v>930.0</v>
      </c>
      <c r="D28" s="89">
        <v>940.0</v>
      </c>
      <c r="E28" s="89">
        <v>925.35</v>
      </c>
      <c r="F28" s="89" t="s">
        <v>2850</v>
      </c>
      <c r="G28" s="98">
        <v>-0.0026</v>
      </c>
    </row>
    <row r="29" ht="15.75" customHeight="1">
      <c r="A29" s="91">
        <v>45576.0</v>
      </c>
      <c r="B29" s="89">
        <v>930.7</v>
      </c>
      <c r="C29" s="89">
        <v>932.0</v>
      </c>
      <c r="D29" s="89">
        <v>937.0</v>
      </c>
      <c r="E29" s="89">
        <v>928.5</v>
      </c>
      <c r="F29" s="89" t="s">
        <v>1982</v>
      </c>
      <c r="G29" s="98">
        <v>0.0024</v>
      </c>
    </row>
    <row r="30" ht="15.75" customHeight="1">
      <c r="A30" s="91">
        <v>45575.0</v>
      </c>
      <c r="B30" s="89">
        <v>928.5</v>
      </c>
      <c r="C30" s="89">
        <v>933.75</v>
      </c>
      <c r="D30" s="89">
        <v>943.6</v>
      </c>
      <c r="E30" s="89">
        <v>912.35</v>
      </c>
      <c r="F30" s="89" t="s">
        <v>2819</v>
      </c>
      <c r="G30" s="98">
        <v>-0.0113</v>
      </c>
    </row>
    <row r="31" ht="15.75" customHeight="1">
      <c r="A31" s="254">
        <v>45574.0</v>
      </c>
      <c r="B31" s="89">
        <v>939.15</v>
      </c>
      <c r="C31" s="89">
        <v>926.8</v>
      </c>
      <c r="D31" s="89">
        <v>948.45</v>
      </c>
      <c r="E31" s="89">
        <v>925.5</v>
      </c>
      <c r="F31" s="89" t="s">
        <v>2911</v>
      </c>
      <c r="G31" s="98">
        <v>0.021</v>
      </c>
    </row>
    <row r="32" ht="15.75" customHeight="1">
      <c r="A32" s="254">
        <v>45573.0</v>
      </c>
      <c r="B32" s="89">
        <v>919.8</v>
      </c>
      <c r="C32" s="89">
        <v>916.0</v>
      </c>
      <c r="D32" s="89">
        <v>924.8</v>
      </c>
      <c r="E32" s="89">
        <v>893.85</v>
      </c>
      <c r="F32" s="89" t="s">
        <v>2809</v>
      </c>
      <c r="G32" s="98">
        <v>-0.0087</v>
      </c>
    </row>
    <row r="33" ht="15.75" customHeight="1">
      <c r="A33" s="254">
        <v>45572.0</v>
      </c>
      <c r="B33" s="89">
        <v>927.85</v>
      </c>
      <c r="C33" s="89">
        <v>942.0</v>
      </c>
      <c r="D33" s="89">
        <v>944.45</v>
      </c>
      <c r="E33" s="89">
        <v>915.0</v>
      </c>
      <c r="F33" s="89" t="s">
        <v>2726</v>
      </c>
      <c r="G33" s="98">
        <v>-0.0031</v>
      </c>
    </row>
    <row r="34" ht="15.75" customHeight="1">
      <c r="A34" s="254">
        <v>45569.0</v>
      </c>
      <c r="B34" s="89">
        <v>930.75</v>
      </c>
      <c r="C34" s="89">
        <v>930.0</v>
      </c>
      <c r="D34" s="89">
        <v>949.2</v>
      </c>
      <c r="E34" s="89">
        <v>920.0</v>
      </c>
      <c r="F34" s="89" t="s">
        <v>2912</v>
      </c>
      <c r="G34" s="98">
        <v>0.0055</v>
      </c>
    </row>
    <row r="35" ht="15.75" customHeight="1">
      <c r="A35" s="254">
        <v>45568.0</v>
      </c>
      <c r="B35" s="89">
        <v>925.7</v>
      </c>
      <c r="C35" s="89">
        <v>939.0</v>
      </c>
      <c r="D35" s="89">
        <v>950.15</v>
      </c>
      <c r="E35" s="89">
        <v>925.0</v>
      </c>
      <c r="F35" s="89" t="s">
        <v>2913</v>
      </c>
      <c r="G35" s="98">
        <v>-0.0409</v>
      </c>
    </row>
    <row r="36" ht="15.75" customHeight="1">
      <c r="A36" s="254">
        <v>45566.0</v>
      </c>
      <c r="B36" s="89">
        <v>965.2</v>
      </c>
      <c r="C36" s="89">
        <v>976.9</v>
      </c>
      <c r="D36" s="89">
        <v>984.5</v>
      </c>
      <c r="E36" s="89">
        <v>958.9</v>
      </c>
      <c r="F36" s="89" t="s">
        <v>2914</v>
      </c>
      <c r="G36" s="98">
        <v>-0.0097</v>
      </c>
    </row>
    <row r="37" ht="15.75" customHeight="1">
      <c r="A37" s="254">
        <v>45565.0</v>
      </c>
      <c r="B37" s="89">
        <v>974.65</v>
      </c>
      <c r="C37" s="89">
        <v>993.0</v>
      </c>
      <c r="D37" s="89">
        <v>996.95</v>
      </c>
      <c r="E37" s="89">
        <v>971.8</v>
      </c>
      <c r="F37" s="89" t="s">
        <v>2915</v>
      </c>
      <c r="G37" s="98">
        <v>-0.0185</v>
      </c>
    </row>
    <row r="38" ht="15.75" customHeight="1">
      <c r="A38" s="254">
        <v>45562.0</v>
      </c>
      <c r="B38" s="89">
        <v>993.0</v>
      </c>
      <c r="C38" s="89">
        <v>996.0</v>
      </c>
      <c r="D38" s="88">
        <v>1000.4</v>
      </c>
      <c r="E38" s="89">
        <v>989.15</v>
      </c>
      <c r="F38" s="89" t="s">
        <v>2916</v>
      </c>
      <c r="G38" s="98">
        <v>-2.0E-4</v>
      </c>
    </row>
    <row r="39" ht="15.75" customHeight="1">
      <c r="A39" s="254">
        <v>45561.0</v>
      </c>
      <c r="B39" s="89">
        <v>993.15</v>
      </c>
      <c r="C39" s="89">
        <v>970.8</v>
      </c>
      <c r="D39" s="89">
        <v>994.95</v>
      </c>
      <c r="E39" s="89">
        <v>965.6</v>
      </c>
      <c r="F39" s="89" t="s">
        <v>2047</v>
      </c>
      <c r="G39" s="98">
        <v>0.0307</v>
      </c>
    </row>
    <row r="40" ht="15.75" customHeight="1">
      <c r="A40" s="254">
        <v>45560.0</v>
      </c>
      <c r="B40" s="89">
        <v>963.6</v>
      </c>
      <c r="C40" s="89">
        <v>982.4</v>
      </c>
      <c r="D40" s="89">
        <v>982.5</v>
      </c>
      <c r="E40" s="89">
        <v>959.25</v>
      </c>
      <c r="F40" s="89" t="s">
        <v>2917</v>
      </c>
      <c r="G40" s="98">
        <v>-0.014</v>
      </c>
    </row>
    <row r="41" ht="15.75" customHeight="1">
      <c r="A41" s="254">
        <v>45559.0</v>
      </c>
      <c r="B41" s="89">
        <v>977.3</v>
      </c>
      <c r="C41" s="89">
        <v>974.0</v>
      </c>
      <c r="D41" s="89">
        <v>985.0</v>
      </c>
      <c r="E41" s="89">
        <v>972.6</v>
      </c>
      <c r="F41" s="89" t="s">
        <v>2918</v>
      </c>
      <c r="G41" s="98">
        <v>0.0057</v>
      </c>
    </row>
    <row r="42" ht="15.75" customHeight="1">
      <c r="A42" s="254">
        <v>45558.0</v>
      </c>
      <c r="B42" s="89">
        <v>971.8</v>
      </c>
      <c r="C42" s="89">
        <v>973.5</v>
      </c>
      <c r="D42" s="89">
        <v>979.2</v>
      </c>
      <c r="E42" s="89">
        <v>966.05</v>
      </c>
      <c r="F42" s="89" t="s">
        <v>2919</v>
      </c>
      <c r="G42" s="98">
        <v>0.001</v>
      </c>
    </row>
    <row r="43" ht="15.75" customHeight="1">
      <c r="A43" s="254">
        <v>45555.0</v>
      </c>
      <c r="B43" s="89">
        <v>970.85</v>
      </c>
      <c r="C43" s="89">
        <v>967.0</v>
      </c>
      <c r="D43" s="89">
        <v>977.5</v>
      </c>
      <c r="E43" s="89">
        <v>949.2</v>
      </c>
      <c r="F43" s="89" t="s">
        <v>2920</v>
      </c>
      <c r="G43" s="98">
        <v>0.004</v>
      </c>
    </row>
    <row r="44" ht="15.75" customHeight="1">
      <c r="A44" s="254">
        <v>45554.0</v>
      </c>
      <c r="B44" s="89">
        <v>967.0</v>
      </c>
      <c r="C44" s="89">
        <v>970.4</v>
      </c>
      <c r="D44" s="89">
        <v>978.95</v>
      </c>
      <c r="E44" s="89">
        <v>956.35</v>
      </c>
      <c r="F44" s="89" t="s">
        <v>2092</v>
      </c>
      <c r="G44" s="98">
        <v>0.0051</v>
      </c>
    </row>
    <row r="45" ht="15.75" customHeight="1">
      <c r="A45" s="254">
        <v>45553.0</v>
      </c>
      <c r="B45" s="89">
        <v>962.05</v>
      </c>
      <c r="C45" s="89">
        <v>978.2</v>
      </c>
      <c r="D45" s="89">
        <v>983.7</v>
      </c>
      <c r="E45" s="89">
        <v>957.15</v>
      </c>
      <c r="F45" s="89" t="s">
        <v>2921</v>
      </c>
      <c r="G45" s="98">
        <v>-0.0132</v>
      </c>
    </row>
    <row r="46" ht="15.75" customHeight="1">
      <c r="A46" s="254">
        <v>45552.0</v>
      </c>
      <c r="B46" s="89">
        <v>974.95</v>
      </c>
      <c r="C46" s="89">
        <v>995.0</v>
      </c>
      <c r="D46" s="89">
        <v>995.0</v>
      </c>
      <c r="E46" s="89">
        <v>960.0</v>
      </c>
      <c r="F46" s="89" t="s">
        <v>2922</v>
      </c>
      <c r="G46" s="98">
        <v>-0.0136</v>
      </c>
    </row>
    <row r="47" ht="15.75" customHeight="1">
      <c r="A47" s="254">
        <v>45551.0</v>
      </c>
      <c r="B47" s="89">
        <v>988.4</v>
      </c>
      <c r="C47" s="89">
        <v>997.0</v>
      </c>
      <c r="D47" s="89">
        <v>999.9</v>
      </c>
      <c r="E47" s="89">
        <v>984.5</v>
      </c>
      <c r="F47" s="89" t="s">
        <v>2155</v>
      </c>
      <c r="G47" s="98">
        <v>-0.0037</v>
      </c>
    </row>
    <row r="48" ht="15.75" customHeight="1">
      <c r="A48" s="254">
        <v>45548.0</v>
      </c>
      <c r="B48" s="89">
        <v>992.1</v>
      </c>
      <c r="C48" s="89">
        <v>994.9</v>
      </c>
      <c r="D48" s="88">
        <v>1006.0</v>
      </c>
      <c r="E48" s="89">
        <v>988.0</v>
      </c>
      <c r="F48" s="89" t="s">
        <v>2923</v>
      </c>
      <c r="G48" s="98">
        <v>0.006</v>
      </c>
    </row>
    <row r="49" ht="15.75" customHeight="1">
      <c r="A49" s="254">
        <v>45547.0</v>
      </c>
      <c r="B49" s="89">
        <v>986.15</v>
      </c>
      <c r="C49" s="89">
        <v>976.3</v>
      </c>
      <c r="D49" s="89">
        <v>988.0</v>
      </c>
      <c r="E49" s="89">
        <v>958.0</v>
      </c>
      <c r="F49" s="89" t="s">
        <v>2924</v>
      </c>
      <c r="G49" s="98">
        <v>0.0101</v>
      </c>
    </row>
    <row r="50" ht="15.75" customHeight="1">
      <c r="A50" s="254">
        <v>45546.0</v>
      </c>
      <c r="B50" s="89">
        <v>976.3</v>
      </c>
      <c r="C50" s="88">
        <v>1000.0</v>
      </c>
      <c r="D50" s="88">
        <v>1011.55</v>
      </c>
      <c r="E50" s="89">
        <v>971.25</v>
      </c>
      <c r="F50" s="89" t="s">
        <v>2925</v>
      </c>
      <c r="G50" s="98">
        <v>-0.0574</v>
      </c>
    </row>
    <row r="51" ht="15.75" customHeight="1">
      <c r="A51" s="254">
        <v>45545.0</v>
      </c>
      <c r="B51" s="88">
        <v>1035.8</v>
      </c>
      <c r="C51" s="88">
        <v>1049.0</v>
      </c>
      <c r="D51" s="88">
        <v>1049.0</v>
      </c>
      <c r="E51" s="88">
        <v>1032.2</v>
      </c>
      <c r="F51" s="89" t="s">
        <v>2006</v>
      </c>
      <c r="G51" s="98">
        <v>-0.0028</v>
      </c>
    </row>
    <row r="52" ht="15.75" customHeight="1">
      <c r="A52" s="254">
        <v>45544.0</v>
      </c>
      <c r="B52" s="88">
        <v>1038.7</v>
      </c>
      <c r="C52" s="88">
        <v>1049.35</v>
      </c>
      <c r="D52" s="88">
        <v>1049.95</v>
      </c>
      <c r="E52" s="88">
        <v>1026.25</v>
      </c>
      <c r="F52" s="89" t="s">
        <v>2256</v>
      </c>
      <c r="G52" s="98">
        <v>-0.0101</v>
      </c>
    </row>
    <row r="53" ht="15.75" customHeight="1">
      <c r="A53" s="254">
        <v>45541.0</v>
      </c>
      <c r="B53" s="88">
        <v>1049.35</v>
      </c>
      <c r="C53" s="88">
        <v>1068.8</v>
      </c>
      <c r="D53" s="88">
        <v>1072.95</v>
      </c>
      <c r="E53" s="88">
        <v>1040.5</v>
      </c>
      <c r="F53" s="89" t="s">
        <v>2926</v>
      </c>
      <c r="G53" s="98">
        <v>-0.0185</v>
      </c>
    </row>
    <row r="54" ht="15.75" customHeight="1">
      <c r="A54" s="254">
        <v>45540.0</v>
      </c>
      <c r="B54" s="88">
        <v>1069.15</v>
      </c>
      <c r="C54" s="88">
        <v>1081.0</v>
      </c>
      <c r="D54" s="88">
        <v>1085.85</v>
      </c>
      <c r="E54" s="88">
        <v>1066.95</v>
      </c>
      <c r="F54" s="89" t="s">
        <v>1796</v>
      </c>
      <c r="G54" s="98">
        <v>-0.0105</v>
      </c>
    </row>
    <row r="55" ht="15.75" customHeight="1">
      <c r="A55" s="254">
        <v>45539.0</v>
      </c>
      <c r="B55" s="88">
        <v>1080.45</v>
      </c>
      <c r="C55" s="88">
        <v>1079.0</v>
      </c>
      <c r="D55" s="88">
        <v>1085.0</v>
      </c>
      <c r="E55" s="88">
        <v>1072.1</v>
      </c>
      <c r="F55" s="89" t="s">
        <v>2067</v>
      </c>
      <c r="G55" s="98">
        <v>-0.0043</v>
      </c>
    </row>
    <row r="56" ht="15.75" customHeight="1">
      <c r="A56" s="254">
        <v>45538.0</v>
      </c>
      <c r="B56" s="88">
        <v>1085.1</v>
      </c>
      <c r="C56" s="88">
        <v>1097.6</v>
      </c>
      <c r="D56" s="88">
        <v>1100.0</v>
      </c>
      <c r="E56" s="88">
        <v>1082.2</v>
      </c>
      <c r="F56" s="89" t="s">
        <v>2099</v>
      </c>
      <c r="G56" s="98">
        <v>-0.0069</v>
      </c>
    </row>
    <row r="57" ht="15.75" customHeight="1">
      <c r="A57" s="254">
        <v>45537.0</v>
      </c>
      <c r="B57" s="88">
        <v>1092.65</v>
      </c>
      <c r="C57" s="88">
        <v>1105.0</v>
      </c>
      <c r="D57" s="88">
        <v>1105.0</v>
      </c>
      <c r="E57" s="88">
        <v>1087.35</v>
      </c>
      <c r="F57" s="89" t="s">
        <v>1972</v>
      </c>
      <c r="G57" s="98">
        <v>-0.0168</v>
      </c>
    </row>
    <row r="58" ht="15.75" customHeight="1">
      <c r="A58" s="254">
        <v>45534.0</v>
      </c>
      <c r="B58" s="88">
        <v>1111.35</v>
      </c>
      <c r="C58" s="88">
        <v>1113.95</v>
      </c>
      <c r="D58" s="88">
        <v>1115.0</v>
      </c>
      <c r="E58" s="88">
        <v>1097.45</v>
      </c>
      <c r="F58" s="89" t="s">
        <v>2927</v>
      </c>
      <c r="G58" s="98">
        <v>-0.0092</v>
      </c>
    </row>
    <row r="59" ht="15.75" customHeight="1">
      <c r="A59" s="254">
        <v>45533.0</v>
      </c>
      <c r="B59" s="88">
        <v>1121.65</v>
      </c>
      <c r="C59" s="88">
        <v>1079.05</v>
      </c>
      <c r="D59" s="88">
        <v>1142.0</v>
      </c>
      <c r="E59" s="88">
        <v>1066.0</v>
      </c>
      <c r="F59" s="89" t="s">
        <v>2928</v>
      </c>
      <c r="G59" s="98">
        <v>0.0438</v>
      </c>
    </row>
    <row r="60" ht="15.75" customHeight="1">
      <c r="A60" s="254">
        <v>45532.0</v>
      </c>
      <c r="B60" s="88">
        <v>1074.55</v>
      </c>
      <c r="C60" s="88">
        <v>1082.95</v>
      </c>
      <c r="D60" s="88">
        <v>1088.7</v>
      </c>
      <c r="E60" s="88">
        <v>1070.1</v>
      </c>
      <c r="F60" s="89" t="s">
        <v>2929</v>
      </c>
      <c r="G60" s="98">
        <v>-0.0025</v>
      </c>
    </row>
    <row r="61" ht="15.75" customHeight="1">
      <c r="A61" s="254">
        <v>45531.0</v>
      </c>
      <c r="B61" s="88">
        <v>1077.25</v>
      </c>
      <c r="C61" s="88">
        <v>1093.05</v>
      </c>
      <c r="D61" s="88">
        <v>1096.65</v>
      </c>
      <c r="E61" s="88">
        <v>1075.0</v>
      </c>
      <c r="F61" s="89" t="s">
        <v>1975</v>
      </c>
      <c r="G61" s="98">
        <v>-0.0139</v>
      </c>
    </row>
    <row r="62" ht="15.75" customHeight="1">
      <c r="A62" s="254">
        <v>45530.0</v>
      </c>
      <c r="B62" s="88">
        <v>1092.4</v>
      </c>
      <c r="C62" s="88">
        <v>1089.0</v>
      </c>
      <c r="D62" s="88">
        <v>1103.35</v>
      </c>
      <c r="E62" s="88">
        <v>1082.85</v>
      </c>
      <c r="F62" s="89" t="s">
        <v>2142</v>
      </c>
      <c r="G62" s="98">
        <v>0.0067</v>
      </c>
    </row>
    <row r="63" ht="15.75" customHeight="1">
      <c r="A63" s="254">
        <v>45527.0</v>
      </c>
      <c r="B63" s="88">
        <v>1085.15</v>
      </c>
      <c r="C63" s="88">
        <v>1073.0</v>
      </c>
      <c r="D63" s="88">
        <v>1092.6</v>
      </c>
      <c r="E63" s="88">
        <v>1071.0</v>
      </c>
      <c r="F63" s="89" t="s">
        <v>2930</v>
      </c>
      <c r="G63" s="98">
        <v>0.0156</v>
      </c>
    </row>
    <row r="64" ht="15.75" customHeight="1">
      <c r="A64" s="254">
        <v>45526.0</v>
      </c>
      <c r="B64" s="88">
        <v>1068.45</v>
      </c>
      <c r="C64" s="88">
        <v>1090.0</v>
      </c>
      <c r="D64" s="88">
        <v>1094.75</v>
      </c>
      <c r="E64" s="88">
        <v>1064.95</v>
      </c>
      <c r="F64" s="89" t="s">
        <v>2931</v>
      </c>
      <c r="G64" s="98">
        <v>-0.0154</v>
      </c>
    </row>
    <row r="65" ht="15.75" customHeight="1">
      <c r="A65" s="254">
        <v>45525.0</v>
      </c>
      <c r="B65" s="88">
        <v>1085.2</v>
      </c>
      <c r="C65" s="88">
        <v>1089.0</v>
      </c>
      <c r="D65" s="88">
        <v>1095.3</v>
      </c>
      <c r="E65" s="88">
        <v>1083.3</v>
      </c>
      <c r="F65" s="89" t="s">
        <v>2835</v>
      </c>
      <c r="G65" s="98">
        <v>-0.0016</v>
      </c>
    </row>
    <row r="66" ht="15.75" customHeight="1">
      <c r="A66" s="254">
        <v>45524.0</v>
      </c>
      <c r="B66" s="88">
        <v>1086.9</v>
      </c>
      <c r="C66" s="88">
        <v>1097.0</v>
      </c>
      <c r="D66" s="88">
        <v>1098.05</v>
      </c>
      <c r="E66" s="88">
        <v>1082.05</v>
      </c>
      <c r="F66" s="89" t="s">
        <v>1634</v>
      </c>
      <c r="G66" s="98">
        <v>-7.0E-4</v>
      </c>
    </row>
    <row r="67" ht="15.75" customHeight="1">
      <c r="A67" s="254">
        <v>45523.0</v>
      </c>
      <c r="B67" s="88">
        <v>1087.7</v>
      </c>
      <c r="C67" s="88">
        <v>1105.9</v>
      </c>
      <c r="D67" s="88">
        <v>1107.0</v>
      </c>
      <c r="E67" s="88">
        <v>1085.0</v>
      </c>
      <c r="F67" s="89" t="s">
        <v>1595</v>
      </c>
      <c r="G67" s="98">
        <v>-0.0097</v>
      </c>
    </row>
    <row r="68" ht="15.75" customHeight="1">
      <c r="A68" s="254">
        <v>45520.0</v>
      </c>
      <c r="B68" s="88">
        <v>1098.35</v>
      </c>
      <c r="C68" s="88">
        <v>1072.0</v>
      </c>
      <c r="D68" s="88">
        <v>1099.95</v>
      </c>
      <c r="E68" s="88">
        <v>1070.0</v>
      </c>
      <c r="F68" s="89" t="s">
        <v>2528</v>
      </c>
      <c r="G68" s="98">
        <v>0.0339</v>
      </c>
    </row>
    <row r="69" ht="15.75" customHeight="1">
      <c r="A69" s="254">
        <v>45518.0</v>
      </c>
      <c r="B69" s="88">
        <v>1062.35</v>
      </c>
      <c r="C69" s="88">
        <v>1057.0</v>
      </c>
      <c r="D69" s="88">
        <v>1067.05</v>
      </c>
      <c r="E69" s="88">
        <v>1047.0</v>
      </c>
      <c r="F69" s="89" t="s">
        <v>2932</v>
      </c>
      <c r="G69" s="98">
        <v>0.0084</v>
      </c>
    </row>
    <row r="70" ht="15.75" customHeight="1">
      <c r="A70" s="254">
        <v>45517.0</v>
      </c>
      <c r="B70" s="88">
        <v>1053.45</v>
      </c>
      <c r="C70" s="88">
        <v>1074.85</v>
      </c>
      <c r="D70" s="88">
        <v>1075.5</v>
      </c>
      <c r="E70" s="88">
        <v>1048.2</v>
      </c>
      <c r="F70" s="89" t="s">
        <v>2231</v>
      </c>
      <c r="G70" s="98">
        <v>-0.0211</v>
      </c>
    </row>
    <row r="71" ht="15.75" customHeight="1">
      <c r="A71" s="254">
        <v>45516.0</v>
      </c>
      <c r="B71" s="88">
        <v>1076.15</v>
      </c>
      <c r="C71" s="88">
        <v>1065.0</v>
      </c>
      <c r="D71" s="88">
        <v>1079.9</v>
      </c>
      <c r="E71" s="88">
        <v>1055.0</v>
      </c>
      <c r="F71" s="89" t="s">
        <v>2227</v>
      </c>
      <c r="G71" s="98">
        <v>0.0075</v>
      </c>
    </row>
    <row r="72" ht="15.75" customHeight="1">
      <c r="A72" s="254">
        <v>45513.0</v>
      </c>
      <c r="B72" s="88">
        <v>1068.1</v>
      </c>
      <c r="C72" s="88">
        <v>1055.0</v>
      </c>
      <c r="D72" s="88">
        <v>1082.95</v>
      </c>
      <c r="E72" s="88">
        <v>1052.05</v>
      </c>
      <c r="F72" s="89" t="s">
        <v>2933</v>
      </c>
      <c r="G72" s="98">
        <v>0.0253</v>
      </c>
    </row>
    <row r="73" ht="15.75" customHeight="1">
      <c r="A73" s="254">
        <v>45512.0</v>
      </c>
      <c r="B73" s="88">
        <v>1041.75</v>
      </c>
      <c r="C73" s="88">
        <v>1034.95</v>
      </c>
      <c r="D73" s="88">
        <v>1056.4</v>
      </c>
      <c r="E73" s="88">
        <v>1027.0</v>
      </c>
      <c r="F73" s="89" t="s">
        <v>2934</v>
      </c>
      <c r="G73" s="98">
        <v>0.016</v>
      </c>
    </row>
    <row r="74" ht="15.75" customHeight="1">
      <c r="A74" s="254">
        <v>45511.0</v>
      </c>
      <c r="B74" s="88">
        <v>1025.3</v>
      </c>
      <c r="C74" s="88">
        <v>1036.05</v>
      </c>
      <c r="D74" s="88">
        <v>1040.2</v>
      </c>
      <c r="E74" s="88">
        <v>1015.05</v>
      </c>
      <c r="F74" s="89" t="s">
        <v>2204</v>
      </c>
      <c r="G74" s="98">
        <v>0.0114</v>
      </c>
    </row>
    <row r="75" ht="15.75" customHeight="1">
      <c r="A75" s="254">
        <v>45510.0</v>
      </c>
      <c r="B75" s="88">
        <v>1013.75</v>
      </c>
      <c r="C75" s="88">
        <v>1030.0</v>
      </c>
      <c r="D75" s="88">
        <v>1060.65</v>
      </c>
      <c r="E75" s="88">
        <v>1008.4</v>
      </c>
      <c r="F75" s="89" t="s">
        <v>2935</v>
      </c>
      <c r="G75" s="98">
        <v>-0.0027</v>
      </c>
    </row>
    <row r="76" ht="15.75" customHeight="1">
      <c r="A76" s="254">
        <v>45509.0</v>
      </c>
      <c r="B76" s="88">
        <v>1016.45</v>
      </c>
      <c r="C76" s="88">
        <v>1059.95</v>
      </c>
      <c r="D76" s="88">
        <v>1065.0</v>
      </c>
      <c r="E76" s="88">
        <v>1014.05</v>
      </c>
      <c r="F76" s="89" t="s">
        <v>2640</v>
      </c>
      <c r="G76" s="98">
        <v>-0.0731</v>
      </c>
    </row>
    <row r="77" ht="15.75" customHeight="1">
      <c r="A77" s="254">
        <v>45506.0</v>
      </c>
      <c r="B77" s="88">
        <v>1096.65</v>
      </c>
      <c r="C77" s="88">
        <v>1120.0</v>
      </c>
      <c r="D77" s="88">
        <v>1120.0</v>
      </c>
      <c r="E77" s="88">
        <v>1090.05</v>
      </c>
      <c r="F77" s="89" t="s">
        <v>2936</v>
      </c>
      <c r="G77" s="98">
        <v>-0.0417</v>
      </c>
    </row>
    <row r="78" ht="15.75" customHeight="1">
      <c r="A78" s="254">
        <v>45505.0</v>
      </c>
      <c r="B78" s="88">
        <v>1144.4</v>
      </c>
      <c r="C78" s="88">
        <v>1167.0</v>
      </c>
      <c r="D78" s="88">
        <v>1176.0</v>
      </c>
      <c r="E78" s="88">
        <v>1136.5</v>
      </c>
      <c r="F78" s="89" t="s">
        <v>2937</v>
      </c>
      <c r="G78" s="98">
        <v>-0.0106</v>
      </c>
    </row>
    <row r="79" ht="15.75" customHeight="1">
      <c r="A79" s="254">
        <v>45504.0</v>
      </c>
      <c r="B79" s="88">
        <v>1156.65</v>
      </c>
      <c r="C79" s="88">
        <v>1164.0</v>
      </c>
      <c r="D79" s="88">
        <v>1167.9</v>
      </c>
      <c r="E79" s="88">
        <v>1145.3</v>
      </c>
      <c r="F79" s="89" t="s">
        <v>2938</v>
      </c>
      <c r="G79" s="98">
        <v>-0.0045</v>
      </c>
    </row>
    <row r="80" ht="15.75" customHeight="1">
      <c r="A80" s="254">
        <v>45503.0</v>
      </c>
      <c r="B80" s="88">
        <v>1161.85</v>
      </c>
      <c r="C80" s="88">
        <v>1125.8</v>
      </c>
      <c r="D80" s="88">
        <v>1179.0</v>
      </c>
      <c r="E80" s="88">
        <v>1118.6</v>
      </c>
      <c r="F80" s="89" t="s">
        <v>2939</v>
      </c>
      <c r="G80" s="98">
        <v>0.0337</v>
      </c>
    </row>
    <row r="81" ht="15.75" customHeight="1">
      <c r="A81" s="254">
        <v>45502.0</v>
      </c>
      <c r="B81" s="88">
        <v>1124.0</v>
      </c>
      <c r="C81" s="88">
        <v>1124.0</v>
      </c>
      <c r="D81" s="88">
        <v>1139.9</v>
      </c>
      <c r="E81" s="88">
        <v>1118.6</v>
      </c>
      <c r="F81" s="89" t="s">
        <v>2693</v>
      </c>
      <c r="G81" s="98">
        <v>0.0051</v>
      </c>
    </row>
    <row r="82" ht="15.75" customHeight="1">
      <c r="A82" s="254">
        <v>45499.0</v>
      </c>
      <c r="B82" s="88">
        <v>1118.3</v>
      </c>
      <c r="C82" s="88">
        <v>1111.95</v>
      </c>
      <c r="D82" s="88">
        <v>1120.5</v>
      </c>
      <c r="E82" s="88">
        <v>1083.6</v>
      </c>
      <c r="F82" s="89" t="s">
        <v>2940</v>
      </c>
      <c r="G82" s="98">
        <v>0.0251</v>
      </c>
    </row>
    <row r="83" ht="15.75" customHeight="1">
      <c r="A83" s="254">
        <v>45498.0</v>
      </c>
      <c r="B83" s="88">
        <v>1090.95</v>
      </c>
      <c r="C83" s="88">
        <v>1029.0</v>
      </c>
      <c r="D83" s="88">
        <v>1094.0</v>
      </c>
      <c r="E83" s="88">
        <v>1024.35</v>
      </c>
      <c r="F83" s="89" t="s">
        <v>2941</v>
      </c>
      <c r="G83" s="98">
        <v>0.0615</v>
      </c>
    </row>
    <row r="84" ht="15.75" customHeight="1">
      <c r="A84" s="254">
        <v>45497.0</v>
      </c>
      <c r="B84" s="88">
        <v>1027.7</v>
      </c>
      <c r="C84" s="89">
        <v>997.8</v>
      </c>
      <c r="D84" s="88">
        <v>1034.25</v>
      </c>
      <c r="E84" s="89">
        <v>995.15</v>
      </c>
      <c r="F84" s="89" t="s">
        <v>2942</v>
      </c>
      <c r="G84" s="98">
        <v>0.0259</v>
      </c>
    </row>
    <row r="85" ht="15.75" customHeight="1">
      <c r="A85" s="254">
        <v>45496.0</v>
      </c>
      <c r="B85" s="88">
        <v>1001.8</v>
      </c>
      <c r="C85" s="88">
        <v>1007.9</v>
      </c>
      <c r="D85" s="88">
        <v>1008.65</v>
      </c>
      <c r="E85" s="89">
        <v>967.2</v>
      </c>
      <c r="F85" s="89" t="s">
        <v>2943</v>
      </c>
      <c r="G85" s="98">
        <v>-0.0013</v>
      </c>
    </row>
    <row r="86" ht="15.75" customHeight="1">
      <c r="A86" s="254">
        <v>45495.0</v>
      </c>
      <c r="B86" s="88">
        <v>1003.15</v>
      </c>
      <c r="C86" s="89">
        <v>990.0</v>
      </c>
      <c r="D86" s="88">
        <v>1008.0</v>
      </c>
      <c r="E86" s="89">
        <v>976.55</v>
      </c>
      <c r="F86" s="89" t="s">
        <v>1843</v>
      </c>
      <c r="G86" s="98">
        <v>0.0133</v>
      </c>
    </row>
    <row r="87" ht="15.75" customHeight="1">
      <c r="A87" s="254">
        <v>45492.0</v>
      </c>
      <c r="B87" s="89">
        <v>990.0</v>
      </c>
      <c r="C87" s="88">
        <v>1024.0</v>
      </c>
      <c r="D87" s="88">
        <v>1024.0</v>
      </c>
      <c r="E87" s="89">
        <v>986.65</v>
      </c>
      <c r="F87" s="89" t="s">
        <v>1843</v>
      </c>
      <c r="G87" s="98">
        <v>-0.0337</v>
      </c>
    </row>
    <row r="88" ht="15.75" customHeight="1">
      <c r="A88" s="254">
        <v>45491.0</v>
      </c>
      <c r="B88" s="88">
        <v>1024.55</v>
      </c>
      <c r="C88" s="88">
        <v>1022.95</v>
      </c>
      <c r="D88" s="88">
        <v>1027.0</v>
      </c>
      <c r="E88" s="88">
        <v>1008.0</v>
      </c>
      <c r="F88" s="89" t="s">
        <v>2112</v>
      </c>
      <c r="G88" s="98">
        <v>0.0033</v>
      </c>
    </row>
    <row r="89" ht="15.75" customHeight="1">
      <c r="A89" s="254">
        <v>45489.0</v>
      </c>
      <c r="B89" s="88">
        <v>1021.15</v>
      </c>
      <c r="C89" s="88">
        <v>1025.5</v>
      </c>
      <c r="D89" s="88">
        <v>1029.6</v>
      </c>
      <c r="E89" s="88">
        <v>1019.2</v>
      </c>
      <c r="F89" s="89" t="s">
        <v>1562</v>
      </c>
      <c r="G89" s="98">
        <v>-0.0032</v>
      </c>
    </row>
    <row r="90" ht="15.75" customHeight="1">
      <c r="A90" s="254">
        <v>45488.0</v>
      </c>
      <c r="B90" s="88">
        <v>1024.45</v>
      </c>
      <c r="C90" s="88">
        <v>1021.35</v>
      </c>
      <c r="D90" s="88">
        <v>1029.8</v>
      </c>
      <c r="E90" s="88">
        <v>1017.3</v>
      </c>
      <c r="F90" s="89" t="s">
        <v>2090</v>
      </c>
      <c r="G90" s="98">
        <v>0.0076</v>
      </c>
    </row>
    <row r="91" ht="15.75" customHeight="1">
      <c r="A91" s="254">
        <v>45485.0</v>
      </c>
      <c r="B91" s="88">
        <v>1016.75</v>
      </c>
      <c r="C91" s="88">
        <v>1023.85</v>
      </c>
      <c r="D91" s="88">
        <v>1025.9</v>
      </c>
      <c r="E91" s="88">
        <v>1015.0</v>
      </c>
      <c r="F91" s="89" t="s">
        <v>2071</v>
      </c>
      <c r="G91" s="98">
        <v>-0.004</v>
      </c>
    </row>
    <row r="92" ht="15.75" customHeight="1">
      <c r="A92" s="254">
        <v>45484.0</v>
      </c>
      <c r="B92" s="88">
        <v>1020.8</v>
      </c>
      <c r="C92" s="88">
        <v>1008.0</v>
      </c>
      <c r="D92" s="88">
        <v>1025.5</v>
      </c>
      <c r="E92" s="88">
        <v>1007.05</v>
      </c>
      <c r="F92" s="89" t="s">
        <v>2944</v>
      </c>
      <c r="G92" s="98">
        <v>0.0152</v>
      </c>
    </row>
    <row r="93" ht="15.75" customHeight="1">
      <c r="A93" s="254">
        <v>45483.0</v>
      </c>
      <c r="B93" s="88">
        <v>1005.5</v>
      </c>
      <c r="C93" s="88">
        <v>1015.0</v>
      </c>
      <c r="D93" s="88">
        <v>1019.85</v>
      </c>
      <c r="E93" s="89">
        <v>986.05</v>
      </c>
      <c r="F93" s="89" t="s">
        <v>2610</v>
      </c>
      <c r="G93" s="98">
        <v>-0.0093</v>
      </c>
    </row>
    <row r="94" ht="15.75" customHeight="1">
      <c r="A94" s="254">
        <v>45482.0</v>
      </c>
      <c r="B94" s="88">
        <v>1014.95</v>
      </c>
      <c r="C94" s="88">
        <v>1000.95</v>
      </c>
      <c r="D94" s="88">
        <v>1017.0</v>
      </c>
      <c r="E94" s="89">
        <v>998.1</v>
      </c>
      <c r="F94" s="89" t="s">
        <v>2945</v>
      </c>
      <c r="G94" s="98">
        <v>0.0123</v>
      </c>
    </row>
    <row r="95" ht="15.75" customHeight="1">
      <c r="A95" s="254">
        <v>45481.0</v>
      </c>
      <c r="B95" s="88">
        <v>1002.6</v>
      </c>
      <c r="C95" s="88">
        <v>1005.0</v>
      </c>
      <c r="D95" s="88">
        <v>1016.6</v>
      </c>
      <c r="E95" s="89">
        <v>996.2</v>
      </c>
      <c r="F95" s="89" t="s">
        <v>2946</v>
      </c>
      <c r="G95" s="98">
        <v>0.009</v>
      </c>
    </row>
    <row r="96" ht="15.75" customHeight="1">
      <c r="A96" s="254">
        <v>45478.0</v>
      </c>
      <c r="B96" s="89">
        <v>993.65</v>
      </c>
      <c r="C96" s="88">
        <v>1005.0</v>
      </c>
      <c r="D96" s="88">
        <v>1006.6</v>
      </c>
      <c r="E96" s="89">
        <v>989.95</v>
      </c>
      <c r="F96" s="89" t="s">
        <v>2699</v>
      </c>
      <c r="G96" s="98">
        <v>-0.0046</v>
      </c>
    </row>
    <row r="97" ht="15.75" customHeight="1">
      <c r="A97" s="254">
        <v>45477.0</v>
      </c>
      <c r="B97" s="89">
        <v>998.2</v>
      </c>
      <c r="C97" s="89">
        <v>984.0</v>
      </c>
      <c r="D97" s="88">
        <v>1004.0</v>
      </c>
      <c r="E97" s="89">
        <v>979.6</v>
      </c>
      <c r="F97" s="89" t="s">
        <v>2947</v>
      </c>
      <c r="G97" s="98">
        <v>0.0231</v>
      </c>
    </row>
    <row r="98" ht="15.75" customHeight="1">
      <c r="A98" s="254">
        <v>45476.0</v>
      </c>
      <c r="B98" s="89">
        <v>975.65</v>
      </c>
      <c r="C98" s="89">
        <v>984.95</v>
      </c>
      <c r="D98" s="89">
        <v>987.35</v>
      </c>
      <c r="E98" s="89">
        <v>973.5</v>
      </c>
      <c r="F98" s="89" t="s">
        <v>2503</v>
      </c>
      <c r="G98" s="98">
        <v>-0.0058</v>
      </c>
    </row>
    <row r="99" ht="15.75" customHeight="1">
      <c r="A99" s="254">
        <v>45475.0</v>
      </c>
      <c r="B99" s="89">
        <v>981.3</v>
      </c>
      <c r="C99" s="88">
        <v>1004.05</v>
      </c>
      <c r="D99" s="88">
        <v>1005.0</v>
      </c>
      <c r="E99" s="89">
        <v>979.1</v>
      </c>
      <c r="F99" s="89" t="s">
        <v>1667</v>
      </c>
      <c r="G99" s="98">
        <v>-0.0207</v>
      </c>
    </row>
    <row r="100" ht="15.75" customHeight="1">
      <c r="A100" s="254">
        <v>45474.0</v>
      </c>
      <c r="B100" s="88">
        <v>1002.05</v>
      </c>
      <c r="C100" s="89">
        <v>989.75</v>
      </c>
      <c r="D100" s="88">
        <v>1005.5</v>
      </c>
      <c r="E100" s="89">
        <v>985.2</v>
      </c>
      <c r="F100" s="89" t="s">
        <v>2898</v>
      </c>
      <c r="G100" s="98">
        <v>0.0124</v>
      </c>
    </row>
    <row r="101" ht="15.75" customHeight="1">
      <c r="A101" s="254">
        <v>45471.0</v>
      </c>
      <c r="B101" s="89">
        <v>989.75</v>
      </c>
      <c r="C101" s="89">
        <v>975.0</v>
      </c>
      <c r="D101" s="89">
        <v>998.5</v>
      </c>
      <c r="E101" s="89">
        <v>972.55</v>
      </c>
      <c r="F101" s="89" t="s">
        <v>2948</v>
      </c>
      <c r="G101" s="98">
        <v>0.0182</v>
      </c>
    </row>
    <row r="102" ht="15.75" customHeight="1">
      <c r="A102" s="254">
        <v>45470.0</v>
      </c>
      <c r="B102" s="89">
        <v>972.1</v>
      </c>
      <c r="C102" s="89">
        <v>952.5</v>
      </c>
      <c r="D102" s="89">
        <v>974.85</v>
      </c>
      <c r="E102" s="89">
        <v>948.05</v>
      </c>
      <c r="F102" s="89" t="s">
        <v>2949</v>
      </c>
      <c r="G102" s="98">
        <v>0.0213</v>
      </c>
    </row>
    <row r="103" ht="15.75" customHeight="1">
      <c r="A103" s="254">
        <v>45469.0</v>
      </c>
      <c r="B103" s="89">
        <v>951.85</v>
      </c>
      <c r="C103" s="89">
        <v>956.0</v>
      </c>
      <c r="D103" s="89">
        <v>962.5</v>
      </c>
      <c r="E103" s="89">
        <v>950.1</v>
      </c>
      <c r="F103" s="89" t="s">
        <v>1595</v>
      </c>
      <c r="G103" s="98">
        <v>-0.0033</v>
      </c>
    </row>
    <row r="104" ht="15.75" customHeight="1">
      <c r="A104" s="254">
        <v>45468.0</v>
      </c>
      <c r="B104" s="89">
        <v>955.0</v>
      </c>
      <c r="C104" s="89">
        <v>960.0</v>
      </c>
      <c r="D104" s="89">
        <v>962.85</v>
      </c>
      <c r="E104" s="89">
        <v>949.3</v>
      </c>
      <c r="F104" s="89" t="s">
        <v>2950</v>
      </c>
      <c r="G104" s="98">
        <v>-0.0032</v>
      </c>
    </row>
    <row r="105" ht="15.75" customHeight="1">
      <c r="A105" s="254">
        <v>45467.0</v>
      </c>
      <c r="B105" s="89">
        <v>958.05</v>
      </c>
      <c r="C105" s="89">
        <v>960.9</v>
      </c>
      <c r="D105" s="89">
        <v>963.5</v>
      </c>
      <c r="E105" s="89">
        <v>950.05</v>
      </c>
      <c r="F105" s="89" t="s">
        <v>2951</v>
      </c>
      <c r="G105" s="98">
        <v>-0.0039</v>
      </c>
    </row>
    <row r="106" ht="15.75" customHeight="1">
      <c r="A106" s="254">
        <v>45464.0</v>
      </c>
      <c r="B106" s="89">
        <v>961.8</v>
      </c>
      <c r="C106" s="89">
        <v>979.0</v>
      </c>
      <c r="D106" s="89">
        <v>980.9</v>
      </c>
      <c r="E106" s="89">
        <v>958.1</v>
      </c>
      <c r="F106" s="89" t="s">
        <v>2952</v>
      </c>
      <c r="G106" s="98">
        <v>-0.0168</v>
      </c>
    </row>
    <row r="107" ht="15.75" customHeight="1">
      <c r="A107" s="254">
        <v>45463.0</v>
      </c>
      <c r="B107" s="89">
        <v>978.25</v>
      </c>
      <c r="C107" s="89">
        <v>980.0</v>
      </c>
      <c r="D107" s="89">
        <v>988.4</v>
      </c>
      <c r="E107" s="89">
        <v>976.35</v>
      </c>
      <c r="F107" s="89" t="s">
        <v>2950</v>
      </c>
      <c r="G107" s="98">
        <v>9.0E-4</v>
      </c>
    </row>
    <row r="108" ht="15.75" customHeight="1">
      <c r="A108" s="254">
        <v>45462.0</v>
      </c>
      <c r="B108" s="89">
        <v>977.35</v>
      </c>
      <c r="C108" s="89">
        <v>990.0</v>
      </c>
      <c r="D108" s="89">
        <v>994.9</v>
      </c>
      <c r="E108" s="89">
        <v>975.15</v>
      </c>
      <c r="F108" s="89" t="s">
        <v>2234</v>
      </c>
      <c r="G108" s="98">
        <v>-0.0087</v>
      </c>
    </row>
    <row r="109" ht="15.75" customHeight="1">
      <c r="A109" s="254">
        <v>45461.0</v>
      </c>
      <c r="B109" s="89">
        <v>985.9</v>
      </c>
      <c r="C109" s="88">
        <v>1000.0</v>
      </c>
      <c r="D109" s="88">
        <v>1003.55</v>
      </c>
      <c r="E109" s="89">
        <v>984.0</v>
      </c>
      <c r="F109" s="89" t="s">
        <v>1969</v>
      </c>
      <c r="G109" s="98">
        <v>-0.0075</v>
      </c>
    </row>
    <row r="110" ht="15.75" customHeight="1">
      <c r="A110" s="254">
        <v>45457.0</v>
      </c>
      <c r="B110" s="89">
        <v>993.4</v>
      </c>
      <c r="C110" s="89">
        <v>990.0</v>
      </c>
      <c r="D110" s="89">
        <v>997.25</v>
      </c>
      <c r="E110" s="89">
        <v>981.4</v>
      </c>
      <c r="F110" s="89" t="s">
        <v>2684</v>
      </c>
      <c r="G110" s="98">
        <v>0.0077</v>
      </c>
    </row>
    <row r="111" ht="15.75" customHeight="1">
      <c r="A111" s="254">
        <v>45456.0</v>
      </c>
      <c r="B111" s="89">
        <v>985.85</v>
      </c>
      <c r="C111" s="88">
        <v>1002.0</v>
      </c>
      <c r="D111" s="88">
        <v>1002.0</v>
      </c>
      <c r="E111" s="89">
        <v>980.75</v>
      </c>
      <c r="F111" s="89" t="s">
        <v>2953</v>
      </c>
      <c r="G111" s="98">
        <v>-0.0029</v>
      </c>
    </row>
    <row r="112" ht="15.75" customHeight="1">
      <c r="A112" s="254">
        <v>45455.0</v>
      </c>
      <c r="B112" s="89">
        <v>988.7</v>
      </c>
      <c r="C112" s="89">
        <v>994.5</v>
      </c>
      <c r="D112" s="88">
        <v>1010.25</v>
      </c>
      <c r="E112" s="89">
        <v>987.0</v>
      </c>
      <c r="F112" s="89" t="s">
        <v>2954</v>
      </c>
      <c r="G112" s="98">
        <v>0.0016</v>
      </c>
    </row>
    <row r="113" ht="15.75" customHeight="1">
      <c r="A113" s="254">
        <v>45454.0</v>
      </c>
      <c r="B113" s="89">
        <v>987.1</v>
      </c>
      <c r="C113" s="89">
        <v>973.8</v>
      </c>
      <c r="D113" s="89">
        <v>992.55</v>
      </c>
      <c r="E113" s="89">
        <v>966.65</v>
      </c>
      <c r="F113" s="89" t="s">
        <v>2955</v>
      </c>
      <c r="G113" s="98">
        <v>0.0154</v>
      </c>
    </row>
    <row r="114" ht="15.75" customHeight="1">
      <c r="A114" s="254">
        <v>45453.0</v>
      </c>
      <c r="B114" s="89">
        <v>972.15</v>
      </c>
      <c r="C114" s="89">
        <v>973.99</v>
      </c>
      <c r="D114" s="89">
        <v>981.87</v>
      </c>
      <c r="E114" s="89">
        <v>966.12</v>
      </c>
      <c r="F114" s="89" t="s">
        <v>2504</v>
      </c>
      <c r="G114" s="98">
        <v>0.0048</v>
      </c>
    </row>
    <row r="115" ht="15.75" customHeight="1">
      <c r="A115" s="254">
        <v>45450.0</v>
      </c>
      <c r="B115" s="89">
        <v>967.52</v>
      </c>
      <c r="C115" s="89">
        <v>937.11</v>
      </c>
      <c r="D115" s="89">
        <v>970.01</v>
      </c>
      <c r="E115" s="89">
        <v>932.37</v>
      </c>
      <c r="F115" s="89" t="s">
        <v>2956</v>
      </c>
      <c r="G115" s="98">
        <v>0.0344</v>
      </c>
    </row>
    <row r="116" ht="15.75" customHeight="1">
      <c r="A116" s="254">
        <v>45449.0</v>
      </c>
      <c r="B116" s="89">
        <v>935.36</v>
      </c>
      <c r="C116" s="89">
        <v>937.11</v>
      </c>
      <c r="D116" s="89">
        <v>943.09</v>
      </c>
      <c r="E116" s="89">
        <v>928.34</v>
      </c>
      <c r="F116" s="89" t="s">
        <v>2957</v>
      </c>
      <c r="G116" s="98">
        <v>0.0089</v>
      </c>
    </row>
    <row r="117" ht="15.75" customHeight="1">
      <c r="A117" s="254">
        <v>45448.0</v>
      </c>
      <c r="B117" s="89">
        <v>927.09</v>
      </c>
      <c r="C117" s="89">
        <v>922.1</v>
      </c>
      <c r="D117" s="89">
        <v>930.88</v>
      </c>
      <c r="E117" s="89">
        <v>887.26</v>
      </c>
      <c r="F117" s="89" t="s">
        <v>2958</v>
      </c>
      <c r="G117" s="98">
        <v>0.0288</v>
      </c>
    </row>
    <row r="118" ht="15.75" customHeight="1">
      <c r="A118" s="254">
        <v>45447.0</v>
      </c>
      <c r="B118" s="89">
        <v>901.12</v>
      </c>
      <c r="C118" s="89">
        <v>945.08</v>
      </c>
      <c r="D118" s="89">
        <v>945.08</v>
      </c>
      <c r="E118" s="89">
        <v>852.77</v>
      </c>
      <c r="F118" s="89" t="s">
        <v>2959</v>
      </c>
      <c r="G118" s="98">
        <v>-0.049</v>
      </c>
    </row>
    <row r="119" ht="15.75" customHeight="1">
      <c r="A119" s="254">
        <v>45446.0</v>
      </c>
      <c r="B119" s="89">
        <v>947.53</v>
      </c>
      <c r="C119" s="89">
        <v>960.04</v>
      </c>
      <c r="D119" s="89">
        <v>960.04</v>
      </c>
      <c r="E119" s="89">
        <v>931.13</v>
      </c>
      <c r="F119" s="89" t="s">
        <v>2960</v>
      </c>
      <c r="G119" s="98">
        <v>0.0297</v>
      </c>
    </row>
    <row r="120" ht="15.75" customHeight="1">
      <c r="A120" s="254">
        <v>45443.0</v>
      </c>
      <c r="B120" s="89">
        <v>920.16</v>
      </c>
      <c r="C120" s="89">
        <v>928.78</v>
      </c>
      <c r="D120" s="89">
        <v>934.37</v>
      </c>
      <c r="E120" s="89">
        <v>917.27</v>
      </c>
      <c r="F120" s="89" t="s">
        <v>2961</v>
      </c>
      <c r="G120" s="98">
        <v>-0.001</v>
      </c>
    </row>
    <row r="121" ht="15.75" customHeight="1">
      <c r="A121" s="254">
        <v>45442.0</v>
      </c>
      <c r="B121" s="89">
        <v>921.11</v>
      </c>
      <c r="C121" s="89">
        <v>940.6</v>
      </c>
      <c r="D121" s="89">
        <v>948.52</v>
      </c>
      <c r="E121" s="89">
        <v>918.17</v>
      </c>
      <c r="F121" s="89" t="s">
        <v>1964</v>
      </c>
      <c r="G121" s="98">
        <v>-0.0208</v>
      </c>
    </row>
    <row r="122" ht="15.75" customHeight="1">
      <c r="A122" s="254">
        <v>45441.0</v>
      </c>
      <c r="B122" s="89">
        <v>940.7</v>
      </c>
      <c r="C122" s="89">
        <v>944.04</v>
      </c>
      <c r="D122" s="89">
        <v>947.58</v>
      </c>
      <c r="E122" s="89">
        <v>935.91</v>
      </c>
      <c r="F122" s="89" t="s">
        <v>2876</v>
      </c>
      <c r="G122" s="98">
        <v>-0.0042</v>
      </c>
    </row>
    <row r="123" ht="15.75" customHeight="1">
      <c r="A123" s="254">
        <v>45440.0</v>
      </c>
      <c r="B123" s="89">
        <v>944.64</v>
      </c>
      <c r="C123" s="89">
        <v>956.05</v>
      </c>
      <c r="D123" s="89">
        <v>958.94</v>
      </c>
      <c r="E123" s="89">
        <v>943.09</v>
      </c>
      <c r="F123" s="89" t="s">
        <v>2281</v>
      </c>
      <c r="G123" s="98">
        <v>-0.0114</v>
      </c>
    </row>
    <row r="124" ht="15.75" customHeight="1">
      <c r="A124" s="254">
        <v>45439.0</v>
      </c>
      <c r="B124" s="89">
        <v>955.55</v>
      </c>
      <c r="C124" s="89">
        <v>961.93</v>
      </c>
      <c r="D124" s="89">
        <v>963.48</v>
      </c>
      <c r="E124" s="89">
        <v>949.07</v>
      </c>
      <c r="F124" s="89" t="s">
        <v>2006</v>
      </c>
      <c r="G124" s="98">
        <v>-0.0021</v>
      </c>
    </row>
    <row r="125" ht="15.75" customHeight="1">
      <c r="A125" s="254">
        <v>45436.0</v>
      </c>
      <c r="B125" s="89">
        <v>957.59</v>
      </c>
      <c r="C125" s="89">
        <v>959.54</v>
      </c>
      <c r="D125" s="89">
        <v>967.96</v>
      </c>
      <c r="E125" s="89">
        <v>955.05</v>
      </c>
      <c r="F125" s="89" t="s">
        <v>2962</v>
      </c>
      <c r="G125" s="98">
        <v>-0.0019</v>
      </c>
    </row>
    <row r="126" ht="15.75" customHeight="1">
      <c r="A126" s="254">
        <v>45435.0</v>
      </c>
      <c r="B126" s="89">
        <v>959.39</v>
      </c>
      <c r="C126" s="89">
        <v>947.08</v>
      </c>
      <c r="D126" s="89">
        <v>960.49</v>
      </c>
      <c r="E126" s="89">
        <v>942.14</v>
      </c>
      <c r="F126" s="89" t="s">
        <v>2963</v>
      </c>
      <c r="G126" s="98">
        <v>0.0157</v>
      </c>
    </row>
    <row r="127" ht="15.75" customHeight="1">
      <c r="A127" s="254">
        <v>45434.0</v>
      </c>
      <c r="B127" s="89">
        <v>944.59</v>
      </c>
      <c r="C127" s="89">
        <v>949.07</v>
      </c>
      <c r="D127" s="89">
        <v>951.96</v>
      </c>
      <c r="E127" s="89">
        <v>939.65</v>
      </c>
      <c r="F127" s="89" t="s">
        <v>2825</v>
      </c>
      <c r="G127" s="98">
        <v>-0.004</v>
      </c>
    </row>
    <row r="128" ht="15.75" customHeight="1">
      <c r="A128" s="254">
        <v>45433.0</v>
      </c>
      <c r="B128" s="89">
        <v>948.37</v>
      </c>
      <c r="C128" s="89">
        <v>951.07</v>
      </c>
      <c r="D128" s="89">
        <v>953.71</v>
      </c>
      <c r="E128" s="89">
        <v>945.78</v>
      </c>
      <c r="F128" s="89" t="s">
        <v>2521</v>
      </c>
      <c r="G128" s="98">
        <v>-0.0058</v>
      </c>
    </row>
    <row r="129" ht="15.75" customHeight="1">
      <c r="A129" s="254">
        <v>45430.0</v>
      </c>
      <c r="B129" s="89">
        <v>953.95</v>
      </c>
      <c r="C129" s="89">
        <v>950.0</v>
      </c>
      <c r="D129" s="89">
        <v>958.0</v>
      </c>
      <c r="E129" s="89">
        <v>947.0</v>
      </c>
      <c r="F129" s="89" t="s">
        <v>2349</v>
      </c>
      <c r="G129" s="98">
        <v>0.0118</v>
      </c>
    </row>
    <row r="130" ht="15.75" customHeight="1">
      <c r="A130" s="254">
        <v>45429.0</v>
      </c>
      <c r="B130" s="89">
        <v>942.79</v>
      </c>
      <c r="C130" s="89">
        <v>941.1</v>
      </c>
      <c r="D130" s="89">
        <v>950.47</v>
      </c>
      <c r="E130" s="89">
        <v>938.1</v>
      </c>
      <c r="F130" s="89" t="s">
        <v>2964</v>
      </c>
      <c r="G130" s="98">
        <v>0.0099</v>
      </c>
    </row>
    <row r="131" ht="15.75" customHeight="1">
      <c r="A131" s="254">
        <v>45428.0</v>
      </c>
      <c r="B131" s="89">
        <v>933.52</v>
      </c>
      <c r="C131" s="89">
        <v>950.27</v>
      </c>
      <c r="D131" s="89">
        <v>951.46</v>
      </c>
      <c r="E131" s="89">
        <v>916.17</v>
      </c>
      <c r="F131" s="89" t="s">
        <v>2965</v>
      </c>
      <c r="G131" s="98">
        <v>-0.0115</v>
      </c>
    </row>
    <row r="132" ht="15.75" customHeight="1">
      <c r="A132" s="254">
        <v>45427.0</v>
      </c>
      <c r="B132" s="89">
        <v>944.39</v>
      </c>
      <c r="C132" s="89">
        <v>967.96</v>
      </c>
      <c r="D132" s="89">
        <v>969.96</v>
      </c>
      <c r="E132" s="89">
        <v>942.19</v>
      </c>
      <c r="F132" s="89" t="s">
        <v>2718</v>
      </c>
      <c r="G132" s="98">
        <v>-0.018</v>
      </c>
    </row>
    <row r="133" ht="15.75" customHeight="1">
      <c r="A133" s="254">
        <v>45426.0</v>
      </c>
      <c r="B133" s="89">
        <v>961.68</v>
      </c>
      <c r="C133" s="89">
        <v>962.13</v>
      </c>
      <c r="D133" s="89">
        <v>965.02</v>
      </c>
      <c r="E133" s="89">
        <v>950.32</v>
      </c>
      <c r="F133" s="89" t="s">
        <v>2966</v>
      </c>
      <c r="G133" s="98">
        <v>0.0051</v>
      </c>
    </row>
    <row r="134" ht="15.75" customHeight="1">
      <c r="A134" s="254">
        <v>45425.0</v>
      </c>
      <c r="B134" s="89">
        <v>956.8</v>
      </c>
      <c r="C134" s="88">
        <v>1001.91</v>
      </c>
      <c r="D134" s="88">
        <v>1005.6</v>
      </c>
      <c r="E134" s="89">
        <v>944.29</v>
      </c>
      <c r="F134" s="89" t="s">
        <v>2967</v>
      </c>
      <c r="G134" s="98">
        <v>-0.083</v>
      </c>
    </row>
    <row r="135" ht="15.75" customHeight="1">
      <c r="A135" s="254">
        <v>45422.0</v>
      </c>
      <c r="B135" s="88">
        <v>1043.43</v>
      </c>
      <c r="C135" s="88">
        <v>1033.81</v>
      </c>
      <c r="D135" s="88">
        <v>1047.12</v>
      </c>
      <c r="E135" s="88">
        <v>1027.23</v>
      </c>
      <c r="F135" s="89" t="s">
        <v>2968</v>
      </c>
      <c r="G135" s="98">
        <v>0.0159</v>
      </c>
    </row>
    <row r="136" ht="15.75" customHeight="1">
      <c r="A136" s="254">
        <v>45421.0</v>
      </c>
      <c r="B136" s="88">
        <v>1027.13</v>
      </c>
      <c r="C136" s="88">
        <v>1007.89</v>
      </c>
      <c r="D136" s="88">
        <v>1039.99</v>
      </c>
      <c r="E136" s="88">
        <v>1004.2</v>
      </c>
      <c r="F136" s="89" t="s">
        <v>2912</v>
      </c>
      <c r="G136" s="98">
        <v>0.018</v>
      </c>
    </row>
    <row r="137" ht="15.75" customHeight="1">
      <c r="A137" s="254">
        <v>45420.0</v>
      </c>
      <c r="B137" s="88">
        <v>1008.99</v>
      </c>
      <c r="C137" s="89">
        <v>983.91</v>
      </c>
      <c r="D137" s="88">
        <v>1011.88</v>
      </c>
      <c r="E137" s="89">
        <v>973.99</v>
      </c>
      <c r="F137" s="89" t="s">
        <v>2849</v>
      </c>
      <c r="G137" s="98">
        <v>0.0238</v>
      </c>
    </row>
    <row r="138" ht="15.75" customHeight="1">
      <c r="A138" s="254">
        <v>45419.0</v>
      </c>
      <c r="B138" s="89">
        <v>985.51</v>
      </c>
      <c r="C138" s="88">
        <v>1013.07</v>
      </c>
      <c r="D138" s="88">
        <v>1014.82</v>
      </c>
      <c r="E138" s="89">
        <v>979.03</v>
      </c>
      <c r="F138" s="89" t="s">
        <v>1991</v>
      </c>
      <c r="G138" s="98">
        <v>-0.0272</v>
      </c>
    </row>
    <row r="139" ht="15.75" customHeight="1">
      <c r="A139" s="254">
        <v>45418.0</v>
      </c>
      <c r="B139" s="88">
        <v>1013.07</v>
      </c>
      <c r="C139" s="88">
        <v>1011.88</v>
      </c>
      <c r="D139" s="88">
        <v>1016.66</v>
      </c>
      <c r="E139" s="88">
        <v>1001.91</v>
      </c>
      <c r="F139" s="89" t="s">
        <v>2827</v>
      </c>
      <c r="G139" s="98">
        <v>0.0028</v>
      </c>
    </row>
    <row r="140" ht="15.75" customHeight="1">
      <c r="A140" s="254">
        <v>45415.0</v>
      </c>
      <c r="B140" s="88">
        <v>1010.28</v>
      </c>
      <c r="C140" s="88">
        <v>1034.81</v>
      </c>
      <c r="D140" s="88">
        <v>1037.0</v>
      </c>
      <c r="E140" s="89">
        <v>992.94</v>
      </c>
      <c r="F140" s="89" t="s">
        <v>1966</v>
      </c>
      <c r="G140" s="98">
        <v>-0.014</v>
      </c>
    </row>
    <row r="141" ht="15.75" customHeight="1">
      <c r="A141" s="254">
        <v>45414.0</v>
      </c>
      <c r="B141" s="88">
        <v>1024.64</v>
      </c>
      <c r="C141" s="88">
        <v>1016.86</v>
      </c>
      <c r="D141" s="88">
        <v>1026.83</v>
      </c>
      <c r="E141" s="88">
        <v>1008.44</v>
      </c>
      <c r="F141" s="89" t="s">
        <v>2969</v>
      </c>
      <c r="G141" s="98">
        <v>0.0197</v>
      </c>
    </row>
    <row r="142" ht="15.75" customHeight="1">
      <c r="A142" s="254">
        <v>45412.0</v>
      </c>
      <c r="B142" s="88">
        <v>1004.8</v>
      </c>
      <c r="C142" s="88">
        <v>1001.91</v>
      </c>
      <c r="D142" s="88">
        <v>1016.31</v>
      </c>
      <c r="E142" s="89">
        <v>994.43</v>
      </c>
      <c r="F142" s="89" t="s">
        <v>2699</v>
      </c>
      <c r="G142" s="98">
        <v>0.0073</v>
      </c>
    </row>
    <row r="143" ht="15.75" customHeight="1">
      <c r="A143" s="254">
        <v>45411.0</v>
      </c>
      <c r="B143" s="89">
        <v>997.52</v>
      </c>
      <c r="C143" s="89">
        <v>999.97</v>
      </c>
      <c r="D143" s="88">
        <v>1002.66</v>
      </c>
      <c r="E143" s="89">
        <v>995.93</v>
      </c>
      <c r="F143" s="89" t="s">
        <v>1944</v>
      </c>
      <c r="G143" s="98">
        <v>0.0011</v>
      </c>
    </row>
    <row r="144" ht="15.75" customHeight="1">
      <c r="A144" s="254">
        <v>45408.0</v>
      </c>
      <c r="B144" s="89">
        <v>996.43</v>
      </c>
      <c r="C144" s="88">
        <v>1004.7</v>
      </c>
      <c r="D144" s="88">
        <v>1005.85</v>
      </c>
      <c r="E144" s="89">
        <v>993.53</v>
      </c>
      <c r="F144" s="89" t="s">
        <v>1957</v>
      </c>
      <c r="G144" s="98">
        <v>-0.0017</v>
      </c>
    </row>
    <row r="145" ht="15.75" customHeight="1">
      <c r="A145" s="254">
        <v>45407.0</v>
      </c>
      <c r="B145" s="89">
        <v>998.17</v>
      </c>
      <c r="C145" s="89">
        <v>989.45</v>
      </c>
      <c r="D145" s="88">
        <v>1000.21</v>
      </c>
      <c r="E145" s="89">
        <v>986.46</v>
      </c>
      <c r="F145" s="89" t="s">
        <v>2372</v>
      </c>
      <c r="G145" s="98">
        <v>0.0097</v>
      </c>
    </row>
    <row r="146" ht="15.75" customHeight="1">
      <c r="A146" s="254">
        <v>45406.0</v>
      </c>
      <c r="B146" s="89">
        <v>988.6</v>
      </c>
      <c r="C146" s="89">
        <v>989.35</v>
      </c>
      <c r="D146" s="89">
        <v>992.84</v>
      </c>
      <c r="E146" s="89">
        <v>984.96</v>
      </c>
      <c r="F146" s="89" t="s">
        <v>2067</v>
      </c>
      <c r="G146" s="98">
        <v>0.005</v>
      </c>
    </row>
    <row r="147" ht="15.75" customHeight="1">
      <c r="A147" s="254">
        <v>45405.0</v>
      </c>
      <c r="B147" s="89">
        <v>983.72</v>
      </c>
      <c r="C147" s="89">
        <v>973.0</v>
      </c>
      <c r="D147" s="89">
        <v>991.44</v>
      </c>
      <c r="E147" s="89">
        <v>971.05</v>
      </c>
      <c r="F147" s="89" t="s">
        <v>1664</v>
      </c>
      <c r="G147" s="98">
        <v>0.0136</v>
      </c>
    </row>
    <row r="148" ht="15.75" customHeight="1">
      <c r="A148" s="254">
        <v>45404.0</v>
      </c>
      <c r="B148" s="89">
        <v>970.55</v>
      </c>
      <c r="C148" s="89">
        <v>975.74</v>
      </c>
      <c r="D148" s="89">
        <v>975.74</v>
      </c>
      <c r="E148" s="89">
        <v>963.03</v>
      </c>
      <c r="F148" s="89" t="s">
        <v>2970</v>
      </c>
      <c r="G148" s="98">
        <v>0.0107</v>
      </c>
    </row>
    <row r="149" ht="15.75" customHeight="1">
      <c r="A149" s="254">
        <v>45401.0</v>
      </c>
      <c r="B149" s="89">
        <v>960.24</v>
      </c>
      <c r="C149" s="89">
        <v>961.03</v>
      </c>
      <c r="D149" s="89">
        <v>964.97</v>
      </c>
      <c r="E149" s="89">
        <v>941.1</v>
      </c>
      <c r="F149" s="89" t="s">
        <v>2971</v>
      </c>
      <c r="G149" s="98">
        <v>-0.0084</v>
      </c>
    </row>
    <row r="150" ht="15.75" customHeight="1">
      <c r="A150" s="254">
        <v>45400.0</v>
      </c>
      <c r="B150" s="89">
        <v>968.36</v>
      </c>
      <c r="C150" s="89">
        <v>993.28</v>
      </c>
      <c r="D150" s="88">
        <v>1000.01</v>
      </c>
      <c r="E150" s="89">
        <v>963.28</v>
      </c>
      <c r="F150" s="89" t="s">
        <v>2485</v>
      </c>
      <c r="G150" s="98">
        <v>-0.0216</v>
      </c>
    </row>
    <row r="151" ht="15.75" customHeight="1">
      <c r="A151" s="254">
        <v>45398.0</v>
      </c>
      <c r="B151" s="89">
        <v>989.75</v>
      </c>
      <c r="C151" s="89">
        <v>986.96</v>
      </c>
      <c r="D151" s="88">
        <v>1001.81</v>
      </c>
      <c r="E151" s="89">
        <v>979.08</v>
      </c>
      <c r="F151" s="89" t="s">
        <v>1650</v>
      </c>
      <c r="G151" s="98">
        <v>-0.006</v>
      </c>
    </row>
    <row r="152" ht="15.75" customHeight="1">
      <c r="A152" s="254">
        <v>45397.0</v>
      </c>
      <c r="B152" s="89">
        <v>995.73</v>
      </c>
      <c r="C152" s="89">
        <v>995.03</v>
      </c>
      <c r="D152" s="88">
        <v>1003.85</v>
      </c>
      <c r="E152" s="89">
        <v>975.49</v>
      </c>
      <c r="F152" s="89" t="s">
        <v>2972</v>
      </c>
      <c r="G152" s="98">
        <v>-0.0193</v>
      </c>
    </row>
    <row r="153" ht="15.75" customHeight="1">
      <c r="A153" s="254">
        <v>45394.0</v>
      </c>
      <c r="B153" s="88">
        <v>1015.37</v>
      </c>
      <c r="C153" s="88">
        <v>1010.88</v>
      </c>
      <c r="D153" s="88">
        <v>1025.83</v>
      </c>
      <c r="E153" s="88">
        <v>1010.38</v>
      </c>
      <c r="F153" s="89" t="s">
        <v>2973</v>
      </c>
      <c r="G153" s="98">
        <v>0.0049</v>
      </c>
    </row>
    <row r="154" ht="15.75" customHeight="1">
      <c r="A154" s="254">
        <v>45392.0</v>
      </c>
      <c r="B154" s="88">
        <v>1010.38</v>
      </c>
      <c r="C154" s="88">
        <v>1009.14</v>
      </c>
      <c r="D154" s="88">
        <v>1017.86</v>
      </c>
      <c r="E154" s="88">
        <v>1006.89</v>
      </c>
      <c r="F154" s="89" t="s">
        <v>1614</v>
      </c>
      <c r="G154" s="98">
        <v>0.005</v>
      </c>
    </row>
    <row r="155" ht="15.75" customHeight="1">
      <c r="A155" s="254">
        <v>45391.0</v>
      </c>
      <c r="B155" s="88">
        <v>1005.4</v>
      </c>
      <c r="C155" s="88">
        <v>1017.86</v>
      </c>
      <c r="D155" s="88">
        <v>1026.33</v>
      </c>
      <c r="E155" s="88">
        <v>1001.91</v>
      </c>
      <c r="F155" s="89" t="s">
        <v>1907</v>
      </c>
      <c r="G155" s="98">
        <v>-0.0046</v>
      </c>
    </row>
    <row r="156" ht="15.75" customHeight="1">
      <c r="A156" s="254">
        <v>45390.0</v>
      </c>
      <c r="B156" s="88">
        <v>1010.08</v>
      </c>
      <c r="C156" s="88">
        <v>1006.94</v>
      </c>
      <c r="D156" s="88">
        <v>1013.27</v>
      </c>
      <c r="E156" s="88">
        <v>1000.91</v>
      </c>
      <c r="F156" s="89" t="s">
        <v>2111</v>
      </c>
      <c r="G156" s="98">
        <v>0.0061</v>
      </c>
    </row>
    <row r="157" ht="15.75" customHeight="1">
      <c r="A157" s="254">
        <v>45387.0</v>
      </c>
      <c r="B157" s="88">
        <v>1004.0</v>
      </c>
      <c r="C157" s="88">
        <v>1008.49</v>
      </c>
      <c r="D157" s="88">
        <v>1009.39</v>
      </c>
      <c r="E157" s="88">
        <v>1001.31</v>
      </c>
      <c r="F157" s="89" t="s">
        <v>1872</v>
      </c>
      <c r="G157" s="98">
        <v>-0.0044</v>
      </c>
    </row>
    <row r="158" ht="15.75" customHeight="1">
      <c r="A158" s="254">
        <v>45386.0</v>
      </c>
      <c r="B158" s="88">
        <v>1008.49</v>
      </c>
      <c r="C158" s="88">
        <v>1012.88</v>
      </c>
      <c r="D158" s="88">
        <v>1013.87</v>
      </c>
      <c r="E158" s="89">
        <v>995.08</v>
      </c>
      <c r="F158" s="89" t="s">
        <v>2312</v>
      </c>
      <c r="G158" s="98">
        <v>0.0024</v>
      </c>
    </row>
    <row r="159" ht="15.75" customHeight="1">
      <c r="A159" s="254">
        <v>45385.0</v>
      </c>
      <c r="B159" s="88">
        <v>1006.05</v>
      </c>
      <c r="C159" s="88">
        <v>1000.91</v>
      </c>
      <c r="D159" s="88">
        <v>1011.33</v>
      </c>
      <c r="E159" s="89">
        <v>989.5</v>
      </c>
      <c r="F159" s="89" t="s">
        <v>1617</v>
      </c>
      <c r="G159" s="98">
        <v>0.0045</v>
      </c>
    </row>
    <row r="160" ht="15.75" customHeight="1">
      <c r="A160" s="254">
        <v>45384.0</v>
      </c>
      <c r="B160" s="88">
        <v>1001.56</v>
      </c>
      <c r="C160" s="89">
        <v>995.93</v>
      </c>
      <c r="D160" s="88">
        <v>1004.9</v>
      </c>
      <c r="E160" s="89">
        <v>990.34</v>
      </c>
      <c r="F160" s="89" t="s">
        <v>1691</v>
      </c>
      <c r="G160" s="98">
        <v>0.0125</v>
      </c>
    </row>
    <row r="161" ht="15.75" customHeight="1">
      <c r="A161" s="254">
        <v>45383.0</v>
      </c>
      <c r="B161" s="89">
        <v>989.2</v>
      </c>
      <c r="C161" s="89">
        <v>996.92</v>
      </c>
      <c r="D161" s="88">
        <v>1006.74</v>
      </c>
      <c r="E161" s="89">
        <v>984.41</v>
      </c>
      <c r="F161" s="89" t="s">
        <v>2974</v>
      </c>
      <c r="G161" s="98">
        <v>-6.0E-4</v>
      </c>
    </row>
    <row r="162" ht="15.75" customHeight="1">
      <c r="A162" s="254">
        <v>45379.0</v>
      </c>
      <c r="B162" s="89">
        <v>989.75</v>
      </c>
      <c r="C162" s="89">
        <v>979.48</v>
      </c>
      <c r="D162" s="89">
        <v>996.82</v>
      </c>
      <c r="E162" s="89">
        <v>975.99</v>
      </c>
      <c r="F162" s="89" t="s">
        <v>1744</v>
      </c>
      <c r="G162" s="98">
        <v>0.0145</v>
      </c>
    </row>
    <row r="163" ht="15.75" customHeight="1">
      <c r="A163" s="254">
        <v>45378.0</v>
      </c>
      <c r="B163" s="89">
        <v>975.64</v>
      </c>
      <c r="C163" s="89">
        <v>988.55</v>
      </c>
      <c r="D163" s="89">
        <v>991.94</v>
      </c>
      <c r="E163" s="89">
        <v>973.7</v>
      </c>
      <c r="F163" s="89" t="s">
        <v>1839</v>
      </c>
      <c r="G163" s="98">
        <v>-0.0077</v>
      </c>
    </row>
    <row r="164" ht="15.75" customHeight="1">
      <c r="A164" s="254">
        <v>45377.0</v>
      </c>
      <c r="B164" s="89">
        <v>983.17</v>
      </c>
      <c r="C164" s="89">
        <v>973.99</v>
      </c>
      <c r="D164" s="89">
        <v>991.94</v>
      </c>
      <c r="E164" s="89">
        <v>973.0</v>
      </c>
      <c r="F164" s="89" t="s">
        <v>2975</v>
      </c>
      <c r="G164" s="98">
        <v>0.0065</v>
      </c>
    </row>
    <row r="165" ht="15.75" customHeight="1">
      <c r="A165" s="254">
        <v>45373.0</v>
      </c>
      <c r="B165" s="89">
        <v>976.79</v>
      </c>
      <c r="C165" s="89">
        <v>961.93</v>
      </c>
      <c r="D165" s="89">
        <v>983.17</v>
      </c>
      <c r="E165" s="89">
        <v>947.43</v>
      </c>
      <c r="F165" s="89" t="s">
        <v>2600</v>
      </c>
      <c r="G165" s="98">
        <v>0.0154</v>
      </c>
    </row>
    <row r="166" ht="15.75" customHeight="1">
      <c r="A166" s="254">
        <v>45372.0</v>
      </c>
      <c r="B166" s="89">
        <v>961.93</v>
      </c>
      <c r="C166" s="89">
        <v>948.08</v>
      </c>
      <c r="D166" s="89">
        <v>966.27</v>
      </c>
      <c r="E166" s="89">
        <v>943.09</v>
      </c>
      <c r="F166" s="89" t="s">
        <v>2976</v>
      </c>
      <c r="G166" s="98">
        <v>0.026</v>
      </c>
    </row>
    <row r="167" ht="15.75" customHeight="1">
      <c r="A167" s="254">
        <v>45371.0</v>
      </c>
      <c r="B167" s="89">
        <v>937.56</v>
      </c>
      <c r="C167" s="89">
        <v>957.94</v>
      </c>
      <c r="D167" s="89">
        <v>962.18</v>
      </c>
      <c r="E167" s="89">
        <v>918.37</v>
      </c>
      <c r="F167" s="89" t="s">
        <v>1993</v>
      </c>
      <c r="G167" s="98">
        <v>-0.0181</v>
      </c>
    </row>
    <row r="168" ht="15.75" customHeight="1">
      <c r="A168" s="254">
        <v>45370.0</v>
      </c>
      <c r="B168" s="89">
        <v>954.8</v>
      </c>
      <c r="C168" s="89">
        <v>965.57</v>
      </c>
      <c r="D168" s="89">
        <v>967.61</v>
      </c>
      <c r="E168" s="89">
        <v>948.67</v>
      </c>
      <c r="F168" s="89" t="s">
        <v>2977</v>
      </c>
      <c r="G168" s="98">
        <v>-0.0151</v>
      </c>
    </row>
    <row r="169" ht="15.75" customHeight="1">
      <c r="A169" s="254">
        <v>45369.0</v>
      </c>
      <c r="B169" s="89">
        <v>969.46</v>
      </c>
      <c r="C169" s="89">
        <v>942.94</v>
      </c>
      <c r="D169" s="89">
        <v>971.8</v>
      </c>
      <c r="E169" s="89">
        <v>933.77</v>
      </c>
      <c r="F169" s="89" t="s">
        <v>2381</v>
      </c>
      <c r="G169" s="98">
        <v>0.0281</v>
      </c>
    </row>
    <row r="170" ht="15.75" customHeight="1">
      <c r="A170" s="254">
        <v>45366.0</v>
      </c>
      <c r="B170" s="89">
        <v>942.94</v>
      </c>
      <c r="C170" s="89">
        <v>965.42</v>
      </c>
      <c r="D170" s="89">
        <v>976.74</v>
      </c>
      <c r="E170" s="89">
        <v>937.11</v>
      </c>
      <c r="F170" s="89" t="s">
        <v>2978</v>
      </c>
      <c r="G170" s="98">
        <v>-0.0226</v>
      </c>
    </row>
    <row r="171" ht="15.75" customHeight="1">
      <c r="A171" s="254">
        <v>45365.0</v>
      </c>
      <c r="B171" s="89">
        <v>964.77</v>
      </c>
      <c r="C171" s="89">
        <v>961.98</v>
      </c>
      <c r="D171" s="89">
        <v>978.98</v>
      </c>
      <c r="E171" s="89">
        <v>952.46</v>
      </c>
      <c r="F171" s="89" t="s">
        <v>2979</v>
      </c>
      <c r="G171" s="98">
        <v>-0.0056</v>
      </c>
    </row>
    <row r="172" ht="15.75" customHeight="1">
      <c r="A172" s="254">
        <v>45364.0</v>
      </c>
      <c r="B172" s="89">
        <v>970.21</v>
      </c>
      <c r="C172" s="88">
        <v>1015.87</v>
      </c>
      <c r="D172" s="88">
        <v>1017.86</v>
      </c>
      <c r="E172" s="89">
        <v>960.59</v>
      </c>
      <c r="F172" s="89" t="s">
        <v>2285</v>
      </c>
      <c r="G172" s="98">
        <v>-0.0426</v>
      </c>
    </row>
    <row r="173" ht="15.75" customHeight="1">
      <c r="A173" s="254">
        <v>45363.0</v>
      </c>
      <c r="B173" s="88">
        <v>1013.37</v>
      </c>
      <c r="C173" s="88">
        <v>1024.64</v>
      </c>
      <c r="D173" s="88">
        <v>1033.81</v>
      </c>
      <c r="E173" s="88">
        <v>1008.19</v>
      </c>
      <c r="F173" s="89" t="s">
        <v>2882</v>
      </c>
      <c r="G173" s="98">
        <v>-0.0112</v>
      </c>
    </row>
    <row r="174" ht="15.75" customHeight="1">
      <c r="A174" s="254">
        <v>45362.0</v>
      </c>
      <c r="B174" s="88">
        <v>1024.84</v>
      </c>
      <c r="C174" s="88">
        <v>1031.57</v>
      </c>
      <c r="D174" s="88">
        <v>1032.76</v>
      </c>
      <c r="E174" s="88">
        <v>1017.86</v>
      </c>
      <c r="F174" s="89" t="s">
        <v>2080</v>
      </c>
      <c r="G174" s="98">
        <v>-0.0109</v>
      </c>
    </row>
    <row r="175" ht="15.75" customHeight="1">
      <c r="A175" s="254">
        <v>45358.0</v>
      </c>
      <c r="B175" s="88">
        <v>1036.1</v>
      </c>
      <c r="C175" s="88">
        <v>1021.85</v>
      </c>
      <c r="D175" s="88">
        <v>1043.78</v>
      </c>
      <c r="E175" s="88">
        <v>1010.93</v>
      </c>
      <c r="F175" s="89" t="s">
        <v>2587</v>
      </c>
      <c r="G175" s="98">
        <v>0.0213</v>
      </c>
    </row>
    <row r="176" ht="15.75" customHeight="1">
      <c r="A176" s="254">
        <v>45357.0</v>
      </c>
      <c r="B176" s="88">
        <v>1014.52</v>
      </c>
      <c r="C176" s="88">
        <v>1021.85</v>
      </c>
      <c r="D176" s="88">
        <v>1027.48</v>
      </c>
      <c r="E176" s="88">
        <v>1005.9</v>
      </c>
      <c r="F176" s="89" t="s">
        <v>2980</v>
      </c>
      <c r="G176" s="98">
        <v>-0.0042</v>
      </c>
    </row>
    <row r="177" ht="15.75" customHeight="1">
      <c r="A177" s="254">
        <v>45356.0</v>
      </c>
      <c r="B177" s="88">
        <v>1018.76</v>
      </c>
      <c r="C177" s="88">
        <v>1023.84</v>
      </c>
      <c r="D177" s="88">
        <v>1062.32</v>
      </c>
      <c r="E177" s="88">
        <v>1002.26</v>
      </c>
      <c r="F177" s="89" t="s">
        <v>2981</v>
      </c>
      <c r="G177" s="98">
        <v>0.0352</v>
      </c>
    </row>
    <row r="178" ht="15.75" customHeight="1">
      <c r="A178" s="254">
        <v>45355.0</v>
      </c>
      <c r="B178" s="89">
        <v>984.16</v>
      </c>
      <c r="C178" s="89">
        <v>990.2</v>
      </c>
      <c r="D178" s="89">
        <v>991.94</v>
      </c>
      <c r="E178" s="89">
        <v>977.09</v>
      </c>
      <c r="F178" s="89" t="s">
        <v>2132</v>
      </c>
      <c r="G178" s="98">
        <v>-0.0042</v>
      </c>
    </row>
    <row r="179" ht="15.75" customHeight="1">
      <c r="A179" s="254">
        <v>45353.0</v>
      </c>
      <c r="B179" s="89">
        <v>988.35</v>
      </c>
      <c r="C179" s="89">
        <v>985.15</v>
      </c>
      <c r="D179" s="89">
        <v>992.6</v>
      </c>
      <c r="E179" s="89">
        <v>981.6</v>
      </c>
      <c r="F179" s="89" t="s">
        <v>1878</v>
      </c>
      <c r="G179" s="98">
        <v>0.0143</v>
      </c>
    </row>
    <row r="180" ht="15.75" customHeight="1">
      <c r="A180" s="254">
        <v>45352.0</v>
      </c>
      <c r="B180" s="89">
        <v>974.39</v>
      </c>
      <c r="C180" s="89">
        <v>956.0</v>
      </c>
      <c r="D180" s="89">
        <v>977.38</v>
      </c>
      <c r="E180" s="89">
        <v>953.76</v>
      </c>
      <c r="F180" s="89" t="s">
        <v>1962</v>
      </c>
      <c r="G180" s="98">
        <v>0.0286</v>
      </c>
    </row>
    <row r="181" ht="15.75" customHeight="1">
      <c r="A181" s="254">
        <v>45351.0</v>
      </c>
      <c r="B181" s="89">
        <v>947.28</v>
      </c>
      <c r="C181" s="89">
        <v>956.05</v>
      </c>
      <c r="D181" s="89">
        <v>956.3</v>
      </c>
      <c r="E181" s="89">
        <v>940.0</v>
      </c>
      <c r="F181" s="89" t="s">
        <v>1974</v>
      </c>
      <c r="G181" s="98">
        <v>-0.0082</v>
      </c>
    </row>
    <row r="182" ht="15.75" customHeight="1">
      <c r="A182" s="254">
        <v>45350.0</v>
      </c>
      <c r="B182" s="89">
        <v>955.1</v>
      </c>
      <c r="C182" s="89">
        <v>963.18</v>
      </c>
      <c r="D182" s="89">
        <v>973.0</v>
      </c>
      <c r="E182" s="89">
        <v>947.38</v>
      </c>
      <c r="F182" s="89" t="s">
        <v>2982</v>
      </c>
      <c r="G182" s="98">
        <v>-0.0048</v>
      </c>
    </row>
    <row r="183" ht="15.75" customHeight="1">
      <c r="A183" s="254">
        <v>45349.0</v>
      </c>
      <c r="B183" s="89">
        <v>959.74</v>
      </c>
      <c r="C183" s="89">
        <v>933.87</v>
      </c>
      <c r="D183" s="89">
        <v>962.03</v>
      </c>
      <c r="E183" s="89">
        <v>932.62</v>
      </c>
      <c r="F183" s="89" t="s">
        <v>2983</v>
      </c>
      <c r="G183" s="98">
        <v>0.0275</v>
      </c>
    </row>
    <row r="184" ht="15.75" customHeight="1">
      <c r="A184" s="254">
        <v>45348.0</v>
      </c>
      <c r="B184" s="89">
        <v>934.07</v>
      </c>
      <c r="C184" s="89">
        <v>934.22</v>
      </c>
      <c r="D184" s="89">
        <v>942.09</v>
      </c>
      <c r="E184" s="89">
        <v>927.84</v>
      </c>
      <c r="F184" s="89" t="s">
        <v>1800</v>
      </c>
      <c r="G184" s="98">
        <v>-5.0E-4</v>
      </c>
    </row>
    <row r="185" ht="15.75" customHeight="1">
      <c r="A185" s="254">
        <v>45345.0</v>
      </c>
      <c r="B185" s="89">
        <v>934.52</v>
      </c>
      <c r="C185" s="89">
        <v>930.23</v>
      </c>
      <c r="D185" s="89">
        <v>936.91</v>
      </c>
      <c r="E185" s="89">
        <v>926.54</v>
      </c>
      <c r="F185" s="89" t="s">
        <v>2984</v>
      </c>
      <c r="G185" s="98">
        <v>0.0055</v>
      </c>
    </row>
    <row r="186" ht="15.75" customHeight="1">
      <c r="A186" s="254">
        <v>45344.0</v>
      </c>
      <c r="B186" s="89">
        <v>929.43</v>
      </c>
      <c r="C186" s="89">
        <v>921.81</v>
      </c>
      <c r="D186" s="89">
        <v>930.98</v>
      </c>
      <c r="E186" s="89">
        <v>911.79</v>
      </c>
      <c r="F186" s="89" t="s">
        <v>1703</v>
      </c>
      <c r="G186" s="98">
        <v>0.0122</v>
      </c>
    </row>
    <row r="187" ht="15.75" customHeight="1">
      <c r="A187" s="254">
        <v>45343.0</v>
      </c>
      <c r="B187" s="89">
        <v>918.22</v>
      </c>
      <c r="C187" s="89">
        <v>923.5</v>
      </c>
      <c r="D187" s="89">
        <v>934.32</v>
      </c>
      <c r="E187" s="89">
        <v>913.68</v>
      </c>
      <c r="F187" s="89" t="s">
        <v>1653</v>
      </c>
      <c r="G187" s="98">
        <v>-0.0057</v>
      </c>
    </row>
    <row r="188" ht="15.75" customHeight="1">
      <c r="A188" s="254">
        <v>45342.0</v>
      </c>
      <c r="B188" s="89">
        <v>923.5</v>
      </c>
      <c r="C188" s="89">
        <v>931.58</v>
      </c>
      <c r="D188" s="89">
        <v>931.78</v>
      </c>
      <c r="E188" s="89">
        <v>917.57</v>
      </c>
      <c r="F188" s="89" t="s">
        <v>1840</v>
      </c>
      <c r="G188" s="98">
        <v>-0.0067</v>
      </c>
    </row>
    <row r="189" ht="15.75" customHeight="1">
      <c r="A189" s="254">
        <v>45341.0</v>
      </c>
      <c r="B189" s="89">
        <v>929.73</v>
      </c>
      <c r="C189" s="89">
        <v>940.05</v>
      </c>
      <c r="D189" s="89">
        <v>940.05</v>
      </c>
      <c r="E189" s="89">
        <v>928.19</v>
      </c>
      <c r="F189" s="89" t="s">
        <v>1767</v>
      </c>
      <c r="G189" s="98">
        <v>-0.0064</v>
      </c>
    </row>
    <row r="190" ht="15.75" customHeight="1">
      <c r="A190" s="254">
        <v>45338.0</v>
      </c>
      <c r="B190" s="89">
        <v>935.71</v>
      </c>
      <c r="C190" s="89">
        <v>922.16</v>
      </c>
      <c r="D190" s="89">
        <v>945.88</v>
      </c>
      <c r="E190" s="89">
        <v>921.26</v>
      </c>
      <c r="F190" s="89" t="s">
        <v>2203</v>
      </c>
      <c r="G190" s="98">
        <v>0.0196</v>
      </c>
    </row>
    <row r="191" ht="15.75" customHeight="1">
      <c r="A191" s="254">
        <v>45337.0</v>
      </c>
      <c r="B191" s="89">
        <v>917.72</v>
      </c>
      <c r="C191" s="89">
        <v>920.86</v>
      </c>
      <c r="D191" s="89">
        <v>924.15</v>
      </c>
      <c r="E191" s="89">
        <v>913.53</v>
      </c>
      <c r="F191" s="89" t="s">
        <v>2375</v>
      </c>
      <c r="G191" s="98">
        <v>0.0025</v>
      </c>
    </row>
    <row r="192" ht="15.75" customHeight="1">
      <c r="A192" s="254">
        <v>45336.0</v>
      </c>
      <c r="B192" s="89">
        <v>915.47</v>
      </c>
      <c r="C192" s="89">
        <v>897.23</v>
      </c>
      <c r="D192" s="89">
        <v>917.12</v>
      </c>
      <c r="E192" s="89">
        <v>891.6</v>
      </c>
      <c r="F192" s="89" t="s">
        <v>1871</v>
      </c>
      <c r="G192" s="98">
        <v>0.0126</v>
      </c>
    </row>
    <row r="193" ht="15.75" customHeight="1">
      <c r="A193" s="254">
        <v>45335.0</v>
      </c>
      <c r="B193" s="89">
        <v>904.11</v>
      </c>
      <c r="C193" s="89">
        <v>908.8</v>
      </c>
      <c r="D193" s="89">
        <v>916.27</v>
      </c>
      <c r="E193" s="89">
        <v>891.25</v>
      </c>
      <c r="F193" s="89" t="s">
        <v>1720</v>
      </c>
      <c r="G193" s="98">
        <v>-0.0052</v>
      </c>
    </row>
    <row r="194" ht="15.75" customHeight="1">
      <c r="A194" s="254">
        <v>45334.0</v>
      </c>
      <c r="B194" s="89">
        <v>908.8</v>
      </c>
      <c r="C194" s="89">
        <v>913.28</v>
      </c>
      <c r="D194" s="89">
        <v>922.16</v>
      </c>
      <c r="E194" s="89">
        <v>905.21</v>
      </c>
      <c r="F194" s="89" t="s">
        <v>2985</v>
      </c>
      <c r="G194" s="98">
        <v>-0.0037</v>
      </c>
    </row>
    <row r="195" ht="15.75" customHeight="1">
      <c r="A195" s="254">
        <v>45331.0</v>
      </c>
      <c r="B195" s="89">
        <v>912.18</v>
      </c>
      <c r="C195" s="89">
        <v>923.15</v>
      </c>
      <c r="D195" s="89">
        <v>924.55</v>
      </c>
      <c r="E195" s="89">
        <v>903.26</v>
      </c>
      <c r="F195" s="89" t="s">
        <v>1796</v>
      </c>
      <c r="G195" s="98">
        <v>-0.0101</v>
      </c>
    </row>
    <row r="196" ht="15.75" customHeight="1">
      <c r="A196" s="254">
        <v>45330.0</v>
      </c>
      <c r="B196" s="89">
        <v>921.46</v>
      </c>
      <c r="C196" s="89">
        <v>934.12</v>
      </c>
      <c r="D196" s="89">
        <v>936.81</v>
      </c>
      <c r="E196" s="89">
        <v>915.97</v>
      </c>
      <c r="F196" s="89" t="s">
        <v>2973</v>
      </c>
      <c r="G196" s="98">
        <v>-0.0102</v>
      </c>
    </row>
    <row r="197" ht="15.75" customHeight="1">
      <c r="A197" s="254">
        <v>45329.0</v>
      </c>
      <c r="B197" s="89">
        <v>930.93</v>
      </c>
      <c r="C197" s="89">
        <v>941.1</v>
      </c>
      <c r="D197" s="89">
        <v>941.1</v>
      </c>
      <c r="E197" s="89">
        <v>925.2</v>
      </c>
      <c r="F197" s="89" t="s">
        <v>2986</v>
      </c>
      <c r="G197" s="98">
        <v>-0.0061</v>
      </c>
    </row>
    <row r="198" ht="15.75" customHeight="1">
      <c r="A198" s="254">
        <v>45328.0</v>
      </c>
      <c r="B198" s="89">
        <v>936.66</v>
      </c>
      <c r="C198" s="89">
        <v>933.52</v>
      </c>
      <c r="D198" s="89">
        <v>938.41</v>
      </c>
      <c r="E198" s="89">
        <v>925.54</v>
      </c>
      <c r="F198" s="89" t="s">
        <v>2987</v>
      </c>
      <c r="G198" s="98">
        <v>0.0138</v>
      </c>
    </row>
    <row r="199" ht="15.75" customHeight="1">
      <c r="A199" s="254">
        <v>45327.0</v>
      </c>
      <c r="B199" s="89">
        <v>923.95</v>
      </c>
      <c r="C199" s="89">
        <v>931.13</v>
      </c>
      <c r="D199" s="89">
        <v>947.08</v>
      </c>
      <c r="E199" s="89">
        <v>912.53</v>
      </c>
      <c r="F199" s="89" t="s">
        <v>2988</v>
      </c>
      <c r="G199" s="98">
        <v>0.0547</v>
      </c>
    </row>
    <row r="200" ht="15.75" customHeight="1">
      <c r="A200" s="254">
        <v>45324.0</v>
      </c>
      <c r="B200" s="89">
        <v>876.05</v>
      </c>
      <c r="C200" s="89">
        <v>883.28</v>
      </c>
      <c r="D200" s="89">
        <v>892.99</v>
      </c>
      <c r="E200" s="89">
        <v>874.15</v>
      </c>
      <c r="F200" s="89" t="s">
        <v>2558</v>
      </c>
      <c r="G200" s="98">
        <v>3.0E-4</v>
      </c>
    </row>
    <row r="201" ht="15.75" customHeight="1">
      <c r="A201" s="254">
        <v>45323.0</v>
      </c>
      <c r="B201" s="89">
        <v>875.8</v>
      </c>
      <c r="C201" s="89">
        <v>897.23</v>
      </c>
      <c r="D201" s="89">
        <v>897.38</v>
      </c>
      <c r="E201" s="89">
        <v>873.6</v>
      </c>
      <c r="F201" s="89" t="s">
        <v>2989</v>
      </c>
      <c r="G201" s="98">
        <v>-0.0064</v>
      </c>
    </row>
    <row r="202" ht="15.75" customHeight="1">
      <c r="A202" s="254">
        <v>45322.0</v>
      </c>
      <c r="B202" s="89">
        <v>881.48</v>
      </c>
      <c r="C202" s="89">
        <v>862.54</v>
      </c>
      <c r="D202" s="89">
        <v>893.74</v>
      </c>
      <c r="E202" s="89">
        <v>862.54</v>
      </c>
      <c r="F202" s="89" t="s">
        <v>2990</v>
      </c>
      <c r="G202" s="98">
        <v>0.0295</v>
      </c>
    </row>
    <row r="203" ht="15.75" customHeight="1">
      <c r="A203" s="254">
        <v>45321.0</v>
      </c>
      <c r="B203" s="89">
        <v>856.21</v>
      </c>
      <c r="C203" s="89">
        <v>840.41</v>
      </c>
      <c r="D203" s="89">
        <v>883.22</v>
      </c>
      <c r="E203" s="89">
        <v>840.26</v>
      </c>
      <c r="F203" s="89" t="s">
        <v>2991</v>
      </c>
      <c r="G203" s="98">
        <v>0.0212</v>
      </c>
    </row>
    <row r="204" ht="15.75" customHeight="1">
      <c r="A204" s="254">
        <v>45320.0</v>
      </c>
      <c r="B204" s="89">
        <v>838.41</v>
      </c>
      <c r="C204" s="89">
        <v>809.35</v>
      </c>
      <c r="D204" s="89">
        <v>841.2</v>
      </c>
      <c r="E204" s="89">
        <v>808.55</v>
      </c>
      <c r="F204" s="89" t="s">
        <v>2208</v>
      </c>
      <c r="G204" s="98">
        <v>0.0359</v>
      </c>
    </row>
    <row r="205" ht="15.75" customHeight="1">
      <c r="A205" s="254">
        <v>45316.0</v>
      </c>
      <c r="B205" s="89">
        <v>809.35</v>
      </c>
      <c r="C205" s="89">
        <v>811.5</v>
      </c>
      <c r="D205" s="89">
        <v>811.65</v>
      </c>
      <c r="E205" s="89">
        <v>797.84</v>
      </c>
      <c r="F205" s="89" t="s">
        <v>2845</v>
      </c>
      <c r="G205" s="98">
        <v>0.0012</v>
      </c>
    </row>
    <row r="206" ht="15.75" customHeight="1">
      <c r="A206" s="254">
        <v>45315.0</v>
      </c>
      <c r="B206" s="89">
        <v>808.41</v>
      </c>
      <c r="C206" s="89">
        <v>799.93</v>
      </c>
      <c r="D206" s="89">
        <v>809.5</v>
      </c>
      <c r="E206" s="89">
        <v>786.08</v>
      </c>
      <c r="F206" s="89" t="s">
        <v>2010</v>
      </c>
      <c r="G206" s="98">
        <v>0.0131</v>
      </c>
    </row>
    <row r="207" ht="15.75" customHeight="1">
      <c r="A207" s="254">
        <v>45314.0</v>
      </c>
      <c r="B207" s="89">
        <v>797.99</v>
      </c>
      <c r="C207" s="89">
        <v>822.36</v>
      </c>
      <c r="D207" s="89">
        <v>825.05</v>
      </c>
      <c r="E207" s="89">
        <v>793.85</v>
      </c>
      <c r="F207" s="89" t="s">
        <v>2992</v>
      </c>
      <c r="G207" s="98">
        <v>-0.0255</v>
      </c>
    </row>
    <row r="208" ht="15.75" customHeight="1">
      <c r="A208" s="254">
        <v>45311.0</v>
      </c>
      <c r="B208" s="89">
        <v>818.9</v>
      </c>
      <c r="C208" s="89">
        <v>826.0</v>
      </c>
      <c r="D208" s="89">
        <v>827.0</v>
      </c>
      <c r="E208" s="89">
        <v>817.05</v>
      </c>
      <c r="F208" s="89" t="s">
        <v>1819</v>
      </c>
      <c r="G208" s="98">
        <v>-0.0026</v>
      </c>
    </row>
    <row r="209" ht="15.75" customHeight="1">
      <c r="A209" s="254">
        <v>45310.0</v>
      </c>
      <c r="B209" s="89">
        <v>821.02</v>
      </c>
      <c r="C209" s="89">
        <v>821.32</v>
      </c>
      <c r="D209" s="89">
        <v>823.46</v>
      </c>
      <c r="E209" s="89">
        <v>816.98</v>
      </c>
      <c r="F209" s="89" t="s">
        <v>2195</v>
      </c>
      <c r="G209" s="98">
        <v>0.0055</v>
      </c>
    </row>
    <row r="210" ht="15.75" customHeight="1">
      <c r="A210" s="254">
        <v>45309.0</v>
      </c>
      <c r="B210" s="89">
        <v>816.53</v>
      </c>
      <c r="C210" s="89">
        <v>804.52</v>
      </c>
      <c r="D210" s="89">
        <v>820.42</v>
      </c>
      <c r="E210" s="89">
        <v>794.55</v>
      </c>
      <c r="F210" s="89" t="s">
        <v>2249</v>
      </c>
      <c r="G210" s="98">
        <v>0.0168</v>
      </c>
    </row>
    <row r="211" ht="15.75" customHeight="1">
      <c r="A211" s="254">
        <v>45308.0</v>
      </c>
      <c r="B211" s="89">
        <v>803.07</v>
      </c>
      <c r="C211" s="89">
        <v>808.51</v>
      </c>
      <c r="D211" s="89">
        <v>811.2</v>
      </c>
      <c r="E211" s="89">
        <v>801.53</v>
      </c>
      <c r="F211" s="89" t="s">
        <v>1796</v>
      </c>
      <c r="G211" s="98">
        <v>-0.0162</v>
      </c>
    </row>
    <row r="212" ht="15.75" customHeight="1">
      <c r="A212" s="254">
        <v>45307.0</v>
      </c>
      <c r="B212" s="89">
        <v>816.33</v>
      </c>
      <c r="C212" s="89">
        <v>809.95</v>
      </c>
      <c r="D212" s="89">
        <v>824.46</v>
      </c>
      <c r="E212" s="89">
        <v>809.95</v>
      </c>
      <c r="F212" s="89" t="s">
        <v>2993</v>
      </c>
      <c r="G212" s="98">
        <v>0.0079</v>
      </c>
    </row>
    <row r="213" ht="15.75" customHeight="1">
      <c r="A213" s="254">
        <v>45306.0</v>
      </c>
      <c r="B213" s="89">
        <v>809.95</v>
      </c>
      <c r="C213" s="89">
        <v>817.48</v>
      </c>
      <c r="D213" s="89">
        <v>817.88</v>
      </c>
      <c r="E213" s="89">
        <v>807.81</v>
      </c>
      <c r="F213" s="89" t="s">
        <v>2007</v>
      </c>
      <c r="G213" s="98">
        <v>-0.0049</v>
      </c>
    </row>
    <row r="214" ht="15.75" customHeight="1">
      <c r="A214" s="254">
        <v>45303.0</v>
      </c>
      <c r="B214" s="89">
        <v>813.94</v>
      </c>
      <c r="C214" s="89">
        <v>815.63</v>
      </c>
      <c r="D214" s="89">
        <v>816.03</v>
      </c>
      <c r="E214" s="89">
        <v>806.66</v>
      </c>
      <c r="F214" s="89" t="s">
        <v>2994</v>
      </c>
      <c r="G214" s="98">
        <v>0.001</v>
      </c>
    </row>
    <row r="215" ht="15.75" customHeight="1">
      <c r="A215" s="254">
        <v>45302.0</v>
      </c>
      <c r="B215" s="89">
        <v>813.14</v>
      </c>
      <c r="C215" s="89">
        <v>811.0</v>
      </c>
      <c r="D215" s="89">
        <v>814.98</v>
      </c>
      <c r="E215" s="89">
        <v>805.96</v>
      </c>
      <c r="F215" s="89" t="s">
        <v>2183</v>
      </c>
      <c r="G215" s="98">
        <v>0.0089</v>
      </c>
    </row>
    <row r="216" ht="15.75" customHeight="1">
      <c r="A216" s="254">
        <v>45301.0</v>
      </c>
      <c r="B216" s="89">
        <v>805.96</v>
      </c>
      <c r="C216" s="89">
        <v>797.54</v>
      </c>
      <c r="D216" s="89">
        <v>808.51</v>
      </c>
      <c r="E216" s="89">
        <v>790.21</v>
      </c>
      <c r="F216" s="89" t="s">
        <v>2204</v>
      </c>
      <c r="G216" s="98">
        <v>0.0108</v>
      </c>
    </row>
    <row r="217" ht="15.75" customHeight="1">
      <c r="A217" s="254">
        <v>45300.0</v>
      </c>
      <c r="B217" s="89">
        <v>797.34</v>
      </c>
      <c r="C217" s="89">
        <v>797.49</v>
      </c>
      <c r="D217" s="89">
        <v>806.71</v>
      </c>
      <c r="E217" s="89">
        <v>790.71</v>
      </c>
      <c r="F217" s="89" t="s">
        <v>2995</v>
      </c>
      <c r="G217" s="98">
        <v>0.0136</v>
      </c>
    </row>
    <row r="218" ht="15.75" customHeight="1">
      <c r="A218" s="254">
        <v>45299.0</v>
      </c>
      <c r="B218" s="89">
        <v>786.67</v>
      </c>
      <c r="C218" s="89">
        <v>795.94</v>
      </c>
      <c r="D218" s="89">
        <v>797.89</v>
      </c>
      <c r="E218" s="89">
        <v>785.08</v>
      </c>
      <c r="F218" s="89" t="s">
        <v>1845</v>
      </c>
      <c r="G218" s="98">
        <v>-0.0023</v>
      </c>
    </row>
    <row r="219" ht="15.75" customHeight="1">
      <c r="A219" s="254">
        <v>45296.0</v>
      </c>
      <c r="B219" s="89">
        <v>788.52</v>
      </c>
      <c r="C219" s="89">
        <v>796.54</v>
      </c>
      <c r="D219" s="89">
        <v>803.42</v>
      </c>
      <c r="E219" s="89">
        <v>784.68</v>
      </c>
      <c r="F219" s="89" t="s">
        <v>1990</v>
      </c>
      <c r="G219" s="98">
        <v>-0.006</v>
      </c>
    </row>
    <row r="220" ht="15.75" customHeight="1">
      <c r="A220" s="254">
        <v>45295.0</v>
      </c>
      <c r="B220" s="89">
        <v>793.3</v>
      </c>
      <c r="C220" s="89">
        <v>795.54</v>
      </c>
      <c r="D220" s="89">
        <v>799.33</v>
      </c>
      <c r="E220" s="89">
        <v>788.87</v>
      </c>
      <c r="F220" s="89" t="s">
        <v>2952</v>
      </c>
      <c r="G220" s="98">
        <v>0.0183</v>
      </c>
    </row>
    <row r="221" ht="15.75" customHeight="1">
      <c r="A221" s="254">
        <v>45294.0</v>
      </c>
      <c r="B221" s="89">
        <v>779.05</v>
      </c>
      <c r="C221" s="89">
        <v>783.63</v>
      </c>
      <c r="D221" s="89">
        <v>787.57</v>
      </c>
      <c r="E221" s="89">
        <v>773.86</v>
      </c>
      <c r="F221" s="89" t="s">
        <v>2088</v>
      </c>
      <c r="G221" s="98">
        <v>-0.0038</v>
      </c>
    </row>
    <row r="222" ht="15.75" customHeight="1">
      <c r="A222" s="254">
        <v>45293.0</v>
      </c>
      <c r="B222" s="89">
        <v>781.99</v>
      </c>
      <c r="C222" s="89">
        <v>798.04</v>
      </c>
      <c r="D222" s="89">
        <v>801.53</v>
      </c>
      <c r="E222" s="89">
        <v>776.6</v>
      </c>
      <c r="F222" s="89" t="s">
        <v>2719</v>
      </c>
      <c r="G222" s="98">
        <v>-0.0078</v>
      </c>
    </row>
    <row r="223" ht="15.75" customHeight="1">
      <c r="A223" s="254">
        <v>45292.0</v>
      </c>
      <c r="B223" s="89">
        <v>788.17</v>
      </c>
      <c r="C223" s="89">
        <v>782.59</v>
      </c>
      <c r="D223" s="89">
        <v>796.24</v>
      </c>
      <c r="E223" s="89">
        <v>778.65</v>
      </c>
      <c r="F223" s="89" t="s">
        <v>2996</v>
      </c>
      <c r="G223" s="98">
        <v>0.0137</v>
      </c>
    </row>
    <row r="224" ht="15.75" customHeight="1">
      <c r="A224" s="91">
        <v>45289.0</v>
      </c>
      <c r="B224" s="89">
        <v>777.55</v>
      </c>
      <c r="C224" s="89">
        <v>752.68</v>
      </c>
      <c r="D224" s="89">
        <v>800.43</v>
      </c>
      <c r="E224" s="89">
        <v>751.68</v>
      </c>
      <c r="F224" s="89" t="s">
        <v>2997</v>
      </c>
      <c r="G224" s="98">
        <v>0.0346</v>
      </c>
    </row>
    <row r="225" ht="15.75" customHeight="1">
      <c r="A225" s="91">
        <v>45288.0</v>
      </c>
      <c r="B225" s="89">
        <v>751.58</v>
      </c>
      <c r="C225" s="89">
        <v>740.37</v>
      </c>
      <c r="D225" s="89">
        <v>755.62</v>
      </c>
      <c r="E225" s="89">
        <v>736.78</v>
      </c>
      <c r="F225" s="89" t="s">
        <v>2081</v>
      </c>
      <c r="G225" s="98">
        <v>0.0175</v>
      </c>
    </row>
    <row r="226" ht="15.75" customHeight="1">
      <c r="A226" s="91">
        <v>45287.0</v>
      </c>
      <c r="B226" s="89">
        <v>738.62</v>
      </c>
      <c r="C226" s="89">
        <v>725.76</v>
      </c>
      <c r="D226" s="89">
        <v>739.57</v>
      </c>
      <c r="E226" s="89">
        <v>722.92</v>
      </c>
      <c r="F226" s="89" t="s">
        <v>2998</v>
      </c>
      <c r="G226" s="98">
        <v>0.0297</v>
      </c>
    </row>
    <row r="227" ht="15.75" customHeight="1">
      <c r="A227" s="91">
        <v>45286.0</v>
      </c>
      <c r="B227" s="89">
        <v>717.34</v>
      </c>
      <c r="C227" s="89">
        <v>725.16</v>
      </c>
      <c r="D227" s="89">
        <v>725.26</v>
      </c>
      <c r="E227" s="89">
        <v>714.4</v>
      </c>
      <c r="F227" s="89" t="s">
        <v>2093</v>
      </c>
      <c r="G227" s="98">
        <v>-0.0071</v>
      </c>
    </row>
    <row r="228" ht="15.75" customHeight="1">
      <c r="A228" s="91">
        <v>45282.0</v>
      </c>
      <c r="B228" s="89">
        <v>722.47</v>
      </c>
      <c r="C228" s="89">
        <v>714.59</v>
      </c>
      <c r="D228" s="89">
        <v>728.75</v>
      </c>
      <c r="E228" s="89">
        <v>709.81</v>
      </c>
      <c r="F228" s="89" t="s">
        <v>2578</v>
      </c>
      <c r="G228" s="98">
        <v>0.0224</v>
      </c>
    </row>
    <row r="229" ht="15.75" customHeight="1">
      <c r="A229" s="91">
        <v>45281.0</v>
      </c>
      <c r="B229" s="89">
        <v>706.67</v>
      </c>
      <c r="C229" s="89">
        <v>700.84</v>
      </c>
      <c r="D229" s="89">
        <v>709.71</v>
      </c>
      <c r="E229" s="89">
        <v>694.11</v>
      </c>
      <c r="F229" s="89" t="s">
        <v>1717</v>
      </c>
      <c r="G229" s="98">
        <v>0.0051</v>
      </c>
    </row>
    <row r="230" ht="15.75" customHeight="1">
      <c r="A230" s="91">
        <v>45280.0</v>
      </c>
      <c r="B230" s="89">
        <v>703.08</v>
      </c>
      <c r="C230" s="89">
        <v>728.7</v>
      </c>
      <c r="D230" s="89">
        <v>730.74</v>
      </c>
      <c r="E230" s="89">
        <v>700.89</v>
      </c>
      <c r="F230" s="89" t="s">
        <v>2999</v>
      </c>
      <c r="G230" s="98">
        <v>-0.0325</v>
      </c>
    </row>
    <row r="231" ht="15.75" customHeight="1">
      <c r="A231" s="91">
        <v>45279.0</v>
      </c>
      <c r="B231" s="89">
        <v>726.71</v>
      </c>
      <c r="C231" s="89">
        <v>730.35</v>
      </c>
      <c r="D231" s="89">
        <v>730.35</v>
      </c>
      <c r="E231" s="89">
        <v>723.77</v>
      </c>
      <c r="F231" s="89" t="s">
        <v>1930</v>
      </c>
      <c r="G231" s="98">
        <v>-0.0025</v>
      </c>
    </row>
    <row r="232" ht="15.75" customHeight="1">
      <c r="A232" s="91">
        <v>45278.0</v>
      </c>
      <c r="B232" s="89">
        <v>728.55</v>
      </c>
      <c r="C232" s="89">
        <v>730.65</v>
      </c>
      <c r="D232" s="89">
        <v>732.49</v>
      </c>
      <c r="E232" s="89">
        <v>725.86</v>
      </c>
      <c r="F232" s="89" t="s">
        <v>2828</v>
      </c>
      <c r="G232" s="98">
        <v>-0.0022</v>
      </c>
    </row>
    <row r="233" ht="15.75" customHeight="1">
      <c r="A233" s="91">
        <v>45275.0</v>
      </c>
      <c r="B233" s="89">
        <v>730.15</v>
      </c>
      <c r="C233" s="89">
        <v>721.67</v>
      </c>
      <c r="D233" s="89">
        <v>731.74</v>
      </c>
      <c r="E233" s="89">
        <v>719.03</v>
      </c>
      <c r="F233" s="89" t="s">
        <v>3000</v>
      </c>
      <c r="G233" s="98">
        <v>0.0176</v>
      </c>
    </row>
    <row r="234" ht="15.75" customHeight="1">
      <c r="A234" s="91">
        <v>45274.0</v>
      </c>
      <c r="B234" s="89">
        <v>717.54</v>
      </c>
      <c r="C234" s="89">
        <v>721.77</v>
      </c>
      <c r="D234" s="89">
        <v>722.47</v>
      </c>
      <c r="E234" s="89">
        <v>716.39</v>
      </c>
      <c r="F234" s="89" t="s">
        <v>2273</v>
      </c>
      <c r="G234" s="98">
        <v>-8.0E-4</v>
      </c>
    </row>
    <row r="235" ht="15.75" customHeight="1">
      <c r="A235" s="91">
        <v>45273.0</v>
      </c>
      <c r="B235" s="89">
        <v>718.08</v>
      </c>
      <c r="C235" s="89">
        <v>713.8</v>
      </c>
      <c r="D235" s="89">
        <v>719.23</v>
      </c>
      <c r="E235" s="89">
        <v>711.3</v>
      </c>
      <c r="F235" s="89" t="s">
        <v>1979</v>
      </c>
      <c r="G235" s="98">
        <v>0.0068</v>
      </c>
    </row>
    <row r="236" ht="15.75" customHeight="1">
      <c r="A236" s="91">
        <v>45272.0</v>
      </c>
      <c r="B236" s="89">
        <v>713.2</v>
      </c>
      <c r="C236" s="89">
        <v>722.57</v>
      </c>
      <c r="D236" s="89">
        <v>722.57</v>
      </c>
      <c r="E236" s="89">
        <v>710.81</v>
      </c>
      <c r="F236" s="89" t="s">
        <v>2296</v>
      </c>
      <c r="G236" s="98">
        <v>-0.0075</v>
      </c>
    </row>
    <row r="237" ht="15.75" customHeight="1">
      <c r="A237" s="91">
        <v>45271.0</v>
      </c>
      <c r="B237" s="89">
        <v>718.58</v>
      </c>
      <c r="C237" s="89">
        <v>715.59</v>
      </c>
      <c r="D237" s="89">
        <v>724.27</v>
      </c>
      <c r="E237" s="89">
        <v>714.35</v>
      </c>
      <c r="F237" s="89" t="s">
        <v>1923</v>
      </c>
      <c r="G237" s="98">
        <v>0.0087</v>
      </c>
    </row>
    <row r="238" ht="15.75" customHeight="1">
      <c r="A238" s="254">
        <v>45268.0</v>
      </c>
      <c r="B238" s="89">
        <v>712.35</v>
      </c>
      <c r="C238" s="89">
        <v>719.83</v>
      </c>
      <c r="D238" s="89">
        <v>725.36</v>
      </c>
      <c r="E238" s="89">
        <v>705.32</v>
      </c>
      <c r="F238" s="89" t="s">
        <v>2088</v>
      </c>
      <c r="G238" s="98">
        <v>-0.0102</v>
      </c>
    </row>
    <row r="239" ht="15.75" customHeight="1">
      <c r="A239" s="254">
        <v>45267.0</v>
      </c>
      <c r="B239" s="89">
        <v>719.73</v>
      </c>
      <c r="C239" s="89">
        <v>722.77</v>
      </c>
      <c r="D239" s="89">
        <v>725.26</v>
      </c>
      <c r="E239" s="89">
        <v>713.8</v>
      </c>
      <c r="F239" s="89" t="s">
        <v>3001</v>
      </c>
      <c r="G239" s="98">
        <v>-7.0E-4</v>
      </c>
    </row>
    <row r="240" ht="15.75" customHeight="1">
      <c r="A240" s="254">
        <v>45266.0</v>
      </c>
      <c r="B240" s="89">
        <v>720.23</v>
      </c>
      <c r="C240" s="89">
        <v>706.87</v>
      </c>
      <c r="D240" s="89">
        <v>722.57</v>
      </c>
      <c r="E240" s="89">
        <v>706.82</v>
      </c>
      <c r="F240" s="89" t="s">
        <v>2777</v>
      </c>
      <c r="G240" s="98">
        <v>0.019</v>
      </c>
    </row>
    <row r="241" ht="15.75" customHeight="1">
      <c r="A241" s="254">
        <v>45265.0</v>
      </c>
      <c r="B241" s="89">
        <v>706.77</v>
      </c>
      <c r="C241" s="89">
        <v>703.73</v>
      </c>
      <c r="D241" s="89">
        <v>712.7</v>
      </c>
      <c r="E241" s="89">
        <v>702.83</v>
      </c>
      <c r="F241" s="89" t="s">
        <v>2838</v>
      </c>
      <c r="G241" s="98">
        <v>0.0047</v>
      </c>
    </row>
    <row r="242" ht="15.75" customHeight="1">
      <c r="A242" s="254">
        <v>45264.0</v>
      </c>
      <c r="B242" s="89">
        <v>703.43</v>
      </c>
      <c r="C242" s="89">
        <v>713.8</v>
      </c>
      <c r="D242" s="89">
        <v>714.79</v>
      </c>
      <c r="E242" s="89">
        <v>702.63</v>
      </c>
      <c r="F242" s="89" t="s">
        <v>2784</v>
      </c>
      <c r="G242" s="98">
        <v>2.0E-4</v>
      </c>
    </row>
    <row r="243" ht="15.75" customHeight="1">
      <c r="A243" s="254">
        <v>45261.0</v>
      </c>
      <c r="B243" s="89">
        <v>703.28</v>
      </c>
      <c r="C243" s="89">
        <v>705.82</v>
      </c>
      <c r="D243" s="89">
        <v>708.81</v>
      </c>
      <c r="E243" s="89">
        <v>700.84</v>
      </c>
      <c r="F243" s="89" t="s">
        <v>3002</v>
      </c>
      <c r="G243" s="98">
        <v>-0.0013</v>
      </c>
    </row>
    <row r="244" ht="15.75" customHeight="1">
      <c r="A244" s="91">
        <v>45260.0</v>
      </c>
      <c r="B244" s="89">
        <v>704.23</v>
      </c>
      <c r="C244" s="89">
        <v>714.1</v>
      </c>
      <c r="D244" s="89">
        <v>715.04</v>
      </c>
      <c r="E244" s="89">
        <v>694.86</v>
      </c>
      <c r="F244" s="89" t="s">
        <v>2565</v>
      </c>
      <c r="G244" s="98">
        <v>-0.0084</v>
      </c>
    </row>
    <row r="245" ht="15.75" customHeight="1">
      <c r="A245" s="91">
        <v>45259.0</v>
      </c>
      <c r="B245" s="89">
        <v>710.16</v>
      </c>
      <c r="C245" s="89">
        <v>700.59</v>
      </c>
      <c r="D245" s="89">
        <v>712.2</v>
      </c>
      <c r="E245" s="89">
        <v>692.21</v>
      </c>
      <c r="F245" s="89" t="s">
        <v>3003</v>
      </c>
      <c r="G245" s="98">
        <v>0.0213</v>
      </c>
    </row>
    <row r="246" ht="15.75" customHeight="1">
      <c r="A246" s="91">
        <v>45258.0</v>
      </c>
      <c r="B246" s="89">
        <v>695.35</v>
      </c>
      <c r="C246" s="89">
        <v>675.37</v>
      </c>
      <c r="D246" s="89">
        <v>697.3</v>
      </c>
      <c r="E246" s="89">
        <v>672.18</v>
      </c>
      <c r="F246" s="89" t="s">
        <v>3004</v>
      </c>
      <c r="G246" s="98">
        <v>0.0353</v>
      </c>
    </row>
    <row r="247" ht="15.75" customHeight="1">
      <c r="A247" s="91">
        <v>45254.0</v>
      </c>
      <c r="B247" s="89">
        <v>671.63</v>
      </c>
      <c r="C247" s="89">
        <v>679.3</v>
      </c>
      <c r="D247" s="89">
        <v>679.85</v>
      </c>
      <c r="E247" s="89">
        <v>669.18</v>
      </c>
      <c r="F247" s="89" t="s">
        <v>2218</v>
      </c>
      <c r="G247" s="98">
        <v>-0.0092</v>
      </c>
    </row>
    <row r="248" ht="15.75" customHeight="1">
      <c r="A248" s="91">
        <v>45253.0</v>
      </c>
      <c r="B248" s="89">
        <v>677.86</v>
      </c>
      <c r="C248" s="89">
        <v>681.1</v>
      </c>
      <c r="D248" s="89">
        <v>683.79</v>
      </c>
      <c r="E248" s="89">
        <v>674.97</v>
      </c>
      <c r="F248" s="89" t="s">
        <v>1585</v>
      </c>
      <c r="G248" s="98">
        <v>-0.0018</v>
      </c>
    </row>
    <row r="249" ht="15.75" customHeight="1">
      <c r="A249" s="91">
        <v>45252.0</v>
      </c>
      <c r="B249" s="89">
        <v>679.1</v>
      </c>
      <c r="C249" s="89">
        <v>681.85</v>
      </c>
      <c r="D249" s="89">
        <v>685.24</v>
      </c>
      <c r="E249" s="89">
        <v>673.97</v>
      </c>
      <c r="F249" s="89" t="s">
        <v>2054</v>
      </c>
      <c r="G249" s="98">
        <v>-7.0E-4</v>
      </c>
    </row>
    <row r="250" ht="15.75" customHeight="1">
      <c r="A250" s="91">
        <v>45251.0</v>
      </c>
      <c r="B250" s="89">
        <v>679.6</v>
      </c>
      <c r="C250" s="89">
        <v>674.92</v>
      </c>
      <c r="D250" s="89">
        <v>681.2</v>
      </c>
      <c r="E250" s="89">
        <v>672.92</v>
      </c>
      <c r="F250" s="89" t="s">
        <v>2985</v>
      </c>
      <c r="G250" s="98">
        <v>0.011</v>
      </c>
    </row>
    <row r="251" ht="15.75" customHeight="1">
      <c r="A251" s="91">
        <v>45250.0</v>
      </c>
      <c r="B251" s="89">
        <v>672.23</v>
      </c>
      <c r="C251" s="89">
        <v>679.9</v>
      </c>
      <c r="D251" s="89">
        <v>684.64</v>
      </c>
      <c r="E251" s="89">
        <v>668.64</v>
      </c>
      <c r="F251" s="89" t="s">
        <v>2857</v>
      </c>
      <c r="G251" s="98">
        <v>-0.0106</v>
      </c>
    </row>
    <row r="252" ht="15.75" customHeight="1">
      <c r="A252" s="91">
        <v>45247.0</v>
      </c>
      <c r="B252" s="89">
        <v>679.45</v>
      </c>
      <c r="C252" s="89">
        <v>680.4</v>
      </c>
      <c r="D252" s="89">
        <v>685.53</v>
      </c>
      <c r="E252" s="89">
        <v>677.51</v>
      </c>
      <c r="F252" s="89" t="s">
        <v>1637</v>
      </c>
      <c r="G252" s="98">
        <v>0.0017</v>
      </c>
    </row>
    <row r="253" ht="15.75" customHeight="1">
      <c r="A253" s="91">
        <v>45246.0</v>
      </c>
      <c r="B253" s="89">
        <v>678.31</v>
      </c>
      <c r="C253" s="89">
        <v>671.93</v>
      </c>
      <c r="D253" s="89">
        <v>683.39</v>
      </c>
      <c r="E253" s="89">
        <v>668.84</v>
      </c>
      <c r="F253" s="89" t="s">
        <v>3005</v>
      </c>
      <c r="G253" s="98">
        <v>0.0132</v>
      </c>
    </row>
    <row r="254" ht="15.75" customHeight="1">
      <c r="A254" s="91">
        <v>45245.0</v>
      </c>
      <c r="B254" s="89">
        <v>669.48</v>
      </c>
      <c r="C254" s="89">
        <v>657.97</v>
      </c>
      <c r="D254" s="89">
        <v>671.43</v>
      </c>
      <c r="E254" s="89">
        <v>654.53</v>
      </c>
      <c r="F254" s="89" t="s">
        <v>3006</v>
      </c>
      <c r="G254" s="98">
        <v>0.028</v>
      </c>
    </row>
    <row r="255" ht="15.75" customHeight="1">
      <c r="A255" s="91">
        <v>45243.0</v>
      </c>
      <c r="B255" s="89">
        <v>651.24</v>
      </c>
      <c r="C255" s="89">
        <v>650.99</v>
      </c>
      <c r="D255" s="89">
        <v>651.99</v>
      </c>
      <c r="E255" s="89">
        <v>647.3</v>
      </c>
      <c r="F255" s="89" t="s">
        <v>1828</v>
      </c>
      <c r="G255" s="98">
        <v>-0.0035</v>
      </c>
    </row>
    <row r="256" ht="15.75" customHeight="1">
      <c r="A256" s="91">
        <v>45242.0</v>
      </c>
      <c r="B256" s="89">
        <v>653.55</v>
      </c>
      <c r="C256" s="89">
        <v>657.95</v>
      </c>
      <c r="D256" s="89">
        <v>657.95</v>
      </c>
      <c r="E256" s="89">
        <v>652.7</v>
      </c>
      <c r="F256" s="89" t="s">
        <v>2370</v>
      </c>
      <c r="G256" s="98">
        <v>0.0069</v>
      </c>
    </row>
    <row r="257" ht="15.75" customHeight="1">
      <c r="A257" s="91">
        <v>45240.0</v>
      </c>
      <c r="B257" s="89">
        <v>649.05</v>
      </c>
      <c r="C257" s="89">
        <v>647.35</v>
      </c>
      <c r="D257" s="89">
        <v>650.94</v>
      </c>
      <c r="E257" s="89">
        <v>642.02</v>
      </c>
      <c r="F257" s="89" t="s">
        <v>2375</v>
      </c>
      <c r="G257" s="98">
        <v>0.0026</v>
      </c>
    </row>
    <row r="258" ht="15.75" customHeight="1">
      <c r="A258" s="254">
        <v>45239.0</v>
      </c>
      <c r="B258" s="89">
        <v>647.35</v>
      </c>
      <c r="C258" s="89">
        <v>642.02</v>
      </c>
      <c r="D258" s="89">
        <v>651.64</v>
      </c>
      <c r="E258" s="89">
        <v>640.72</v>
      </c>
      <c r="F258" s="89" t="s">
        <v>2993</v>
      </c>
      <c r="G258" s="98">
        <v>0.0106</v>
      </c>
    </row>
    <row r="259" ht="15.75" customHeight="1">
      <c r="A259" s="254">
        <v>45238.0</v>
      </c>
      <c r="B259" s="89">
        <v>640.57</v>
      </c>
      <c r="C259" s="89">
        <v>646.01</v>
      </c>
      <c r="D259" s="89">
        <v>647.05</v>
      </c>
      <c r="E259" s="89">
        <v>639.93</v>
      </c>
      <c r="F259" s="89" t="s">
        <v>1675</v>
      </c>
      <c r="G259" s="98">
        <v>-0.0038</v>
      </c>
    </row>
    <row r="260" ht="15.75" customHeight="1">
      <c r="A260" s="254">
        <v>45237.0</v>
      </c>
      <c r="B260" s="89">
        <v>643.02</v>
      </c>
      <c r="C260" s="89">
        <v>643.02</v>
      </c>
      <c r="D260" s="89">
        <v>647.9</v>
      </c>
      <c r="E260" s="89">
        <v>641.32</v>
      </c>
      <c r="F260" s="89" t="s">
        <v>1912</v>
      </c>
      <c r="G260" s="98">
        <v>-0.0016</v>
      </c>
    </row>
    <row r="261" ht="15.75" customHeight="1">
      <c r="A261" s="254">
        <v>45236.0</v>
      </c>
      <c r="B261" s="89">
        <v>644.06</v>
      </c>
      <c r="C261" s="89">
        <v>650.84</v>
      </c>
      <c r="D261" s="89">
        <v>650.84</v>
      </c>
      <c r="E261" s="89">
        <v>641.22</v>
      </c>
      <c r="F261" s="89" t="s">
        <v>3007</v>
      </c>
      <c r="G261" s="98">
        <v>-0.0022</v>
      </c>
    </row>
    <row r="262" ht="15.75" customHeight="1">
      <c r="A262" s="254">
        <v>45233.0</v>
      </c>
      <c r="B262" s="89">
        <v>645.51</v>
      </c>
      <c r="C262" s="89">
        <v>659.96</v>
      </c>
      <c r="D262" s="89">
        <v>663.95</v>
      </c>
      <c r="E262" s="89">
        <v>644.21</v>
      </c>
      <c r="F262" s="89" t="s">
        <v>3008</v>
      </c>
      <c r="G262" s="98">
        <v>0.0174</v>
      </c>
    </row>
    <row r="263" ht="15.75" customHeight="1">
      <c r="A263" s="254">
        <v>45232.0</v>
      </c>
      <c r="B263" s="89">
        <v>634.49</v>
      </c>
      <c r="C263" s="89">
        <v>630.06</v>
      </c>
      <c r="D263" s="89">
        <v>636.24</v>
      </c>
      <c r="E263" s="89">
        <v>628.16</v>
      </c>
      <c r="F263" s="89" t="s">
        <v>1779</v>
      </c>
      <c r="G263" s="98">
        <v>0.0139</v>
      </c>
    </row>
    <row r="264" ht="15.75" customHeight="1">
      <c r="A264" s="254">
        <v>45231.0</v>
      </c>
      <c r="B264" s="89">
        <v>625.77</v>
      </c>
      <c r="C264" s="89">
        <v>628.06</v>
      </c>
      <c r="D264" s="89">
        <v>631.85</v>
      </c>
      <c r="E264" s="89">
        <v>624.37</v>
      </c>
      <c r="F264" s="89" t="s">
        <v>2309</v>
      </c>
      <c r="G264" s="98">
        <v>-0.0015</v>
      </c>
    </row>
    <row r="265" ht="15.75" customHeight="1">
      <c r="A265" s="91">
        <v>45230.0</v>
      </c>
      <c r="B265" s="89">
        <v>626.72</v>
      </c>
      <c r="C265" s="89">
        <v>640.03</v>
      </c>
      <c r="D265" s="89">
        <v>640.03</v>
      </c>
      <c r="E265" s="89">
        <v>625.37</v>
      </c>
      <c r="F265" s="89" t="s">
        <v>3009</v>
      </c>
      <c r="G265" s="98">
        <v>2.0E-4</v>
      </c>
    </row>
    <row r="266" ht="15.75" customHeight="1">
      <c r="A266" s="91">
        <v>45229.0</v>
      </c>
      <c r="B266" s="89">
        <v>626.57</v>
      </c>
      <c r="C266" s="89">
        <v>641.82</v>
      </c>
      <c r="D266" s="89">
        <v>641.82</v>
      </c>
      <c r="E266" s="89">
        <v>619.94</v>
      </c>
      <c r="F266" s="89" t="s">
        <v>3010</v>
      </c>
      <c r="G266" s="98">
        <v>-0.0196</v>
      </c>
    </row>
    <row r="267" ht="15.75" customHeight="1">
      <c r="A267" s="91">
        <v>45226.0</v>
      </c>
      <c r="B267" s="89">
        <v>639.08</v>
      </c>
      <c r="C267" s="89">
        <v>628.06</v>
      </c>
      <c r="D267" s="89">
        <v>641.97</v>
      </c>
      <c r="E267" s="89">
        <v>626.52</v>
      </c>
      <c r="F267" s="89" t="s">
        <v>2685</v>
      </c>
      <c r="G267" s="98">
        <v>0.0231</v>
      </c>
    </row>
    <row r="268" ht="15.75" customHeight="1">
      <c r="A268" s="91">
        <v>45225.0</v>
      </c>
      <c r="B268" s="89">
        <v>624.62</v>
      </c>
      <c r="C268" s="89">
        <v>633.05</v>
      </c>
      <c r="D268" s="89">
        <v>633.7</v>
      </c>
      <c r="E268" s="89">
        <v>622.23</v>
      </c>
      <c r="F268" s="89" t="s">
        <v>1967</v>
      </c>
      <c r="G268" s="98">
        <v>-0.0177</v>
      </c>
    </row>
    <row r="269" ht="15.75" customHeight="1">
      <c r="A269" s="91">
        <v>45224.0</v>
      </c>
      <c r="B269" s="89">
        <v>635.89</v>
      </c>
      <c r="C269" s="89">
        <v>648.0</v>
      </c>
      <c r="D269" s="89">
        <v>649.9</v>
      </c>
      <c r="E269" s="89">
        <v>634.09</v>
      </c>
      <c r="F269" s="89" t="s">
        <v>1971</v>
      </c>
      <c r="G269" s="98">
        <v>-0.0147</v>
      </c>
    </row>
    <row r="270" ht="15.75" customHeight="1">
      <c r="A270" s="91">
        <v>45222.0</v>
      </c>
      <c r="B270" s="89">
        <v>645.36</v>
      </c>
      <c r="C270" s="89">
        <v>661.61</v>
      </c>
      <c r="D270" s="89">
        <v>665.2</v>
      </c>
      <c r="E270" s="89">
        <v>643.02</v>
      </c>
      <c r="F270" s="89" t="s">
        <v>2088</v>
      </c>
      <c r="G270" s="98">
        <v>-0.0239</v>
      </c>
    </row>
    <row r="271" ht="15.75" customHeight="1">
      <c r="A271" s="91">
        <v>45219.0</v>
      </c>
      <c r="B271" s="89">
        <v>661.16</v>
      </c>
      <c r="C271" s="89">
        <v>664.6</v>
      </c>
      <c r="D271" s="89">
        <v>674.32</v>
      </c>
      <c r="E271" s="89">
        <v>658.47</v>
      </c>
      <c r="F271" s="89" t="s">
        <v>3011</v>
      </c>
      <c r="G271" s="98">
        <v>-0.0084</v>
      </c>
    </row>
    <row r="272" ht="15.75" customHeight="1">
      <c r="A272" s="91">
        <v>45218.0</v>
      </c>
      <c r="B272" s="89">
        <v>666.74</v>
      </c>
      <c r="C272" s="89">
        <v>660.91</v>
      </c>
      <c r="D272" s="89">
        <v>670.23</v>
      </c>
      <c r="E272" s="89">
        <v>656.57</v>
      </c>
      <c r="F272" s="89" t="s">
        <v>3012</v>
      </c>
      <c r="G272" s="98">
        <v>4.0E-4</v>
      </c>
    </row>
    <row r="273" ht="15.75" customHeight="1">
      <c r="A273" s="91">
        <v>45217.0</v>
      </c>
      <c r="B273" s="89">
        <v>666.44</v>
      </c>
      <c r="C273" s="89">
        <v>656.57</v>
      </c>
      <c r="D273" s="89">
        <v>670.18</v>
      </c>
      <c r="E273" s="89">
        <v>651.79</v>
      </c>
      <c r="F273" s="89" t="s">
        <v>2081</v>
      </c>
      <c r="G273" s="98">
        <v>0.0195</v>
      </c>
    </row>
    <row r="274" ht="15.75" customHeight="1">
      <c r="A274" s="91">
        <v>45216.0</v>
      </c>
      <c r="B274" s="89">
        <v>653.68</v>
      </c>
      <c r="C274" s="89">
        <v>667.94</v>
      </c>
      <c r="D274" s="89">
        <v>668.84</v>
      </c>
      <c r="E274" s="89">
        <v>652.64</v>
      </c>
      <c r="F274" s="89" t="s">
        <v>3013</v>
      </c>
      <c r="G274" s="98">
        <v>-0.0158</v>
      </c>
    </row>
    <row r="275" ht="15.75" customHeight="1">
      <c r="A275" s="91">
        <v>45215.0</v>
      </c>
      <c r="B275" s="89">
        <v>664.15</v>
      </c>
      <c r="C275" s="89">
        <v>666.49</v>
      </c>
      <c r="D275" s="89">
        <v>675.72</v>
      </c>
      <c r="E275" s="89">
        <v>659.22</v>
      </c>
      <c r="F275" s="89" t="s">
        <v>2813</v>
      </c>
      <c r="G275" s="98">
        <v>-0.0013</v>
      </c>
    </row>
    <row r="276" ht="15.75" customHeight="1">
      <c r="A276" s="91">
        <v>45212.0</v>
      </c>
      <c r="B276" s="89">
        <v>665.05</v>
      </c>
      <c r="C276" s="89">
        <v>632.0</v>
      </c>
      <c r="D276" s="89">
        <v>666.94</v>
      </c>
      <c r="E276" s="89">
        <v>631.05</v>
      </c>
      <c r="F276" s="89" t="s">
        <v>3014</v>
      </c>
      <c r="G276" s="98">
        <v>0.0473</v>
      </c>
    </row>
    <row r="277" ht="15.75" customHeight="1">
      <c r="A277" s="91">
        <v>45211.0</v>
      </c>
      <c r="B277" s="89">
        <v>634.99</v>
      </c>
      <c r="C277" s="89">
        <v>635.04</v>
      </c>
      <c r="D277" s="89">
        <v>638.23</v>
      </c>
      <c r="E277" s="89">
        <v>633.1</v>
      </c>
      <c r="F277" s="89" t="s">
        <v>1728</v>
      </c>
      <c r="G277" s="98">
        <v>0.0047</v>
      </c>
    </row>
    <row r="278" ht="15.75" customHeight="1">
      <c r="A278" s="91">
        <v>45210.0</v>
      </c>
      <c r="B278" s="89">
        <v>632.05</v>
      </c>
      <c r="C278" s="89">
        <v>631.05</v>
      </c>
      <c r="D278" s="89">
        <v>635.84</v>
      </c>
      <c r="E278" s="89">
        <v>630.65</v>
      </c>
      <c r="F278" s="89" t="s">
        <v>1717</v>
      </c>
      <c r="G278" s="98">
        <v>0.0055</v>
      </c>
    </row>
    <row r="279" ht="15.75" customHeight="1">
      <c r="A279" s="91">
        <v>45209.0</v>
      </c>
      <c r="B279" s="89">
        <v>628.61</v>
      </c>
      <c r="C279" s="89">
        <v>618.09</v>
      </c>
      <c r="D279" s="89">
        <v>630.55</v>
      </c>
      <c r="E279" s="89">
        <v>615.7</v>
      </c>
      <c r="F279" s="89" t="s">
        <v>2288</v>
      </c>
      <c r="G279" s="98">
        <v>0.0214</v>
      </c>
    </row>
    <row r="280" ht="15.75" customHeight="1">
      <c r="A280" s="254">
        <v>45208.0</v>
      </c>
      <c r="B280" s="89">
        <v>615.45</v>
      </c>
      <c r="C280" s="89">
        <v>618.89</v>
      </c>
      <c r="D280" s="89">
        <v>620.09</v>
      </c>
      <c r="E280" s="89">
        <v>611.81</v>
      </c>
      <c r="F280" s="89" t="s">
        <v>2163</v>
      </c>
      <c r="G280" s="98">
        <v>-0.0082</v>
      </c>
    </row>
    <row r="281" ht="15.75" customHeight="1">
      <c r="A281" s="254">
        <v>45205.0</v>
      </c>
      <c r="B281" s="89">
        <v>620.53</v>
      </c>
      <c r="C281" s="89">
        <v>625.07</v>
      </c>
      <c r="D281" s="89">
        <v>625.42</v>
      </c>
      <c r="E281" s="89">
        <v>618.09</v>
      </c>
      <c r="F281" s="89" t="s">
        <v>2267</v>
      </c>
      <c r="G281" s="98">
        <v>0.0046</v>
      </c>
    </row>
    <row r="282" ht="15.75" customHeight="1">
      <c r="A282" s="254">
        <v>45204.0</v>
      </c>
      <c r="B282" s="89">
        <v>617.69</v>
      </c>
      <c r="C282" s="89">
        <v>617.1</v>
      </c>
      <c r="D282" s="89">
        <v>619.44</v>
      </c>
      <c r="E282" s="89">
        <v>612.76</v>
      </c>
      <c r="F282" s="89" t="s">
        <v>1698</v>
      </c>
      <c r="G282" s="98">
        <v>0.0098</v>
      </c>
    </row>
    <row r="283" ht="15.75" customHeight="1">
      <c r="A283" s="254">
        <v>45203.0</v>
      </c>
      <c r="B283" s="89">
        <v>611.71</v>
      </c>
      <c r="C283" s="89">
        <v>618.89</v>
      </c>
      <c r="D283" s="89">
        <v>618.89</v>
      </c>
      <c r="E283" s="89">
        <v>606.43</v>
      </c>
      <c r="F283" s="89" t="s">
        <v>2234</v>
      </c>
      <c r="G283" s="98">
        <v>-0.011</v>
      </c>
    </row>
    <row r="284" ht="15.75" customHeight="1">
      <c r="A284" s="254">
        <v>45202.0</v>
      </c>
      <c r="B284" s="89">
        <v>618.54</v>
      </c>
      <c r="C284" s="89">
        <v>630.65</v>
      </c>
      <c r="D284" s="89">
        <v>630.7</v>
      </c>
      <c r="E284" s="89">
        <v>616.7</v>
      </c>
      <c r="F284" s="89" t="s">
        <v>1683</v>
      </c>
      <c r="G284" s="98">
        <v>-0.0155</v>
      </c>
    </row>
    <row r="285" ht="15.75" customHeight="1">
      <c r="A285" s="254">
        <v>45198.0</v>
      </c>
      <c r="B285" s="89">
        <v>628.26</v>
      </c>
      <c r="C285" s="89">
        <v>616.8</v>
      </c>
      <c r="D285" s="89">
        <v>631.05</v>
      </c>
      <c r="E285" s="89">
        <v>615.1</v>
      </c>
      <c r="F285" s="89" t="s">
        <v>3015</v>
      </c>
      <c r="G285" s="98">
        <v>0.0262</v>
      </c>
    </row>
    <row r="286" ht="15.75" customHeight="1">
      <c r="A286" s="254">
        <v>45197.0</v>
      </c>
      <c r="B286" s="89">
        <v>612.21</v>
      </c>
      <c r="C286" s="89">
        <v>620.98</v>
      </c>
      <c r="D286" s="89">
        <v>621.88</v>
      </c>
      <c r="E286" s="89">
        <v>610.37</v>
      </c>
      <c r="F286" s="89" t="s">
        <v>1992</v>
      </c>
      <c r="G286" s="98">
        <v>-0.0098</v>
      </c>
    </row>
    <row r="287" ht="15.75" customHeight="1">
      <c r="A287" s="254">
        <v>45196.0</v>
      </c>
      <c r="B287" s="89">
        <v>618.24</v>
      </c>
      <c r="C287" s="89">
        <v>618.04</v>
      </c>
      <c r="D287" s="89">
        <v>619.99</v>
      </c>
      <c r="E287" s="89">
        <v>614.85</v>
      </c>
      <c r="F287" s="89" t="s">
        <v>2206</v>
      </c>
      <c r="G287" s="98">
        <v>6.0E-4</v>
      </c>
    </row>
    <row r="288" ht="15.75" customHeight="1">
      <c r="A288" s="254">
        <v>45195.0</v>
      </c>
      <c r="B288" s="89">
        <v>617.89</v>
      </c>
      <c r="C288" s="89">
        <v>616.8</v>
      </c>
      <c r="D288" s="89">
        <v>623.78</v>
      </c>
      <c r="E288" s="89">
        <v>616.05</v>
      </c>
      <c r="F288" s="89" t="s">
        <v>1844</v>
      </c>
      <c r="G288" s="98">
        <v>0.0018</v>
      </c>
    </row>
    <row r="289" ht="15.75" customHeight="1">
      <c r="A289" s="254">
        <v>45194.0</v>
      </c>
      <c r="B289" s="89">
        <v>616.8</v>
      </c>
      <c r="C289" s="89">
        <v>621.93</v>
      </c>
      <c r="D289" s="89">
        <v>623.28</v>
      </c>
      <c r="E289" s="89">
        <v>616.0</v>
      </c>
      <c r="F289" s="89" t="s">
        <v>2086</v>
      </c>
      <c r="G289" s="98">
        <v>-0.0028</v>
      </c>
    </row>
    <row r="290" ht="15.75" customHeight="1">
      <c r="A290" s="254">
        <v>45191.0</v>
      </c>
      <c r="B290" s="89">
        <v>618.54</v>
      </c>
      <c r="C290" s="89">
        <v>626.07</v>
      </c>
      <c r="D290" s="89">
        <v>628.86</v>
      </c>
      <c r="E290" s="89">
        <v>617.1</v>
      </c>
      <c r="F290" s="89" t="s">
        <v>1675</v>
      </c>
      <c r="G290" s="98">
        <v>-0.0105</v>
      </c>
    </row>
    <row r="291" ht="15.75" customHeight="1">
      <c r="A291" s="254">
        <v>45190.0</v>
      </c>
      <c r="B291" s="89">
        <v>625.12</v>
      </c>
      <c r="C291" s="89">
        <v>636.54</v>
      </c>
      <c r="D291" s="89">
        <v>639.73</v>
      </c>
      <c r="E291" s="89">
        <v>622.08</v>
      </c>
      <c r="F291" s="89" t="s">
        <v>1954</v>
      </c>
      <c r="G291" s="98">
        <v>-0.0179</v>
      </c>
    </row>
    <row r="292" ht="15.75" customHeight="1">
      <c r="A292" s="254">
        <v>45189.0</v>
      </c>
      <c r="B292" s="89">
        <v>636.54</v>
      </c>
      <c r="C292" s="89">
        <v>638.73</v>
      </c>
      <c r="D292" s="89">
        <v>645.01</v>
      </c>
      <c r="E292" s="89">
        <v>635.04</v>
      </c>
      <c r="F292" s="89" t="s">
        <v>3016</v>
      </c>
      <c r="G292" s="98">
        <v>-0.0034</v>
      </c>
    </row>
    <row r="293" ht="15.75" customHeight="1">
      <c r="A293" s="254">
        <v>45187.0</v>
      </c>
      <c r="B293" s="89">
        <v>638.68</v>
      </c>
      <c r="C293" s="89">
        <v>633.94</v>
      </c>
      <c r="D293" s="89">
        <v>642.22</v>
      </c>
      <c r="E293" s="89">
        <v>631.2</v>
      </c>
      <c r="F293" s="89" t="s">
        <v>2524</v>
      </c>
      <c r="G293" s="98">
        <v>0.0101</v>
      </c>
    </row>
    <row r="294" ht="15.75" customHeight="1">
      <c r="A294" s="254">
        <v>45184.0</v>
      </c>
      <c r="B294" s="89">
        <v>632.3</v>
      </c>
      <c r="C294" s="89">
        <v>626.77</v>
      </c>
      <c r="D294" s="89">
        <v>634.54</v>
      </c>
      <c r="E294" s="89">
        <v>625.22</v>
      </c>
      <c r="F294" s="89" t="s">
        <v>3017</v>
      </c>
      <c r="G294" s="98">
        <v>0.0154</v>
      </c>
    </row>
    <row r="295" ht="15.75" customHeight="1">
      <c r="A295" s="254">
        <v>45183.0</v>
      </c>
      <c r="B295" s="89">
        <v>622.68</v>
      </c>
      <c r="C295" s="89">
        <v>626.17</v>
      </c>
      <c r="D295" s="89">
        <v>628.86</v>
      </c>
      <c r="E295" s="89">
        <v>621.38</v>
      </c>
      <c r="F295" s="89" t="s">
        <v>2827</v>
      </c>
      <c r="G295" s="98">
        <v>-0.0021</v>
      </c>
    </row>
    <row r="296" ht="15.75" customHeight="1">
      <c r="A296" s="254">
        <v>45182.0</v>
      </c>
      <c r="B296" s="89">
        <v>623.97</v>
      </c>
      <c r="C296" s="89">
        <v>619.09</v>
      </c>
      <c r="D296" s="89">
        <v>626.57</v>
      </c>
      <c r="E296" s="89">
        <v>617.64</v>
      </c>
      <c r="F296" s="89" t="s">
        <v>1575</v>
      </c>
      <c r="G296" s="98">
        <v>0.0082</v>
      </c>
    </row>
    <row r="297" ht="15.75" customHeight="1">
      <c r="A297" s="254">
        <v>45181.0</v>
      </c>
      <c r="B297" s="89">
        <v>618.89</v>
      </c>
      <c r="C297" s="89">
        <v>636.04</v>
      </c>
      <c r="D297" s="89">
        <v>637.03</v>
      </c>
      <c r="E297" s="89">
        <v>613.36</v>
      </c>
      <c r="F297" s="89" t="s">
        <v>2733</v>
      </c>
      <c r="G297" s="98">
        <v>-0.0221</v>
      </c>
    </row>
    <row r="298" ht="15.75" customHeight="1">
      <c r="A298" s="254">
        <v>45180.0</v>
      </c>
      <c r="B298" s="89">
        <v>632.9</v>
      </c>
      <c r="C298" s="89">
        <v>632.7</v>
      </c>
      <c r="D298" s="89">
        <v>633.45</v>
      </c>
      <c r="E298" s="89">
        <v>628.56</v>
      </c>
      <c r="F298" s="89" t="s">
        <v>2131</v>
      </c>
      <c r="G298" s="98">
        <v>0.0121</v>
      </c>
    </row>
    <row r="299" ht="15.75" customHeight="1">
      <c r="A299" s="254">
        <v>45177.0</v>
      </c>
      <c r="B299" s="89">
        <v>625.32</v>
      </c>
      <c r="C299" s="89">
        <v>616.05</v>
      </c>
      <c r="D299" s="89">
        <v>626.97</v>
      </c>
      <c r="E299" s="89">
        <v>612.31</v>
      </c>
      <c r="F299" s="89" t="s">
        <v>3018</v>
      </c>
      <c r="G299" s="98">
        <v>0.0201</v>
      </c>
    </row>
    <row r="300" ht="15.75" customHeight="1">
      <c r="A300" s="254">
        <v>45176.0</v>
      </c>
      <c r="B300" s="89">
        <v>613.01</v>
      </c>
      <c r="C300" s="89">
        <v>609.02</v>
      </c>
      <c r="D300" s="89">
        <v>614.6</v>
      </c>
      <c r="E300" s="89">
        <v>607.18</v>
      </c>
      <c r="F300" s="89" t="s">
        <v>1742</v>
      </c>
      <c r="G300" s="98">
        <v>0.0076</v>
      </c>
    </row>
    <row r="301" ht="15.75" customHeight="1">
      <c r="A301" s="254">
        <v>45175.0</v>
      </c>
      <c r="B301" s="89">
        <v>608.37</v>
      </c>
      <c r="C301" s="89">
        <v>609.27</v>
      </c>
      <c r="D301" s="89">
        <v>610.67</v>
      </c>
      <c r="E301" s="89">
        <v>603.74</v>
      </c>
      <c r="F301" s="89" t="s">
        <v>1742</v>
      </c>
      <c r="G301" s="98">
        <v>-0.0015</v>
      </c>
    </row>
    <row r="302" ht="15.75" customHeight="1">
      <c r="A302" s="254">
        <v>45174.0</v>
      </c>
      <c r="B302" s="89">
        <v>609.27</v>
      </c>
      <c r="C302" s="89">
        <v>608.12</v>
      </c>
      <c r="D302" s="89">
        <v>617.0</v>
      </c>
      <c r="E302" s="89">
        <v>606.18</v>
      </c>
      <c r="F302" s="89" t="s">
        <v>2088</v>
      </c>
      <c r="G302" s="98">
        <v>0.0035</v>
      </c>
    </row>
    <row r="303" ht="15.75" customHeight="1">
      <c r="A303" s="254">
        <v>45173.0</v>
      </c>
      <c r="B303" s="89">
        <v>607.13</v>
      </c>
      <c r="C303" s="89">
        <v>613.71</v>
      </c>
      <c r="D303" s="89">
        <v>613.71</v>
      </c>
      <c r="E303" s="89">
        <v>604.14</v>
      </c>
      <c r="F303" s="89" t="s">
        <v>1915</v>
      </c>
      <c r="G303" s="98">
        <v>-0.0036</v>
      </c>
    </row>
    <row r="304" ht="15.75" customHeight="1">
      <c r="A304" s="254">
        <v>45170.0</v>
      </c>
      <c r="B304" s="89">
        <v>609.32</v>
      </c>
      <c r="C304" s="89">
        <v>602.34</v>
      </c>
      <c r="D304" s="89">
        <v>613.01</v>
      </c>
      <c r="E304" s="89">
        <v>600.05</v>
      </c>
      <c r="F304" s="89" t="s">
        <v>2696</v>
      </c>
      <c r="G304" s="98">
        <v>0.017</v>
      </c>
    </row>
    <row r="305" ht="15.75" customHeight="1">
      <c r="A305" s="254">
        <v>45169.0</v>
      </c>
      <c r="B305" s="89">
        <v>599.15</v>
      </c>
      <c r="C305" s="89">
        <v>606.93</v>
      </c>
      <c r="D305" s="89">
        <v>607.78</v>
      </c>
      <c r="E305" s="89">
        <v>597.21</v>
      </c>
      <c r="F305" s="89" t="s">
        <v>2891</v>
      </c>
      <c r="G305" s="98">
        <v>-0.0075</v>
      </c>
    </row>
    <row r="306" ht="15.75" customHeight="1">
      <c r="A306" s="254">
        <v>45168.0</v>
      </c>
      <c r="B306" s="89">
        <v>603.69</v>
      </c>
      <c r="C306" s="89">
        <v>609.32</v>
      </c>
      <c r="D306" s="89">
        <v>611.02</v>
      </c>
      <c r="E306" s="89">
        <v>603.14</v>
      </c>
      <c r="F306" s="89" t="s">
        <v>2223</v>
      </c>
      <c r="G306" s="98">
        <v>-0.0026</v>
      </c>
    </row>
    <row r="307" ht="15.75" customHeight="1">
      <c r="A307" s="254">
        <v>45167.0</v>
      </c>
      <c r="B307" s="89">
        <v>605.28</v>
      </c>
      <c r="C307" s="89">
        <v>601.74</v>
      </c>
      <c r="D307" s="89">
        <v>608.62</v>
      </c>
      <c r="E307" s="89">
        <v>601.74</v>
      </c>
      <c r="F307" s="89" t="s">
        <v>2243</v>
      </c>
      <c r="G307" s="98">
        <v>0.0079</v>
      </c>
    </row>
    <row r="308" ht="15.75" customHeight="1">
      <c r="A308" s="254">
        <v>45166.0</v>
      </c>
      <c r="B308" s="89">
        <v>600.55</v>
      </c>
      <c r="C308" s="89">
        <v>603.54</v>
      </c>
      <c r="D308" s="89">
        <v>606.63</v>
      </c>
      <c r="E308" s="89">
        <v>599.7</v>
      </c>
      <c r="F308" s="89" t="s">
        <v>2102</v>
      </c>
      <c r="G308" s="98">
        <v>-0.0045</v>
      </c>
    </row>
    <row r="309" ht="15.75" customHeight="1">
      <c r="A309" s="254">
        <v>45163.0</v>
      </c>
      <c r="B309" s="89">
        <v>603.24</v>
      </c>
      <c r="C309" s="89">
        <v>608.97</v>
      </c>
      <c r="D309" s="89">
        <v>614.8</v>
      </c>
      <c r="E309" s="89">
        <v>591.47</v>
      </c>
      <c r="F309" s="89" t="s">
        <v>3019</v>
      </c>
      <c r="G309" s="98">
        <v>-0.0096</v>
      </c>
    </row>
    <row r="310" ht="15.75" customHeight="1">
      <c r="A310" s="254">
        <v>45162.0</v>
      </c>
      <c r="B310" s="89">
        <v>609.07</v>
      </c>
      <c r="C310" s="89">
        <v>616.1</v>
      </c>
      <c r="D310" s="89">
        <v>617.1</v>
      </c>
      <c r="E310" s="89">
        <v>607.78</v>
      </c>
      <c r="F310" s="89" t="s">
        <v>1673</v>
      </c>
      <c r="G310" s="98">
        <v>-0.0048</v>
      </c>
    </row>
    <row r="311" ht="15.75" customHeight="1">
      <c r="A311" s="254">
        <v>45161.0</v>
      </c>
      <c r="B311" s="89">
        <v>612.01</v>
      </c>
      <c r="C311" s="89">
        <v>620.83</v>
      </c>
      <c r="D311" s="89">
        <v>620.83</v>
      </c>
      <c r="E311" s="89">
        <v>611.26</v>
      </c>
      <c r="F311" s="89" t="s">
        <v>1630</v>
      </c>
      <c r="G311" s="98">
        <v>-0.0102</v>
      </c>
    </row>
    <row r="312" ht="15.75" customHeight="1">
      <c r="A312" s="254">
        <v>45160.0</v>
      </c>
      <c r="B312" s="89">
        <v>618.29</v>
      </c>
      <c r="C312" s="89">
        <v>619.89</v>
      </c>
      <c r="D312" s="89">
        <v>624.57</v>
      </c>
      <c r="E312" s="89">
        <v>616.7</v>
      </c>
      <c r="F312" s="89" t="s">
        <v>2140</v>
      </c>
      <c r="G312" s="98">
        <v>-5.0E-4</v>
      </c>
    </row>
    <row r="313" ht="15.75" customHeight="1">
      <c r="A313" s="254">
        <v>45159.0</v>
      </c>
      <c r="B313" s="89">
        <v>618.59</v>
      </c>
      <c r="C313" s="89">
        <v>615.1</v>
      </c>
      <c r="D313" s="89">
        <v>621.38</v>
      </c>
      <c r="E313" s="89">
        <v>612.91</v>
      </c>
      <c r="F313" s="89" t="s">
        <v>1656</v>
      </c>
      <c r="G313" s="98">
        <v>0.0076</v>
      </c>
    </row>
    <row r="314" ht="15.75" customHeight="1">
      <c r="A314" s="254">
        <v>45156.0</v>
      </c>
      <c r="B314" s="89">
        <v>613.91</v>
      </c>
      <c r="C314" s="89">
        <v>610.91</v>
      </c>
      <c r="D314" s="89">
        <v>618.19</v>
      </c>
      <c r="E314" s="89">
        <v>609.02</v>
      </c>
      <c r="F314" s="89" t="s">
        <v>2144</v>
      </c>
      <c r="G314" s="98">
        <v>0.0033</v>
      </c>
    </row>
    <row r="315" ht="15.75" customHeight="1">
      <c r="A315" s="254">
        <v>45155.0</v>
      </c>
      <c r="B315" s="89">
        <v>611.86</v>
      </c>
      <c r="C315" s="89">
        <v>618.09</v>
      </c>
      <c r="D315" s="89">
        <v>620.09</v>
      </c>
      <c r="E315" s="89">
        <v>609.12</v>
      </c>
      <c r="F315" s="89" t="s">
        <v>2381</v>
      </c>
      <c r="G315" s="98">
        <v>-0.0081</v>
      </c>
    </row>
    <row r="316" ht="15.75" customHeight="1">
      <c r="A316" s="254">
        <v>45154.0</v>
      </c>
      <c r="B316" s="89">
        <v>616.85</v>
      </c>
      <c r="C316" s="89">
        <v>604.83</v>
      </c>
      <c r="D316" s="89">
        <v>619.44</v>
      </c>
      <c r="E316" s="89">
        <v>595.46</v>
      </c>
      <c r="F316" s="89" t="s">
        <v>2690</v>
      </c>
      <c r="G316" s="98">
        <v>0.0188</v>
      </c>
    </row>
    <row r="317" ht="15.75" customHeight="1">
      <c r="A317" s="254">
        <v>45152.0</v>
      </c>
      <c r="B317" s="89">
        <v>605.48</v>
      </c>
      <c r="C317" s="89">
        <v>610.12</v>
      </c>
      <c r="D317" s="89">
        <v>610.12</v>
      </c>
      <c r="E317" s="89">
        <v>592.67</v>
      </c>
      <c r="F317" s="89" t="s">
        <v>3020</v>
      </c>
      <c r="G317" s="98">
        <v>-0.0073</v>
      </c>
    </row>
    <row r="318" ht="15.75" customHeight="1">
      <c r="A318" s="254">
        <v>45149.0</v>
      </c>
      <c r="B318" s="89">
        <v>609.92</v>
      </c>
      <c r="C318" s="89">
        <v>617.84</v>
      </c>
      <c r="D318" s="89">
        <v>622.83</v>
      </c>
      <c r="E318" s="89">
        <v>608.12</v>
      </c>
      <c r="F318" s="89" t="s">
        <v>2784</v>
      </c>
      <c r="G318" s="98">
        <v>-0.0104</v>
      </c>
    </row>
    <row r="319" ht="15.75" customHeight="1">
      <c r="A319" s="254">
        <v>45148.0</v>
      </c>
      <c r="B319" s="89">
        <v>616.35</v>
      </c>
      <c r="C319" s="89">
        <v>621.08</v>
      </c>
      <c r="D319" s="89">
        <v>626.37</v>
      </c>
      <c r="E319" s="89">
        <v>596.16</v>
      </c>
      <c r="F319" s="89" t="s">
        <v>3021</v>
      </c>
      <c r="G319" s="98">
        <v>-0.0069</v>
      </c>
    </row>
    <row r="320" ht="15.75" customHeight="1">
      <c r="A320" s="254">
        <v>45147.0</v>
      </c>
      <c r="B320" s="89">
        <v>620.64</v>
      </c>
      <c r="C320" s="89">
        <v>608.72</v>
      </c>
      <c r="D320" s="89">
        <v>622.08</v>
      </c>
      <c r="E320" s="89">
        <v>603.49</v>
      </c>
      <c r="F320" s="89" t="s">
        <v>3022</v>
      </c>
      <c r="G320" s="98">
        <v>0.0251</v>
      </c>
    </row>
    <row r="321" ht="15.75" customHeight="1">
      <c r="A321" s="254">
        <v>45146.0</v>
      </c>
      <c r="B321" s="89">
        <v>605.43</v>
      </c>
      <c r="C321" s="89">
        <v>610.67</v>
      </c>
      <c r="D321" s="89">
        <v>612.86</v>
      </c>
      <c r="E321" s="89">
        <v>603.39</v>
      </c>
      <c r="F321" s="89" t="s">
        <v>2110</v>
      </c>
      <c r="G321" s="98">
        <v>-0.0036</v>
      </c>
    </row>
    <row r="322" ht="15.75" customHeight="1">
      <c r="A322" s="254">
        <v>45145.0</v>
      </c>
      <c r="B322" s="89">
        <v>607.63</v>
      </c>
      <c r="C322" s="89">
        <v>617.1</v>
      </c>
      <c r="D322" s="89">
        <v>617.1</v>
      </c>
      <c r="E322" s="89">
        <v>606.63</v>
      </c>
      <c r="F322" s="89" t="s">
        <v>2668</v>
      </c>
      <c r="G322" s="98">
        <v>-0.0089</v>
      </c>
    </row>
    <row r="323" ht="15.75" customHeight="1">
      <c r="A323" s="254">
        <v>45142.0</v>
      </c>
      <c r="B323" s="89">
        <v>613.11</v>
      </c>
      <c r="C323" s="89">
        <v>622.93</v>
      </c>
      <c r="D323" s="89">
        <v>623.08</v>
      </c>
      <c r="E323" s="89">
        <v>611.41</v>
      </c>
      <c r="F323" s="89" t="s">
        <v>2051</v>
      </c>
      <c r="G323" s="98">
        <v>-0.0064</v>
      </c>
    </row>
    <row r="324" ht="15.75" customHeight="1">
      <c r="A324" s="254">
        <v>45141.0</v>
      </c>
      <c r="B324" s="89">
        <v>617.05</v>
      </c>
      <c r="C324" s="89">
        <v>621.08</v>
      </c>
      <c r="D324" s="89">
        <v>624.52</v>
      </c>
      <c r="E324" s="89">
        <v>612.26</v>
      </c>
      <c r="F324" s="89" t="s">
        <v>3023</v>
      </c>
      <c r="G324" s="98">
        <v>-0.0059</v>
      </c>
    </row>
    <row r="325" ht="15.75" customHeight="1">
      <c r="A325" s="254">
        <v>45140.0</v>
      </c>
      <c r="B325" s="89">
        <v>620.73</v>
      </c>
      <c r="C325" s="89">
        <v>642.02</v>
      </c>
      <c r="D325" s="89">
        <v>642.32</v>
      </c>
      <c r="E325" s="89">
        <v>614.55</v>
      </c>
      <c r="F325" s="89" t="s">
        <v>3024</v>
      </c>
      <c r="G325" s="98">
        <v>-0.0326</v>
      </c>
    </row>
    <row r="326" ht="15.75" customHeight="1">
      <c r="A326" s="254">
        <v>45139.0</v>
      </c>
      <c r="B326" s="89">
        <v>641.67</v>
      </c>
      <c r="C326" s="89">
        <v>643.02</v>
      </c>
      <c r="D326" s="89">
        <v>650.89</v>
      </c>
      <c r="E326" s="89">
        <v>640.03</v>
      </c>
      <c r="F326" s="89" t="s">
        <v>3025</v>
      </c>
      <c r="G326" s="98">
        <v>-0.001</v>
      </c>
    </row>
    <row r="327" ht="15.75" customHeight="1">
      <c r="A327" s="254">
        <v>45138.0</v>
      </c>
      <c r="B327" s="89">
        <v>642.32</v>
      </c>
      <c r="C327" s="89">
        <v>638.23</v>
      </c>
      <c r="D327" s="89">
        <v>643.56</v>
      </c>
      <c r="E327" s="89">
        <v>633.94</v>
      </c>
      <c r="F327" s="89" t="s">
        <v>2080</v>
      </c>
      <c r="G327" s="98">
        <v>0.0142</v>
      </c>
    </row>
    <row r="328" ht="15.75" customHeight="1">
      <c r="A328" s="254">
        <v>45135.0</v>
      </c>
      <c r="B328" s="89">
        <v>633.35</v>
      </c>
      <c r="C328" s="89">
        <v>644.01</v>
      </c>
      <c r="D328" s="89">
        <v>644.01</v>
      </c>
      <c r="E328" s="89">
        <v>629.86</v>
      </c>
      <c r="F328" s="89" t="s">
        <v>2831</v>
      </c>
      <c r="G328" s="98">
        <v>-0.013</v>
      </c>
    </row>
    <row r="329" ht="15.75" customHeight="1">
      <c r="A329" s="254">
        <v>45134.0</v>
      </c>
      <c r="B329" s="89">
        <v>641.72</v>
      </c>
      <c r="C329" s="89">
        <v>645.01</v>
      </c>
      <c r="D329" s="89">
        <v>646.46</v>
      </c>
      <c r="E329" s="89">
        <v>634.79</v>
      </c>
      <c r="F329" s="89" t="s">
        <v>3026</v>
      </c>
      <c r="G329" s="98">
        <v>0.0041</v>
      </c>
    </row>
    <row r="330" ht="15.75" customHeight="1">
      <c r="A330" s="254">
        <v>45133.0</v>
      </c>
      <c r="B330" s="89">
        <v>639.13</v>
      </c>
      <c r="C330" s="89">
        <v>638.03</v>
      </c>
      <c r="D330" s="89">
        <v>663.35</v>
      </c>
      <c r="E330" s="89">
        <v>637.03</v>
      </c>
      <c r="F330" s="89" t="s">
        <v>3027</v>
      </c>
      <c r="G330" s="98">
        <v>0.0026</v>
      </c>
    </row>
    <row r="331" ht="15.75" customHeight="1">
      <c r="A331" s="254">
        <v>45132.0</v>
      </c>
      <c r="B331" s="89">
        <v>637.48</v>
      </c>
      <c r="C331" s="89">
        <v>634.04</v>
      </c>
      <c r="D331" s="89">
        <v>640.52</v>
      </c>
      <c r="E331" s="89">
        <v>631.4</v>
      </c>
      <c r="F331" s="89" t="s">
        <v>3028</v>
      </c>
      <c r="G331" s="98">
        <v>0.0162</v>
      </c>
    </row>
    <row r="332" ht="15.75" customHeight="1">
      <c r="A332" s="254">
        <v>45131.0</v>
      </c>
      <c r="B332" s="89">
        <v>627.31</v>
      </c>
      <c r="C332" s="89">
        <v>626.02</v>
      </c>
      <c r="D332" s="89">
        <v>632.5</v>
      </c>
      <c r="E332" s="89">
        <v>624.32</v>
      </c>
      <c r="F332" s="89" t="s">
        <v>3029</v>
      </c>
      <c r="G332" s="98">
        <v>0.0056</v>
      </c>
    </row>
    <row r="333" ht="15.75" customHeight="1">
      <c r="A333" s="254">
        <v>45128.0</v>
      </c>
      <c r="B333" s="89">
        <v>623.83</v>
      </c>
      <c r="C333" s="89">
        <v>619.09</v>
      </c>
      <c r="D333" s="89">
        <v>629.06</v>
      </c>
      <c r="E333" s="89">
        <v>615.8</v>
      </c>
      <c r="F333" s="89" t="s">
        <v>3030</v>
      </c>
      <c r="G333" s="98">
        <v>0.0066</v>
      </c>
    </row>
    <row r="334" ht="15.75" customHeight="1">
      <c r="A334" s="254">
        <v>45127.0</v>
      </c>
      <c r="B334" s="89">
        <v>619.74</v>
      </c>
      <c r="C334" s="89">
        <v>620.73</v>
      </c>
      <c r="D334" s="89">
        <v>621.68</v>
      </c>
      <c r="E334" s="89">
        <v>614.3</v>
      </c>
      <c r="F334" s="89" t="s">
        <v>3031</v>
      </c>
      <c r="G334" s="98">
        <v>0.0017</v>
      </c>
    </row>
    <row r="335" ht="15.75" customHeight="1">
      <c r="A335" s="254">
        <v>45126.0</v>
      </c>
      <c r="B335" s="89">
        <v>618.69</v>
      </c>
      <c r="C335" s="89">
        <v>612.11</v>
      </c>
      <c r="D335" s="89">
        <v>623.38</v>
      </c>
      <c r="E335" s="89">
        <v>608.27</v>
      </c>
      <c r="F335" s="89" t="s">
        <v>3032</v>
      </c>
      <c r="G335" s="98">
        <v>0.0139</v>
      </c>
    </row>
    <row r="336" ht="15.75" customHeight="1">
      <c r="A336" s="254">
        <v>45125.0</v>
      </c>
      <c r="B336" s="89">
        <v>610.22</v>
      </c>
      <c r="C336" s="89">
        <v>618.49</v>
      </c>
      <c r="D336" s="89">
        <v>618.94</v>
      </c>
      <c r="E336" s="89">
        <v>605.13</v>
      </c>
      <c r="F336" s="89" t="s">
        <v>2916</v>
      </c>
      <c r="G336" s="98">
        <v>-0.0103</v>
      </c>
    </row>
    <row r="337" ht="15.75" customHeight="1">
      <c r="A337" s="254">
        <v>45124.0</v>
      </c>
      <c r="B337" s="89">
        <v>616.6</v>
      </c>
      <c r="C337" s="89">
        <v>624.97</v>
      </c>
      <c r="D337" s="89">
        <v>625.07</v>
      </c>
      <c r="E337" s="89">
        <v>615.25</v>
      </c>
      <c r="F337" s="89" t="s">
        <v>1599</v>
      </c>
      <c r="G337" s="98">
        <v>-0.0102</v>
      </c>
    </row>
    <row r="338" ht="15.75" customHeight="1">
      <c r="A338" s="254">
        <v>45121.0</v>
      </c>
      <c r="B338" s="89">
        <v>622.98</v>
      </c>
      <c r="C338" s="89">
        <v>621.08</v>
      </c>
      <c r="D338" s="89">
        <v>624.07</v>
      </c>
      <c r="E338" s="89">
        <v>617.59</v>
      </c>
      <c r="F338" s="89" t="s">
        <v>2278</v>
      </c>
      <c r="G338" s="98">
        <v>0.0068</v>
      </c>
    </row>
    <row r="339" ht="15.75" customHeight="1">
      <c r="A339" s="254">
        <v>45120.0</v>
      </c>
      <c r="B339" s="89">
        <v>618.74</v>
      </c>
      <c r="C339" s="89">
        <v>623.08</v>
      </c>
      <c r="D339" s="89">
        <v>624.57</v>
      </c>
      <c r="E339" s="89">
        <v>613.61</v>
      </c>
      <c r="F339" s="89" t="s">
        <v>2280</v>
      </c>
      <c r="G339" s="98">
        <v>-0.0013</v>
      </c>
    </row>
    <row r="340" ht="15.75" customHeight="1">
      <c r="A340" s="254">
        <v>45119.0</v>
      </c>
      <c r="B340" s="89">
        <v>619.54</v>
      </c>
      <c r="C340" s="89">
        <v>628.01</v>
      </c>
      <c r="D340" s="89">
        <v>628.86</v>
      </c>
      <c r="E340" s="89">
        <v>617.45</v>
      </c>
      <c r="F340" s="89" t="s">
        <v>3033</v>
      </c>
      <c r="G340" s="98">
        <v>-0.0112</v>
      </c>
    </row>
    <row r="341" ht="15.75" customHeight="1">
      <c r="A341" s="254">
        <v>45118.0</v>
      </c>
      <c r="B341" s="89">
        <v>626.57</v>
      </c>
      <c r="C341" s="89">
        <v>623.03</v>
      </c>
      <c r="D341" s="89">
        <v>628.51</v>
      </c>
      <c r="E341" s="89">
        <v>620.24</v>
      </c>
      <c r="F341" s="89" t="s">
        <v>3034</v>
      </c>
      <c r="G341" s="98">
        <v>0.0159</v>
      </c>
    </row>
    <row r="342" ht="15.75" customHeight="1">
      <c r="A342" s="254">
        <v>45117.0</v>
      </c>
      <c r="B342" s="89">
        <v>616.75</v>
      </c>
      <c r="C342" s="89">
        <v>622.08</v>
      </c>
      <c r="D342" s="89">
        <v>632.85</v>
      </c>
      <c r="E342" s="89">
        <v>615.65</v>
      </c>
      <c r="F342" s="89" t="s">
        <v>2573</v>
      </c>
      <c r="G342" s="98">
        <v>7.0E-4</v>
      </c>
    </row>
    <row r="343" ht="15.75" customHeight="1">
      <c r="A343" s="254">
        <v>45114.0</v>
      </c>
      <c r="B343" s="89">
        <v>616.3</v>
      </c>
      <c r="C343" s="89">
        <v>598.15</v>
      </c>
      <c r="D343" s="89">
        <v>622.88</v>
      </c>
      <c r="E343" s="89">
        <v>590.38</v>
      </c>
      <c r="F343" s="89" t="s">
        <v>3035</v>
      </c>
      <c r="G343" s="98">
        <v>0.029</v>
      </c>
    </row>
    <row r="344" ht="15.75" customHeight="1">
      <c r="A344" s="254">
        <v>45113.0</v>
      </c>
      <c r="B344" s="89">
        <v>598.95</v>
      </c>
      <c r="C344" s="89">
        <v>588.98</v>
      </c>
      <c r="D344" s="89">
        <v>603.09</v>
      </c>
      <c r="E344" s="89">
        <v>586.74</v>
      </c>
      <c r="F344" s="89" t="s">
        <v>3036</v>
      </c>
      <c r="G344" s="98">
        <v>0.0213</v>
      </c>
    </row>
    <row r="345" ht="15.75" customHeight="1">
      <c r="A345" s="254">
        <v>45112.0</v>
      </c>
      <c r="B345" s="89">
        <v>586.44</v>
      </c>
      <c r="C345" s="89">
        <v>590.18</v>
      </c>
      <c r="D345" s="89">
        <v>591.18</v>
      </c>
      <c r="E345" s="89">
        <v>583.15</v>
      </c>
      <c r="F345" s="89" t="s">
        <v>2926</v>
      </c>
      <c r="G345" s="98">
        <v>-0.0054</v>
      </c>
    </row>
    <row r="346" ht="15.75" customHeight="1">
      <c r="A346" s="254">
        <v>45111.0</v>
      </c>
      <c r="B346" s="89">
        <v>589.63</v>
      </c>
      <c r="C346" s="89">
        <v>592.57</v>
      </c>
      <c r="D346" s="89">
        <v>594.57</v>
      </c>
      <c r="E346" s="89">
        <v>587.69</v>
      </c>
      <c r="F346" s="89" t="s">
        <v>2006</v>
      </c>
      <c r="G346" s="98">
        <v>0.0011</v>
      </c>
    </row>
    <row r="347" ht="15.75" customHeight="1">
      <c r="A347" s="254">
        <v>45110.0</v>
      </c>
      <c r="B347" s="89">
        <v>588.98</v>
      </c>
      <c r="C347" s="89">
        <v>598.15</v>
      </c>
      <c r="D347" s="89">
        <v>600.45</v>
      </c>
      <c r="E347" s="89">
        <v>588.18</v>
      </c>
      <c r="F347" s="89" t="s">
        <v>3032</v>
      </c>
      <c r="G347" s="98">
        <v>-0.008</v>
      </c>
    </row>
    <row r="348" ht="15.75" customHeight="1">
      <c r="A348" s="254">
        <v>45107.0</v>
      </c>
      <c r="B348" s="89">
        <v>593.72</v>
      </c>
      <c r="C348" s="89">
        <v>586.54</v>
      </c>
      <c r="D348" s="89">
        <v>597.16</v>
      </c>
      <c r="E348" s="89">
        <v>586.19</v>
      </c>
      <c r="F348" s="89" t="s">
        <v>2172</v>
      </c>
      <c r="G348" s="98">
        <v>0.0152</v>
      </c>
    </row>
    <row r="349" ht="15.75" customHeight="1">
      <c r="A349" s="254">
        <v>45105.0</v>
      </c>
      <c r="B349" s="89">
        <v>584.84</v>
      </c>
      <c r="C349" s="89">
        <v>577.22</v>
      </c>
      <c r="D349" s="89">
        <v>588.18</v>
      </c>
      <c r="E349" s="89">
        <v>573.73</v>
      </c>
      <c r="F349" s="89" t="s">
        <v>3037</v>
      </c>
      <c r="G349" s="98">
        <v>0.0236</v>
      </c>
    </row>
    <row r="350" ht="15.75" customHeight="1">
      <c r="A350" s="254">
        <v>45104.0</v>
      </c>
      <c r="B350" s="89">
        <v>571.34</v>
      </c>
      <c r="C350" s="89">
        <v>568.25</v>
      </c>
      <c r="D350" s="89">
        <v>575.13</v>
      </c>
      <c r="E350" s="89">
        <v>566.7</v>
      </c>
      <c r="F350" s="89" t="s">
        <v>2161</v>
      </c>
      <c r="G350" s="98">
        <v>0.0092</v>
      </c>
    </row>
    <row r="351" ht="15.75" customHeight="1">
      <c r="A351" s="254">
        <v>45103.0</v>
      </c>
      <c r="B351" s="89">
        <v>566.1</v>
      </c>
      <c r="C351" s="89">
        <v>558.28</v>
      </c>
      <c r="D351" s="89">
        <v>567.25</v>
      </c>
      <c r="E351" s="89">
        <v>556.08</v>
      </c>
      <c r="F351" s="89" t="s">
        <v>1575</v>
      </c>
      <c r="G351" s="98">
        <v>0.0147</v>
      </c>
    </row>
    <row r="352" ht="15.75" customHeight="1">
      <c r="A352" s="254">
        <v>45100.0</v>
      </c>
      <c r="B352" s="89">
        <v>557.93</v>
      </c>
      <c r="C352" s="89">
        <v>568.25</v>
      </c>
      <c r="D352" s="89">
        <v>569.39</v>
      </c>
      <c r="E352" s="89">
        <v>555.98</v>
      </c>
      <c r="F352" s="89" t="s">
        <v>3038</v>
      </c>
      <c r="G352" s="98">
        <v>-0.017</v>
      </c>
    </row>
    <row r="353" ht="15.75" customHeight="1">
      <c r="A353" s="254">
        <v>45099.0</v>
      </c>
      <c r="B353" s="89">
        <v>567.6</v>
      </c>
      <c r="C353" s="89">
        <v>582.2</v>
      </c>
      <c r="D353" s="89">
        <v>582.9</v>
      </c>
      <c r="E353" s="89">
        <v>566.45</v>
      </c>
      <c r="F353" s="89" t="s">
        <v>2311</v>
      </c>
      <c r="G353" s="98">
        <v>-0.0207</v>
      </c>
    </row>
    <row r="354" ht="15.75" customHeight="1">
      <c r="A354" s="254">
        <v>45098.0</v>
      </c>
      <c r="B354" s="89">
        <v>579.61</v>
      </c>
      <c r="C354" s="89">
        <v>583.15</v>
      </c>
      <c r="D354" s="89">
        <v>584.1</v>
      </c>
      <c r="E354" s="89">
        <v>572.73</v>
      </c>
      <c r="F354" s="89" t="s">
        <v>2030</v>
      </c>
      <c r="G354" s="98">
        <v>-0.0032</v>
      </c>
    </row>
    <row r="355" ht="15.75" customHeight="1">
      <c r="A355" s="254">
        <v>45097.0</v>
      </c>
      <c r="B355" s="89">
        <v>581.46</v>
      </c>
      <c r="C355" s="89">
        <v>564.31</v>
      </c>
      <c r="D355" s="89">
        <v>582.15</v>
      </c>
      <c r="E355" s="89">
        <v>560.77</v>
      </c>
      <c r="F355" s="89" t="s">
        <v>3039</v>
      </c>
      <c r="G355" s="98">
        <v>0.0304</v>
      </c>
    </row>
    <row r="356" ht="15.75" customHeight="1">
      <c r="A356" s="254">
        <v>45096.0</v>
      </c>
      <c r="B356" s="89">
        <v>564.31</v>
      </c>
      <c r="C356" s="89">
        <v>568.9</v>
      </c>
      <c r="D356" s="89">
        <v>571.44</v>
      </c>
      <c r="E356" s="89">
        <v>562.47</v>
      </c>
      <c r="F356" s="89" t="s">
        <v>1696</v>
      </c>
      <c r="G356" s="98">
        <v>-0.0066</v>
      </c>
    </row>
    <row r="357" ht="15.75" customHeight="1">
      <c r="A357" s="254">
        <v>45093.0</v>
      </c>
      <c r="B357" s="89">
        <v>568.05</v>
      </c>
      <c r="C357" s="89">
        <v>567.9</v>
      </c>
      <c r="D357" s="89">
        <v>570.44</v>
      </c>
      <c r="E357" s="89">
        <v>564.31</v>
      </c>
      <c r="F357" s="89" t="s">
        <v>1660</v>
      </c>
      <c r="G357" s="98">
        <v>0.0024</v>
      </c>
    </row>
    <row r="358" ht="15.75" customHeight="1">
      <c r="A358" s="254">
        <v>45092.0</v>
      </c>
      <c r="B358" s="89">
        <v>566.7</v>
      </c>
      <c r="C358" s="89">
        <v>570.04</v>
      </c>
      <c r="D358" s="89">
        <v>573.23</v>
      </c>
      <c r="E358" s="89">
        <v>566.0</v>
      </c>
      <c r="F358" s="89" t="s">
        <v>2691</v>
      </c>
      <c r="G358" s="98">
        <v>-0.0032</v>
      </c>
    </row>
    <row r="359" ht="15.75" customHeight="1">
      <c r="A359" s="254">
        <v>45091.0</v>
      </c>
      <c r="B359" s="89">
        <v>568.55</v>
      </c>
      <c r="C359" s="89">
        <v>564.26</v>
      </c>
      <c r="D359" s="89">
        <v>569.44</v>
      </c>
      <c r="E359" s="89">
        <v>562.27</v>
      </c>
      <c r="F359" s="89" t="s">
        <v>2987</v>
      </c>
      <c r="G359" s="98">
        <v>0.0144</v>
      </c>
    </row>
    <row r="360" ht="15.75" customHeight="1">
      <c r="A360" s="254">
        <v>45090.0</v>
      </c>
      <c r="B360" s="89">
        <v>560.47</v>
      </c>
      <c r="C360" s="89">
        <v>565.95</v>
      </c>
      <c r="D360" s="89">
        <v>569.29</v>
      </c>
      <c r="E360" s="89">
        <v>559.03</v>
      </c>
      <c r="F360" s="89" t="s">
        <v>3040</v>
      </c>
      <c r="G360" s="98">
        <v>-0.0035</v>
      </c>
    </row>
    <row r="361" ht="15.75" customHeight="1">
      <c r="A361" s="254">
        <v>45089.0</v>
      </c>
      <c r="B361" s="89">
        <v>562.41</v>
      </c>
      <c r="C361" s="89">
        <v>565.26</v>
      </c>
      <c r="D361" s="89">
        <v>567.15</v>
      </c>
      <c r="E361" s="89">
        <v>558.92</v>
      </c>
      <c r="F361" s="89" t="s">
        <v>1933</v>
      </c>
      <c r="G361" s="98">
        <v>0.0033</v>
      </c>
    </row>
    <row r="362" ht="15.75" customHeight="1">
      <c r="A362" s="254">
        <v>45086.0</v>
      </c>
      <c r="B362" s="89">
        <v>560.57</v>
      </c>
      <c r="C362" s="89">
        <v>562.66</v>
      </c>
      <c r="D362" s="89">
        <v>564.71</v>
      </c>
      <c r="E362" s="89">
        <v>557.58</v>
      </c>
      <c r="F362" s="89" t="s">
        <v>3038</v>
      </c>
      <c r="G362" s="98">
        <v>0.0046</v>
      </c>
    </row>
    <row r="363" ht="15.75" customHeight="1">
      <c r="A363" s="254">
        <v>45085.0</v>
      </c>
      <c r="B363" s="89">
        <v>557.98</v>
      </c>
      <c r="C363" s="89">
        <v>568.25</v>
      </c>
      <c r="D363" s="89">
        <v>574.78</v>
      </c>
      <c r="E363" s="89">
        <v>555.29</v>
      </c>
      <c r="F363" s="89" t="s">
        <v>3041</v>
      </c>
      <c r="G363" s="98">
        <v>-0.0145</v>
      </c>
    </row>
    <row r="364" ht="15.75" customHeight="1">
      <c r="A364" s="254">
        <v>45084.0</v>
      </c>
      <c r="B364" s="89">
        <v>566.2</v>
      </c>
      <c r="C364" s="89">
        <v>557.08</v>
      </c>
      <c r="D364" s="89">
        <v>573.23</v>
      </c>
      <c r="E364" s="89">
        <v>550.45</v>
      </c>
      <c r="F364" s="89" t="s">
        <v>2658</v>
      </c>
      <c r="G364" s="98">
        <v>0.022</v>
      </c>
    </row>
    <row r="365" ht="15.75" customHeight="1">
      <c r="A365" s="254">
        <v>45083.0</v>
      </c>
      <c r="B365" s="89">
        <v>554.04</v>
      </c>
      <c r="C365" s="89">
        <v>547.76</v>
      </c>
      <c r="D365" s="89">
        <v>555.29</v>
      </c>
      <c r="E365" s="89">
        <v>543.67</v>
      </c>
      <c r="F365" s="89" t="s">
        <v>2896</v>
      </c>
      <c r="G365" s="98">
        <v>0.0174</v>
      </c>
    </row>
    <row r="366" ht="15.75" customHeight="1">
      <c r="A366" s="254">
        <v>45082.0</v>
      </c>
      <c r="B366" s="89">
        <v>544.57</v>
      </c>
      <c r="C366" s="89">
        <v>537.34</v>
      </c>
      <c r="D366" s="89">
        <v>547.11</v>
      </c>
      <c r="E366" s="89">
        <v>536.24</v>
      </c>
      <c r="F366" s="89" t="s">
        <v>3042</v>
      </c>
      <c r="G366" s="98">
        <v>0.0193</v>
      </c>
    </row>
    <row r="367" ht="15.75" customHeight="1">
      <c r="A367" s="254">
        <v>45079.0</v>
      </c>
      <c r="B367" s="89">
        <v>534.25</v>
      </c>
      <c r="C367" s="89">
        <v>535.35</v>
      </c>
      <c r="D367" s="89">
        <v>539.59</v>
      </c>
      <c r="E367" s="89">
        <v>531.11</v>
      </c>
      <c r="F367" s="89" t="s">
        <v>2512</v>
      </c>
      <c r="G367" s="98">
        <v>0.0013</v>
      </c>
    </row>
    <row r="368" ht="15.75" customHeight="1">
      <c r="A368" s="254">
        <v>45078.0</v>
      </c>
      <c r="B368" s="89">
        <v>533.55</v>
      </c>
      <c r="C368" s="89">
        <v>525.88</v>
      </c>
      <c r="D368" s="89">
        <v>534.6</v>
      </c>
      <c r="E368" s="89">
        <v>521.24</v>
      </c>
      <c r="F368" s="89" t="s">
        <v>2674</v>
      </c>
      <c r="G368" s="98">
        <v>0.0169</v>
      </c>
    </row>
    <row r="369" ht="15.75" customHeight="1">
      <c r="A369" s="254">
        <v>45077.0</v>
      </c>
      <c r="B369" s="89">
        <v>524.68</v>
      </c>
      <c r="C369" s="89">
        <v>518.35</v>
      </c>
      <c r="D369" s="89">
        <v>525.88</v>
      </c>
      <c r="E369" s="89">
        <v>514.81</v>
      </c>
      <c r="F369" s="89" t="s">
        <v>3043</v>
      </c>
      <c r="G369" s="98">
        <v>0.0145</v>
      </c>
    </row>
    <row r="370" ht="15.75" customHeight="1">
      <c r="A370" s="254">
        <v>45076.0</v>
      </c>
      <c r="B370" s="89">
        <v>517.2</v>
      </c>
      <c r="C370" s="89">
        <v>519.85</v>
      </c>
      <c r="D370" s="89">
        <v>521.89</v>
      </c>
      <c r="E370" s="89">
        <v>516.41</v>
      </c>
      <c r="F370" s="89" t="s">
        <v>2192</v>
      </c>
      <c r="G370" s="98">
        <v>-0.0051</v>
      </c>
    </row>
    <row r="371" ht="15.75" customHeight="1">
      <c r="A371" s="254">
        <v>45075.0</v>
      </c>
      <c r="B371" s="89">
        <v>519.85</v>
      </c>
      <c r="C371" s="89">
        <v>523.39</v>
      </c>
      <c r="D371" s="89">
        <v>523.48</v>
      </c>
      <c r="E371" s="89">
        <v>518.1</v>
      </c>
      <c r="F371" s="89" t="s">
        <v>1716</v>
      </c>
      <c r="G371" s="98">
        <v>0.0058</v>
      </c>
    </row>
    <row r="372" ht="15.75" customHeight="1">
      <c r="A372" s="254">
        <v>45072.0</v>
      </c>
      <c r="B372" s="89">
        <v>516.85</v>
      </c>
      <c r="C372" s="89">
        <v>513.32</v>
      </c>
      <c r="D372" s="89">
        <v>518.15</v>
      </c>
      <c r="E372" s="89">
        <v>510.62</v>
      </c>
      <c r="F372" s="89" t="s">
        <v>2235</v>
      </c>
      <c r="G372" s="98">
        <v>0.007</v>
      </c>
    </row>
    <row r="373" ht="15.75" customHeight="1">
      <c r="A373" s="254">
        <v>45071.0</v>
      </c>
      <c r="B373" s="89">
        <v>513.27</v>
      </c>
      <c r="C373" s="89">
        <v>516.41</v>
      </c>
      <c r="D373" s="89">
        <v>516.41</v>
      </c>
      <c r="E373" s="89">
        <v>507.53</v>
      </c>
      <c r="F373" s="89" t="s">
        <v>3044</v>
      </c>
      <c r="G373" s="98">
        <v>-0.0103</v>
      </c>
    </row>
    <row r="374" ht="15.75" customHeight="1">
      <c r="A374" s="254">
        <v>45070.0</v>
      </c>
      <c r="B374" s="89">
        <v>518.6</v>
      </c>
      <c r="C374" s="89">
        <v>525.53</v>
      </c>
      <c r="D374" s="89">
        <v>528.02</v>
      </c>
      <c r="E374" s="89">
        <v>517.55</v>
      </c>
      <c r="F374" s="89" t="s">
        <v>2894</v>
      </c>
      <c r="G374" s="98">
        <v>-0.0157</v>
      </c>
    </row>
    <row r="375" ht="15.75" customHeight="1">
      <c r="A375" s="254">
        <v>45069.0</v>
      </c>
      <c r="B375" s="89">
        <v>526.87</v>
      </c>
      <c r="C375" s="89">
        <v>520.89</v>
      </c>
      <c r="D375" s="89">
        <v>529.37</v>
      </c>
      <c r="E375" s="89">
        <v>519.55</v>
      </c>
      <c r="F375" s="89" t="s">
        <v>3045</v>
      </c>
      <c r="G375" s="98">
        <v>0.0115</v>
      </c>
    </row>
    <row r="376" ht="15.75" customHeight="1">
      <c r="A376" s="254">
        <v>45068.0</v>
      </c>
      <c r="B376" s="89">
        <v>520.89</v>
      </c>
      <c r="C376" s="89">
        <v>523.34</v>
      </c>
      <c r="D376" s="89">
        <v>525.38</v>
      </c>
      <c r="E376" s="89">
        <v>517.75</v>
      </c>
      <c r="F376" s="89" t="s">
        <v>2204</v>
      </c>
      <c r="G376" s="98">
        <v>-0.0047</v>
      </c>
    </row>
    <row r="377" ht="15.75" customHeight="1">
      <c r="A377" s="254">
        <v>45065.0</v>
      </c>
      <c r="B377" s="89">
        <v>523.34</v>
      </c>
      <c r="C377" s="89">
        <v>508.23</v>
      </c>
      <c r="D377" s="89">
        <v>524.78</v>
      </c>
      <c r="E377" s="89">
        <v>503.2</v>
      </c>
      <c r="F377" s="89" t="s">
        <v>3046</v>
      </c>
      <c r="G377" s="98">
        <v>0.0325</v>
      </c>
    </row>
    <row r="378" ht="15.75" customHeight="1">
      <c r="A378" s="254">
        <v>45064.0</v>
      </c>
      <c r="B378" s="89">
        <v>506.89</v>
      </c>
      <c r="C378" s="89">
        <v>517.2</v>
      </c>
      <c r="D378" s="89">
        <v>519.3</v>
      </c>
      <c r="E378" s="89">
        <v>505.54</v>
      </c>
      <c r="F378" s="89" t="s">
        <v>2512</v>
      </c>
      <c r="G378" s="98">
        <v>-0.0137</v>
      </c>
    </row>
    <row r="379" ht="15.75" customHeight="1">
      <c r="A379" s="254">
        <v>45063.0</v>
      </c>
      <c r="B379" s="89">
        <v>513.91</v>
      </c>
      <c r="C379" s="89">
        <v>520.89</v>
      </c>
      <c r="D379" s="89">
        <v>522.34</v>
      </c>
      <c r="E379" s="89">
        <v>510.92</v>
      </c>
      <c r="F379" s="89" t="s">
        <v>3047</v>
      </c>
      <c r="G379" s="98">
        <v>-0.0108</v>
      </c>
    </row>
    <row r="380" ht="15.75" customHeight="1">
      <c r="A380" s="254">
        <v>45062.0</v>
      </c>
      <c r="B380" s="89">
        <v>519.55</v>
      </c>
      <c r="C380" s="89">
        <v>532.31</v>
      </c>
      <c r="D380" s="89">
        <v>534.3</v>
      </c>
      <c r="E380" s="89">
        <v>517.25</v>
      </c>
      <c r="F380" s="89" t="s">
        <v>3048</v>
      </c>
      <c r="G380" s="98">
        <v>-0.0183</v>
      </c>
    </row>
    <row r="381" ht="15.75" customHeight="1">
      <c r="A381" s="254">
        <v>45061.0</v>
      </c>
      <c r="B381" s="89">
        <v>529.22</v>
      </c>
      <c r="C381" s="89">
        <v>522.24</v>
      </c>
      <c r="D381" s="89">
        <v>535.5</v>
      </c>
      <c r="E381" s="89">
        <v>519.9</v>
      </c>
      <c r="F381" s="89" t="s">
        <v>3049</v>
      </c>
      <c r="G381" s="98">
        <v>0.0289</v>
      </c>
    </row>
    <row r="382" ht="15.75" customHeight="1">
      <c r="A382" s="254">
        <v>45058.0</v>
      </c>
      <c r="B382" s="89">
        <v>514.36</v>
      </c>
      <c r="C382" s="89">
        <v>512.32</v>
      </c>
      <c r="D382" s="89">
        <v>518.9</v>
      </c>
      <c r="E382" s="89">
        <v>508.73</v>
      </c>
      <c r="F382" s="89" t="s">
        <v>3050</v>
      </c>
      <c r="G382" s="98">
        <v>0.0085</v>
      </c>
    </row>
    <row r="383" ht="15.75" customHeight="1">
      <c r="A383" s="254">
        <v>45057.0</v>
      </c>
      <c r="B383" s="89">
        <v>510.03</v>
      </c>
      <c r="C383" s="89">
        <v>510.42</v>
      </c>
      <c r="D383" s="89">
        <v>512.57</v>
      </c>
      <c r="E383" s="89">
        <v>503.95</v>
      </c>
      <c r="F383" s="89" t="s">
        <v>2493</v>
      </c>
      <c r="G383" s="98">
        <v>0.0041</v>
      </c>
    </row>
    <row r="384" ht="15.75" customHeight="1">
      <c r="A384" s="254">
        <v>45056.0</v>
      </c>
      <c r="B384" s="89">
        <v>507.93</v>
      </c>
      <c r="C384" s="89">
        <v>506.44</v>
      </c>
      <c r="D384" s="89">
        <v>511.32</v>
      </c>
      <c r="E384" s="89">
        <v>502.8</v>
      </c>
      <c r="F384" s="89" t="s">
        <v>2691</v>
      </c>
      <c r="G384" s="98">
        <v>0.0116</v>
      </c>
    </row>
    <row r="385" ht="15.75" customHeight="1">
      <c r="A385" s="254">
        <v>45055.0</v>
      </c>
      <c r="B385" s="89">
        <v>502.1</v>
      </c>
      <c r="C385" s="89">
        <v>500.46</v>
      </c>
      <c r="D385" s="89">
        <v>511.22</v>
      </c>
      <c r="E385" s="89">
        <v>500.01</v>
      </c>
      <c r="F385" s="89" t="s">
        <v>3051</v>
      </c>
      <c r="G385" s="98">
        <v>0.0063</v>
      </c>
    </row>
    <row r="386" ht="15.75" customHeight="1">
      <c r="A386" s="254">
        <v>45054.0</v>
      </c>
      <c r="B386" s="89">
        <v>498.96</v>
      </c>
      <c r="C386" s="89">
        <v>478.52</v>
      </c>
      <c r="D386" s="89">
        <v>500.76</v>
      </c>
      <c r="E386" s="89">
        <v>476.63</v>
      </c>
      <c r="F386" s="89" t="s">
        <v>3052</v>
      </c>
      <c r="G386" s="98">
        <v>0.049</v>
      </c>
    </row>
    <row r="387" ht="15.75" customHeight="1">
      <c r="A387" s="254">
        <v>45051.0</v>
      </c>
      <c r="B387" s="89">
        <v>475.63</v>
      </c>
      <c r="C387" s="89">
        <v>480.17</v>
      </c>
      <c r="D387" s="89">
        <v>483.21</v>
      </c>
      <c r="E387" s="89">
        <v>474.68</v>
      </c>
      <c r="F387" s="89" t="s">
        <v>1705</v>
      </c>
      <c r="G387" s="98">
        <v>-0.0077</v>
      </c>
    </row>
    <row r="388" ht="15.75" customHeight="1">
      <c r="A388" s="254">
        <v>45050.0</v>
      </c>
      <c r="B388" s="89">
        <v>479.32</v>
      </c>
      <c r="C388" s="89">
        <v>482.11</v>
      </c>
      <c r="D388" s="89">
        <v>484.9</v>
      </c>
      <c r="E388" s="89">
        <v>477.28</v>
      </c>
      <c r="F388" s="89" t="s">
        <v>1612</v>
      </c>
      <c r="G388" s="98">
        <v>-0.006</v>
      </c>
    </row>
    <row r="389" ht="15.75" customHeight="1">
      <c r="A389" s="254">
        <v>45049.0</v>
      </c>
      <c r="B389" s="89">
        <v>482.21</v>
      </c>
      <c r="C389" s="89">
        <v>478.77</v>
      </c>
      <c r="D389" s="89">
        <v>483.61</v>
      </c>
      <c r="E389" s="89">
        <v>476.28</v>
      </c>
      <c r="F389" s="89" t="s">
        <v>2140</v>
      </c>
      <c r="G389" s="98">
        <v>0.0072</v>
      </c>
    </row>
    <row r="390" ht="15.75" customHeight="1">
      <c r="A390" s="254">
        <v>45048.0</v>
      </c>
      <c r="B390" s="89">
        <v>478.77</v>
      </c>
      <c r="C390" s="89">
        <v>481.02</v>
      </c>
      <c r="D390" s="89">
        <v>482.51</v>
      </c>
      <c r="E390" s="89">
        <v>473.09</v>
      </c>
      <c r="F390" s="89" t="s">
        <v>3044</v>
      </c>
      <c r="G390" s="98">
        <v>-0.0097</v>
      </c>
    </row>
    <row r="391" ht="15.75" customHeight="1">
      <c r="A391" s="254">
        <v>45044.0</v>
      </c>
      <c r="B391" s="89">
        <v>483.46</v>
      </c>
      <c r="C391" s="89">
        <v>479.92</v>
      </c>
      <c r="D391" s="89">
        <v>486.5</v>
      </c>
      <c r="E391" s="89">
        <v>476.88</v>
      </c>
      <c r="F391" s="89" t="s">
        <v>1715</v>
      </c>
      <c r="G391" s="98">
        <v>0.007</v>
      </c>
    </row>
    <row r="392" ht="15.75" customHeight="1">
      <c r="A392" s="254">
        <v>45043.0</v>
      </c>
      <c r="B392" s="89">
        <v>480.12</v>
      </c>
      <c r="C392" s="89">
        <v>477.03</v>
      </c>
      <c r="D392" s="89">
        <v>480.52</v>
      </c>
      <c r="E392" s="89">
        <v>475.03</v>
      </c>
      <c r="F392" s="89" t="s">
        <v>2025</v>
      </c>
      <c r="G392" s="98">
        <v>0.0071</v>
      </c>
    </row>
    <row r="393" ht="15.75" customHeight="1">
      <c r="A393" s="254">
        <v>45042.0</v>
      </c>
      <c r="B393" s="89">
        <v>476.73</v>
      </c>
      <c r="C393" s="89">
        <v>471.55</v>
      </c>
      <c r="D393" s="89">
        <v>478.02</v>
      </c>
      <c r="E393" s="89">
        <v>471.15</v>
      </c>
      <c r="F393" s="89" t="s">
        <v>1652</v>
      </c>
      <c r="G393" s="98">
        <v>0.0098</v>
      </c>
    </row>
    <row r="394" ht="15.75" customHeight="1">
      <c r="A394" s="254">
        <v>45041.0</v>
      </c>
      <c r="B394" s="89">
        <v>472.09</v>
      </c>
      <c r="C394" s="89">
        <v>473.74</v>
      </c>
      <c r="D394" s="89">
        <v>474.93</v>
      </c>
      <c r="E394" s="89">
        <v>470.45</v>
      </c>
      <c r="F394" s="89" t="s">
        <v>1683</v>
      </c>
      <c r="G394" s="98">
        <v>-0.0035</v>
      </c>
    </row>
    <row r="395" ht="15.75" customHeight="1">
      <c r="A395" s="254">
        <v>45040.0</v>
      </c>
      <c r="B395" s="89">
        <v>473.74</v>
      </c>
      <c r="C395" s="89">
        <v>469.75</v>
      </c>
      <c r="D395" s="89">
        <v>474.54</v>
      </c>
      <c r="E395" s="89">
        <v>466.86</v>
      </c>
      <c r="F395" s="89" t="s">
        <v>2222</v>
      </c>
      <c r="G395" s="98">
        <v>0.0085</v>
      </c>
    </row>
    <row r="396" ht="15.75" customHeight="1">
      <c r="A396" s="254">
        <v>45037.0</v>
      </c>
      <c r="B396" s="89">
        <v>469.75</v>
      </c>
      <c r="C396" s="89">
        <v>475.23</v>
      </c>
      <c r="D396" s="89">
        <v>475.23</v>
      </c>
      <c r="E396" s="89">
        <v>465.76</v>
      </c>
      <c r="F396" s="89" t="s">
        <v>2063</v>
      </c>
      <c r="G396" s="98">
        <v>-0.0117</v>
      </c>
    </row>
    <row r="397" ht="15.75" customHeight="1">
      <c r="A397" s="254">
        <v>45036.0</v>
      </c>
      <c r="B397" s="89">
        <v>475.33</v>
      </c>
      <c r="C397" s="89">
        <v>472.24</v>
      </c>
      <c r="D397" s="89">
        <v>478.22</v>
      </c>
      <c r="E397" s="89">
        <v>467.96</v>
      </c>
      <c r="F397" s="89" t="s">
        <v>3053</v>
      </c>
      <c r="G397" s="98">
        <v>0.0158</v>
      </c>
    </row>
    <row r="398" ht="15.75" customHeight="1">
      <c r="A398" s="254">
        <v>45035.0</v>
      </c>
      <c r="B398" s="89">
        <v>467.96</v>
      </c>
      <c r="C398" s="89">
        <v>471.55</v>
      </c>
      <c r="D398" s="89">
        <v>474.04</v>
      </c>
      <c r="E398" s="89">
        <v>466.41</v>
      </c>
      <c r="F398" s="89" t="s">
        <v>1980</v>
      </c>
      <c r="G398" s="98">
        <v>-0.0076</v>
      </c>
    </row>
    <row r="399" ht="15.75" customHeight="1">
      <c r="A399" s="254">
        <v>45034.0</v>
      </c>
      <c r="B399" s="89">
        <v>471.55</v>
      </c>
      <c r="C399" s="89">
        <v>473.54</v>
      </c>
      <c r="D399" s="89">
        <v>481.86</v>
      </c>
      <c r="E399" s="89">
        <v>466.66</v>
      </c>
      <c r="F399" s="89" t="s">
        <v>2741</v>
      </c>
      <c r="G399" s="98">
        <v>0.0018</v>
      </c>
    </row>
    <row r="400" ht="15.75" customHeight="1">
      <c r="A400" s="254">
        <v>45033.0</v>
      </c>
      <c r="B400" s="89">
        <v>470.7</v>
      </c>
      <c r="C400" s="89">
        <v>469.55</v>
      </c>
      <c r="D400" s="89">
        <v>471.55</v>
      </c>
      <c r="E400" s="89">
        <v>464.37</v>
      </c>
      <c r="F400" s="89" t="s">
        <v>3054</v>
      </c>
      <c r="G400" s="98">
        <v>0.0056</v>
      </c>
    </row>
    <row r="401" ht="15.75" customHeight="1">
      <c r="A401" s="254">
        <v>45029.0</v>
      </c>
      <c r="B401" s="89">
        <v>468.06</v>
      </c>
      <c r="C401" s="89">
        <v>463.52</v>
      </c>
      <c r="D401" s="89">
        <v>470.55</v>
      </c>
      <c r="E401" s="89">
        <v>461.83</v>
      </c>
      <c r="F401" s="89" t="s">
        <v>1913</v>
      </c>
      <c r="G401" s="98">
        <v>0.0086</v>
      </c>
    </row>
    <row r="402" ht="15.75" customHeight="1">
      <c r="A402" s="254">
        <v>45028.0</v>
      </c>
      <c r="B402" s="89">
        <v>464.07</v>
      </c>
      <c r="C402" s="89">
        <v>457.94</v>
      </c>
      <c r="D402" s="89">
        <v>467.16</v>
      </c>
      <c r="E402" s="89">
        <v>456.79</v>
      </c>
      <c r="F402" s="89" t="s">
        <v>3055</v>
      </c>
      <c r="G402" s="98">
        <v>0.0148</v>
      </c>
    </row>
    <row r="403" ht="15.75" customHeight="1">
      <c r="A403" s="254">
        <v>45027.0</v>
      </c>
      <c r="B403" s="89">
        <v>457.29</v>
      </c>
      <c r="C403" s="89">
        <v>462.32</v>
      </c>
      <c r="D403" s="89">
        <v>462.32</v>
      </c>
      <c r="E403" s="89">
        <v>454.4</v>
      </c>
      <c r="F403" s="89" t="s">
        <v>3056</v>
      </c>
      <c r="G403" s="98">
        <v>-0.0056</v>
      </c>
    </row>
    <row r="404" ht="15.75" customHeight="1">
      <c r="A404" s="254">
        <v>45026.0</v>
      </c>
      <c r="B404" s="89">
        <v>459.88</v>
      </c>
      <c r="C404" s="89">
        <v>450.66</v>
      </c>
      <c r="D404" s="89">
        <v>471.84</v>
      </c>
      <c r="E404" s="89">
        <v>450.61</v>
      </c>
      <c r="F404" s="89" t="s">
        <v>3057</v>
      </c>
      <c r="G404" s="98">
        <v>0.054</v>
      </c>
    </row>
    <row r="405" ht="15.75" customHeight="1">
      <c r="A405" s="254">
        <v>45022.0</v>
      </c>
      <c r="B405" s="89">
        <v>436.3</v>
      </c>
      <c r="C405" s="89">
        <v>425.19</v>
      </c>
      <c r="D405" s="89">
        <v>437.95</v>
      </c>
      <c r="E405" s="89">
        <v>422.45</v>
      </c>
      <c r="F405" s="89" t="s">
        <v>2214</v>
      </c>
      <c r="G405" s="98">
        <v>0.026</v>
      </c>
    </row>
    <row r="406" ht="15.75" customHeight="1">
      <c r="A406" s="254">
        <v>45021.0</v>
      </c>
      <c r="B406" s="89">
        <v>425.24</v>
      </c>
      <c r="C406" s="89">
        <v>422.95</v>
      </c>
      <c r="D406" s="89">
        <v>427.43</v>
      </c>
      <c r="E406" s="89">
        <v>421.85</v>
      </c>
      <c r="F406" s="89" t="s">
        <v>2289</v>
      </c>
      <c r="G406" s="98">
        <v>0.0054</v>
      </c>
    </row>
    <row r="407" ht="15.75" customHeight="1">
      <c r="A407" s="254">
        <v>45019.0</v>
      </c>
      <c r="B407" s="89">
        <v>422.95</v>
      </c>
      <c r="C407" s="89">
        <v>421.7</v>
      </c>
      <c r="D407" s="89">
        <v>423.64</v>
      </c>
      <c r="E407" s="89">
        <v>418.21</v>
      </c>
      <c r="F407" s="89" t="s">
        <v>2218</v>
      </c>
      <c r="G407" s="98">
        <v>0.0082</v>
      </c>
    </row>
    <row r="408" ht="15.75" customHeight="1">
      <c r="A408" s="254">
        <v>45016.0</v>
      </c>
      <c r="B408" s="89">
        <v>419.51</v>
      </c>
      <c r="C408" s="89">
        <v>410.08</v>
      </c>
      <c r="D408" s="89">
        <v>420.45</v>
      </c>
      <c r="E408" s="89">
        <v>409.74</v>
      </c>
      <c r="F408" s="89" t="s">
        <v>3058</v>
      </c>
      <c r="G408" s="98">
        <v>0.0283</v>
      </c>
    </row>
    <row r="409" ht="15.75" customHeight="1">
      <c r="A409" s="254">
        <v>45014.0</v>
      </c>
      <c r="B409" s="89">
        <v>407.94</v>
      </c>
      <c r="C409" s="89">
        <v>400.36</v>
      </c>
      <c r="D409" s="89">
        <v>409.34</v>
      </c>
      <c r="E409" s="89">
        <v>400.36</v>
      </c>
      <c r="F409" s="89" t="s">
        <v>3059</v>
      </c>
      <c r="G409" s="98">
        <v>0.0189</v>
      </c>
    </row>
    <row r="410" ht="15.75" customHeight="1">
      <c r="A410" s="254">
        <v>45013.0</v>
      </c>
      <c r="B410" s="89">
        <v>400.36</v>
      </c>
      <c r="C410" s="89">
        <v>412.88</v>
      </c>
      <c r="D410" s="89">
        <v>413.23</v>
      </c>
      <c r="E410" s="89">
        <v>399.22</v>
      </c>
      <c r="F410" s="89" t="s">
        <v>1751</v>
      </c>
      <c r="G410" s="98">
        <v>-0.0254</v>
      </c>
    </row>
    <row r="411" ht="15.75" customHeight="1">
      <c r="A411" s="254">
        <v>45012.0</v>
      </c>
      <c r="B411" s="89">
        <v>410.78</v>
      </c>
      <c r="C411" s="89">
        <v>414.72</v>
      </c>
      <c r="D411" s="89">
        <v>417.21</v>
      </c>
      <c r="E411" s="89">
        <v>408.99</v>
      </c>
      <c r="F411" s="89" t="s">
        <v>3060</v>
      </c>
      <c r="G411" s="98">
        <v>-0.0107</v>
      </c>
    </row>
    <row r="412" ht="15.75" customHeight="1">
      <c r="A412" s="254">
        <v>45009.0</v>
      </c>
      <c r="B412" s="89">
        <v>415.22</v>
      </c>
      <c r="C412" s="89">
        <v>417.71</v>
      </c>
      <c r="D412" s="89">
        <v>419.26</v>
      </c>
      <c r="E412" s="89">
        <v>413.52</v>
      </c>
      <c r="F412" s="89" t="s">
        <v>2170</v>
      </c>
      <c r="G412" s="98">
        <v>-0.0063</v>
      </c>
    </row>
    <row r="413" ht="15.75" customHeight="1">
      <c r="A413" s="254">
        <v>45008.0</v>
      </c>
      <c r="B413" s="89">
        <v>417.86</v>
      </c>
      <c r="C413" s="89">
        <v>414.72</v>
      </c>
      <c r="D413" s="89">
        <v>421.2</v>
      </c>
      <c r="E413" s="89">
        <v>414.72</v>
      </c>
      <c r="F413" s="89" t="s">
        <v>3061</v>
      </c>
      <c r="G413" s="98">
        <v>0.0073</v>
      </c>
    </row>
    <row r="414" ht="15.75" customHeight="1">
      <c r="A414" s="254">
        <v>45007.0</v>
      </c>
      <c r="B414" s="89">
        <v>414.82</v>
      </c>
      <c r="C414" s="89">
        <v>414.72</v>
      </c>
      <c r="D414" s="89">
        <v>417.11</v>
      </c>
      <c r="E414" s="89">
        <v>412.48</v>
      </c>
      <c r="F414" s="89" t="s">
        <v>3062</v>
      </c>
      <c r="G414" s="98">
        <v>0.0086</v>
      </c>
    </row>
    <row r="415" ht="15.75" customHeight="1">
      <c r="A415" s="254">
        <v>45006.0</v>
      </c>
      <c r="B415" s="89">
        <v>411.28</v>
      </c>
      <c r="C415" s="89">
        <v>411.58</v>
      </c>
      <c r="D415" s="89">
        <v>412.63</v>
      </c>
      <c r="E415" s="89">
        <v>406.45</v>
      </c>
      <c r="F415" s="89" t="s">
        <v>1802</v>
      </c>
      <c r="G415" s="98">
        <v>0.0044</v>
      </c>
    </row>
    <row r="416" ht="15.75" customHeight="1">
      <c r="A416" s="254">
        <v>45005.0</v>
      </c>
      <c r="B416" s="89">
        <v>409.49</v>
      </c>
      <c r="C416" s="89">
        <v>414.32</v>
      </c>
      <c r="D416" s="89">
        <v>415.67</v>
      </c>
      <c r="E416" s="89">
        <v>404.25</v>
      </c>
      <c r="F416" s="89" t="s">
        <v>2134</v>
      </c>
      <c r="G416" s="98">
        <v>-0.0197</v>
      </c>
    </row>
    <row r="417" ht="15.75" customHeight="1">
      <c r="A417" s="254">
        <v>45002.0</v>
      </c>
      <c r="B417" s="89">
        <v>417.71</v>
      </c>
      <c r="C417" s="89">
        <v>417.71</v>
      </c>
      <c r="D417" s="89">
        <v>422.15</v>
      </c>
      <c r="E417" s="89">
        <v>413.27</v>
      </c>
      <c r="F417" s="89" t="s">
        <v>2186</v>
      </c>
      <c r="G417" s="98">
        <v>0.0079</v>
      </c>
    </row>
    <row r="418" ht="15.75" customHeight="1">
      <c r="A418" s="254">
        <v>45001.0</v>
      </c>
      <c r="B418" s="89">
        <v>414.42</v>
      </c>
      <c r="C418" s="89">
        <v>412.03</v>
      </c>
      <c r="D418" s="89">
        <v>417.21</v>
      </c>
      <c r="E418" s="89">
        <v>403.75</v>
      </c>
      <c r="F418" s="89" t="s">
        <v>2693</v>
      </c>
      <c r="G418" s="98">
        <v>0.0106</v>
      </c>
    </row>
    <row r="419" ht="15.75" customHeight="1">
      <c r="A419" s="254">
        <v>45000.0</v>
      </c>
      <c r="B419" s="89">
        <v>410.08</v>
      </c>
      <c r="C419" s="89">
        <v>420.7</v>
      </c>
      <c r="D419" s="89">
        <v>423.69</v>
      </c>
      <c r="E419" s="89">
        <v>408.84</v>
      </c>
      <c r="F419" s="89" t="s">
        <v>2848</v>
      </c>
      <c r="G419" s="98">
        <v>-0.0127</v>
      </c>
    </row>
    <row r="420" ht="15.75" customHeight="1">
      <c r="A420" s="254">
        <v>44999.0</v>
      </c>
      <c r="B420" s="89">
        <v>415.37</v>
      </c>
      <c r="C420" s="89">
        <v>421.55</v>
      </c>
      <c r="D420" s="89">
        <v>422.89</v>
      </c>
      <c r="E420" s="89">
        <v>412.13</v>
      </c>
      <c r="F420" s="89" t="s">
        <v>2198</v>
      </c>
      <c r="G420" s="98">
        <v>-0.0136</v>
      </c>
    </row>
    <row r="421" ht="15.75" customHeight="1">
      <c r="A421" s="254">
        <v>44998.0</v>
      </c>
      <c r="B421" s="89">
        <v>421.1</v>
      </c>
      <c r="C421" s="89">
        <v>434.76</v>
      </c>
      <c r="D421" s="89">
        <v>435.66</v>
      </c>
      <c r="E421" s="89">
        <v>417.81</v>
      </c>
      <c r="F421" s="89" t="s">
        <v>2131</v>
      </c>
      <c r="G421" s="98">
        <v>-0.0309</v>
      </c>
    </row>
    <row r="422" ht="15.75" customHeight="1">
      <c r="A422" s="254">
        <v>44995.0</v>
      </c>
      <c r="B422" s="89">
        <v>434.51</v>
      </c>
      <c r="C422" s="89">
        <v>431.67</v>
      </c>
      <c r="D422" s="89">
        <v>436.45</v>
      </c>
      <c r="E422" s="89">
        <v>429.48</v>
      </c>
      <c r="F422" s="89" t="s">
        <v>2069</v>
      </c>
      <c r="G422" s="98">
        <v>0.0084</v>
      </c>
    </row>
    <row r="423" ht="15.75" customHeight="1">
      <c r="A423" s="254">
        <v>44994.0</v>
      </c>
      <c r="B423" s="89">
        <v>430.87</v>
      </c>
      <c r="C423" s="89">
        <v>437.75</v>
      </c>
      <c r="D423" s="89">
        <v>440.69</v>
      </c>
      <c r="E423" s="89">
        <v>429.97</v>
      </c>
      <c r="F423" s="89" t="s">
        <v>1629</v>
      </c>
      <c r="G423" s="98">
        <v>-0.0162</v>
      </c>
    </row>
    <row r="424" ht="15.75" customHeight="1">
      <c r="A424" s="254">
        <v>44993.0</v>
      </c>
      <c r="B424" s="89">
        <v>437.95</v>
      </c>
      <c r="C424" s="89">
        <v>437.65</v>
      </c>
      <c r="D424" s="89">
        <v>439.89</v>
      </c>
      <c r="E424" s="89">
        <v>434.76</v>
      </c>
      <c r="F424" s="89" t="s">
        <v>2287</v>
      </c>
      <c r="G424" s="98">
        <v>-0.0018</v>
      </c>
    </row>
    <row r="425" ht="15.75" customHeight="1">
      <c r="A425" s="254">
        <v>44991.0</v>
      </c>
      <c r="B425" s="89">
        <v>438.75</v>
      </c>
      <c r="C425" s="89">
        <v>429.62</v>
      </c>
      <c r="D425" s="89">
        <v>440.09</v>
      </c>
      <c r="E425" s="89">
        <v>428.68</v>
      </c>
      <c r="F425" s="89" t="s">
        <v>2227</v>
      </c>
      <c r="G425" s="98">
        <v>0.0283</v>
      </c>
    </row>
    <row r="426" ht="15.75" customHeight="1">
      <c r="A426" s="254">
        <v>44988.0</v>
      </c>
      <c r="B426" s="89">
        <v>426.68</v>
      </c>
      <c r="C426" s="89">
        <v>421.3</v>
      </c>
      <c r="D426" s="89">
        <v>429.18</v>
      </c>
      <c r="E426" s="89">
        <v>420.65</v>
      </c>
      <c r="F426" s="89" t="s">
        <v>3063</v>
      </c>
      <c r="G426" s="98">
        <v>0.018</v>
      </c>
    </row>
    <row r="427" ht="15.75" customHeight="1">
      <c r="A427" s="254">
        <v>44987.0</v>
      </c>
      <c r="B427" s="89">
        <v>419.16</v>
      </c>
      <c r="C427" s="89">
        <v>424.69</v>
      </c>
      <c r="D427" s="89">
        <v>424.94</v>
      </c>
      <c r="E427" s="89">
        <v>418.26</v>
      </c>
      <c r="F427" s="89" t="s">
        <v>2209</v>
      </c>
      <c r="G427" s="98">
        <v>-0.013</v>
      </c>
    </row>
    <row r="428" ht="15.75" customHeight="1">
      <c r="A428" s="254">
        <v>44986.0</v>
      </c>
      <c r="B428" s="89">
        <v>424.69</v>
      </c>
      <c r="C428" s="89">
        <v>420.2</v>
      </c>
      <c r="D428" s="89">
        <v>426.68</v>
      </c>
      <c r="E428" s="89">
        <v>420.2</v>
      </c>
      <c r="F428" s="89" t="s">
        <v>1933</v>
      </c>
      <c r="G428" s="98">
        <v>0.0126</v>
      </c>
    </row>
    <row r="429" ht="15.75" customHeight="1">
      <c r="A429" s="254">
        <v>44985.0</v>
      </c>
      <c r="B429" s="89">
        <v>419.41</v>
      </c>
      <c r="C429" s="89">
        <v>417.71</v>
      </c>
      <c r="D429" s="89">
        <v>423.49</v>
      </c>
      <c r="E429" s="89">
        <v>417.71</v>
      </c>
      <c r="F429" s="89" t="s">
        <v>3064</v>
      </c>
      <c r="G429" s="98">
        <v>0.0066</v>
      </c>
    </row>
    <row r="430" ht="15.75" customHeight="1">
      <c r="A430" s="254">
        <v>44984.0</v>
      </c>
      <c r="B430" s="89">
        <v>416.66</v>
      </c>
      <c r="C430" s="89">
        <v>426.43</v>
      </c>
      <c r="D430" s="89">
        <v>426.73</v>
      </c>
      <c r="E430" s="89">
        <v>411.78</v>
      </c>
      <c r="F430" s="89" t="s">
        <v>3065</v>
      </c>
      <c r="G430" s="98">
        <v>-0.0229</v>
      </c>
    </row>
    <row r="431" ht="15.75" customHeight="1">
      <c r="A431" s="254">
        <v>44981.0</v>
      </c>
      <c r="B431" s="89">
        <v>426.43</v>
      </c>
      <c r="C431" s="89">
        <v>434.06</v>
      </c>
      <c r="D431" s="89">
        <v>435.36</v>
      </c>
      <c r="E431" s="89">
        <v>425.69</v>
      </c>
      <c r="F431" s="89" t="s">
        <v>1796</v>
      </c>
      <c r="G431" s="98">
        <v>-0.0126</v>
      </c>
    </row>
    <row r="432" ht="15.75" customHeight="1">
      <c r="A432" s="254">
        <v>44980.0</v>
      </c>
      <c r="B432" s="89">
        <v>431.87</v>
      </c>
      <c r="C432" s="89">
        <v>427.33</v>
      </c>
      <c r="D432" s="89">
        <v>435.11</v>
      </c>
      <c r="E432" s="89">
        <v>425.89</v>
      </c>
      <c r="F432" s="89" t="s">
        <v>2054</v>
      </c>
      <c r="G432" s="98">
        <v>0.0087</v>
      </c>
    </row>
    <row r="433" ht="15.75" customHeight="1">
      <c r="A433" s="254">
        <v>44979.0</v>
      </c>
      <c r="B433" s="89">
        <v>428.13</v>
      </c>
      <c r="C433" s="89">
        <v>433.96</v>
      </c>
      <c r="D433" s="89">
        <v>434.51</v>
      </c>
      <c r="E433" s="89">
        <v>426.93</v>
      </c>
      <c r="F433" s="89" t="s">
        <v>2256</v>
      </c>
      <c r="G433" s="98">
        <v>-0.0162</v>
      </c>
    </row>
    <row r="434" ht="15.75" customHeight="1">
      <c r="A434" s="254">
        <v>44978.0</v>
      </c>
      <c r="B434" s="89">
        <v>435.16</v>
      </c>
      <c r="C434" s="89">
        <v>443.83</v>
      </c>
      <c r="D434" s="89">
        <v>443.83</v>
      </c>
      <c r="E434" s="89">
        <v>433.91</v>
      </c>
      <c r="F434" s="89" t="s">
        <v>3066</v>
      </c>
      <c r="G434" s="98">
        <v>-0.0147</v>
      </c>
    </row>
    <row r="435" ht="15.75" customHeight="1">
      <c r="A435" s="254">
        <v>44977.0</v>
      </c>
      <c r="B435" s="89">
        <v>441.64</v>
      </c>
      <c r="C435" s="89">
        <v>440.44</v>
      </c>
      <c r="D435" s="89">
        <v>443.93</v>
      </c>
      <c r="E435" s="89">
        <v>434.91</v>
      </c>
      <c r="F435" s="89" t="s">
        <v>3067</v>
      </c>
      <c r="G435" s="98">
        <v>0.007</v>
      </c>
    </row>
    <row r="436" ht="15.75" customHeight="1">
      <c r="A436" s="254">
        <v>44974.0</v>
      </c>
      <c r="B436" s="89">
        <v>438.55</v>
      </c>
      <c r="C436" s="89">
        <v>434.66</v>
      </c>
      <c r="D436" s="89">
        <v>441.09</v>
      </c>
      <c r="E436" s="89">
        <v>434.66</v>
      </c>
      <c r="F436" s="89" t="s">
        <v>2243</v>
      </c>
      <c r="G436" s="98">
        <v>-0.0039</v>
      </c>
    </row>
    <row r="437" ht="15.75" customHeight="1">
      <c r="A437" s="254">
        <v>44973.0</v>
      </c>
      <c r="B437" s="89">
        <v>440.24</v>
      </c>
      <c r="C437" s="89">
        <v>443.63</v>
      </c>
      <c r="D437" s="89">
        <v>446.87</v>
      </c>
      <c r="E437" s="89">
        <v>439.14</v>
      </c>
      <c r="F437" s="89" t="s">
        <v>1845</v>
      </c>
      <c r="G437" s="98">
        <v>-0.0057</v>
      </c>
    </row>
    <row r="438" ht="15.75" customHeight="1">
      <c r="A438" s="254">
        <v>44972.0</v>
      </c>
      <c r="B438" s="89">
        <v>442.78</v>
      </c>
      <c r="C438" s="89">
        <v>437.15</v>
      </c>
      <c r="D438" s="89">
        <v>443.53</v>
      </c>
      <c r="E438" s="89">
        <v>436.8</v>
      </c>
      <c r="F438" s="89" t="s">
        <v>1744</v>
      </c>
      <c r="G438" s="98">
        <v>0.0082</v>
      </c>
    </row>
    <row r="439" ht="15.75" customHeight="1">
      <c r="A439" s="254">
        <v>44971.0</v>
      </c>
      <c r="B439" s="89">
        <v>439.2</v>
      </c>
      <c r="C439" s="89">
        <v>440.64</v>
      </c>
      <c r="D439" s="89">
        <v>442.93</v>
      </c>
      <c r="E439" s="89">
        <v>433.06</v>
      </c>
      <c r="F439" s="89" t="s">
        <v>1720</v>
      </c>
      <c r="G439" s="98">
        <v>-0.0011</v>
      </c>
    </row>
    <row r="440" ht="15.75" customHeight="1">
      <c r="A440" s="254">
        <v>44970.0</v>
      </c>
      <c r="B440" s="89">
        <v>439.69</v>
      </c>
      <c r="C440" s="89">
        <v>444.13</v>
      </c>
      <c r="D440" s="89">
        <v>445.52</v>
      </c>
      <c r="E440" s="89">
        <v>437.55</v>
      </c>
      <c r="F440" s="89" t="s">
        <v>3068</v>
      </c>
      <c r="G440" s="98">
        <v>-0.0108</v>
      </c>
    </row>
    <row r="441" ht="15.75" customHeight="1">
      <c r="A441" s="254">
        <v>44967.0</v>
      </c>
      <c r="B441" s="89">
        <v>444.48</v>
      </c>
      <c r="C441" s="89">
        <v>436.6</v>
      </c>
      <c r="D441" s="89">
        <v>446.42</v>
      </c>
      <c r="E441" s="89">
        <v>429.87</v>
      </c>
      <c r="F441" s="89" t="s">
        <v>3069</v>
      </c>
      <c r="G441" s="98">
        <v>0.0208</v>
      </c>
    </row>
    <row r="442" ht="15.75" customHeight="1">
      <c r="A442" s="254">
        <v>44966.0</v>
      </c>
      <c r="B442" s="89">
        <v>435.41</v>
      </c>
      <c r="C442" s="89">
        <v>438.65</v>
      </c>
      <c r="D442" s="89">
        <v>439.34</v>
      </c>
      <c r="E442" s="89">
        <v>432.22</v>
      </c>
      <c r="F442" s="89" t="s">
        <v>2503</v>
      </c>
      <c r="G442" s="98">
        <v>-0.0076</v>
      </c>
    </row>
    <row r="443" ht="15.75" customHeight="1">
      <c r="A443" s="254">
        <v>44965.0</v>
      </c>
      <c r="B443" s="89">
        <v>438.75</v>
      </c>
      <c r="C443" s="89">
        <v>434.11</v>
      </c>
      <c r="D443" s="89">
        <v>439.64</v>
      </c>
      <c r="E443" s="89">
        <v>430.22</v>
      </c>
      <c r="F443" s="89" t="s">
        <v>1662</v>
      </c>
      <c r="G443" s="98">
        <v>0.0107</v>
      </c>
    </row>
    <row r="444" ht="15.75" customHeight="1">
      <c r="A444" s="254">
        <v>44964.0</v>
      </c>
      <c r="B444" s="89">
        <v>434.11</v>
      </c>
      <c r="C444" s="89">
        <v>440.34</v>
      </c>
      <c r="D444" s="89">
        <v>442.04</v>
      </c>
      <c r="E444" s="89">
        <v>431.57</v>
      </c>
      <c r="F444" s="89" t="s">
        <v>2677</v>
      </c>
      <c r="G444" s="98">
        <v>-0.0148</v>
      </c>
    </row>
    <row r="445" ht="15.75" customHeight="1">
      <c r="A445" s="254">
        <v>44963.0</v>
      </c>
      <c r="B445" s="89">
        <v>440.64</v>
      </c>
      <c r="C445" s="89">
        <v>443.08</v>
      </c>
      <c r="D445" s="89">
        <v>445.63</v>
      </c>
      <c r="E445" s="89">
        <v>438.2</v>
      </c>
      <c r="F445" s="89" t="s">
        <v>2114</v>
      </c>
      <c r="G445" s="98">
        <v>-0.0077</v>
      </c>
    </row>
    <row r="446" ht="15.75" customHeight="1">
      <c r="A446" s="254">
        <v>44960.0</v>
      </c>
      <c r="B446" s="89">
        <v>444.08</v>
      </c>
      <c r="C446" s="89">
        <v>445.63</v>
      </c>
      <c r="D446" s="89">
        <v>449.41</v>
      </c>
      <c r="E446" s="89">
        <v>440.99</v>
      </c>
      <c r="F446" s="89" t="s">
        <v>2497</v>
      </c>
      <c r="G446" s="98">
        <v>0.0015</v>
      </c>
    </row>
    <row r="447" ht="15.75" customHeight="1">
      <c r="A447" s="254">
        <v>44959.0</v>
      </c>
      <c r="B447" s="89">
        <v>443.43</v>
      </c>
      <c r="C447" s="89">
        <v>445.38</v>
      </c>
      <c r="D447" s="89">
        <v>447.82</v>
      </c>
      <c r="E447" s="89">
        <v>439.34</v>
      </c>
      <c r="F447" s="89" t="s">
        <v>3070</v>
      </c>
      <c r="G447" s="98">
        <v>-0.0041</v>
      </c>
    </row>
    <row r="448" ht="15.75" customHeight="1">
      <c r="A448" s="254">
        <v>44958.0</v>
      </c>
      <c r="B448" s="89">
        <v>445.28</v>
      </c>
      <c r="C448" s="89">
        <v>455.39</v>
      </c>
      <c r="D448" s="89">
        <v>460.08</v>
      </c>
      <c r="E448" s="89">
        <v>436.3</v>
      </c>
      <c r="F448" s="89" t="s">
        <v>2573</v>
      </c>
      <c r="G448" s="98">
        <v>-0.0121</v>
      </c>
    </row>
    <row r="449" ht="15.75" customHeight="1">
      <c r="A449" s="254">
        <v>44957.0</v>
      </c>
      <c r="B449" s="89">
        <v>450.71</v>
      </c>
      <c r="C449" s="89">
        <v>442.33</v>
      </c>
      <c r="D449" s="89">
        <v>453.4</v>
      </c>
      <c r="E449" s="89">
        <v>439.54</v>
      </c>
      <c r="F449" s="89" t="s">
        <v>3071</v>
      </c>
      <c r="G449" s="98">
        <v>0.019</v>
      </c>
    </row>
    <row r="450" ht="15.75" customHeight="1">
      <c r="A450" s="254">
        <v>44956.0</v>
      </c>
      <c r="B450" s="89">
        <v>442.29</v>
      </c>
      <c r="C450" s="89">
        <v>444.23</v>
      </c>
      <c r="D450" s="89">
        <v>448.62</v>
      </c>
      <c r="E450" s="89">
        <v>436.3</v>
      </c>
      <c r="F450" s="89" t="s">
        <v>3072</v>
      </c>
      <c r="G450" s="98">
        <v>-0.0044</v>
      </c>
    </row>
    <row r="451" ht="15.75" customHeight="1">
      <c r="A451" s="254">
        <v>44953.0</v>
      </c>
      <c r="B451" s="89">
        <v>444.23</v>
      </c>
      <c r="C451" s="89">
        <v>436.65</v>
      </c>
      <c r="D451" s="89">
        <v>452.01</v>
      </c>
      <c r="E451" s="89">
        <v>433.81</v>
      </c>
      <c r="F451" s="89" t="s">
        <v>3073</v>
      </c>
      <c r="G451" s="98">
        <v>0.0634</v>
      </c>
    </row>
    <row r="452" ht="15.75" customHeight="1">
      <c r="A452" s="254">
        <v>44951.0</v>
      </c>
      <c r="B452" s="89">
        <v>417.76</v>
      </c>
      <c r="C452" s="89">
        <v>422.45</v>
      </c>
      <c r="D452" s="89">
        <v>425.94</v>
      </c>
      <c r="E452" s="89">
        <v>416.42</v>
      </c>
      <c r="F452" s="89" t="s">
        <v>3074</v>
      </c>
      <c r="G452" s="98">
        <v>-0.0073</v>
      </c>
    </row>
    <row r="453" ht="15.75" customHeight="1">
      <c r="A453" s="254">
        <v>44950.0</v>
      </c>
      <c r="B453" s="89">
        <v>420.85</v>
      </c>
      <c r="C453" s="89">
        <v>408.74</v>
      </c>
      <c r="D453" s="89">
        <v>422.7</v>
      </c>
      <c r="E453" s="89">
        <v>408.74</v>
      </c>
      <c r="F453" s="89" t="s">
        <v>3075</v>
      </c>
      <c r="G453" s="98">
        <v>0.0337</v>
      </c>
    </row>
    <row r="454" ht="15.75" customHeight="1">
      <c r="A454" s="254">
        <v>44949.0</v>
      </c>
      <c r="B454" s="89">
        <v>407.14</v>
      </c>
      <c r="C454" s="89">
        <v>405.75</v>
      </c>
      <c r="D454" s="89">
        <v>409.69</v>
      </c>
      <c r="E454" s="89">
        <v>403.75</v>
      </c>
      <c r="F454" s="89" t="s">
        <v>2549</v>
      </c>
      <c r="G454" s="98">
        <v>0.013</v>
      </c>
    </row>
    <row r="455" ht="15.75" customHeight="1">
      <c r="A455" s="254">
        <v>44946.0</v>
      </c>
      <c r="B455" s="89">
        <v>401.91</v>
      </c>
      <c r="C455" s="89">
        <v>402.76</v>
      </c>
      <c r="D455" s="89">
        <v>411.23</v>
      </c>
      <c r="E455" s="89">
        <v>399.97</v>
      </c>
      <c r="F455" s="89" t="s">
        <v>3076</v>
      </c>
      <c r="G455" s="98">
        <v>0.006</v>
      </c>
    </row>
    <row r="456" ht="15.75" customHeight="1">
      <c r="A456" s="254">
        <v>44945.0</v>
      </c>
      <c r="B456" s="89">
        <v>399.52</v>
      </c>
      <c r="C456" s="89">
        <v>405.25</v>
      </c>
      <c r="D456" s="89">
        <v>406.55</v>
      </c>
      <c r="E456" s="89">
        <v>398.87</v>
      </c>
      <c r="F456" s="89" t="s">
        <v>3077</v>
      </c>
      <c r="G456" s="98">
        <v>-0.0187</v>
      </c>
    </row>
    <row r="457" ht="15.75" customHeight="1">
      <c r="A457" s="254">
        <v>44944.0</v>
      </c>
      <c r="B457" s="89">
        <v>407.14</v>
      </c>
      <c r="C457" s="89">
        <v>414.62</v>
      </c>
      <c r="D457" s="89">
        <v>414.67</v>
      </c>
      <c r="E457" s="89">
        <v>406.2</v>
      </c>
      <c r="F457" s="89" t="s">
        <v>2946</v>
      </c>
      <c r="G457" s="98">
        <v>-0.0166</v>
      </c>
    </row>
    <row r="458" ht="15.75" customHeight="1">
      <c r="A458" s="254">
        <v>44943.0</v>
      </c>
      <c r="B458" s="89">
        <v>414.02</v>
      </c>
      <c r="C458" s="89">
        <v>411.73</v>
      </c>
      <c r="D458" s="89">
        <v>418.16</v>
      </c>
      <c r="E458" s="89">
        <v>411.23</v>
      </c>
      <c r="F458" s="89" t="s">
        <v>2529</v>
      </c>
      <c r="G458" s="98">
        <v>0.0056</v>
      </c>
    </row>
    <row r="459" ht="15.75" customHeight="1">
      <c r="A459" s="254">
        <v>44942.0</v>
      </c>
      <c r="B459" s="89">
        <v>411.73</v>
      </c>
      <c r="C459" s="89">
        <v>412.23</v>
      </c>
      <c r="D459" s="89">
        <v>413.62</v>
      </c>
      <c r="E459" s="89">
        <v>406.35</v>
      </c>
      <c r="F459" s="89" t="s">
        <v>3023</v>
      </c>
      <c r="G459" s="98">
        <v>0.0036</v>
      </c>
    </row>
    <row r="460" ht="15.75" customHeight="1">
      <c r="A460" s="254">
        <v>44939.0</v>
      </c>
      <c r="B460" s="89">
        <v>410.23</v>
      </c>
      <c r="C460" s="89">
        <v>411.73</v>
      </c>
      <c r="D460" s="89">
        <v>415.07</v>
      </c>
      <c r="E460" s="89">
        <v>406.74</v>
      </c>
      <c r="F460" s="89" t="s">
        <v>3001</v>
      </c>
      <c r="G460" s="98">
        <v>-0.0018</v>
      </c>
    </row>
    <row r="461" ht="15.75" customHeight="1">
      <c r="A461" s="254">
        <v>44938.0</v>
      </c>
      <c r="B461" s="89">
        <v>410.98</v>
      </c>
      <c r="C461" s="89">
        <v>419.01</v>
      </c>
      <c r="D461" s="89">
        <v>419.21</v>
      </c>
      <c r="E461" s="89">
        <v>408.79</v>
      </c>
      <c r="F461" s="89" t="s">
        <v>2691</v>
      </c>
      <c r="G461" s="98">
        <v>-0.0142</v>
      </c>
    </row>
    <row r="462" ht="15.75" customHeight="1">
      <c r="A462" s="254">
        <v>44937.0</v>
      </c>
      <c r="B462" s="89">
        <v>416.91</v>
      </c>
      <c r="C462" s="89">
        <v>414.47</v>
      </c>
      <c r="D462" s="89">
        <v>418.71</v>
      </c>
      <c r="E462" s="89">
        <v>412.28</v>
      </c>
      <c r="F462" s="89" t="s">
        <v>3078</v>
      </c>
      <c r="G462" s="98">
        <v>0.0128</v>
      </c>
    </row>
    <row r="463" ht="15.75" customHeight="1">
      <c r="A463" s="254">
        <v>44936.0</v>
      </c>
      <c r="B463" s="89">
        <v>411.63</v>
      </c>
      <c r="C463" s="89">
        <v>398.77</v>
      </c>
      <c r="D463" s="89">
        <v>416.46</v>
      </c>
      <c r="E463" s="89">
        <v>398.77</v>
      </c>
      <c r="F463" s="89" t="s">
        <v>3079</v>
      </c>
      <c r="G463" s="98">
        <v>0.0602</v>
      </c>
    </row>
    <row r="464" ht="15.75" customHeight="1">
      <c r="A464" s="254">
        <v>44935.0</v>
      </c>
      <c r="B464" s="89">
        <v>388.25</v>
      </c>
      <c r="C464" s="89">
        <v>385.16</v>
      </c>
      <c r="D464" s="89">
        <v>391.49</v>
      </c>
      <c r="E464" s="89">
        <v>383.82</v>
      </c>
      <c r="F464" s="89" t="s">
        <v>2590</v>
      </c>
      <c r="G464" s="98">
        <v>0.0195</v>
      </c>
    </row>
    <row r="465" ht="15.75" customHeight="1">
      <c r="A465" s="254">
        <v>44932.0</v>
      </c>
      <c r="B465" s="89">
        <v>380.83</v>
      </c>
      <c r="C465" s="89">
        <v>384.91</v>
      </c>
      <c r="D465" s="89">
        <v>387.2</v>
      </c>
      <c r="E465" s="89">
        <v>379.83</v>
      </c>
      <c r="F465" s="89" t="s">
        <v>2926</v>
      </c>
      <c r="G465" s="98">
        <v>-0.0127</v>
      </c>
    </row>
    <row r="466" ht="15.75" customHeight="1">
      <c r="A466" s="254">
        <v>44931.0</v>
      </c>
      <c r="B466" s="89">
        <v>385.71</v>
      </c>
      <c r="C466" s="89">
        <v>386.71</v>
      </c>
      <c r="D466" s="89">
        <v>387.55</v>
      </c>
      <c r="E466" s="89">
        <v>381.32</v>
      </c>
      <c r="F466" s="89" t="s">
        <v>3065</v>
      </c>
      <c r="G466" s="98">
        <v>0.0034</v>
      </c>
    </row>
    <row r="467" ht="15.75" customHeight="1">
      <c r="A467" s="254">
        <v>44930.0</v>
      </c>
      <c r="B467" s="89">
        <v>384.41</v>
      </c>
      <c r="C467" s="89">
        <v>393.59</v>
      </c>
      <c r="D467" s="89">
        <v>393.59</v>
      </c>
      <c r="E467" s="89">
        <v>383.82</v>
      </c>
      <c r="F467" s="89" t="s">
        <v>3003</v>
      </c>
      <c r="G467" s="98">
        <v>-0.0211</v>
      </c>
    </row>
    <row r="468" ht="15.75" customHeight="1">
      <c r="A468" s="254">
        <v>44929.0</v>
      </c>
      <c r="B468" s="89">
        <v>392.69</v>
      </c>
      <c r="C468" s="89">
        <v>394.78</v>
      </c>
      <c r="D468" s="89">
        <v>397.13</v>
      </c>
      <c r="E468" s="89">
        <v>391.79</v>
      </c>
      <c r="F468" s="89" t="s">
        <v>2878</v>
      </c>
      <c r="G468" s="98">
        <v>-0.0023</v>
      </c>
    </row>
    <row r="469" ht="15.75" customHeight="1">
      <c r="A469" s="254">
        <v>44928.0</v>
      </c>
      <c r="B469" s="89">
        <v>393.59</v>
      </c>
      <c r="C469" s="89">
        <v>391.29</v>
      </c>
      <c r="D469" s="89">
        <v>394.78</v>
      </c>
      <c r="E469" s="89">
        <v>389.8</v>
      </c>
      <c r="F469" s="89" t="s">
        <v>3080</v>
      </c>
      <c r="G469" s="98">
        <v>0.0177</v>
      </c>
    </row>
    <row r="470" ht="15.75" customHeight="1">
      <c r="A470" s="91">
        <v>44925.0</v>
      </c>
      <c r="B470" s="89">
        <v>386.76</v>
      </c>
      <c r="C470" s="89">
        <v>389.8</v>
      </c>
      <c r="D470" s="89">
        <v>390.99</v>
      </c>
      <c r="E470" s="89">
        <v>385.81</v>
      </c>
      <c r="F470" s="89" t="s">
        <v>3081</v>
      </c>
      <c r="G470" s="98">
        <v>0.0053</v>
      </c>
    </row>
    <row r="471" ht="15.75" customHeight="1">
      <c r="A471" s="91">
        <v>44924.0</v>
      </c>
      <c r="B471" s="89">
        <v>384.71</v>
      </c>
      <c r="C471" s="89">
        <v>387.8</v>
      </c>
      <c r="D471" s="89">
        <v>388.8</v>
      </c>
      <c r="E471" s="89">
        <v>381.87</v>
      </c>
      <c r="F471" s="89" t="s">
        <v>3082</v>
      </c>
      <c r="G471" s="98">
        <v>-0.0138</v>
      </c>
    </row>
    <row r="472" ht="15.75" customHeight="1">
      <c r="A472" s="91">
        <v>44923.0</v>
      </c>
      <c r="B472" s="89">
        <v>390.1</v>
      </c>
      <c r="C472" s="89">
        <v>392.79</v>
      </c>
      <c r="D472" s="89">
        <v>394.68</v>
      </c>
      <c r="E472" s="89">
        <v>389.2</v>
      </c>
      <c r="F472" s="89" t="s">
        <v>2318</v>
      </c>
      <c r="G472" s="98">
        <v>-0.0072</v>
      </c>
    </row>
    <row r="473" ht="15.75" customHeight="1">
      <c r="A473" s="91">
        <v>44922.0</v>
      </c>
      <c r="B473" s="89">
        <v>392.94</v>
      </c>
      <c r="C473" s="89">
        <v>388.8</v>
      </c>
      <c r="D473" s="89">
        <v>396.23</v>
      </c>
      <c r="E473" s="89">
        <v>387.3</v>
      </c>
      <c r="F473" s="89" t="s">
        <v>3083</v>
      </c>
      <c r="G473" s="98">
        <v>0.0243</v>
      </c>
    </row>
    <row r="474" ht="15.75" customHeight="1">
      <c r="A474" s="91">
        <v>44921.0</v>
      </c>
      <c r="B474" s="89">
        <v>383.62</v>
      </c>
      <c r="C474" s="89">
        <v>379.08</v>
      </c>
      <c r="D474" s="89">
        <v>389.5</v>
      </c>
      <c r="E474" s="89">
        <v>374.05</v>
      </c>
      <c r="F474" s="89" t="s">
        <v>3084</v>
      </c>
      <c r="G474" s="98">
        <v>0.017</v>
      </c>
    </row>
    <row r="475" ht="15.75" customHeight="1">
      <c r="A475" s="91">
        <v>44918.0</v>
      </c>
      <c r="B475" s="89">
        <v>377.19</v>
      </c>
      <c r="C475" s="89">
        <v>388.8</v>
      </c>
      <c r="D475" s="89">
        <v>388.8</v>
      </c>
      <c r="E475" s="89">
        <v>375.84</v>
      </c>
      <c r="F475" s="89" t="s">
        <v>3085</v>
      </c>
      <c r="G475" s="98">
        <v>-0.0408</v>
      </c>
    </row>
    <row r="476" ht="15.75" customHeight="1">
      <c r="A476" s="91">
        <v>44917.0</v>
      </c>
      <c r="B476" s="89">
        <v>393.24</v>
      </c>
      <c r="C476" s="89">
        <v>402.86</v>
      </c>
      <c r="D476" s="89">
        <v>403.45</v>
      </c>
      <c r="E476" s="89">
        <v>389.0</v>
      </c>
      <c r="F476" s="89" t="s">
        <v>2081</v>
      </c>
      <c r="G476" s="98">
        <v>-0.0202</v>
      </c>
    </row>
    <row r="477" ht="15.75" customHeight="1">
      <c r="A477" s="91">
        <v>44916.0</v>
      </c>
      <c r="B477" s="89">
        <v>401.36</v>
      </c>
      <c r="C477" s="89">
        <v>411.33</v>
      </c>
      <c r="D477" s="89">
        <v>413.13</v>
      </c>
      <c r="E477" s="89">
        <v>399.77</v>
      </c>
      <c r="F477" s="89" t="s">
        <v>2247</v>
      </c>
      <c r="G477" s="98">
        <v>-0.0192</v>
      </c>
    </row>
    <row r="478" ht="15.75" customHeight="1">
      <c r="A478" s="91">
        <v>44915.0</v>
      </c>
      <c r="B478" s="89">
        <v>409.24</v>
      </c>
      <c r="C478" s="89">
        <v>416.71</v>
      </c>
      <c r="D478" s="89">
        <v>416.71</v>
      </c>
      <c r="E478" s="89">
        <v>406.74</v>
      </c>
      <c r="F478" s="89" t="s">
        <v>2529</v>
      </c>
      <c r="G478" s="98">
        <v>-0.0179</v>
      </c>
    </row>
    <row r="479" ht="15.75" customHeight="1">
      <c r="A479" s="91">
        <v>44914.0</v>
      </c>
      <c r="B479" s="89">
        <v>416.71</v>
      </c>
      <c r="C479" s="89">
        <v>420.6</v>
      </c>
      <c r="D479" s="89">
        <v>421.55</v>
      </c>
      <c r="E479" s="89">
        <v>414.22</v>
      </c>
      <c r="F479" s="89" t="s">
        <v>3086</v>
      </c>
      <c r="G479" s="98">
        <v>-0.0085</v>
      </c>
    </row>
    <row r="480" ht="15.75" customHeight="1">
      <c r="A480" s="91">
        <v>44911.0</v>
      </c>
      <c r="B480" s="89">
        <v>420.3</v>
      </c>
      <c r="C480" s="89">
        <v>416.07</v>
      </c>
      <c r="D480" s="89">
        <v>426.48</v>
      </c>
      <c r="E480" s="89">
        <v>411.83</v>
      </c>
      <c r="F480" s="89" t="s">
        <v>3087</v>
      </c>
      <c r="G480" s="98">
        <v>0.0118</v>
      </c>
    </row>
    <row r="481" ht="15.75" customHeight="1">
      <c r="A481" s="91">
        <v>44910.0</v>
      </c>
      <c r="B481" s="89">
        <v>415.42</v>
      </c>
      <c r="C481" s="89">
        <v>417.56</v>
      </c>
      <c r="D481" s="89">
        <v>421.5</v>
      </c>
      <c r="E481" s="89">
        <v>414.42</v>
      </c>
      <c r="F481" s="89" t="s">
        <v>2129</v>
      </c>
      <c r="G481" s="98">
        <v>-0.0029</v>
      </c>
    </row>
    <row r="482" ht="15.75" customHeight="1">
      <c r="A482" s="91">
        <v>44909.0</v>
      </c>
      <c r="B482" s="89">
        <v>416.61</v>
      </c>
      <c r="C482" s="89">
        <v>419.26</v>
      </c>
      <c r="D482" s="89">
        <v>420.05</v>
      </c>
      <c r="E482" s="89">
        <v>416.07</v>
      </c>
      <c r="F482" s="89" t="s">
        <v>2853</v>
      </c>
      <c r="G482" s="98">
        <v>-0.0014</v>
      </c>
    </row>
    <row r="483" ht="15.75" customHeight="1">
      <c r="A483" s="91">
        <v>44908.0</v>
      </c>
      <c r="B483" s="89">
        <v>417.21</v>
      </c>
      <c r="C483" s="89">
        <v>418.66</v>
      </c>
      <c r="D483" s="89">
        <v>420.2</v>
      </c>
      <c r="E483" s="89">
        <v>415.97</v>
      </c>
      <c r="F483" s="89" t="s">
        <v>3067</v>
      </c>
      <c r="G483" s="98">
        <v>0.0105</v>
      </c>
    </row>
    <row r="484" ht="15.75" customHeight="1">
      <c r="A484" s="91">
        <v>44907.0</v>
      </c>
      <c r="B484" s="89">
        <v>412.88</v>
      </c>
      <c r="C484" s="89">
        <v>410.73</v>
      </c>
      <c r="D484" s="89">
        <v>415.62</v>
      </c>
      <c r="E484" s="89">
        <v>406.74</v>
      </c>
      <c r="F484" s="89" t="s">
        <v>2112</v>
      </c>
      <c r="G484" s="98">
        <v>0.0021</v>
      </c>
    </row>
    <row r="485" ht="15.75" customHeight="1">
      <c r="A485" s="254">
        <v>44904.0</v>
      </c>
      <c r="B485" s="89">
        <v>412.03</v>
      </c>
      <c r="C485" s="89">
        <v>418.01</v>
      </c>
      <c r="D485" s="89">
        <v>419.65</v>
      </c>
      <c r="E485" s="89">
        <v>408.29</v>
      </c>
      <c r="F485" s="89" t="s">
        <v>2374</v>
      </c>
      <c r="G485" s="98">
        <v>-0.0093</v>
      </c>
    </row>
    <row r="486" ht="15.75" customHeight="1">
      <c r="A486" s="254">
        <v>44903.0</v>
      </c>
      <c r="B486" s="89">
        <v>415.92</v>
      </c>
      <c r="C486" s="89">
        <v>419.7</v>
      </c>
      <c r="D486" s="89">
        <v>420.1</v>
      </c>
      <c r="E486" s="89">
        <v>414.07</v>
      </c>
      <c r="F486" s="89" t="s">
        <v>2840</v>
      </c>
      <c r="G486" s="98">
        <v>-0.0069</v>
      </c>
    </row>
    <row r="487" ht="15.75" customHeight="1">
      <c r="A487" s="254">
        <v>44902.0</v>
      </c>
      <c r="B487" s="89">
        <v>418.81</v>
      </c>
      <c r="C487" s="89">
        <v>426.68</v>
      </c>
      <c r="D487" s="89">
        <v>426.68</v>
      </c>
      <c r="E487" s="89">
        <v>417.81</v>
      </c>
      <c r="F487" s="89" t="s">
        <v>3088</v>
      </c>
      <c r="G487" s="98">
        <v>-0.0164</v>
      </c>
    </row>
    <row r="488" ht="15.75" customHeight="1">
      <c r="A488" s="254">
        <v>44901.0</v>
      </c>
      <c r="B488" s="89">
        <v>425.79</v>
      </c>
      <c r="C488" s="89">
        <v>427.48</v>
      </c>
      <c r="D488" s="89">
        <v>430.02</v>
      </c>
      <c r="E488" s="89">
        <v>424.04</v>
      </c>
      <c r="F488" s="89" t="s">
        <v>2024</v>
      </c>
      <c r="G488" s="98">
        <v>-0.0038</v>
      </c>
    </row>
    <row r="489" ht="15.75" customHeight="1">
      <c r="A489" s="254">
        <v>44900.0</v>
      </c>
      <c r="B489" s="89">
        <v>427.43</v>
      </c>
      <c r="C489" s="89">
        <v>434.16</v>
      </c>
      <c r="D489" s="89">
        <v>436.15</v>
      </c>
      <c r="E489" s="89">
        <v>426.48</v>
      </c>
      <c r="F489" s="89" t="s">
        <v>3089</v>
      </c>
      <c r="G489" s="98">
        <v>-0.0153</v>
      </c>
    </row>
    <row r="490" ht="15.75" customHeight="1">
      <c r="A490" s="254">
        <v>44897.0</v>
      </c>
      <c r="B490" s="89">
        <v>434.06</v>
      </c>
      <c r="C490" s="89">
        <v>437.65</v>
      </c>
      <c r="D490" s="89">
        <v>439.79</v>
      </c>
      <c r="E490" s="89">
        <v>433.66</v>
      </c>
      <c r="F490" s="89" t="s">
        <v>1994</v>
      </c>
      <c r="G490" s="98">
        <v>-0.0065</v>
      </c>
    </row>
    <row r="491" ht="15.75" customHeight="1">
      <c r="A491" s="254">
        <v>44896.0</v>
      </c>
      <c r="B491" s="89">
        <v>436.9</v>
      </c>
      <c r="C491" s="89">
        <v>441.64</v>
      </c>
      <c r="D491" s="89">
        <v>442.23</v>
      </c>
      <c r="E491" s="89">
        <v>435.51</v>
      </c>
      <c r="F491" s="89" t="s">
        <v>3090</v>
      </c>
      <c r="G491" s="98">
        <v>-0.0026</v>
      </c>
    </row>
    <row r="492" ht="15.75" customHeight="1">
      <c r="A492" s="91">
        <v>44895.0</v>
      </c>
      <c r="B492" s="89">
        <v>438.05</v>
      </c>
      <c r="C492" s="89">
        <v>433.66</v>
      </c>
      <c r="D492" s="89">
        <v>439.64</v>
      </c>
      <c r="E492" s="89">
        <v>431.97</v>
      </c>
      <c r="F492" s="89" t="s">
        <v>3091</v>
      </c>
      <c r="G492" s="98">
        <v>0.0144</v>
      </c>
    </row>
    <row r="493" ht="15.75" customHeight="1">
      <c r="A493" s="91">
        <v>44894.0</v>
      </c>
      <c r="B493" s="89">
        <v>431.82</v>
      </c>
      <c r="C493" s="89">
        <v>431.17</v>
      </c>
      <c r="D493" s="89">
        <v>436.55</v>
      </c>
      <c r="E493" s="89">
        <v>428.23</v>
      </c>
      <c r="F493" s="89" t="s">
        <v>2974</v>
      </c>
      <c r="G493" s="98">
        <v>-2.0E-4</v>
      </c>
    </row>
    <row r="494" ht="15.75" customHeight="1">
      <c r="A494" s="91">
        <v>44893.0</v>
      </c>
      <c r="B494" s="89">
        <v>431.92</v>
      </c>
      <c r="C494" s="89">
        <v>433.66</v>
      </c>
      <c r="D494" s="89">
        <v>438.99</v>
      </c>
      <c r="E494" s="89">
        <v>431.07</v>
      </c>
      <c r="F494" s="89" t="s">
        <v>3092</v>
      </c>
      <c r="G494" s="98">
        <v>1.0E-4</v>
      </c>
    </row>
    <row r="495" ht="15.75" customHeight="1">
      <c r="A495" s="91">
        <v>44890.0</v>
      </c>
      <c r="B495" s="89">
        <v>431.87</v>
      </c>
      <c r="C495" s="89">
        <v>423.69</v>
      </c>
      <c r="D495" s="89">
        <v>433.81</v>
      </c>
      <c r="E495" s="89">
        <v>422.7</v>
      </c>
      <c r="F495" s="89" t="s">
        <v>1842</v>
      </c>
      <c r="G495" s="98">
        <v>0.0231</v>
      </c>
    </row>
    <row r="496" ht="15.75" customHeight="1">
      <c r="A496" s="91">
        <v>44889.0</v>
      </c>
      <c r="B496" s="89">
        <v>422.1</v>
      </c>
      <c r="C496" s="89">
        <v>423.19</v>
      </c>
      <c r="D496" s="89">
        <v>423.94</v>
      </c>
      <c r="E496" s="89">
        <v>419.41</v>
      </c>
      <c r="F496" s="89" t="s">
        <v>1992</v>
      </c>
      <c r="G496" s="98">
        <v>-0.0015</v>
      </c>
    </row>
    <row r="497" ht="15.75" customHeight="1">
      <c r="A497" s="91">
        <v>44888.0</v>
      </c>
      <c r="B497" s="89">
        <v>422.75</v>
      </c>
      <c r="C497" s="89">
        <v>425.54</v>
      </c>
      <c r="D497" s="89">
        <v>427.98</v>
      </c>
      <c r="E497" s="89">
        <v>421.55</v>
      </c>
      <c r="F497" s="89" t="s">
        <v>1871</v>
      </c>
      <c r="G497" s="98">
        <v>-0.0015</v>
      </c>
    </row>
    <row r="498" ht="15.75" customHeight="1">
      <c r="A498" s="91">
        <v>44887.0</v>
      </c>
      <c r="B498" s="89">
        <v>423.39</v>
      </c>
      <c r="C498" s="89">
        <v>419.7</v>
      </c>
      <c r="D498" s="89">
        <v>425.09</v>
      </c>
      <c r="E498" s="89">
        <v>419.21</v>
      </c>
      <c r="F498" s="89" t="s">
        <v>1995</v>
      </c>
      <c r="G498" s="98">
        <v>0.0085</v>
      </c>
    </row>
    <row r="499" ht="15.75" customHeight="1">
      <c r="A499" s="91">
        <v>44886.0</v>
      </c>
      <c r="B499" s="89">
        <v>419.8</v>
      </c>
      <c r="C499" s="89">
        <v>424.29</v>
      </c>
      <c r="D499" s="89">
        <v>426.29</v>
      </c>
      <c r="E499" s="89">
        <v>418.71</v>
      </c>
      <c r="F499" s="89" t="s">
        <v>2825</v>
      </c>
      <c r="G499" s="98">
        <v>-0.0064</v>
      </c>
    </row>
    <row r="500" ht="15.75" customHeight="1">
      <c r="A500" s="91">
        <v>44883.0</v>
      </c>
      <c r="B500" s="89">
        <v>422.5</v>
      </c>
      <c r="C500" s="89">
        <v>422.7</v>
      </c>
      <c r="D500" s="89">
        <v>425.14</v>
      </c>
      <c r="E500" s="89">
        <v>419.86</v>
      </c>
      <c r="F500" s="89" t="s">
        <v>1969</v>
      </c>
      <c r="G500" s="98">
        <v>0.0015</v>
      </c>
    </row>
    <row r="501" ht="15.75" customHeight="1">
      <c r="A501" s="91">
        <v>44882.0</v>
      </c>
      <c r="B501" s="89">
        <v>421.85</v>
      </c>
      <c r="C501" s="89">
        <v>420.7</v>
      </c>
      <c r="D501" s="89">
        <v>426.23</v>
      </c>
      <c r="E501" s="89">
        <v>418.31</v>
      </c>
      <c r="F501" s="89" t="s">
        <v>3093</v>
      </c>
      <c r="G501" s="98">
        <v>-0.0195</v>
      </c>
    </row>
    <row r="502" ht="15.75" customHeight="1">
      <c r="A502" s="91">
        <v>44881.0</v>
      </c>
      <c r="B502" s="89">
        <v>430.22</v>
      </c>
      <c r="C502" s="89">
        <v>435.61</v>
      </c>
      <c r="D502" s="89">
        <v>436.85</v>
      </c>
      <c r="E502" s="89">
        <v>428.28</v>
      </c>
      <c r="F502" s="89" t="s">
        <v>2932</v>
      </c>
      <c r="G502" s="98">
        <v>-0.0128</v>
      </c>
    </row>
    <row r="503" ht="15.75" customHeight="1">
      <c r="A503" s="91">
        <v>44880.0</v>
      </c>
      <c r="B503" s="89">
        <v>435.8</v>
      </c>
      <c r="C503" s="89">
        <v>433.56</v>
      </c>
      <c r="D503" s="89">
        <v>437.15</v>
      </c>
      <c r="E503" s="89">
        <v>432.77</v>
      </c>
      <c r="F503" s="89" t="s">
        <v>3092</v>
      </c>
      <c r="G503" s="98">
        <v>0.008</v>
      </c>
    </row>
    <row r="504" ht="15.75" customHeight="1">
      <c r="A504" s="91">
        <v>44879.0</v>
      </c>
      <c r="B504" s="89">
        <v>432.37</v>
      </c>
      <c r="C504" s="89">
        <v>422.7</v>
      </c>
      <c r="D504" s="89">
        <v>436.35</v>
      </c>
      <c r="E504" s="89">
        <v>422.2</v>
      </c>
      <c r="F504" s="89" t="s">
        <v>3094</v>
      </c>
      <c r="G504" s="98">
        <v>0.0241</v>
      </c>
    </row>
    <row r="505" ht="15.75" customHeight="1">
      <c r="A505" s="91">
        <v>44876.0</v>
      </c>
      <c r="B505" s="89">
        <v>422.2</v>
      </c>
      <c r="C505" s="89">
        <v>418.71</v>
      </c>
      <c r="D505" s="89">
        <v>424.19</v>
      </c>
      <c r="E505" s="89">
        <v>413.42</v>
      </c>
      <c r="F505" s="89" t="s">
        <v>2654</v>
      </c>
      <c r="G505" s="98">
        <v>0.0274</v>
      </c>
    </row>
    <row r="506" ht="15.75" customHeight="1">
      <c r="A506" s="91">
        <v>44875.0</v>
      </c>
      <c r="B506" s="89">
        <v>410.93</v>
      </c>
      <c r="C506" s="89">
        <v>419.21</v>
      </c>
      <c r="D506" s="89">
        <v>419.26</v>
      </c>
      <c r="E506" s="89">
        <v>407.94</v>
      </c>
      <c r="F506" s="89" t="s">
        <v>3095</v>
      </c>
      <c r="G506" s="98">
        <v>-0.0484</v>
      </c>
    </row>
    <row r="507" ht="15.75" customHeight="1">
      <c r="A507" s="254">
        <v>44874.0</v>
      </c>
      <c r="B507" s="89">
        <v>431.82</v>
      </c>
      <c r="C507" s="89">
        <v>437.85</v>
      </c>
      <c r="D507" s="89">
        <v>439.84</v>
      </c>
      <c r="E507" s="89">
        <v>430.67</v>
      </c>
      <c r="F507" s="89" t="s">
        <v>3096</v>
      </c>
      <c r="G507" s="98">
        <v>-0.0043</v>
      </c>
    </row>
    <row r="508" ht="15.75" customHeight="1">
      <c r="A508" s="254">
        <v>44872.0</v>
      </c>
      <c r="B508" s="89">
        <v>433.66</v>
      </c>
      <c r="C508" s="89">
        <v>426.93</v>
      </c>
      <c r="D508" s="89">
        <v>436.15</v>
      </c>
      <c r="E508" s="89">
        <v>426.93</v>
      </c>
      <c r="F508" s="89" t="s">
        <v>3097</v>
      </c>
      <c r="G508" s="98">
        <v>0.0227</v>
      </c>
    </row>
    <row r="509" ht="15.75" customHeight="1">
      <c r="A509" s="254">
        <v>44869.0</v>
      </c>
      <c r="B509" s="89">
        <v>424.04</v>
      </c>
      <c r="C509" s="89">
        <v>416.91</v>
      </c>
      <c r="D509" s="89">
        <v>424.69</v>
      </c>
      <c r="E509" s="89">
        <v>415.62</v>
      </c>
      <c r="F509" s="89" t="s">
        <v>1667</v>
      </c>
      <c r="G509" s="98">
        <v>0.0219</v>
      </c>
    </row>
    <row r="510" ht="15.75" customHeight="1">
      <c r="A510" s="254">
        <v>44868.0</v>
      </c>
      <c r="B510" s="89">
        <v>414.97</v>
      </c>
      <c r="C510" s="89">
        <v>418.11</v>
      </c>
      <c r="D510" s="89">
        <v>422.0</v>
      </c>
      <c r="E510" s="89">
        <v>413.23</v>
      </c>
      <c r="F510" s="89" t="s">
        <v>3098</v>
      </c>
      <c r="G510" s="98">
        <v>-0.014</v>
      </c>
    </row>
    <row r="511" ht="15.75" customHeight="1">
      <c r="A511" s="254">
        <v>44867.0</v>
      </c>
      <c r="B511" s="89">
        <v>420.85</v>
      </c>
      <c r="C511" s="89">
        <v>421.75</v>
      </c>
      <c r="D511" s="89">
        <v>423.79</v>
      </c>
      <c r="E511" s="89">
        <v>418.86</v>
      </c>
      <c r="F511" s="89" t="s">
        <v>2228</v>
      </c>
      <c r="G511" s="98">
        <v>0.0019</v>
      </c>
    </row>
    <row r="512" ht="15.75" customHeight="1">
      <c r="A512" s="254">
        <v>44866.0</v>
      </c>
      <c r="B512" s="89">
        <v>420.05</v>
      </c>
      <c r="C512" s="89">
        <v>413.62</v>
      </c>
      <c r="D512" s="89">
        <v>421.1</v>
      </c>
      <c r="E512" s="89">
        <v>411.53</v>
      </c>
      <c r="F512" s="89" t="s">
        <v>3099</v>
      </c>
      <c r="G512" s="98">
        <v>0.0208</v>
      </c>
    </row>
    <row r="513" ht="15.75" customHeight="1">
      <c r="A513" s="91">
        <v>44865.0</v>
      </c>
      <c r="B513" s="89">
        <v>411.48</v>
      </c>
      <c r="C513" s="89">
        <v>413.08</v>
      </c>
      <c r="D513" s="89">
        <v>415.02</v>
      </c>
      <c r="E513" s="89">
        <v>410.33</v>
      </c>
      <c r="F513" s="89" t="s">
        <v>1779</v>
      </c>
      <c r="G513" s="98">
        <v>0.007</v>
      </c>
    </row>
    <row r="514" ht="15.75" customHeight="1">
      <c r="A514" s="91">
        <v>44862.0</v>
      </c>
      <c r="B514" s="89">
        <v>408.64</v>
      </c>
      <c r="C514" s="89">
        <v>406.74</v>
      </c>
      <c r="D514" s="89">
        <v>409.93</v>
      </c>
      <c r="E514" s="89">
        <v>404.85</v>
      </c>
      <c r="F514" s="89" t="s">
        <v>2172</v>
      </c>
      <c r="G514" s="98">
        <v>0.0054</v>
      </c>
    </row>
    <row r="515" ht="15.75" customHeight="1">
      <c r="A515" s="91">
        <v>44861.0</v>
      </c>
      <c r="B515" s="89">
        <v>406.45</v>
      </c>
      <c r="C515" s="89">
        <v>407.29</v>
      </c>
      <c r="D515" s="89">
        <v>410.43</v>
      </c>
      <c r="E515" s="89">
        <v>402.76</v>
      </c>
      <c r="F515" s="89" t="s">
        <v>3100</v>
      </c>
      <c r="G515" s="98">
        <v>0.0078</v>
      </c>
    </row>
    <row r="516" ht="15.75" customHeight="1">
      <c r="A516" s="91">
        <v>44859.0</v>
      </c>
      <c r="B516" s="89">
        <v>403.31</v>
      </c>
      <c r="C516" s="89">
        <v>403.11</v>
      </c>
      <c r="D516" s="89">
        <v>409.24</v>
      </c>
      <c r="E516" s="89">
        <v>401.96</v>
      </c>
      <c r="F516" s="89" t="s">
        <v>3101</v>
      </c>
      <c r="G516" s="98">
        <v>0.0073</v>
      </c>
    </row>
    <row r="517" ht="15.75" customHeight="1">
      <c r="A517" s="91">
        <v>44858.0</v>
      </c>
      <c r="B517" s="89">
        <v>400.36</v>
      </c>
      <c r="C517" s="89">
        <v>404.75</v>
      </c>
      <c r="D517" s="89">
        <v>404.75</v>
      </c>
      <c r="E517" s="89">
        <v>398.92</v>
      </c>
      <c r="F517" s="89" t="s">
        <v>2380</v>
      </c>
      <c r="G517" s="98">
        <v>0.0089</v>
      </c>
    </row>
    <row r="518" ht="15.75" customHeight="1">
      <c r="A518" s="91">
        <v>44855.0</v>
      </c>
      <c r="B518" s="89">
        <v>396.83</v>
      </c>
      <c r="C518" s="89">
        <v>395.78</v>
      </c>
      <c r="D518" s="89">
        <v>401.01</v>
      </c>
      <c r="E518" s="89">
        <v>393.49</v>
      </c>
      <c r="F518" s="89" t="s">
        <v>1668</v>
      </c>
      <c r="G518" s="98">
        <v>-1.0E-4</v>
      </c>
    </row>
    <row r="519" ht="15.75" customHeight="1">
      <c r="A519" s="91">
        <v>44854.0</v>
      </c>
      <c r="B519" s="89">
        <v>396.88</v>
      </c>
      <c r="C519" s="89">
        <v>395.78</v>
      </c>
      <c r="D519" s="89">
        <v>398.67</v>
      </c>
      <c r="E519" s="89">
        <v>391.89</v>
      </c>
      <c r="F519" s="89" t="s">
        <v>2037</v>
      </c>
      <c r="G519" s="98">
        <v>-0.0024</v>
      </c>
    </row>
    <row r="520" ht="15.75" customHeight="1">
      <c r="A520" s="91">
        <v>44853.0</v>
      </c>
      <c r="B520" s="89">
        <v>397.82</v>
      </c>
      <c r="C520" s="89">
        <v>404.95</v>
      </c>
      <c r="D520" s="89">
        <v>405.7</v>
      </c>
      <c r="E520" s="89">
        <v>396.08</v>
      </c>
      <c r="F520" s="89" t="s">
        <v>2830</v>
      </c>
      <c r="G520" s="98">
        <v>-0.0129</v>
      </c>
    </row>
    <row r="521" ht="15.75" customHeight="1">
      <c r="A521" s="91">
        <v>44852.0</v>
      </c>
      <c r="B521" s="89">
        <v>403.01</v>
      </c>
      <c r="C521" s="89">
        <v>399.77</v>
      </c>
      <c r="D521" s="89">
        <v>405.45</v>
      </c>
      <c r="E521" s="89">
        <v>399.47</v>
      </c>
      <c r="F521" s="89" t="s">
        <v>3102</v>
      </c>
      <c r="G521" s="98">
        <v>0.0206</v>
      </c>
    </row>
    <row r="522" ht="15.75" customHeight="1">
      <c r="A522" s="91">
        <v>44851.0</v>
      </c>
      <c r="B522" s="89">
        <v>394.88</v>
      </c>
      <c r="C522" s="89">
        <v>392.79</v>
      </c>
      <c r="D522" s="89">
        <v>397.67</v>
      </c>
      <c r="E522" s="89">
        <v>391.29</v>
      </c>
      <c r="F522" s="89" t="s">
        <v>2840</v>
      </c>
      <c r="G522" s="98">
        <v>-4.0E-4</v>
      </c>
    </row>
    <row r="523" ht="15.75" customHeight="1">
      <c r="A523" s="91">
        <v>44848.0</v>
      </c>
      <c r="B523" s="89">
        <v>395.03</v>
      </c>
      <c r="C523" s="89">
        <v>405.75</v>
      </c>
      <c r="D523" s="89">
        <v>407.94</v>
      </c>
      <c r="E523" s="89">
        <v>394.08</v>
      </c>
      <c r="F523" s="89" t="s">
        <v>3103</v>
      </c>
      <c r="G523" s="98">
        <v>-0.0069</v>
      </c>
    </row>
    <row r="524" ht="15.75" customHeight="1">
      <c r="A524" s="91">
        <v>44847.0</v>
      </c>
      <c r="B524" s="89">
        <v>397.77</v>
      </c>
      <c r="C524" s="89">
        <v>395.33</v>
      </c>
      <c r="D524" s="89">
        <v>402.26</v>
      </c>
      <c r="E524" s="89">
        <v>393.34</v>
      </c>
      <c r="F524" s="89" t="s">
        <v>3104</v>
      </c>
      <c r="G524" s="98">
        <v>0.0062</v>
      </c>
    </row>
    <row r="525" ht="15.75" customHeight="1">
      <c r="A525" s="91">
        <v>44846.0</v>
      </c>
      <c r="B525" s="89">
        <v>395.33</v>
      </c>
      <c r="C525" s="89">
        <v>393.34</v>
      </c>
      <c r="D525" s="89">
        <v>396.98</v>
      </c>
      <c r="E525" s="89">
        <v>389.9</v>
      </c>
      <c r="F525" s="89" t="s">
        <v>2961</v>
      </c>
      <c r="G525" s="98">
        <v>0.0081</v>
      </c>
    </row>
    <row r="526" ht="15.75" customHeight="1">
      <c r="A526" s="91">
        <v>44845.0</v>
      </c>
      <c r="B526" s="89">
        <v>392.14</v>
      </c>
      <c r="C526" s="89">
        <v>395.78</v>
      </c>
      <c r="D526" s="89">
        <v>398.27</v>
      </c>
      <c r="E526" s="89">
        <v>390.1</v>
      </c>
      <c r="F526" s="89" t="s">
        <v>3105</v>
      </c>
      <c r="G526" s="98">
        <v>-0.0066</v>
      </c>
    </row>
    <row r="527" ht="15.75" customHeight="1">
      <c r="A527" s="91">
        <v>44844.0</v>
      </c>
      <c r="B527" s="89">
        <v>394.73</v>
      </c>
      <c r="C527" s="89">
        <v>402.16</v>
      </c>
      <c r="D527" s="89">
        <v>402.16</v>
      </c>
      <c r="E527" s="89">
        <v>391.84</v>
      </c>
      <c r="F527" s="89" t="s">
        <v>3106</v>
      </c>
      <c r="G527" s="98">
        <v>-0.0393</v>
      </c>
    </row>
    <row r="528" ht="15.75" customHeight="1">
      <c r="A528" s="254">
        <v>44841.0</v>
      </c>
      <c r="B528" s="89">
        <v>410.88</v>
      </c>
      <c r="C528" s="89">
        <v>412.13</v>
      </c>
      <c r="D528" s="89">
        <v>412.73</v>
      </c>
      <c r="E528" s="89">
        <v>407.44</v>
      </c>
      <c r="F528" s="89" t="s">
        <v>2775</v>
      </c>
      <c r="G528" s="98">
        <v>-0.0047</v>
      </c>
    </row>
    <row r="529" ht="15.75" customHeight="1">
      <c r="A529" s="254">
        <v>44840.0</v>
      </c>
      <c r="B529" s="89">
        <v>412.83</v>
      </c>
      <c r="C529" s="89">
        <v>408.34</v>
      </c>
      <c r="D529" s="89">
        <v>416.36</v>
      </c>
      <c r="E529" s="89">
        <v>408.24</v>
      </c>
      <c r="F529" s="89" t="s">
        <v>2554</v>
      </c>
      <c r="G529" s="98">
        <v>0.0152</v>
      </c>
    </row>
    <row r="530" ht="15.75" customHeight="1">
      <c r="A530" s="254">
        <v>44838.0</v>
      </c>
      <c r="B530" s="89">
        <v>406.64</v>
      </c>
      <c r="C530" s="89">
        <v>404.75</v>
      </c>
      <c r="D530" s="89">
        <v>407.69</v>
      </c>
      <c r="E530" s="89">
        <v>401.66</v>
      </c>
      <c r="F530" s="89" t="s">
        <v>2918</v>
      </c>
      <c r="G530" s="98">
        <v>0.0258</v>
      </c>
    </row>
    <row r="531" ht="15.75" customHeight="1">
      <c r="A531" s="254">
        <v>44837.0</v>
      </c>
      <c r="B531" s="89">
        <v>396.43</v>
      </c>
      <c r="C531" s="89">
        <v>404.25</v>
      </c>
      <c r="D531" s="89">
        <v>405.3</v>
      </c>
      <c r="E531" s="89">
        <v>394.28</v>
      </c>
      <c r="F531" s="89" t="s">
        <v>3107</v>
      </c>
      <c r="G531" s="98">
        <v>-0.0172</v>
      </c>
    </row>
    <row r="532" ht="15.75" customHeight="1">
      <c r="A532" s="254">
        <v>44834.0</v>
      </c>
      <c r="B532" s="89">
        <v>403.36</v>
      </c>
      <c r="C532" s="89">
        <v>396.78</v>
      </c>
      <c r="D532" s="89">
        <v>406.99</v>
      </c>
      <c r="E532" s="89">
        <v>391.29</v>
      </c>
      <c r="F532" s="89" t="s">
        <v>3108</v>
      </c>
      <c r="G532" s="98">
        <v>0.0058</v>
      </c>
    </row>
    <row r="533" ht="15.75" customHeight="1">
      <c r="A533" s="254">
        <v>44833.0</v>
      </c>
      <c r="B533" s="89">
        <v>401.01</v>
      </c>
      <c r="C533" s="89">
        <v>409.74</v>
      </c>
      <c r="D533" s="89">
        <v>411.98</v>
      </c>
      <c r="E533" s="89">
        <v>398.37</v>
      </c>
      <c r="F533" s="89" t="s">
        <v>3109</v>
      </c>
      <c r="G533" s="98">
        <v>0.0079</v>
      </c>
    </row>
    <row r="534" ht="15.75" customHeight="1">
      <c r="A534" s="254">
        <v>44832.0</v>
      </c>
      <c r="B534" s="89">
        <v>397.87</v>
      </c>
      <c r="C534" s="89">
        <v>393.68</v>
      </c>
      <c r="D534" s="89">
        <v>405.35</v>
      </c>
      <c r="E534" s="89">
        <v>391.64</v>
      </c>
      <c r="F534" s="89" t="s">
        <v>3110</v>
      </c>
      <c r="G534" s="98">
        <v>8.0E-4</v>
      </c>
    </row>
    <row r="535" ht="15.75" customHeight="1">
      <c r="A535" s="254">
        <v>44831.0</v>
      </c>
      <c r="B535" s="89">
        <v>397.57</v>
      </c>
      <c r="C535" s="89">
        <v>402.66</v>
      </c>
      <c r="D535" s="89">
        <v>402.76</v>
      </c>
      <c r="E535" s="89">
        <v>389.15</v>
      </c>
      <c r="F535" s="89" t="s">
        <v>3111</v>
      </c>
      <c r="G535" s="98">
        <v>0.0033</v>
      </c>
    </row>
    <row r="536" ht="15.75" customHeight="1">
      <c r="A536" s="254">
        <v>44830.0</v>
      </c>
      <c r="B536" s="89">
        <v>396.28</v>
      </c>
      <c r="C536" s="89">
        <v>414.72</v>
      </c>
      <c r="D536" s="89">
        <v>416.61</v>
      </c>
      <c r="E536" s="89">
        <v>391.94</v>
      </c>
      <c r="F536" s="89" t="s">
        <v>3112</v>
      </c>
      <c r="G536" s="98">
        <v>-0.0605</v>
      </c>
    </row>
    <row r="537" ht="15.75" customHeight="1">
      <c r="A537" s="254">
        <v>44827.0</v>
      </c>
      <c r="B537" s="89">
        <v>421.8</v>
      </c>
      <c r="C537" s="89">
        <v>430.57</v>
      </c>
      <c r="D537" s="89">
        <v>430.57</v>
      </c>
      <c r="E537" s="89">
        <v>419.26</v>
      </c>
      <c r="F537" s="89" t="s">
        <v>3113</v>
      </c>
      <c r="G537" s="98">
        <v>-0.0211</v>
      </c>
    </row>
    <row r="538" ht="15.75" customHeight="1">
      <c r="A538" s="254">
        <v>44826.0</v>
      </c>
      <c r="B538" s="89">
        <v>430.87</v>
      </c>
      <c r="C538" s="89">
        <v>423.69</v>
      </c>
      <c r="D538" s="89">
        <v>433.26</v>
      </c>
      <c r="E538" s="89">
        <v>421.25</v>
      </c>
      <c r="F538" s="89" t="s">
        <v>3114</v>
      </c>
      <c r="G538" s="98">
        <v>0.0106</v>
      </c>
    </row>
    <row r="539" ht="15.75" customHeight="1">
      <c r="A539" s="254">
        <v>44825.0</v>
      </c>
      <c r="B539" s="89">
        <v>426.33</v>
      </c>
      <c r="C539" s="89">
        <v>432.61</v>
      </c>
      <c r="D539" s="89">
        <v>434.66</v>
      </c>
      <c r="E539" s="89">
        <v>424.19</v>
      </c>
      <c r="F539" s="89" t="s">
        <v>3115</v>
      </c>
      <c r="G539" s="98">
        <v>-0.0152</v>
      </c>
    </row>
    <row r="540" ht="15.75" customHeight="1">
      <c r="A540" s="254">
        <v>44824.0</v>
      </c>
      <c r="B540" s="89">
        <v>432.91</v>
      </c>
      <c r="C540" s="89">
        <v>429.27</v>
      </c>
      <c r="D540" s="89">
        <v>441.99</v>
      </c>
      <c r="E540" s="89">
        <v>429.27</v>
      </c>
      <c r="F540" s="89" t="s">
        <v>3116</v>
      </c>
      <c r="G540" s="98">
        <v>0.0207</v>
      </c>
    </row>
    <row r="541" ht="15.75" customHeight="1">
      <c r="A541" s="254">
        <v>44823.0</v>
      </c>
      <c r="B541" s="89">
        <v>424.14</v>
      </c>
      <c r="C541" s="89">
        <v>430.17</v>
      </c>
      <c r="D541" s="89">
        <v>430.27</v>
      </c>
      <c r="E541" s="89">
        <v>422.75</v>
      </c>
      <c r="F541" s="89" t="s">
        <v>2084</v>
      </c>
      <c r="G541" s="98">
        <v>-0.0163</v>
      </c>
    </row>
    <row r="542" ht="15.75" customHeight="1">
      <c r="A542" s="254">
        <v>44820.0</v>
      </c>
      <c r="B542" s="89">
        <v>431.17</v>
      </c>
      <c r="C542" s="89">
        <v>444.63</v>
      </c>
      <c r="D542" s="89">
        <v>445.03</v>
      </c>
      <c r="E542" s="89">
        <v>427.78</v>
      </c>
      <c r="F542" s="89" t="s">
        <v>3117</v>
      </c>
      <c r="G542" s="98">
        <v>-0.033</v>
      </c>
    </row>
    <row r="543" ht="15.75" customHeight="1">
      <c r="A543" s="254">
        <v>44819.0</v>
      </c>
      <c r="B543" s="89">
        <v>445.87</v>
      </c>
      <c r="C543" s="89">
        <v>451.01</v>
      </c>
      <c r="D543" s="89">
        <v>454.45</v>
      </c>
      <c r="E543" s="89">
        <v>444.68</v>
      </c>
      <c r="F543" s="89" t="s">
        <v>2916</v>
      </c>
      <c r="G543" s="98">
        <v>-0.0066</v>
      </c>
    </row>
    <row r="544" ht="15.75" customHeight="1">
      <c r="A544" s="254">
        <v>44818.0</v>
      </c>
      <c r="B544" s="89">
        <v>448.82</v>
      </c>
      <c r="C544" s="89">
        <v>446.22</v>
      </c>
      <c r="D544" s="89">
        <v>453.3</v>
      </c>
      <c r="E544" s="89">
        <v>445.63</v>
      </c>
      <c r="F544" s="89" t="s">
        <v>2916</v>
      </c>
      <c r="G544" s="98">
        <v>-0.0144</v>
      </c>
    </row>
    <row r="545" ht="15.75" customHeight="1">
      <c r="A545" s="254">
        <v>44817.0</v>
      </c>
      <c r="B545" s="89">
        <v>455.39</v>
      </c>
      <c r="C545" s="89">
        <v>452.9</v>
      </c>
      <c r="D545" s="89">
        <v>457.54</v>
      </c>
      <c r="E545" s="89">
        <v>452.15</v>
      </c>
      <c r="F545" s="89" t="s">
        <v>3118</v>
      </c>
      <c r="G545" s="98">
        <v>0.0129</v>
      </c>
    </row>
    <row r="546" ht="15.75" customHeight="1">
      <c r="A546" s="254">
        <v>44816.0</v>
      </c>
      <c r="B546" s="89">
        <v>449.61</v>
      </c>
      <c r="C546" s="89">
        <v>446.32</v>
      </c>
      <c r="D546" s="89">
        <v>451.61</v>
      </c>
      <c r="E546" s="89">
        <v>445.63</v>
      </c>
      <c r="F546" s="89" t="s">
        <v>3066</v>
      </c>
      <c r="G546" s="98">
        <v>0.0114</v>
      </c>
    </row>
    <row r="547" ht="15.75" customHeight="1">
      <c r="A547" s="254">
        <v>44813.0</v>
      </c>
      <c r="B547" s="89">
        <v>444.53</v>
      </c>
      <c r="C547" s="89">
        <v>446.12</v>
      </c>
      <c r="D547" s="89">
        <v>448.27</v>
      </c>
      <c r="E547" s="89">
        <v>439.24</v>
      </c>
      <c r="F547" s="89" t="s">
        <v>2961</v>
      </c>
      <c r="G547" s="98">
        <v>0.0084</v>
      </c>
    </row>
    <row r="548" ht="15.75" customHeight="1">
      <c r="A548" s="254">
        <v>44812.0</v>
      </c>
      <c r="B548" s="89">
        <v>440.84</v>
      </c>
      <c r="C548" s="89">
        <v>451.06</v>
      </c>
      <c r="D548" s="89">
        <v>451.16</v>
      </c>
      <c r="E548" s="89">
        <v>438.65</v>
      </c>
      <c r="F548" s="89" t="s">
        <v>3046</v>
      </c>
      <c r="G548" s="98">
        <v>-0.0082</v>
      </c>
    </row>
    <row r="549" ht="15.75" customHeight="1">
      <c r="A549" s="254">
        <v>44811.0</v>
      </c>
      <c r="B549" s="89">
        <v>444.48</v>
      </c>
      <c r="C549" s="89">
        <v>451.81</v>
      </c>
      <c r="D549" s="89">
        <v>455.1</v>
      </c>
      <c r="E549" s="89">
        <v>442.29</v>
      </c>
      <c r="F549" s="89" t="s">
        <v>3119</v>
      </c>
      <c r="G549" s="98">
        <v>-0.026</v>
      </c>
    </row>
    <row r="550" ht="15.75" customHeight="1">
      <c r="A550" s="254">
        <v>44810.0</v>
      </c>
      <c r="B550" s="89">
        <v>456.34</v>
      </c>
      <c r="C550" s="89">
        <v>461.28</v>
      </c>
      <c r="D550" s="89">
        <v>462.27</v>
      </c>
      <c r="E550" s="89">
        <v>455.2</v>
      </c>
      <c r="F550" s="89" t="s">
        <v>3086</v>
      </c>
      <c r="G550" s="98">
        <v>-0.0027</v>
      </c>
    </row>
    <row r="551" ht="15.75" customHeight="1">
      <c r="A551" s="254">
        <v>44809.0</v>
      </c>
      <c r="B551" s="89">
        <v>457.59</v>
      </c>
      <c r="C551" s="89">
        <v>458.34</v>
      </c>
      <c r="D551" s="89">
        <v>462.52</v>
      </c>
      <c r="E551" s="89">
        <v>455.59</v>
      </c>
      <c r="F551" s="89" t="s">
        <v>2931</v>
      </c>
      <c r="G551" s="98">
        <v>-0.006</v>
      </c>
    </row>
    <row r="552" ht="15.75" customHeight="1">
      <c r="A552" s="254">
        <v>44806.0</v>
      </c>
      <c r="B552" s="89">
        <v>460.33</v>
      </c>
      <c r="C552" s="89">
        <v>469.4</v>
      </c>
      <c r="D552" s="89">
        <v>470.35</v>
      </c>
      <c r="E552" s="89">
        <v>458.73</v>
      </c>
      <c r="F552" s="89" t="s">
        <v>3120</v>
      </c>
      <c r="G552" s="98">
        <v>-0.011</v>
      </c>
    </row>
    <row r="553" ht="15.75" customHeight="1">
      <c r="A553" s="254">
        <v>44805.0</v>
      </c>
      <c r="B553" s="89">
        <v>465.46</v>
      </c>
      <c r="C553" s="89">
        <v>461.08</v>
      </c>
      <c r="D553" s="89">
        <v>472.94</v>
      </c>
      <c r="E553" s="89">
        <v>460.73</v>
      </c>
      <c r="F553" s="89" t="s">
        <v>3121</v>
      </c>
      <c r="G553" s="98">
        <v>-0.0089</v>
      </c>
    </row>
    <row r="554" ht="15.75" customHeight="1">
      <c r="A554" s="254">
        <v>44803.0</v>
      </c>
      <c r="B554" s="89">
        <v>469.65</v>
      </c>
      <c r="C554" s="89">
        <v>457.24</v>
      </c>
      <c r="D554" s="89">
        <v>470.95</v>
      </c>
      <c r="E554" s="89">
        <v>455.69</v>
      </c>
      <c r="F554" s="89" t="s">
        <v>3122</v>
      </c>
      <c r="G554" s="98">
        <v>0.0392</v>
      </c>
    </row>
    <row r="555" ht="15.75" customHeight="1">
      <c r="A555" s="254">
        <v>44802.0</v>
      </c>
      <c r="B555" s="89">
        <v>451.95</v>
      </c>
      <c r="C555" s="89">
        <v>449.61</v>
      </c>
      <c r="D555" s="89">
        <v>455.49</v>
      </c>
      <c r="E555" s="89">
        <v>448.77</v>
      </c>
      <c r="F555" s="89" t="s">
        <v>3123</v>
      </c>
      <c r="G555" s="98">
        <v>-0.0252</v>
      </c>
    </row>
    <row r="556" ht="15.75" customHeight="1">
      <c r="A556" s="254">
        <v>44799.0</v>
      </c>
      <c r="B556" s="89">
        <v>463.62</v>
      </c>
      <c r="C556" s="89">
        <v>463.57</v>
      </c>
      <c r="D556" s="89">
        <v>469.0</v>
      </c>
      <c r="E556" s="89">
        <v>462.52</v>
      </c>
      <c r="F556" s="89" t="s">
        <v>2107</v>
      </c>
      <c r="G556" s="98">
        <v>0.0127</v>
      </c>
    </row>
    <row r="557" ht="15.75" customHeight="1">
      <c r="A557" s="254">
        <v>44798.0</v>
      </c>
      <c r="B557" s="89">
        <v>457.79</v>
      </c>
      <c r="C557" s="89">
        <v>464.57</v>
      </c>
      <c r="D557" s="89">
        <v>467.36</v>
      </c>
      <c r="E557" s="89">
        <v>455.99</v>
      </c>
      <c r="F557" s="89" t="s">
        <v>3124</v>
      </c>
      <c r="G557" s="98">
        <v>-0.0086</v>
      </c>
    </row>
    <row r="558" ht="15.75" customHeight="1">
      <c r="A558" s="254">
        <v>44797.0</v>
      </c>
      <c r="B558" s="89">
        <v>461.77</v>
      </c>
      <c r="C558" s="89">
        <v>457.59</v>
      </c>
      <c r="D558" s="89">
        <v>463.47</v>
      </c>
      <c r="E558" s="89">
        <v>456.29</v>
      </c>
      <c r="F558" s="89" t="s">
        <v>3125</v>
      </c>
      <c r="G558" s="98">
        <v>0.006</v>
      </c>
    </row>
    <row r="559" ht="15.75" customHeight="1">
      <c r="A559" s="254">
        <v>44796.0</v>
      </c>
      <c r="B559" s="89">
        <v>459.03</v>
      </c>
      <c r="C559" s="89">
        <v>447.62</v>
      </c>
      <c r="D559" s="89">
        <v>460.68</v>
      </c>
      <c r="E559" s="89">
        <v>446.22</v>
      </c>
      <c r="F559" s="89" t="s">
        <v>3126</v>
      </c>
      <c r="G559" s="98">
        <v>0.0129</v>
      </c>
    </row>
    <row r="560" ht="15.75" customHeight="1">
      <c r="A560" s="254">
        <v>44795.0</v>
      </c>
      <c r="B560" s="89">
        <v>453.2</v>
      </c>
      <c r="C560" s="89">
        <v>467.06</v>
      </c>
      <c r="D560" s="89">
        <v>467.51</v>
      </c>
      <c r="E560" s="89">
        <v>451.16</v>
      </c>
      <c r="F560" s="89" t="s">
        <v>2998</v>
      </c>
      <c r="G560" s="98">
        <v>-0.0348</v>
      </c>
    </row>
    <row r="561" ht="15.75" customHeight="1">
      <c r="A561" s="254">
        <v>44792.0</v>
      </c>
      <c r="B561" s="89">
        <v>469.55</v>
      </c>
      <c r="C561" s="89">
        <v>485.25</v>
      </c>
      <c r="D561" s="89">
        <v>486.6</v>
      </c>
      <c r="E561" s="89">
        <v>466.66</v>
      </c>
      <c r="F561" s="89" t="s">
        <v>3127</v>
      </c>
      <c r="G561" s="98">
        <v>-0.0285</v>
      </c>
    </row>
    <row r="562" ht="15.75" customHeight="1">
      <c r="A562" s="254">
        <v>44791.0</v>
      </c>
      <c r="B562" s="89">
        <v>483.31</v>
      </c>
      <c r="C562" s="89">
        <v>482.51</v>
      </c>
      <c r="D562" s="89">
        <v>485.3</v>
      </c>
      <c r="E562" s="89">
        <v>477.78</v>
      </c>
      <c r="F562" s="89" t="s">
        <v>1697</v>
      </c>
      <c r="G562" s="98">
        <v>-0.0012</v>
      </c>
    </row>
    <row r="563" ht="15.75" customHeight="1">
      <c r="A563" s="254">
        <v>44790.0</v>
      </c>
      <c r="B563" s="89">
        <v>483.91</v>
      </c>
      <c r="C563" s="89">
        <v>489.39</v>
      </c>
      <c r="D563" s="89">
        <v>492.88</v>
      </c>
      <c r="E563" s="89">
        <v>482.71</v>
      </c>
      <c r="F563" s="89" t="s">
        <v>2515</v>
      </c>
      <c r="G563" s="98">
        <v>-0.0091</v>
      </c>
    </row>
    <row r="564" ht="15.75" customHeight="1">
      <c r="A564" s="254">
        <v>44789.0</v>
      </c>
      <c r="B564" s="89">
        <v>488.34</v>
      </c>
      <c r="C564" s="89">
        <v>478.13</v>
      </c>
      <c r="D564" s="89">
        <v>489.89</v>
      </c>
      <c r="E564" s="89">
        <v>476.73</v>
      </c>
      <c r="F564" s="89" t="s">
        <v>3128</v>
      </c>
      <c r="G564" s="98">
        <v>0.0258</v>
      </c>
    </row>
    <row r="565" ht="15.75" customHeight="1">
      <c r="A565" s="254">
        <v>44785.0</v>
      </c>
      <c r="B565" s="89">
        <v>476.08</v>
      </c>
      <c r="C565" s="89">
        <v>474.29</v>
      </c>
      <c r="D565" s="89">
        <v>479.97</v>
      </c>
      <c r="E565" s="89">
        <v>468.55</v>
      </c>
      <c r="F565" s="89" t="s">
        <v>2518</v>
      </c>
      <c r="G565" s="98">
        <v>0.0019</v>
      </c>
    </row>
    <row r="566" ht="15.75" customHeight="1">
      <c r="A566" s="254">
        <v>44784.0</v>
      </c>
      <c r="B566" s="89">
        <v>475.18</v>
      </c>
      <c r="C566" s="89">
        <v>481.07</v>
      </c>
      <c r="D566" s="89">
        <v>483.51</v>
      </c>
      <c r="E566" s="89">
        <v>474.14</v>
      </c>
      <c r="F566" s="89" t="s">
        <v>2269</v>
      </c>
      <c r="G566" s="98">
        <v>0.0023</v>
      </c>
    </row>
    <row r="567" ht="15.75" customHeight="1">
      <c r="A567" s="254">
        <v>44783.0</v>
      </c>
      <c r="B567" s="89">
        <v>474.09</v>
      </c>
      <c r="C567" s="89">
        <v>468.55</v>
      </c>
      <c r="D567" s="89">
        <v>475.73</v>
      </c>
      <c r="E567" s="89">
        <v>461.92</v>
      </c>
      <c r="F567" s="89" t="s">
        <v>3022</v>
      </c>
      <c r="G567" s="98">
        <v>0.0156</v>
      </c>
    </row>
    <row r="568" ht="15.75" customHeight="1">
      <c r="A568" s="254">
        <v>44781.0</v>
      </c>
      <c r="B568" s="89">
        <v>466.81</v>
      </c>
      <c r="C568" s="89">
        <v>464.57</v>
      </c>
      <c r="D568" s="89">
        <v>470.45</v>
      </c>
      <c r="E568" s="89">
        <v>463.02</v>
      </c>
      <c r="F568" s="89" t="s">
        <v>1894</v>
      </c>
      <c r="G568" s="98">
        <v>0.0064</v>
      </c>
    </row>
    <row r="569" ht="15.75" customHeight="1">
      <c r="A569" s="254">
        <v>44778.0</v>
      </c>
      <c r="B569" s="89">
        <v>463.82</v>
      </c>
      <c r="C569" s="89">
        <v>467.46</v>
      </c>
      <c r="D569" s="89">
        <v>471.45</v>
      </c>
      <c r="E569" s="89">
        <v>462.57</v>
      </c>
      <c r="F569" s="89" t="s">
        <v>3129</v>
      </c>
      <c r="G569" s="98">
        <v>-0.0078</v>
      </c>
    </row>
    <row r="570" ht="15.75" customHeight="1">
      <c r="A570" s="254">
        <v>44777.0</v>
      </c>
      <c r="B570" s="89">
        <v>467.46</v>
      </c>
      <c r="C570" s="89">
        <v>471.7</v>
      </c>
      <c r="D570" s="89">
        <v>472.49</v>
      </c>
      <c r="E570" s="89">
        <v>455.05</v>
      </c>
      <c r="F570" s="89" t="s">
        <v>3130</v>
      </c>
      <c r="G570" s="98">
        <v>0.0024</v>
      </c>
    </row>
    <row r="571" ht="15.75" customHeight="1">
      <c r="A571" s="254">
        <v>44776.0</v>
      </c>
      <c r="B571" s="89">
        <v>466.36</v>
      </c>
      <c r="C571" s="89">
        <v>473.54</v>
      </c>
      <c r="D571" s="89">
        <v>474.79</v>
      </c>
      <c r="E571" s="89">
        <v>458.19</v>
      </c>
      <c r="F571" s="89" t="s">
        <v>3131</v>
      </c>
      <c r="G571" s="98">
        <v>-0.0177</v>
      </c>
    </row>
    <row r="572" ht="15.75" customHeight="1">
      <c r="A572" s="254">
        <v>44775.0</v>
      </c>
      <c r="B572" s="89">
        <v>474.79</v>
      </c>
      <c r="C572" s="89">
        <v>477.43</v>
      </c>
      <c r="D572" s="89">
        <v>478.42</v>
      </c>
      <c r="E572" s="89">
        <v>467.81</v>
      </c>
      <c r="F572" s="89" t="s">
        <v>3132</v>
      </c>
      <c r="G572" s="98">
        <v>-0.0062</v>
      </c>
    </row>
    <row r="573" ht="15.75" customHeight="1">
      <c r="A573" s="254">
        <v>44774.0</v>
      </c>
      <c r="B573" s="89">
        <v>477.73</v>
      </c>
      <c r="C573" s="89">
        <v>450.56</v>
      </c>
      <c r="D573" s="89">
        <v>479.52</v>
      </c>
      <c r="E573" s="89">
        <v>449.66</v>
      </c>
      <c r="F573" s="89" t="s">
        <v>3133</v>
      </c>
      <c r="G573" s="98">
        <v>0.0658</v>
      </c>
    </row>
    <row r="574" ht="15.75" customHeight="1">
      <c r="A574" s="254">
        <v>44771.0</v>
      </c>
      <c r="B574" s="89">
        <v>448.22</v>
      </c>
      <c r="C574" s="89">
        <v>443.78</v>
      </c>
      <c r="D574" s="89">
        <v>451.31</v>
      </c>
      <c r="E574" s="89">
        <v>443.78</v>
      </c>
      <c r="F574" s="89" t="s">
        <v>3134</v>
      </c>
      <c r="G574" s="98">
        <v>0.0166</v>
      </c>
    </row>
    <row r="575" ht="15.75" customHeight="1">
      <c r="A575" s="254">
        <v>44770.0</v>
      </c>
      <c r="B575" s="89">
        <v>440.89</v>
      </c>
      <c r="C575" s="89">
        <v>438.9</v>
      </c>
      <c r="D575" s="89">
        <v>447.87</v>
      </c>
      <c r="E575" s="89">
        <v>426.08</v>
      </c>
      <c r="F575" s="89" t="s">
        <v>3135</v>
      </c>
      <c r="G575" s="98">
        <v>-0.0041</v>
      </c>
    </row>
    <row r="576" ht="15.75" customHeight="1">
      <c r="A576" s="254">
        <v>44769.0</v>
      </c>
      <c r="B576" s="89">
        <v>442.68</v>
      </c>
      <c r="C576" s="89">
        <v>439.79</v>
      </c>
      <c r="D576" s="89">
        <v>443.63</v>
      </c>
      <c r="E576" s="89">
        <v>434.76</v>
      </c>
      <c r="F576" s="89" t="s">
        <v>2134</v>
      </c>
      <c r="G576" s="98">
        <v>0.0066</v>
      </c>
    </row>
    <row r="577" ht="15.75" customHeight="1">
      <c r="A577" s="254">
        <v>44768.0</v>
      </c>
      <c r="B577" s="89">
        <v>439.79</v>
      </c>
      <c r="C577" s="89">
        <v>447.32</v>
      </c>
      <c r="D577" s="89">
        <v>447.32</v>
      </c>
      <c r="E577" s="89">
        <v>438.4</v>
      </c>
      <c r="F577" s="89" t="s">
        <v>2911</v>
      </c>
      <c r="G577" s="98">
        <v>-0.0187</v>
      </c>
    </row>
    <row r="578" ht="15.75" customHeight="1">
      <c r="A578" s="254">
        <v>44767.0</v>
      </c>
      <c r="B578" s="89">
        <v>448.17</v>
      </c>
      <c r="C578" s="89">
        <v>454.6</v>
      </c>
      <c r="D578" s="89">
        <v>456.19</v>
      </c>
      <c r="E578" s="89">
        <v>444.93</v>
      </c>
      <c r="F578" s="89" t="s">
        <v>2674</v>
      </c>
      <c r="G578" s="98">
        <v>-0.0118</v>
      </c>
    </row>
    <row r="579" ht="15.75" customHeight="1">
      <c r="A579" s="254">
        <v>44764.0</v>
      </c>
      <c r="B579" s="89">
        <v>453.5</v>
      </c>
      <c r="C579" s="89">
        <v>455.2</v>
      </c>
      <c r="D579" s="89">
        <v>458.54</v>
      </c>
      <c r="E579" s="89">
        <v>450.91</v>
      </c>
      <c r="F579" s="89" t="s">
        <v>3136</v>
      </c>
      <c r="G579" s="98">
        <v>1.0E-4</v>
      </c>
    </row>
    <row r="580" ht="15.75" customHeight="1">
      <c r="A580" s="254">
        <v>44763.0</v>
      </c>
      <c r="B580" s="89">
        <v>453.45</v>
      </c>
      <c r="C580" s="89">
        <v>451.56</v>
      </c>
      <c r="D580" s="89">
        <v>454.1</v>
      </c>
      <c r="E580" s="89">
        <v>448.71</v>
      </c>
      <c r="F580" s="89" t="s">
        <v>3137</v>
      </c>
      <c r="G580" s="98">
        <v>0.0031</v>
      </c>
    </row>
    <row r="581" ht="15.75" customHeight="1">
      <c r="A581" s="254">
        <v>44762.0</v>
      </c>
      <c r="B581" s="89">
        <v>452.05</v>
      </c>
      <c r="C581" s="89">
        <v>452.95</v>
      </c>
      <c r="D581" s="89">
        <v>459.33</v>
      </c>
      <c r="E581" s="89">
        <v>450.36</v>
      </c>
      <c r="F581" s="89" t="s">
        <v>3138</v>
      </c>
      <c r="G581" s="98">
        <v>0.0098</v>
      </c>
    </row>
    <row r="582" ht="15.75" customHeight="1">
      <c r="A582" s="254">
        <v>44761.0</v>
      </c>
      <c r="B582" s="89">
        <v>447.67</v>
      </c>
      <c r="C582" s="89">
        <v>445.38</v>
      </c>
      <c r="D582" s="89">
        <v>450.46</v>
      </c>
      <c r="E582" s="89">
        <v>443.08</v>
      </c>
      <c r="F582" s="89" t="s">
        <v>3139</v>
      </c>
      <c r="G582" s="98">
        <v>-0.0041</v>
      </c>
    </row>
    <row r="583" ht="15.75" customHeight="1">
      <c r="A583" s="254">
        <v>44760.0</v>
      </c>
      <c r="B583" s="89">
        <v>449.51</v>
      </c>
      <c r="C583" s="89">
        <v>442.58</v>
      </c>
      <c r="D583" s="89">
        <v>452.4</v>
      </c>
      <c r="E583" s="89">
        <v>441.84</v>
      </c>
      <c r="F583" s="89" t="s">
        <v>3140</v>
      </c>
      <c r="G583" s="98">
        <v>0.0243</v>
      </c>
    </row>
    <row r="584" ht="15.75" customHeight="1">
      <c r="A584" s="254">
        <v>44757.0</v>
      </c>
      <c r="B584" s="89">
        <v>438.85</v>
      </c>
      <c r="C584" s="89">
        <v>429.33</v>
      </c>
      <c r="D584" s="89">
        <v>440.39</v>
      </c>
      <c r="E584" s="89">
        <v>428.38</v>
      </c>
      <c r="F584" s="89" t="s">
        <v>3141</v>
      </c>
      <c r="G584" s="98">
        <v>0.0284</v>
      </c>
    </row>
    <row r="585" ht="15.75" customHeight="1">
      <c r="A585" s="254">
        <v>44756.0</v>
      </c>
      <c r="B585" s="89">
        <v>426.73</v>
      </c>
      <c r="C585" s="89">
        <v>426.68</v>
      </c>
      <c r="D585" s="89">
        <v>429.92</v>
      </c>
      <c r="E585" s="89">
        <v>422.0</v>
      </c>
      <c r="F585" s="89" t="s">
        <v>2101</v>
      </c>
      <c r="G585" s="98">
        <v>0.0022</v>
      </c>
    </row>
    <row r="586" ht="15.75" customHeight="1">
      <c r="A586" s="254">
        <v>44755.0</v>
      </c>
      <c r="B586" s="89">
        <v>425.79</v>
      </c>
      <c r="C586" s="89">
        <v>431.37</v>
      </c>
      <c r="D586" s="89">
        <v>434.51</v>
      </c>
      <c r="E586" s="89">
        <v>424.34</v>
      </c>
      <c r="F586" s="89" t="s">
        <v>2930</v>
      </c>
      <c r="G586" s="98">
        <v>-0.008</v>
      </c>
    </row>
    <row r="587" ht="15.75" customHeight="1">
      <c r="A587" s="254">
        <v>44754.0</v>
      </c>
      <c r="B587" s="89">
        <v>429.23</v>
      </c>
      <c r="C587" s="89">
        <v>431.67</v>
      </c>
      <c r="D587" s="89">
        <v>433.66</v>
      </c>
      <c r="E587" s="89">
        <v>426.83</v>
      </c>
      <c r="F587" s="89" t="s">
        <v>3142</v>
      </c>
      <c r="G587" s="98">
        <v>-0.0149</v>
      </c>
    </row>
    <row r="588" ht="15.75" customHeight="1">
      <c r="A588" s="254">
        <v>44753.0</v>
      </c>
      <c r="B588" s="89">
        <v>435.71</v>
      </c>
      <c r="C588" s="89">
        <v>436.7</v>
      </c>
      <c r="D588" s="89">
        <v>439.84</v>
      </c>
      <c r="E588" s="89">
        <v>432.12</v>
      </c>
      <c r="F588" s="89" t="s">
        <v>1949</v>
      </c>
      <c r="G588" s="98">
        <v>-0.0102</v>
      </c>
    </row>
    <row r="589" ht="15.75" customHeight="1">
      <c r="A589" s="254">
        <v>44750.0</v>
      </c>
      <c r="B589" s="89">
        <v>440.19</v>
      </c>
      <c r="C589" s="89">
        <v>434.91</v>
      </c>
      <c r="D589" s="89">
        <v>442.48</v>
      </c>
      <c r="E589" s="89">
        <v>427.98</v>
      </c>
      <c r="F589" s="89" t="s">
        <v>3143</v>
      </c>
      <c r="G589" s="98">
        <v>0.0248</v>
      </c>
    </row>
    <row r="590" ht="15.75" customHeight="1">
      <c r="A590" s="254">
        <v>44749.0</v>
      </c>
      <c r="B590" s="89">
        <v>429.52</v>
      </c>
      <c r="C590" s="89">
        <v>418.61</v>
      </c>
      <c r="D590" s="89">
        <v>431.62</v>
      </c>
      <c r="E590" s="89">
        <v>418.01</v>
      </c>
      <c r="F590" s="89" t="s">
        <v>3144</v>
      </c>
      <c r="G590" s="98">
        <v>0.0348</v>
      </c>
    </row>
    <row r="591" ht="15.75" customHeight="1">
      <c r="A591" s="254">
        <v>44748.0</v>
      </c>
      <c r="B591" s="89">
        <v>415.07</v>
      </c>
      <c r="C591" s="89">
        <v>412.73</v>
      </c>
      <c r="D591" s="89">
        <v>416.02</v>
      </c>
      <c r="E591" s="89">
        <v>409.39</v>
      </c>
      <c r="F591" s="89" t="s">
        <v>1607</v>
      </c>
      <c r="G591" s="98">
        <v>0.0106</v>
      </c>
    </row>
    <row r="592" ht="15.75" customHeight="1">
      <c r="A592" s="254">
        <v>44747.0</v>
      </c>
      <c r="B592" s="89">
        <v>410.73</v>
      </c>
      <c r="C592" s="89">
        <v>413.72</v>
      </c>
      <c r="D592" s="89">
        <v>417.51</v>
      </c>
      <c r="E592" s="89">
        <v>408.94</v>
      </c>
      <c r="F592" s="89" t="s">
        <v>3145</v>
      </c>
      <c r="G592" s="98">
        <v>0.0087</v>
      </c>
    </row>
    <row r="593" ht="15.75" customHeight="1">
      <c r="A593" s="254">
        <v>44746.0</v>
      </c>
      <c r="B593" s="89">
        <v>407.19</v>
      </c>
      <c r="C593" s="89">
        <v>410.28</v>
      </c>
      <c r="D593" s="89">
        <v>413.62</v>
      </c>
      <c r="E593" s="89">
        <v>403.75</v>
      </c>
      <c r="F593" s="89" t="s">
        <v>2908</v>
      </c>
      <c r="G593" s="98">
        <v>-0.0103</v>
      </c>
    </row>
    <row r="594" ht="15.75" customHeight="1">
      <c r="A594" s="254">
        <v>44743.0</v>
      </c>
      <c r="B594" s="89">
        <v>411.43</v>
      </c>
      <c r="C594" s="89">
        <v>409.39</v>
      </c>
      <c r="D594" s="89">
        <v>413.33</v>
      </c>
      <c r="E594" s="89">
        <v>401.06</v>
      </c>
      <c r="F594" s="89" t="s">
        <v>3091</v>
      </c>
      <c r="G594" s="98">
        <v>-9.0E-4</v>
      </c>
    </row>
    <row r="595" ht="15.75" customHeight="1">
      <c r="A595" s="254">
        <v>44742.0</v>
      </c>
      <c r="B595" s="89">
        <v>411.8</v>
      </c>
      <c r="C595" s="89">
        <v>418.3</v>
      </c>
      <c r="D595" s="89">
        <v>424.0</v>
      </c>
      <c r="E595" s="89">
        <v>410.0</v>
      </c>
      <c r="F595" s="89" t="s">
        <v>3146</v>
      </c>
      <c r="G595" s="98">
        <v>-0.0124</v>
      </c>
    </row>
    <row r="596" ht="15.75" customHeight="1">
      <c r="A596" s="254">
        <v>44741.0</v>
      </c>
      <c r="B596" s="89">
        <v>416.95</v>
      </c>
      <c r="C596" s="89">
        <v>412.05</v>
      </c>
      <c r="D596" s="89">
        <v>419.9</v>
      </c>
      <c r="E596" s="89">
        <v>411.55</v>
      </c>
      <c r="F596" s="89" t="s">
        <v>1699</v>
      </c>
      <c r="G596" s="98">
        <v>-4.0E-4</v>
      </c>
    </row>
    <row r="597" ht="15.75" customHeight="1">
      <c r="A597" s="254">
        <v>44740.0</v>
      </c>
      <c r="B597" s="89">
        <v>417.1</v>
      </c>
      <c r="C597" s="89">
        <v>411.3</v>
      </c>
      <c r="D597" s="89">
        <v>418.2</v>
      </c>
      <c r="E597" s="89">
        <v>409.15</v>
      </c>
      <c r="F597" s="89" t="s">
        <v>2571</v>
      </c>
      <c r="G597" s="98">
        <v>0.0063</v>
      </c>
    </row>
    <row r="598" ht="15.75" customHeight="1">
      <c r="A598" s="254">
        <v>44739.0</v>
      </c>
      <c r="B598" s="89">
        <v>414.5</v>
      </c>
      <c r="C598" s="89">
        <v>417.55</v>
      </c>
      <c r="D598" s="89">
        <v>419.45</v>
      </c>
      <c r="E598" s="89">
        <v>412.35</v>
      </c>
      <c r="F598" s="89" t="s">
        <v>2854</v>
      </c>
      <c r="G598" s="98">
        <v>0.0127</v>
      </c>
    </row>
    <row r="599" ht="15.75" customHeight="1">
      <c r="A599" s="254">
        <v>44736.0</v>
      </c>
      <c r="B599" s="89">
        <v>409.3</v>
      </c>
      <c r="C599" s="89">
        <v>410.0</v>
      </c>
      <c r="D599" s="89">
        <v>412.85</v>
      </c>
      <c r="E599" s="89">
        <v>406.15</v>
      </c>
      <c r="F599" s="89" t="s">
        <v>2317</v>
      </c>
      <c r="G599" s="98">
        <v>0.0052</v>
      </c>
    </row>
    <row r="600" ht="15.75" customHeight="1">
      <c r="A600" s="254">
        <v>44735.0</v>
      </c>
      <c r="B600" s="89">
        <v>407.2</v>
      </c>
      <c r="C600" s="89">
        <v>396.3</v>
      </c>
      <c r="D600" s="89">
        <v>409.9</v>
      </c>
      <c r="E600" s="89">
        <v>394.55</v>
      </c>
      <c r="F600" s="89" t="s">
        <v>3147</v>
      </c>
      <c r="G600" s="98">
        <v>0.0359</v>
      </c>
    </row>
    <row r="601" ht="15.75" customHeight="1">
      <c r="A601" s="254">
        <v>44734.0</v>
      </c>
      <c r="B601" s="89">
        <v>393.1</v>
      </c>
      <c r="C601" s="89">
        <v>396.4</v>
      </c>
      <c r="D601" s="89">
        <v>397.0</v>
      </c>
      <c r="E601" s="89">
        <v>390.5</v>
      </c>
      <c r="F601" s="89" t="s">
        <v>2228</v>
      </c>
      <c r="G601" s="98">
        <v>-0.0113</v>
      </c>
    </row>
    <row r="602" ht="15.75" customHeight="1">
      <c r="A602" s="254">
        <v>44733.0</v>
      </c>
      <c r="B602" s="89">
        <v>397.6</v>
      </c>
      <c r="C602" s="89">
        <v>389.0</v>
      </c>
      <c r="D602" s="89">
        <v>399.0</v>
      </c>
      <c r="E602" s="89">
        <v>387.0</v>
      </c>
      <c r="F602" s="89" t="s">
        <v>3148</v>
      </c>
      <c r="G602" s="98">
        <v>0.0389</v>
      </c>
    </row>
    <row r="603" ht="15.75" customHeight="1">
      <c r="A603" s="254">
        <v>44732.0</v>
      </c>
      <c r="B603" s="89">
        <v>382.7</v>
      </c>
      <c r="C603" s="89">
        <v>390.55</v>
      </c>
      <c r="D603" s="89">
        <v>392.95</v>
      </c>
      <c r="E603" s="89">
        <v>376.65</v>
      </c>
      <c r="F603" s="89" t="s">
        <v>2899</v>
      </c>
      <c r="G603" s="98">
        <v>-0.0161</v>
      </c>
    </row>
    <row r="604" ht="15.75" customHeight="1">
      <c r="A604" s="254">
        <v>44729.0</v>
      </c>
      <c r="B604" s="89">
        <v>388.95</v>
      </c>
      <c r="C604" s="89">
        <v>387.95</v>
      </c>
      <c r="D604" s="89">
        <v>394.45</v>
      </c>
      <c r="E604" s="89">
        <v>382.65</v>
      </c>
      <c r="F604" s="89" t="s">
        <v>2793</v>
      </c>
      <c r="G604" s="98">
        <v>-0.0102</v>
      </c>
    </row>
    <row r="605" ht="15.75" customHeight="1">
      <c r="A605" s="254">
        <v>44728.0</v>
      </c>
      <c r="B605" s="89">
        <v>392.95</v>
      </c>
      <c r="C605" s="89">
        <v>420.0</v>
      </c>
      <c r="D605" s="89">
        <v>420.9</v>
      </c>
      <c r="E605" s="89">
        <v>390.1</v>
      </c>
      <c r="F605" s="89" t="s">
        <v>3149</v>
      </c>
      <c r="G605" s="98">
        <v>-0.0511</v>
      </c>
    </row>
    <row r="606" ht="15.75" customHeight="1">
      <c r="A606" s="254">
        <v>44727.0</v>
      </c>
      <c r="B606" s="89">
        <v>414.1</v>
      </c>
      <c r="C606" s="89">
        <v>410.0</v>
      </c>
      <c r="D606" s="89">
        <v>416.4</v>
      </c>
      <c r="E606" s="89">
        <v>407.45</v>
      </c>
      <c r="F606" s="89" t="s">
        <v>3150</v>
      </c>
      <c r="G606" s="98">
        <v>0.0221</v>
      </c>
    </row>
    <row r="607" ht="15.75" customHeight="1">
      <c r="A607" s="254">
        <v>44726.0</v>
      </c>
      <c r="B607" s="89">
        <v>405.15</v>
      </c>
      <c r="C607" s="89">
        <v>403.0</v>
      </c>
      <c r="D607" s="89">
        <v>411.85</v>
      </c>
      <c r="E607" s="89">
        <v>397.7</v>
      </c>
      <c r="F607" s="89" t="s">
        <v>3151</v>
      </c>
      <c r="G607" s="98">
        <v>-0.0038</v>
      </c>
    </row>
    <row r="608" ht="15.75" customHeight="1">
      <c r="A608" s="254">
        <v>44725.0</v>
      </c>
      <c r="B608" s="89">
        <v>406.7</v>
      </c>
      <c r="C608" s="89">
        <v>414.9</v>
      </c>
      <c r="D608" s="89">
        <v>418.15</v>
      </c>
      <c r="E608" s="89">
        <v>405.6</v>
      </c>
      <c r="F608" s="89" t="s">
        <v>3152</v>
      </c>
      <c r="G608" s="98">
        <v>-0.0499</v>
      </c>
    </row>
    <row r="609" ht="15.75" customHeight="1">
      <c r="A609" s="254">
        <v>44722.0</v>
      </c>
      <c r="B609" s="89">
        <v>428.05</v>
      </c>
      <c r="C609" s="89">
        <v>423.0</v>
      </c>
      <c r="D609" s="89">
        <v>428.85</v>
      </c>
      <c r="E609" s="89">
        <v>422.0</v>
      </c>
      <c r="F609" s="89" t="s">
        <v>3153</v>
      </c>
      <c r="G609" s="98">
        <v>-0.0011</v>
      </c>
    </row>
    <row r="610" ht="15.75" customHeight="1">
      <c r="A610" s="254">
        <v>44721.0</v>
      </c>
      <c r="B610" s="89">
        <v>428.5</v>
      </c>
      <c r="C610" s="89">
        <v>431.9</v>
      </c>
      <c r="D610" s="89">
        <v>435.65</v>
      </c>
      <c r="E610" s="89">
        <v>426.1</v>
      </c>
      <c r="F610" s="89" t="s">
        <v>2284</v>
      </c>
      <c r="G610" s="98">
        <v>-0.0164</v>
      </c>
    </row>
    <row r="611" ht="15.75" customHeight="1">
      <c r="A611" s="254">
        <v>44720.0</v>
      </c>
      <c r="B611" s="89">
        <v>435.65</v>
      </c>
      <c r="C611" s="89">
        <v>438.7</v>
      </c>
      <c r="D611" s="89">
        <v>440.4</v>
      </c>
      <c r="E611" s="89">
        <v>432.0</v>
      </c>
      <c r="F611" s="89" t="s">
        <v>3154</v>
      </c>
      <c r="G611" s="98">
        <v>-5.0E-4</v>
      </c>
    </row>
    <row r="612" ht="15.75" customHeight="1">
      <c r="A612" s="254">
        <v>44719.0</v>
      </c>
      <c r="B612" s="89">
        <v>435.85</v>
      </c>
      <c r="C612" s="89">
        <v>432.5</v>
      </c>
      <c r="D612" s="89">
        <v>438.2</v>
      </c>
      <c r="E612" s="89">
        <v>429.1</v>
      </c>
      <c r="F612" s="89" t="s">
        <v>3155</v>
      </c>
      <c r="G612" s="98">
        <v>0.0081</v>
      </c>
    </row>
    <row r="613" ht="15.75" customHeight="1">
      <c r="A613" s="254">
        <v>44718.0</v>
      </c>
      <c r="B613" s="89">
        <v>432.35</v>
      </c>
      <c r="C613" s="89">
        <v>427.9</v>
      </c>
      <c r="D613" s="89">
        <v>433.95</v>
      </c>
      <c r="E613" s="89">
        <v>424.6</v>
      </c>
      <c r="F613" s="89" t="s">
        <v>2526</v>
      </c>
      <c r="G613" s="98">
        <v>0.001</v>
      </c>
    </row>
    <row r="614" ht="15.75" customHeight="1">
      <c r="A614" s="254">
        <v>44715.0</v>
      </c>
      <c r="B614" s="89">
        <v>431.9</v>
      </c>
      <c r="C614" s="89">
        <v>444.9</v>
      </c>
      <c r="D614" s="89">
        <v>445.05</v>
      </c>
      <c r="E614" s="89">
        <v>430.5</v>
      </c>
      <c r="F614" s="89" t="s">
        <v>2269</v>
      </c>
      <c r="G614" s="98">
        <v>-0.0165</v>
      </c>
    </row>
    <row r="615" ht="15.75" customHeight="1">
      <c r="A615" s="254">
        <v>44714.0</v>
      </c>
      <c r="B615" s="89">
        <v>439.15</v>
      </c>
      <c r="C615" s="89">
        <v>445.0</v>
      </c>
      <c r="D615" s="89">
        <v>445.6</v>
      </c>
      <c r="E615" s="89">
        <v>435.65</v>
      </c>
      <c r="F615" s="89" t="s">
        <v>3156</v>
      </c>
      <c r="G615" s="98">
        <v>-0.0123</v>
      </c>
    </row>
    <row r="616" ht="15.75" customHeight="1">
      <c r="A616" s="254">
        <v>44713.0</v>
      </c>
      <c r="B616" s="89">
        <v>444.6</v>
      </c>
      <c r="C616" s="89">
        <v>445.1</v>
      </c>
      <c r="D616" s="89">
        <v>446.0</v>
      </c>
      <c r="E616" s="89">
        <v>439.6</v>
      </c>
      <c r="F616" s="89" t="s">
        <v>1682</v>
      </c>
      <c r="G616" s="98">
        <v>0.0024</v>
      </c>
    </row>
    <row r="617" ht="15.75" customHeight="1">
      <c r="A617" s="254">
        <v>44712.0</v>
      </c>
      <c r="B617" s="89">
        <v>443.55</v>
      </c>
      <c r="C617" s="89">
        <v>443.95</v>
      </c>
      <c r="D617" s="89">
        <v>449.5</v>
      </c>
      <c r="E617" s="89">
        <v>440.4</v>
      </c>
      <c r="F617" s="89" t="s">
        <v>3157</v>
      </c>
      <c r="G617" s="98">
        <v>0.0026</v>
      </c>
    </row>
    <row r="618" ht="15.75" customHeight="1">
      <c r="A618" s="254">
        <v>44711.0</v>
      </c>
      <c r="B618" s="89">
        <v>442.4</v>
      </c>
      <c r="C618" s="89">
        <v>437.0</v>
      </c>
      <c r="D618" s="89">
        <v>445.2</v>
      </c>
      <c r="E618" s="89">
        <v>436.0</v>
      </c>
      <c r="F618" s="89" t="s">
        <v>3158</v>
      </c>
      <c r="G618" s="98">
        <v>0.0298</v>
      </c>
    </row>
    <row r="619" ht="15.75" customHeight="1">
      <c r="A619" s="254">
        <v>44708.0</v>
      </c>
      <c r="B619" s="89">
        <v>429.6</v>
      </c>
      <c r="C619" s="89">
        <v>426.05</v>
      </c>
      <c r="D619" s="89">
        <v>433.25</v>
      </c>
      <c r="E619" s="89">
        <v>425.2</v>
      </c>
      <c r="F619" s="89" t="s">
        <v>3159</v>
      </c>
      <c r="G619" s="98">
        <v>0.0213</v>
      </c>
    </row>
    <row r="620" ht="15.75" customHeight="1">
      <c r="A620" s="254">
        <v>44707.0</v>
      </c>
      <c r="B620" s="89">
        <v>420.65</v>
      </c>
      <c r="C620" s="89">
        <v>422.0</v>
      </c>
      <c r="D620" s="89">
        <v>422.65</v>
      </c>
      <c r="E620" s="89">
        <v>405.0</v>
      </c>
      <c r="F620" s="89" t="s">
        <v>3160</v>
      </c>
      <c r="G620" s="98">
        <v>0.0088</v>
      </c>
    </row>
    <row r="621" ht="15.75" customHeight="1">
      <c r="A621" s="254">
        <v>44706.0</v>
      </c>
      <c r="B621" s="89">
        <v>417.0</v>
      </c>
      <c r="C621" s="89">
        <v>428.45</v>
      </c>
      <c r="D621" s="89">
        <v>429.0</v>
      </c>
      <c r="E621" s="89">
        <v>413.45</v>
      </c>
      <c r="F621" s="89" t="s">
        <v>2485</v>
      </c>
      <c r="G621" s="98">
        <v>-0.0206</v>
      </c>
    </row>
    <row r="622" ht="15.75" customHeight="1">
      <c r="A622" s="254">
        <v>44705.0</v>
      </c>
      <c r="B622" s="89">
        <v>425.75</v>
      </c>
      <c r="C622" s="89">
        <v>423.9</v>
      </c>
      <c r="D622" s="89">
        <v>427.5</v>
      </c>
      <c r="E622" s="89">
        <v>416.0</v>
      </c>
      <c r="F622" s="89" t="s">
        <v>2860</v>
      </c>
      <c r="G622" s="98">
        <v>0.0102</v>
      </c>
    </row>
    <row r="623" ht="15.75" customHeight="1">
      <c r="A623" s="254">
        <v>44704.0</v>
      </c>
      <c r="B623" s="89">
        <v>421.45</v>
      </c>
      <c r="C623" s="89">
        <v>421.65</v>
      </c>
      <c r="D623" s="89">
        <v>431.15</v>
      </c>
      <c r="E623" s="89">
        <v>419.55</v>
      </c>
      <c r="F623" s="89" t="s">
        <v>2656</v>
      </c>
      <c r="G623" s="98">
        <v>0.0083</v>
      </c>
    </row>
    <row r="624" ht="15.75" customHeight="1">
      <c r="A624" s="254">
        <v>44701.0</v>
      </c>
      <c r="B624" s="89">
        <v>418.0</v>
      </c>
      <c r="C624" s="89">
        <v>410.0</v>
      </c>
      <c r="D624" s="89">
        <v>421.4</v>
      </c>
      <c r="E624" s="89">
        <v>410.0</v>
      </c>
      <c r="F624" s="89" t="s">
        <v>3161</v>
      </c>
      <c r="G624" s="98">
        <v>0.0485</v>
      </c>
    </row>
    <row r="625" ht="15.75" customHeight="1">
      <c r="A625" s="254">
        <v>44700.0</v>
      </c>
      <c r="B625" s="89">
        <v>398.65</v>
      </c>
      <c r="C625" s="89">
        <v>400.0</v>
      </c>
      <c r="D625" s="89">
        <v>406.8</v>
      </c>
      <c r="E625" s="89">
        <v>396.2</v>
      </c>
      <c r="F625" s="89" t="s">
        <v>3160</v>
      </c>
      <c r="G625" s="98">
        <v>-0.0397</v>
      </c>
    </row>
    <row r="626" ht="15.75" customHeight="1">
      <c r="A626" s="254">
        <v>44699.0</v>
      </c>
      <c r="B626" s="89">
        <v>415.15</v>
      </c>
      <c r="C626" s="89">
        <v>424.0</v>
      </c>
      <c r="D626" s="89">
        <v>427.35</v>
      </c>
      <c r="E626" s="89">
        <v>414.05</v>
      </c>
      <c r="F626" s="89" t="s">
        <v>3162</v>
      </c>
      <c r="G626" s="98">
        <v>-0.0212</v>
      </c>
    </row>
    <row r="627" ht="15.75" customHeight="1">
      <c r="A627" s="254">
        <v>44698.0</v>
      </c>
      <c r="B627" s="89">
        <v>424.15</v>
      </c>
      <c r="C627" s="89">
        <v>408.4</v>
      </c>
      <c r="D627" s="89">
        <v>425.65</v>
      </c>
      <c r="E627" s="89">
        <v>405.0</v>
      </c>
      <c r="F627" s="89" t="s">
        <v>3163</v>
      </c>
      <c r="G627" s="98">
        <v>0.0464</v>
      </c>
    </row>
    <row r="628" ht="15.75" customHeight="1">
      <c r="A628" s="254">
        <v>44697.0</v>
      </c>
      <c r="B628" s="89">
        <v>405.35</v>
      </c>
      <c r="C628" s="89">
        <v>411.9</v>
      </c>
      <c r="D628" s="89">
        <v>411.9</v>
      </c>
      <c r="E628" s="89">
        <v>396.25</v>
      </c>
      <c r="F628" s="89" t="s">
        <v>3164</v>
      </c>
      <c r="G628" s="98">
        <v>0.0026</v>
      </c>
    </row>
    <row r="629" ht="15.75" customHeight="1">
      <c r="A629" s="254">
        <v>44694.0</v>
      </c>
      <c r="B629" s="89">
        <v>404.3</v>
      </c>
      <c r="C629" s="89">
        <v>387.0</v>
      </c>
      <c r="D629" s="89">
        <v>419.35</v>
      </c>
      <c r="E629" s="89">
        <v>387.0</v>
      </c>
      <c r="F629" s="89" t="s">
        <v>3165</v>
      </c>
      <c r="G629" s="98">
        <v>0.086</v>
      </c>
    </row>
    <row r="630" ht="15.75" customHeight="1">
      <c r="A630" s="254">
        <v>44693.0</v>
      </c>
      <c r="B630" s="89">
        <v>372.3</v>
      </c>
      <c r="C630" s="89">
        <v>382.0</v>
      </c>
      <c r="D630" s="89">
        <v>384.65</v>
      </c>
      <c r="E630" s="89">
        <v>366.2</v>
      </c>
      <c r="F630" s="89" t="s">
        <v>3166</v>
      </c>
      <c r="G630" s="98">
        <v>-0.0408</v>
      </c>
    </row>
    <row r="631" ht="15.75" customHeight="1">
      <c r="A631" s="254">
        <v>44692.0</v>
      </c>
      <c r="B631" s="89">
        <v>388.15</v>
      </c>
      <c r="C631" s="89">
        <v>396.0</v>
      </c>
      <c r="D631" s="89">
        <v>397.0</v>
      </c>
      <c r="E631" s="89">
        <v>377.55</v>
      </c>
      <c r="F631" s="89" t="s">
        <v>3167</v>
      </c>
      <c r="G631" s="98">
        <v>-0.0092</v>
      </c>
    </row>
    <row r="632" ht="15.75" customHeight="1">
      <c r="A632" s="254">
        <v>44691.0</v>
      </c>
      <c r="B632" s="89">
        <v>391.75</v>
      </c>
      <c r="C632" s="89">
        <v>400.0</v>
      </c>
      <c r="D632" s="89">
        <v>408.5</v>
      </c>
      <c r="E632" s="89">
        <v>389.6</v>
      </c>
      <c r="F632" s="89" t="s">
        <v>3168</v>
      </c>
      <c r="G632" s="98">
        <v>-0.0302</v>
      </c>
    </row>
    <row r="633" ht="15.75" customHeight="1">
      <c r="A633" s="254">
        <v>44690.0</v>
      </c>
      <c r="B633" s="89">
        <v>403.95</v>
      </c>
      <c r="C633" s="89">
        <v>407.15</v>
      </c>
      <c r="D633" s="89">
        <v>407.4</v>
      </c>
      <c r="E633" s="89">
        <v>395.0</v>
      </c>
      <c r="F633" s="89" t="s">
        <v>3169</v>
      </c>
      <c r="G633" s="98">
        <v>-0.0113</v>
      </c>
    </row>
    <row r="634" ht="15.75" customHeight="1">
      <c r="A634" s="254">
        <v>44687.0</v>
      </c>
      <c r="B634" s="89">
        <v>408.55</v>
      </c>
      <c r="C634" s="89">
        <v>418.85</v>
      </c>
      <c r="D634" s="89">
        <v>420.2</v>
      </c>
      <c r="E634" s="89">
        <v>407.0</v>
      </c>
      <c r="F634" s="89" t="s">
        <v>3170</v>
      </c>
      <c r="G634" s="98">
        <v>-0.0416</v>
      </c>
    </row>
    <row r="635" ht="15.75" customHeight="1">
      <c r="A635" s="254">
        <v>44686.0</v>
      </c>
      <c r="B635" s="89">
        <v>426.3</v>
      </c>
      <c r="C635" s="89">
        <v>429.0</v>
      </c>
      <c r="D635" s="89">
        <v>434.0</v>
      </c>
      <c r="E635" s="89">
        <v>423.7</v>
      </c>
      <c r="F635" s="89" t="s">
        <v>3171</v>
      </c>
      <c r="G635" s="98">
        <v>0.0066</v>
      </c>
    </row>
    <row r="636" ht="15.75" customHeight="1">
      <c r="A636" s="254">
        <v>44685.0</v>
      </c>
      <c r="B636" s="89">
        <v>423.5</v>
      </c>
      <c r="C636" s="89">
        <v>437.95</v>
      </c>
      <c r="D636" s="89">
        <v>440.6</v>
      </c>
      <c r="E636" s="89">
        <v>420.7</v>
      </c>
      <c r="F636" s="89" t="s">
        <v>3172</v>
      </c>
      <c r="G636" s="98">
        <v>-0.0216</v>
      </c>
    </row>
    <row r="637" ht="15.75" customHeight="1">
      <c r="A637" s="254">
        <v>44683.0</v>
      </c>
      <c r="B637" s="89">
        <v>432.85</v>
      </c>
      <c r="C637" s="89">
        <v>437.95</v>
      </c>
      <c r="D637" s="89">
        <v>442.95</v>
      </c>
      <c r="E637" s="89">
        <v>428.5</v>
      </c>
      <c r="F637" s="89" t="s">
        <v>3173</v>
      </c>
      <c r="G637" s="98">
        <v>-0.0109</v>
      </c>
    </row>
    <row r="638" ht="15.75" customHeight="1">
      <c r="A638" s="254">
        <v>44680.0</v>
      </c>
      <c r="B638" s="89">
        <v>437.6</v>
      </c>
      <c r="C638" s="89">
        <v>440.2</v>
      </c>
      <c r="D638" s="89">
        <v>447.75</v>
      </c>
      <c r="E638" s="89">
        <v>436.0</v>
      </c>
      <c r="F638" s="89" t="s">
        <v>3174</v>
      </c>
      <c r="G638" s="98">
        <v>0.0036</v>
      </c>
    </row>
    <row r="639" ht="15.75" customHeight="1">
      <c r="A639" s="254">
        <v>44679.0</v>
      </c>
      <c r="B639" s="89">
        <v>436.05</v>
      </c>
      <c r="C639" s="89">
        <v>434.8</v>
      </c>
      <c r="D639" s="89">
        <v>439.2</v>
      </c>
      <c r="E639" s="89">
        <v>430.8</v>
      </c>
      <c r="F639" s="89" t="s">
        <v>3175</v>
      </c>
      <c r="G639" s="98">
        <v>0.0135</v>
      </c>
    </row>
    <row r="640" ht="15.75" customHeight="1">
      <c r="A640" s="254">
        <v>44678.0</v>
      </c>
      <c r="B640" s="89">
        <v>430.25</v>
      </c>
      <c r="C640" s="89">
        <v>429.25</v>
      </c>
      <c r="D640" s="89">
        <v>432.95</v>
      </c>
      <c r="E640" s="89">
        <v>425.1</v>
      </c>
      <c r="F640" s="89" t="s">
        <v>2803</v>
      </c>
      <c r="G640" s="98">
        <v>-0.0107</v>
      </c>
    </row>
    <row r="641" ht="15.75" customHeight="1">
      <c r="A641" s="254">
        <v>44677.0</v>
      </c>
      <c r="B641" s="89">
        <v>434.9</v>
      </c>
      <c r="C641" s="89">
        <v>433.9</v>
      </c>
      <c r="D641" s="89">
        <v>437.45</v>
      </c>
      <c r="E641" s="89">
        <v>431.6</v>
      </c>
      <c r="F641" s="89" t="s">
        <v>3176</v>
      </c>
      <c r="G641" s="98">
        <v>0.0229</v>
      </c>
    </row>
    <row r="642" ht="15.75" customHeight="1">
      <c r="A642" s="254">
        <v>44676.0</v>
      </c>
      <c r="B642" s="89">
        <v>425.15</v>
      </c>
      <c r="C642" s="89">
        <v>432.75</v>
      </c>
      <c r="D642" s="89">
        <v>436.0</v>
      </c>
      <c r="E642" s="89">
        <v>423.15</v>
      </c>
      <c r="F642" s="89" t="s">
        <v>3091</v>
      </c>
      <c r="G642" s="98">
        <v>-0.0312</v>
      </c>
    </row>
    <row r="643" ht="15.75" customHeight="1">
      <c r="A643" s="254">
        <v>44673.0</v>
      </c>
      <c r="B643" s="89">
        <v>438.85</v>
      </c>
      <c r="C643" s="89">
        <v>442.05</v>
      </c>
      <c r="D643" s="89">
        <v>447.25</v>
      </c>
      <c r="E643" s="89">
        <v>438.0</v>
      </c>
      <c r="F643" s="89" t="s">
        <v>3036</v>
      </c>
      <c r="G643" s="98">
        <v>-0.0205</v>
      </c>
    </row>
    <row r="644" ht="15.75" customHeight="1">
      <c r="A644" s="254">
        <v>44672.0</v>
      </c>
      <c r="B644" s="89">
        <v>448.05</v>
      </c>
      <c r="C644" s="89">
        <v>444.5</v>
      </c>
      <c r="D644" s="89">
        <v>449.35</v>
      </c>
      <c r="E644" s="89">
        <v>441.05</v>
      </c>
      <c r="F644" s="89" t="s">
        <v>3177</v>
      </c>
      <c r="G644" s="98">
        <v>0.017</v>
      </c>
    </row>
    <row r="645" ht="15.75" customHeight="1">
      <c r="A645" s="254">
        <v>44671.0</v>
      </c>
      <c r="B645" s="89">
        <v>440.55</v>
      </c>
      <c r="C645" s="89">
        <v>431.0</v>
      </c>
      <c r="D645" s="89">
        <v>441.7</v>
      </c>
      <c r="E645" s="89">
        <v>428.25</v>
      </c>
      <c r="F645" s="89" t="s">
        <v>2579</v>
      </c>
      <c r="G645" s="98">
        <v>0.0367</v>
      </c>
    </row>
    <row r="646" ht="15.75" customHeight="1">
      <c r="A646" s="254">
        <v>44670.0</v>
      </c>
      <c r="B646" s="89">
        <v>424.95</v>
      </c>
      <c r="C646" s="89">
        <v>436.75</v>
      </c>
      <c r="D646" s="89">
        <v>440.25</v>
      </c>
      <c r="E646" s="89">
        <v>417.0</v>
      </c>
      <c r="F646" s="89" t="s">
        <v>3178</v>
      </c>
      <c r="G646" s="98">
        <v>-0.0204</v>
      </c>
    </row>
    <row r="647" ht="15.75" customHeight="1">
      <c r="A647" s="254">
        <v>44669.0</v>
      </c>
      <c r="B647" s="89">
        <v>433.8</v>
      </c>
      <c r="C647" s="89">
        <v>430.0</v>
      </c>
      <c r="D647" s="89">
        <v>436.35</v>
      </c>
      <c r="E647" s="89">
        <v>423.65</v>
      </c>
      <c r="F647" s="89" t="s">
        <v>3179</v>
      </c>
      <c r="G647" s="98">
        <v>0.0064</v>
      </c>
    </row>
    <row r="648" ht="15.75" customHeight="1">
      <c r="A648" s="254">
        <v>44664.0</v>
      </c>
      <c r="B648" s="89">
        <v>431.05</v>
      </c>
      <c r="C648" s="89">
        <v>441.8</v>
      </c>
      <c r="D648" s="89">
        <v>442.85</v>
      </c>
      <c r="E648" s="89">
        <v>430.1</v>
      </c>
      <c r="F648" s="89" t="s">
        <v>3180</v>
      </c>
      <c r="G648" s="98">
        <v>-0.0165</v>
      </c>
    </row>
    <row r="649" ht="15.75" customHeight="1">
      <c r="A649" s="254">
        <v>44663.0</v>
      </c>
      <c r="B649" s="89">
        <v>438.3</v>
      </c>
      <c r="C649" s="89">
        <v>450.8</v>
      </c>
      <c r="D649" s="89">
        <v>450.8</v>
      </c>
      <c r="E649" s="89">
        <v>435.0</v>
      </c>
      <c r="F649" s="89" t="s">
        <v>3181</v>
      </c>
      <c r="G649" s="98">
        <v>-0.0304</v>
      </c>
    </row>
    <row r="650" ht="15.75" customHeight="1">
      <c r="A650" s="254">
        <v>44662.0</v>
      </c>
      <c r="B650" s="89">
        <v>452.05</v>
      </c>
      <c r="C650" s="89">
        <v>457.0</v>
      </c>
      <c r="D650" s="89">
        <v>458.9</v>
      </c>
      <c r="E650" s="89">
        <v>451.0</v>
      </c>
      <c r="F650" s="89" t="s">
        <v>3182</v>
      </c>
      <c r="G650" s="98">
        <v>0.0</v>
      </c>
    </row>
    <row r="651" ht="15.75" customHeight="1">
      <c r="A651" s="254">
        <v>44659.0</v>
      </c>
      <c r="B651" s="89">
        <v>452.05</v>
      </c>
      <c r="C651" s="89">
        <v>450.0</v>
      </c>
      <c r="D651" s="89">
        <v>456.25</v>
      </c>
      <c r="E651" s="89">
        <v>449.7</v>
      </c>
      <c r="F651" s="89" t="s">
        <v>2702</v>
      </c>
      <c r="G651" s="98">
        <v>0.0057</v>
      </c>
    </row>
    <row r="652" ht="15.75" customHeight="1">
      <c r="A652" s="254">
        <v>44658.0</v>
      </c>
      <c r="B652" s="89">
        <v>449.5</v>
      </c>
      <c r="C652" s="89">
        <v>456.5</v>
      </c>
      <c r="D652" s="89">
        <v>459.1</v>
      </c>
      <c r="E652" s="89">
        <v>448.5</v>
      </c>
      <c r="F652" s="89" t="s">
        <v>3183</v>
      </c>
      <c r="G652" s="98">
        <v>-0.0146</v>
      </c>
    </row>
    <row r="653" ht="15.75" customHeight="1">
      <c r="A653" s="254">
        <v>44657.0</v>
      </c>
      <c r="B653" s="89">
        <v>456.15</v>
      </c>
      <c r="C653" s="89">
        <v>455.9</v>
      </c>
      <c r="D653" s="89">
        <v>462.7</v>
      </c>
      <c r="E653" s="89">
        <v>452.6</v>
      </c>
      <c r="F653" s="89" t="s">
        <v>3184</v>
      </c>
      <c r="G653" s="98">
        <v>-0.0041</v>
      </c>
    </row>
    <row r="654" ht="15.75" customHeight="1">
      <c r="A654" s="254">
        <v>44656.0</v>
      </c>
      <c r="B654" s="89">
        <v>458.05</v>
      </c>
      <c r="C654" s="89">
        <v>450.0</v>
      </c>
      <c r="D654" s="89">
        <v>461.9</v>
      </c>
      <c r="E654" s="89">
        <v>448.3</v>
      </c>
      <c r="F654" s="89" t="s">
        <v>3185</v>
      </c>
      <c r="G654" s="98">
        <v>0.0253</v>
      </c>
    </row>
    <row r="655" ht="15.75" customHeight="1">
      <c r="A655" s="254">
        <v>44655.0</v>
      </c>
      <c r="B655" s="89">
        <v>446.75</v>
      </c>
      <c r="C655" s="89">
        <v>444.4</v>
      </c>
      <c r="D655" s="89">
        <v>449.5</v>
      </c>
      <c r="E655" s="89">
        <v>441.3</v>
      </c>
      <c r="F655" s="89" t="s">
        <v>3186</v>
      </c>
      <c r="G655" s="98">
        <v>0.0127</v>
      </c>
    </row>
    <row r="656" ht="15.75" customHeight="1">
      <c r="A656" s="254">
        <v>44652.0</v>
      </c>
      <c r="B656" s="89">
        <v>441.15</v>
      </c>
      <c r="C656" s="89">
        <v>434.0</v>
      </c>
      <c r="D656" s="89">
        <v>442.25</v>
      </c>
      <c r="E656" s="89">
        <v>430.85</v>
      </c>
      <c r="F656" s="89" t="s">
        <v>3187</v>
      </c>
      <c r="G656" s="98">
        <v>0.0171</v>
      </c>
    </row>
    <row r="657" ht="15.75" customHeight="1">
      <c r="A657" s="254">
        <v>44651.0</v>
      </c>
      <c r="B657" s="89">
        <v>433.75</v>
      </c>
      <c r="C657" s="89">
        <v>436.0</v>
      </c>
      <c r="D657" s="89">
        <v>438.3</v>
      </c>
      <c r="E657" s="89">
        <v>432.6</v>
      </c>
      <c r="F657" s="89" t="s">
        <v>3188</v>
      </c>
      <c r="G657" s="98">
        <v>-0.0044</v>
      </c>
    </row>
    <row r="658" ht="15.75" customHeight="1">
      <c r="A658" s="254">
        <v>44650.0</v>
      </c>
      <c r="B658" s="89">
        <v>435.65</v>
      </c>
      <c r="C658" s="89">
        <v>438.45</v>
      </c>
      <c r="D658" s="89">
        <v>442.5</v>
      </c>
      <c r="E658" s="89">
        <v>434.25</v>
      </c>
      <c r="F658" s="89" t="s">
        <v>3189</v>
      </c>
      <c r="G658" s="98">
        <v>0.0045</v>
      </c>
    </row>
    <row r="659" ht="15.75" customHeight="1">
      <c r="A659" s="254">
        <v>44649.0</v>
      </c>
      <c r="B659" s="89">
        <v>433.7</v>
      </c>
      <c r="C659" s="89">
        <v>436.0</v>
      </c>
      <c r="D659" s="89">
        <v>439.35</v>
      </c>
      <c r="E659" s="89">
        <v>431.4</v>
      </c>
      <c r="F659" s="89" t="s">
        <v>3190</v>
      </c>
      <c r="G659" s="98">
        <v>0.0023</v>
      </c>
    </row>
    <row r="660" ht="15.75" customHeight="1">
      <c r="A660" s="254">
        <v>44648.0</v>
      </c>
      <c r="B660" s="89">
        <v>432.7</v>
      </c>
      <c r="C660" s="89">
        <v>432.0</v>
      </c>
      <c r="D660" s="89">
        <v>434.95</v>
      </c>
      <c r="E660" s="89">
        <v>426.5</v>
      </c>
      <c r="F660" s="89" t="s">
        <v>2920</v>
      </c>
      <c r="G660" s="98">
        <v>0.0014</v>
      </c>
    </row>
    <row r="661" ht="15.75" customHeight="1">
      <c r="A661" s="254">
        <v>44645.0</v>
      </c>
      <c r="B661" s="89">
        <v>432.1</v>
      </c>
      <c r="C661" s="89">
        <v>437.0</v>
      </c>
      <c r="D661" s="89">
        <v>437.0</v>
      </c>
      <c r="E661" s="89">
        <v>427.65</v>
      </c>
      <c r="F661" s="89" t="s">
        <v>3191</v>
      </c>
      <c r="G661" s="98">
        <v>-0.0025</v>
      </c>
    </row>
    <row r="662" ht="15.75" customHeight="1">
      <c r="A662" s="254">
        <v>44644.0</v>
      </c>
      <c r="B662" s="89">
        <v>433.2</v>
      </c>
      <c r="C662" s="89">
        <v>430.0</v>
      </c>
      <c r="D662" s="89">
        <v>435.4</v>
      </c>
      <c r="E662" s="89">
        <v>427.55</v>
      </c>
      <c r="F662" s="89" t="s">
        <v>3192</v>
      </c>
      <c r="G662" s="98">
        <v>-0.006</v>
      </c>
    </row>
    <row r="663" ht="15.75" customHeight="1">
      <c r="A663" s="254">
        <v>44643.0</v>
      </c>
      <c r="B663" s="89">
        <v>435.8</v>
      </c>
      <c r="C663" s="89">
        <v>443.5</v>
      </c>
      <c r="D663" s="89">
        <v>447.0</v>
      </c>
      <c r="E663" s="89">
        <v>434.6</v>
      </c>
      <c r="F663" s="89" t="s">
        <v>3193</v>
      </c>
      <c r="G663" s="98">
        <v>-0.0103</v>
      </c>
    </row>
    <row r="664" ht="15.75" customHeight="1">
      <c r="A664" s="254">
        <v>44642.0</v>
      </c>
      <c r="B664" s="89">
        <v>440.35</v>
      </c>
      <c r="C664" s="89">
        <v>428.1</v>
      </c>
      <c r="D664" s="89">
        <v>441.45</v>
      </c>
      <c r="E664" s="89">
        <v>421.2</v>
      </c>
      <c r="F664" s="89" t="s">
        <v>3194</v>
      </c>
      <c r="G664" s="98">
        <v>0.029</v>
      </c>
    </row>
    <row r="665" ht="15.75" customHeight="1">
      <c r="A665" s="254">
        <v>44641.0</v>
      </c>
      <c r="B665" s="89">
        <v>427.95</v>
      </c>
      <c r="C665" s="89">
        <v>435.5</v>
      </c>
      <c r="D665" s="89">
        <v>436.3</v>
      </c>
      <c r="E665" s="89">
        <v>427.1</v>
      </c>
      <c r="F665" s="89" t="s">
        <v>3195</v>
      </c>
      <c r="G665" s="98">
        <v>-0.0135</v>
      </c>
    </row>
    <row r="666" ht="15.75" customHeight="1">
      <c r="A666" s="254">
        <v>44637.0</v>
      </c>
      <c r="B666" s="89">
        <v>433.8</v>
      </c>
      <c r="C666" s="89">
        <v>432.0</v>
      </c>
      <c r="D666" s="89">
        <v>435.7</v>
      </c>
      <c r="E666" s="89">
        <v>429.55</v>
      </c>
      <c r="F666" s="89" t="s">
        <v>3196</v>
      </c>
      <c r="G666" s="98">
        <v>0.0209</v>
      </c>
    </row>
    <row r="667" ht="15.75" customHeight="1">
      <c r="A667" s="254">
        <v>44636.0</v>
      </c>
      <c r="B667" s="89">
        <v>424.9</v>
      </c>
      <c r="C667" s="89">
        <v>427.05</v>
      </c>
      <c r="D667" s="89">
        <v>428.55</v>
      </c>
      <c r="E667" s="89">
        <v>420.7</v>
      </c>
      <c r="F667" s="89" t="s">
        <v>3197</v>
      </c>
      <c r="G667" s="98">
        <v>0.0272</v>
      </c>
    </row>
    <row r="668" ht="15.75" customHeight="1">
      <c r="A668" s="254">
        <v>44635.0</v>
      </c>
      <c r="B668" s="89">
        <v>413.65</v>
      </c>
      <c r="C668" s="89">
        <v>409.85</v>
      </c>
      <c r="D668" s="89">
        <v>424.2</v>
      </c>
      <c r="E668" s="89">
        <v>408.0</v>
      </c>
      <c r="F668" s="89" t="s">
        <v>3198</v>
      </c>
      <c r="G668" s="98">
        <v>0.0047</v>
      </c>
    </row>
    <row r="669" ht="15.75" customHeight="1">
      <c r="A669" s="254">
        <v>44634.0</v>
      </c>
      <c r="B669" s="89">
        <v>411.7</v>
      </c>
      <c r="C669" s="89">
        <v>418.75</v>
      </c>
      <c r="D669" s="89">
        <v>419.0</v>
      </c>
      <c r="E669" s="89">
        <v>404.0</v>
      </c>
      <c r="F669" s="89" t="s">
        <v>3199</v>
      </c>
      <c r="G669" s="98">
        <v>-0.0154</v>
      </c>
    </row>
    <row r="670" ht="15.75" customHeight="1">
      <c r="A670" s="254">
        <v>44631.0</v>
      </c>
      <c r="B670" s="89">
        <v>418.15</v>
      </c>
      <c r="C670" s="89">
        <v>413.6</v>
      </c>
      <c r="D670" s="89">
        <v>421.15</v>
      </c>
      <c r="E670" s="89">
        <v>407.4</v>
      </c>
      <c r="F670" s="89" t="s">
        <v>3200</v>
      </c>
      <c r="G670" s="98">
        <v>-0.0035</v>
      </c>
    </row>
    <row r="671" ht="15.75" customHeight="1">
      <c r="A671" s="254">
        <v>44630.0</v>
      </c>
      <c r="B671" s="89">
        <v>419.6</v>
      </c>
      <c r="C671" s="89">
        <v>427.0</v>
      </c>
      <c r="D671" s="89">
        <v>434.95</v>
      </c>
      <c r="E671" s="89">
        <v>414.0</v>
      </c>
      <c r="F671" s="89" t="s">
        <v>3201</v>
      </c>
      <c r="G671" s="98">
        <v>0.0338</v>
      </c>
    </row>
    <row r="672" ht="15.75" customHeight="1">
      <c r="A672" s="254">
        <v>44629.0</v>
      </c>
      <c r="B672" s="89">
        <v>405.9</v>
      </c>
      <c r="C672" s="89">
        <v>394.95</v>
      </c>
      <c r="D672" s="89">
        <v>409.25</v>
      </c>
      <c r="E672" s="89">
        <v>389.5</v>
      </c>
      <c r="F672" s="89" t="s">
        <v>3202</v>
      </c>
      <c r="G672" s="98">
        <v>0.0361</v>
      </c>
    </row>
    <row r="673" ht="15.75" customHeight="1">
      <c r="A673" s="254">
        <v>44628.0</v>
      </c>
      <c r="B673" s="89">
        <v>391.75</v>
      </c>
      <c r="C673" s="89">
        <v>390.5</v>
      </c>
      <c r="D673" s="89">
        <v>395.45</v>
      </c>
      <c r="E673" s="89">
        <v>376.35</v>
      </c>
      <c r="F673" s="89" t="s">
        <v>3203</v>
      </c>
      <c r="G673" s="98">
        <v>-0.0057</v>
      </c>
    </row>
    <row r="674" ht="15.75" customHeight="1">
      <c r="A674" s="254">
        <v>44627.0</v>
      </c>
      <c r="B674" s="89">
        <v>394.0</v>
      </c>
      <c r="C674" s="89">
        <v>401.75</v>
      </c>
      <c r="D674" s="89">
        <v>401.75</v>
      </c>
      <c r="E674" s="89">
        <v>387.5</v>
      </c>
      <c r="F674" s="89" t="s">
        <v>3204</v>
      </c>
      <c r="G674" s="98">
        <v>-0.0557</v>
      </c>
    </row>
    <row r="675" ht="15.75" customHeight="1">
      <c r="A675" s="254">
        <v>44624.0</v>
      </c>
      <c r="B675" s="89">
        <v>417.25</v>
      </c>
      <c r="C675" s="89">
        <v>431.85</v>
      </c>
      <c r="D675" s="89">
        <v>431.85</v>
      </c>
      <c r="E675" s="89">
        <v>414.75</v>
      </c>
      <c r="F675" s="89" t="s">
        <v>3205</v>
      </c>
      <c r="G675" s="98">
        <v>-0.0454</v>
      </c>
    </row>
    <row r="676" ht="15.75" customHeight="1">
      <c r="A676" s="254">
        <v>44623.0</v>
      </c>
      <c r="B676" s="89">
        <v>437.1</v>
      </c>
      <c r="C676" s="89">
        <v>458.5</v>
      </c>
      <c r="D676" s="89">
        <v>458.5</v>
      </c>
      <c r="E676" s="89">
        <v>435.0</v>
      </c>
      <c r="F676" s="89" t="s">
        <v>3206</v>
      </c>
      <c r="G676" s="98">
        <v>-0.0235</v>
      </c>
    </row>
    <row r="677" ht="15.75" customHeight="1">
      <c r="A677" s="254">
        <v>44622.0</v>
      </c>
      <c r="B677" s="89">
        <v>447.6</v>
      </c>
      <c r="C677" s="89">
        <v>452.95</v>
      </c>
      <c r="D677" s="89">
        <v>454.25</v>
      </c>
      <c r="E677" s="89">
        <v>444.55</v>
      </c>
      <c r="F677" s="89" t="s">
        <v>3207</v>
      </c>
      <c r="G677" s="98">
        <v>-0.0142</v>
      </c>
    </row>
    <row r="678" ht="15.75" customHeight="1">
      <c r="A678" s="254">
        <v>44620.0</v>
      </c>
      <c r="B678" s="89">
        <v>454.05</v>
      </c>
      <c r="C678" s="89">
        <v>445.0</v>
      </c>
      <c r="D678" s="89">
        <v>457.35</v>
      </c>
      <c r="E678" s="89">
        <v>440.45</v>
      </c>
      <c r="F678" s="89" t="s">
        <v>3208</v>
      </c>
      <c r="G678" s="98">
        <v>-0.0124</v>
      </c>
    </row>
    <row r="679" ht="15.75" customHeight="1">
      <c r="A679" s="254">
        <v>44617.0</v>
      </c>
      <c r="B679" s="89">
        <v>459.75</v>
      </c>
      <c r="C679" s="89">
        <v>444.85</v>
      </c>
      <c r="D679" s="89">
        <v>465.7</v>
      </c>
      <c r="E679" s="89">
        <v>441.6</v>
      </c>
      <c r="F679" s="89" t="s">
        <v>3209</v>
      </c>
      <c r="G679" s="98">
        <v>0.0743</v>
      </c>
    </row>
    <row r="680" ht="15.75" customHeight="1">
      <c r="A680" s="254">
        <v>44616.0</v>
      </c>
      <c r="B680" s="89">
        <v>427.95</v>
      </c>
      <c r="C680" s="89">
        <v>455.95</v>
      </c>
      <c r="D680" s="89">
        <v>461.55</v>
      </c>
      <c r="E680" s="89">
        <v>405.45</v>
      </c>
      <c r="F680" s="89" t="s">
        <v>3210</v>
      </c>
      <c r="G680" s="98">
        <v>-0.1028</v>
      </c>
    </row>
    <row r="681" ht="15.75" customHeight="1">
      <c r="A681" s="254">
        <v>44615.0</v>
      </c>
      <c r="B681" s="89">
        <v>477.0</v>
      </c>
      <c r="C681" s="89">
        <v>481.75</v>
      </c>
      <c r="D681" s="89">
        <v>485.4</v>
      </c>
      <c r="E681" s="89">
        <v>475.3</v>
      </c>
      <c r="F681" s="89" t="s">
        <v>2752</v>
      </c>
      <c r="G681" s="98">
        <v>-0.0026</v>
      </c>
    </row>
    <row r="682" ht="15.75" customHeight="1">
      <c r="A682" s="254">
        <v>44614.0</v>
      </c>
      <c r="B682" s="89">
        <v>478.25</v>
      </c>
      <c r="C682" s="89">
        <v>480.55</v>
      </c>
      <c r="D682" s="89">
        <v>486.3</v>
      </c>
      <c r="E682" s="89">
        <v>471.45</v>
      </c>
      <c r="F682" s="89" t="s">
        <v>3211</v>
      </c>
      <c r="G682" s="98">
        <v>-0.0328</v>
      </c>
    </row>
    <row r="683" ht="15.75" customHeight="1">
      <c r="A683" s="254">
        <v>44613.0</v>
      </c>
      <c r="B683" s="89">
        <v>494.45</v>
      </c>
      <c r="C683" s="89">
        <v>490.15</v>
      </c>
      <c r="D683" s="89">
        <v>500.4</v>
      </c>
      <c r="E683" s="89">
        <v>486.1</v>
      </c>
      <c r="F683" s="89" t="s">
        <v>3212</v>
      </c>
      <c r="G683" s="98">
        <v>0.0026</v>
      </c>
    </row>
    <row r="684" ht="15.75" customHeight="1">
      <c r="A684" s="254">
        <v>44610.0</v>
      </c>
      <c r="B684" s="89">
        <v>493.15</v>
      </c>
      <c r="C684" s="89">
        <v>498.0</v>
      </c>
      <c r="D684" s="89">
        <v>502.65</v>
      </c>
      <c r="E684" s="89">
        <v>491.5</v>
      </c>
      <c r="F684" s="89" t="s">
        <v>3213</v>
      </c>
      <c r="G684" s="98">
        <v>-0.0136</v>
      </c>
    </row>
    <row r="685" ht="15.75" customHeight="1">
      <c r="A685" s="254">
        <v>44609.0</v>
      </c>
      <c r="B685" s="89">
        <v>499.95</v>
      </c>
      <c r="C685" s="89">
        <v>505.9</v>
      </c>
      <c r="D685" s="89">
        <v>511.5</v>
      </c>
      <c r="E685" s="89">
        <v>498.3</v>
      </c>
      <c r="F685" s="89" t="s">
        <v>3214</v>
      </c>
      <c r="G685" s="98">
        <v>0.003</v>
      </c>
    </row>
    <row r="686" ht="15.75" customHeight="1">
      <c r="A686" s="254">
        <v>44608.0</v>
      </c>
      <c r="B686" s="89">
        <v>498.45</v>
      </c>
      <c r="C686" s="89">
        <v>504.0</v>
      </c>
      <c r="D686" s="89">
        <v>507.9</v>
      </c>
      <c r="E686" s="89">
        <v>496.6</v>
      </c>
      <c r="F686" s="89" t="s">
        <v>3215</v>
      </c>
      <c r="G686" s="98">
        <v>-0.011</v>
      </c>
    </row>
    <row r="687" ht="15.75" customHeight="1">
      <c r="A687" s="254">
        <v>44607.0</v>
      </c>
      <c r="B687" s="89">
        <v>504.0</v>
      </c>
      <c r="C687" s="89">
        <v>476.15</v>
      </c>
      <c r="D687" s="89">
        <v>505.5</v>
      </c>
      <c r="E687" s="89">
        <v>467.3</v>
      </c>
      <c r="F687" s="89" t="s">
        <v>3216</v>
      </c>
      <c r="G687" s="98">
        <v>0.069</v>
      </c>
    </row>
    <row r="688" ht="15.75" customHeight="1">
      <c r="A688" s="254">
        <v>44606.0</v>
      </c>
      <c r="B688" s="89">
        <v>471.45</v>
      </c>
      <c r="C688" s="89">
        <v>487.0</v>
      </c>
      <c r="D688" s="89">
        <v>488.5</v>
      </c>
      <c r="E688" s="89">
        <v>468.8</v>
      </c>
      <c r="F688" s="89" t="s">
        <v>3217</v>
      </c>
      <c r="G688" s="98">
        <v>-0.0549</v>
      </c>
    </row>
    <row r="689" ht="15.75" customHeight="1">
      <c r="A689" s="254">
        <v>44603.0</v>
      </c>
      <c r="B689" s="89">
        <v>498.85</v>
      </c>
      <c r="C689" s="89">
        <v>503.25</v>
      </c>
      <c r="D689" s="89">
        <v>507.0</v>
      </c>
      <c r="E689" s="89">
        <v>497.0</v>
      </c>
      <c r="F689" s="89" t="s">
        <v>2880</v>
      </c>
      <c r="G689" s="98">
        <v>-0.0169</v>
      </c>
    </row>
    <row r="690" ht="15.75" customHeight="1">
      <c r="A690" s="254">
        <v>44602.0</v>
      </c>
      <c r="B690" s="89">
        <v>507.45</v>
      </c>
      <c r="C690" s="89">
        <v>506.7</v>
      </c>
      <c r="D690" s="89">
        <v>510.5</v>
      </c>
      <c r="E690" s="89">
        <v>504.2</v>
      </c>
      <c r="F690" s="89" t="s">
        <v>3218</v>
      </c>
      <c r="G690" s="98">
        <v>0.0124</v>
      </c>
    </row>
    <row r="691" ht="15.75" customHeight="1">
      <c r="A691" s="254">
        <v>44601.0</v>
      </c>
      <c r="B691" s="89">
        <v>501.25</v>
      </c>
      <c r="C691" s="89">
        <v>496.5</v>
      </c>
      <c r="D691" s="89">
        <v>503.7</v>
      </c>
      <c r="E691" s="89">
        <v>494.7</v>
      </c>
      <c r="F691" s="89" t="s">
        <v>2228</v>
      </c>
      <c r="G691" s="98">
        <v>0.0173</v>
      </c>
    </row>
    <row r="692" ht="15.75" customHeight="1">
      <c r="A692" s="254">
        <v>44600.0</v>
      </c>
      <c r="B692" s="89">
        <v>492.75</v>
      </c>
      <c r="C692" s="89">
        <v>498.0</v>
      </c>
      <c r="D692" s="89">
        <v>498.5</v>
      </c>
      <c r="E692" s="89">
        <v>479.15</v>
      </c>
      <c r="F692" s="89" t="s">
        <v>3219</v>
      </c>
      <c r="G692" s="98">
        <v>-0.0037</v>
      </c>
    </row>
    <row r="693" ht="15.75" customHeight="1">
      <c r="A693" s="254">
        <v>44599.0</v>
      </c>
      <c r="B693" s="89">
        <v>494.6</v>
      </c>
      <c r="C693" s="89">
        <v>502.9</v>
      </c>
      <c r="D693" s="89">
        <v>504.35</v>
      </c>
      <c r="E693" s="89">
        <v>492.5</v>
      </c>
      <c r="F693" s="89" t="s">
        <v>3121</v>
      </c>
      <c r="G693" s="98">
        <v>-0.012</v>
      </c>
    </row>
    <row r="694" ht="15.75" customHeight="1">
      <c r="A694" s="254">
        <v>44596.0</v>
      </c>
      <c r="B694" s="89">
        <v>500.6</v>
      </c>
      <c r="C694" s="89">
        <v>503.8</v>
      </c>
      <c r="D694" s="89">
        <v>507.8</v>
      </c>
      <c r="E694" s="89">
        <v>499.0</v>
      </c>
      <c r="F694" s="89" t="s">
        <v>2122</v>
      </c>
      <c r="G694" s="98">
        <v>-0.0077</v>
      </c>
    </row>
    <row r="695" ht="15.75" customHeight="1">
      <c r="A695" s="254">
        <v>44595.0</v>
      </c>
      <c r="B695" s="89">
        <v>504.5</v>
      </c>
      <c r="C695" s="89">
        <v>509.1</v>
      </c>
      <c r="D695" s="89">
        <v>514.3</v>
      </c>
      <c r="E695" s="89">
        <v>502.85</v>
      </c>
      <c r="F695" s="89" t="s">
        <v>3220</v>
      </c>
      <c r="G695" s="98">
        <v>-0.0038</v>
      </c>
    </row>
    <row r="696" ht="15.75" customHeight="1">
      <c r="A696" s="254">
        <v>44594.0</v>
      </c>
      <c r="B696" s="89">
        <v>506.4</v>
      </c>
      <c r="C696" s="89">
        <v>508.6</v>
      </c>
      <c r="D696" s="89">
        <v>514.45</v>
      </c>
      <c r="E696" s="89">
        <v>505.15</v>
      </c>
      <c r="F696" s="89" t="s">
        <v>2889</v>
      </c>
      <c r="G696" s="98">
        <v>0.0042</v>
      </c>
    </row>
    <row r="697" ht="15.75" customHeight="1">
      <c r="A697" s="254">
        <v>44593.0</v>
      </c>
      <c r="B697" s="89">
        <v>504.3</v>
      </c>
      <c r="C697" s="89">
        <v>508.0</v>
      </c>
      <c r="D697" s="89">
        <v>514.75</v>
      </c>
      <c r="E697" s="89">
        <v>493.0</v>
      </c>
      <c r="F697" s="89" t="s">
        <v>3221</v>
      </c>
      <c r="G697" s="98">
        <v>-0.026</v>
      </c>
    </row>
    <row r="698" ht="15.75" customHeight="1">
      <c r="A698" s="254">
        <v>44592.0</v>
      </c>
      <c r="B698" s="89">
        <v>517.75</v>
      </c>
      <c r="C698" s="89">
        <v>505.0</v>
      </c>
      <c r="D698" s="89">
        <v>520.0</v>
      </c>
      <c r="E698" s="89">
        <v>498.2</v>
      </c>
      <c r="F698" s="89" t="s">
        <v>3222</v>
      </c>
      <c r="G698" s="98">
        <v>0.0411</v>
      </c>
    </row>
    <row r="699" ht="15.75" customHeight="1">
      <c r="A699" s="254">
        <v>44589.0</v>
      </c>
      <c r="B699" s="89">
        <v>497.3</v>
      </c>
      <c r="C699" s="89">
        <v>500.5</v>
      </c>
      <c r="D699" s="89">
        <v>509.35</v>
      </c>
      <c r="E699" s="89">
        <v>495.3</v>
      </c>
      <c r="F699" s="89" t="s">
        <v>3223</v>
      </c>
      <c r="G699" s="98">
        <v>0.0059</v>
      </c>
    </row>
    <row r="700" ht="15.75" customHeight="1">
      <c r="A700" s="254">
        <v>44588.0</v>
      </c>
      <c r="B700" s="89">
        <v>494.4</v>
      </c>
      <c r="C700" s="89">
        <v>480.75</v>
      </c>
      <c r="D700" s="89">
        <v>502.7</v>
      </c>
      <c r="E700" s="89">
        <v>476.6</v>
      </c>
      <c r="F700" s="89" t="s">
        <v>3224</v>
      </c>
      <c r="G700" s="98">
        <v>0.0078</v>
      </c>
    </row>
    <row r="701" ht="15.75" customHeight="1">
      <c r="A701" s="254">
        <v>44586.0</v>
      </c>
      <c r="B701" s="89">
        <v>490.55</v>
      </c>
      <c r="C701" s="89">
        <v>473.8</v>
      </c>
      <c r="D701" s="89">
        <v>492.5</v>
      </c>
      <c r="E701" s="89">
        <v>467.65</v>
      </c>
      <c r="F701" s="89" t="s">
        <v>3225</v>
      </c>
      <c r="G701" s="98">
        <v>0.0253</v>
      </c>
    </row>
    <row r="702" ht="15.75" customHeight="1">
      <c r="A702" s="254">
        <v>44585.0</v>
      </c>
      <c r="B702" s="89">
        <v>478.45</v>
      </c>
      <c r="C702" s="89">
        <v>499.7</v>
      </c>
      <c r="D702" s="89">
        <v>504.3</v>
      </c>
      <c r="E702" s="89">
        <v>473.35</v>
      </c>
      <c r="F702" s="89" t="s">
        <v>3226</v>
      </c>
      <c r="G702" s="98">
        <v>-0.0466</v>
      </c>
    </row>
    <row r="703" ht="15.75" customHeight="1">
      <c r="A703" s="254">
        <v>44582.0</v>
      </c>
      <c r="B703" s="89">
        <v>501.85</v>
      </c>
      <c r="C703" s="89">
        <v>510.4</v>
      </c>
      <c r="D703" s="89">
        <v>513.85</v>
      </c>
      <c r="E703" s="89">
        <v>494.25</v>
      </c>
      <c r="F703" s="89" t="s">
        <v>3227</v>
      </c>
      <c r="G703" s="98">
        <v>-0.0269</v>
      </c>
    </row>
    <row r="704" ht="15.75" customHeight="1">
      <c r="A704" s="254">
        <v>44581.0</v>
      </c>
      <c r="B704" s="89">
        <v>515.7</v>
      </c>
      <c r="C704" s="89">
        <v>519.95</v>
      </c>
      <c r="D704" s="89">
        <v>523.2</v>
      </c>
      <c r="E704" s="89">
        <v>512.0</v>
      </c>
      <c r="F704" s="89" t="s">
        <v>2581</v>
      </c>
      <c r="G704" s="98">
        <v>-0.0099</v>
      </c>
    </row>
    <row r="705" ht="15.75" customHeight="1">
      <c r="A705" s="254">
        <v>44580.0</v>
      </c>
      <c r="B705" s="89">
        <v>520.85</v>
      </c>
      <c r="C705" s="89">
        <v>510.0</v>
      </c>
      <c r="D705" s="89">
        <v>522.2</v>
      </c>
      <c r="E705" s="89">
        <v>504.8</v>
      </c>
      <c r="F705" s="89" t="s">
        <v>2627</v>
      </c>
      <c r="G705" s="98">
        <v>0.0197</v>
      </c>
    </row>
    <row r="706" ht="15.75" customHeight="1">
      <c r="A706" s="254">
        <v>44579.0</v>
      </c>
      <c r="B706" s="89">
        <v>510.8</v>
      </c>
      <c r="C706" s="89">
        <v>527.9</v>
      </c>
      <c r="D706" s="89">
        <v>528.5</v>
      </c>
      <c r="E706" s="89">
        <v>507.15</v>
      </c>
      <c r="F706" s="89" t="s">
        <v>3228</v>
      </c>
      <c r="G706" s="98">
        <v>-0.027</v>
      </c>
    </row>
    <row r="707" ht="15.75" customHeight="1">
      <c r="A707" s="254">
        <v>44578.0</v>
      </c>
      <c r="B707" s="89">
        <v>525.0</v>
      </c>
      <c r="C707" s="89">
        <v>514.8</v>
      </c>
      <c r="D707" s="89">
        <v>526.9</v>
      </c>
      <c r="E707" s="89">
        <v>512.0</v>
      </c>
      <c r="F707" s="89" t="s">
        <v>3214</v>
      </c>
      <c r="G707" s="98">
        <v>0.0296</v>
      </c>
    </row>
    <row r="708" ht="15.75" customHeight="1">
      <c r="A708" s="254">
        <v>44575.0</v>
      </c>
      <c r="B708" s="89">
        <v>509.9</v>
      </c>
      <c r="C708" s="89">
        <v>509.0</v>
      </c>
      <c r="D708" s="89">
        <v>515.4</v>
      </c>
      <c r="E708" s="89">
        <v>505.65</v>
      </c>
      <c r="F708" s="89" t="s">
        <v>2122</v>
      </c>
      <c r="G708" s="98">
        <v>-0.004</v>
      </c>
    </row>
    <row r="709" ht="15.75" customHeight="1">
      <c r="A709" s="254">
        <v>44574.0</v>
      </c>
      <c r="B709" s="89">
        <v>511.95</v>
      </c>
      <c r="C709" s="89">
        <v>504.0</v>
      </c>
      <c r="D709" s="89">
        <v>513.8</v>
      </c>
      <c r="E709" s="89">
        <v>494.8</v>
      </c>
      <c r="F709" s="89" t="s">
        <v>3229</v>
      </c>
      <c r="G709" s="98">
        <v>0.0093</v>
      </c>
    </row>
    <row r="710" ht="15.75" customHeight="1">
      <c r="A710" s="254">
        <v>44573.0</v>
      </c>
      <c r="B710" s="89">
        <v>507.25</v>
      </c>
      <c r="C710" s="89">
        <v>505.85</v>
      </c>
      <c r="D710" s="89">
        <v>511.85</v>
      </c>
      <c r="E710" s="89">
        <v>503.5</v>
      </c>
      <c r="F710" s="89" t="s">
        <v>3230</v>
      </c>
      <c r="G710" s="98">
        <v>0.0119</v>
      </c>
    </row>
    <row r="711" ht="15.75" customHeight="1">
      <c r="A711" s="254">
        <v>44572.0</v>
      </c>
      <c r="B711" s="89">
        <v>501.3</v>
      </c>
      <c r="C711" s="89">
        <v>503.0</v>
      </c>
      <c r="D711" s="89">
        <v>507.9</v>
      </c>
      <c r="E711" s="89">
        <v>498.15</v>
      </c>
      <c r="F711" s="89" t="s">
        <v>3231</v>
      </c>
      <c r="G711" s="98">
        <v>-0.0048</v>
      </c>
    </row>
    <row r="712" ht="15.75" customHeight="1">
      <c r="A712" s="254">
        <v>44571.0</v>
      </c>
      <c r="B712" s="89">
        <v>503.7</v>
      </c>
      <c r="C712" s="89">
        <v>493.1</v>
      </c>
      <c r="D712" s="89">
        <v>504.9</v>
      </c>
      <c r="E712" s="89">
        <v>491.3</v>
      </c>
      <c r="F712" s="89" t="s">
        <v>3232</v>
      </c>
      <c r="G712" s="98">
        <v>0.0267</v>
      </c>
    </row>
    <row r="713" ht="15.75" customHeight="1">
      <c r="A713" s="254">
        <v>44568.0</v>
      </c>
      <c r="B713" s="89">
        <v>490.6</v>
      </c>
      <c r="C713" s="89">
        <v>490.05</v>
      </c>
      <c r="D713" s="89">
        <v>495.5</v>
      </c>
      <c r="E713" s="89">
        <v>483.75</v>
      </c>
      <c r="F713" s="89" t="s">
        <v>2591</v>
      </c>
      <c r="G713" s="98">
        <v>0.0036</v>
      </c>
    </row>
    <row r="714" ht="15.75" customHeight="1">
      <c r="A714" s="254">
        <v>44567.0</v>
      </c>
      <c r="B714" s="89">
        <v>488.85</v>
      </c>
      <c r="C714" s="89">
        <v>481.5</v>
      </c>
      <c r="D714" s="89">
        <v>492.95</v>
      </c>
      <c r="E714" s="89">
        <v>477.1</v>
      </c>
      <c r="F714" s="89" t="s">
        <v>2285</v>
      </c>
      <c r="G714" s="98">
        <v>-0.0018</v>
      </c>
    </row>
    <row r="715" ht="15.75" customHeight="1">
      <c r="A715" s="254">
        <v>44566.0</v>
      </c>
      <c r="B715" s="89">
        <v>489.75</v>
      </c>
      <c r="C715" s="89">
        <v>486.95</v>
      </c>
      <c r="D715" s="89">
        <v>492.75</v>
      </c>
      <c r="E715" s="89">
        <v>483.55</v>
      </c>
      <c r="F715" s="89" t="s">
        <v>2498</v>
      </c>
      <c r="G715" s="98">
        <v>3.0E-4</v>
      </c>
    </row>
    <row r="716" ht="15.75" customHeight="1">
      <c r="A716" s="254">
        <v>44565.0</v>
      </c>
      <c r="B716" s="89">
        <v>489.6</v>
      </c>
      <c r="C716" s="89">
        <v>496.8</v>
      </c>
      <c r="D716" s="89">
        <v>499.0</v>
      </c>
      <c r="E716" s="89">
        <v>484.05</v>
      </c>
      <c r="F716" s="89" t="s">
        <v>3233</v>
      </c>
      <c r="G716" s="98">
        <v>-0.0161</v>
      </c>
    </row>
    <row r="717" ht="15.75" customHeight="1">
      <c r="A717" s="254">
        <v>44564.0</v>
      </c>
      <c r="B717" s="89">
        <v>497.6</v>
      </c>
      <c r="C717" s="89">
        <v>493.5</v>
      </c>
      <c r="D717" s="89">
        <v>500.85</v>
      </c>
      <c r="E717" s="89">
        <v>492.0</v>
      </c>
      <c r="F717" s="89" t="s">
        <v>3234</v>
      </c>
      <c r="G717" s="98">
        <v>0.0315</v>
      </c>
    </row>
    <row r="718" ht="15.75" customHeight="1">
      <c r="A718" s="91">
        <v>44561.0</v>
      </c>
      <c r="B718" s="89">
        <v>482.4</v>
      </c>
      <c r="C718" s="89">
        <v>472.7</v>
      </c>
      <c r="D718" s="89">
        <v>483.6</v>
      </c>
      <c r="E718" s="89">
        <v>471.85</v>
      </c>
      <c r="F718" s="89" t="s">
        <v>3235</v>
      </c>
      <c r="G718" s="98">
        <v>0.0255</v>
      </c>
    </row>
    <row r="719" ht="15.75" customHeight="1">
      <c r="A719" s="91">
        <v>44560.0</v>
      </c>
      <c r="B719" s="89">
        <v>470.4</v>
      </c>
      <c r="C719" s="89">
        <v>472.55</v>
      </c>
      <c r="D719" s="89">
        <v>476.4</v>
      </c>
      <c r="E719" s="89">
        <v>468.6</v>
      </c>
      <c r="F719" s="89" t="s">
        <v>3129</v>
      </c>
      <c r="G719" s="98">
        <v>-0.0118</v>
      </c>
    </row>
    <row r="720" ht="15.75" customHeight="1">
      <c r="A720" s="91">
        <v>44559.0</v>
      </c>
      <c r="B720" s="89">
        <v>476.0</v>
      </c>
      <c r="C720" s="89">
        <v>478.75</v>
      </c>
      <c r="D720" s="89">
        <v>481.6</v>
      </c>
      <c r="E720" s="89">
        <v>474.25</v>
      </c>
      <c r="F720" s="89" t="s">
        <v>3013</v>
      </c>
      <c r="G720" s="98">
        <v>-0.0087</v>
      </c>
    </row>
    <row r="721" ht="15.75" customHeight="1">
      <c r="A721" s="91">
        <v>44558.0</v>
      </c>
      <c r="B721" s="89">
        <v>480.2</v>
      </c>
      <c r="C721" s="89">
        <v>475.2</v>
      </c>
      <c r="D721" s="89">
        <v>482.8</v>
      </c>
      <c r="E721" s="89">
        <v>472.65</v>
      </c>
      <c r="F721" s="89" t="s">
        <v>3236</v>
      </c>
      <c r="G721" s="98">
        <v>0.0192</v>
      </c>
    </row>
    <row r="722" ht="15.75" customHeight="1">
      <c r="A722" s="91">
        <v>44557.0</v>
      </c>
      <c r="B722" s="89">
        <v>471.15</v>
      </c>
      <c r="C722" s="89">
        <v>465.7</v>
      </c>
      <c r="D722" s="89">
        <v>472.45</v>
      </c>
      <c r="E722" s="89">
        <v>460.1</v>
      </c>
      <c r="F722" s="89" t="s">
        <v>3237</v>
      </c>
      <c r="G722" s="98">
        <v>0.0076</v>
      </c>
    </row>
    <row r="723" ht="15.75" customHeight="1">
      <c r="A723" s="91">
        <v>44554.0</v>
      </c>
      <c r="B723" s="89">
        <v>467.6</v>
      </c>
      <c r="C723" s="89">
        <v>474.9</v>
      </c>
      <c r="D723" s="89">
        <v>474.9</v>
      </c>
      <c r="E723" s="89">
        <v>460.0</v>
      </c>
      <c r="F723" s="89" t="s">
        <v>3238</v>
      </c>
      <c r="G723" s="98">
        <v>-0.0101</v>
      </c>
    </row>
    <row r="724" ht="15.75" customHeight="1">
      <c r="A724" s="91">
        <v>44553.0</v>
      </c>
      <c r="B724" s="89">
        <v>472.35</v>
      </c>
      <c r="C724" s="89">
        <v>476.0</v>
      </c>
      <c r="D724" s="89">
        <v>478.0</v>
      </c>
      <c r="E724" s="89">
        <v>470.95</v>
      </c>
      <c r="F724" s="89" t="s">
        <v>2381</v>
      </c>
      <c r="G724" s="98">
        <v>0.0039</v>
      </c>
    </row>
    <row r="725" ht="15.75" customHeight="1">
      <c r="A725" s="91">
        <v>44552.0</v>
      </c>
      <c r="B725" s="89">
        <v>470.5</v>
      </c>
      <c r="C725" s="89">
        <v>458.15</v>
      </c>
      <c r="D725" s="89">
        <v>472.15</v>
      </c>
      <c r="E725" s="89">
        <v>458.15</v>
      </c>
      <c r="F725" s="89" t="s">
        <v>3239</v>
      </c>
      <c r="G725" s="98">
        <v>0.0373</v>
      </c>
    </row>
    <row r="726" ht="15.75" customHeight="1">
      <c r="A726" s="91">
        <v>44551.0</v>
      </c>
      <c r="B726" s="89">
        <v>453.6</v>
      </c>
      <c r="C726" s="89">
        <v>452.1</v>
      </c>
      <c r="D726" s="89">
        <v>460.9</v>
      </c>
      <c r="E726" s="89">
        <v>449.85</v>
      </c>
      <c r="F726" s="89" t="s">
        <v>3240</v>
      </c>
      <c r="G726" s="98">
        <v>0.0147</v>
      </c>
    </row>
    <row r="727" ht="15.75" customHeight="1">
      <c r="A727" s="91">
        <v>44550.0</v>
      </c>
      <c r="B727" s="89">
        <v>447.05</v>
      </c>
      <c r="C727" s="89">
        <v>459.9</v>
      </c>
      <c r="D727" s="89">
        <v>460.0</v>
      </c>
      <c r="E727" s="89">
        <v>440.0</v>
      </c>
      <c r="F727" s="89" t="s">
        <v>3241</v>
      </c>
      <c r="G727" s="98">
        <v>-0.0492</v>
      </c>
    </row>
    <row r="728" ht="15.75" customHeight="1">
      <c r="A728" s="91">
        <v>44547.0</v>
      </c>
      <c r="B728" s="89">
        <v>470.2</v>
      </c>
      <c r="C728" s="89">
        <v>488.0</v>
      </c>
      <c r="D728" s="89">
        <v>488.85</v>
      </c>
      <c r="E728" s="89">
        <v>468.2</v>
      </c>
      <c r="F728" s="89" t="s">
        <v>3242</v>
      </c>
      <c r="G728" s="98">
        <v>-0.0442</v>
      </c>
    </row>
    <row r="729" ht="15.75" customHeight="1">
      <c r="A729" s="91">
        <v>44546.0</v>
      </c>
      <c r="B729" s="89">
        <v>491.95</v>
      </c>
      <c r="C729" s="89">
        <v>495.0</v>
      </c>
      <c r="D729" s="89">
        <v>496.5</v>
      </c>
      <c r="E729" s="89">
        <v>487.4</v>
      </c>
      <c r="F729" s="89" t="s">
        <v>3176</v>
      </c>
      <c r="G729" s="98">
        <v>6.0E-4</v>
      </c>
    </row>
    <row r="730" ht="15.75" customHeight="1">
      <c r="A730" s="91">
        <v>44545.0</v>
      </c>
      <c r="B730" s="89">
        <v>491.65</v>
      </c>
      <c r="C730" s="89">
        <v>487.8</v>
      </c>
      <c r="D730" s="89">
        <v>497.7</v>
      </c>
      <c r="E730" s="89">
        <v>487.25</v>
      </c>
      <c r="F730" s="89" t="s">
        <v>3230</v>
      </c>
      <c r="G730" s="98">
        <v>0.0046</v>
      </c>
    </row>
    <row r="731" ht="15.75" customHeight="1">
      <c r="A731" s="91">
        <v>44544.0</v>
      </c>
      <c r="B731" s="89">
        <v>489.4</v>
      </c>
      <c r="C731" s="89">
        <v>491.95</v>
      </c>
      <c r="D731" s="89">
        <v>491.95</v>
      </c>
      <c r="E731" s="89">
        <v>483.3</v>
      </c>
      <c r="F731" s="89" t="s">
        <v>2608</v>
      </c>
      <c r="G731" s="98">
        <v>-0.012</v>
      </c>
    </row>
    <row r="732" ht="15.75" customHeight="1">
      <c r="A732" s="91">
        <v>44543.0</v>
      </c>
      <c r="B732" s="89">
        <v>495.35</v>
      </c>
      <c r="C732" s="89">
        <v>499.45</v>
      </c>
      <c r="D732" s="89">
        <v>506.4</v>
      </c>
      <c r="E732" s="89">
        <v>494.2</v>
      </c>
      <c r="F732" s="89" t="s">
        <v>3243</v>
      </c>
      <c r="G732" s="98">
        <v>0.0018</v>
      </c>
    </row>
    <row r="733" ht="15.75" customHeight="1">
      <c r="A733" s="91">
        <v>44540.0</v>
      </c>
      <c r="B733" s="89">
        <v>494.45</v>
      </c>
      <c r="C733" s="89">
        <v>487.75</v>
      </c>
      <c r="D733" s="89">
        <v>496.8</v>
      </c>
      <c r="E733" s="89">
        <v>486.55</v>
      </c>
      <c r="F733" s="89" t="s">
        <v>3244</v>
      </c>
      <c r="G733" s="98">
        <v>0.001</v>
      </c>
    </row>
    <row r="734" ht="15.75" customHeight="1">
      <c r="A734" s="254">
        <v>44539.0</v>
      </c>
      <c r="B734" s="89">
        <v>493.95</v>
      </c>
      <c r="C734" s="89">
        <v>498.0</v>
      </c>
      <c r="D734" s="89">
        <v>498.5</v>
      </c>
      <c r="E734" s="89">
        <v>489.55</v>
      </c>
      <c r="F734" s="89" t="s">
        <v>3245</v>
      </c>
      <c r="G734" s="98">
        <v>1.0E-4</v>
      </c>
    </row>
    <row r="735" ht="15.75" customHeight="1">
      <c r="A735" s="254">
        <v>44538.0</v>
      </c>
      <c r="B735" s="89">
        <v>493.9</v>
      </c>
      <c r="C735" s="89">
        <v>484.5</v>
      </c>
      <c r="D735" s="89">
        <v>495.95</v>
      </c>
      <c r="E735" s="89">
        <v>483.5</v>
      </c>
      <c r="F735" s="89" t="s">
        <v>3246</v>
      </c>
      <c r="G735" s="98">
        <v>0.0251</v>
      </c>
    </row>
    <row r="736" ht="15.75" customHeight="1">
      <c r="A736" s="254">
        <v>44537.0</v>
      </c>
      <c r="B736" s="89">
        <v>481.8</v>
      </c>
      <c r="C736" s="89">
        <v>476.85</v>
      </c>
      <c r="D736" s="89">
        <v>484.9</v>
      </c>
      <c r="E736" s="89">
        <v>471.0</v>
      </c>
      <c r="F736" s="89" t="s">
        <v>3247</v>
      </c>
      <c r="G736" s="98">
        <v>0.0312</v>
      </c>
    </row>
    <row r="737" ht="15.75" customHeight="1">
      <c r="A737" s="254">
        <v>44536.0</v>
      </c>
      <c r="B737" s="89">
        <v>467.2</v>
      </c>
      <c r="C737" s="89">
        <v>480.1</v>
      </c>
      <c r="D737" s="89">
        <v>480.9</v>
      </c>
      <c r="E737" s="89">
        <v>466.0</v>
      </c>
      <c r="F737" s="89" t="s">
        <v>2597</v>
      </c>
      <c r="G737" s="98">
        <v>-0.0269</v>
      </c>
    </row>
    <row r="738" ht="15.75" customHeight="1">
      <c r="A738" s="254">
        <v>44533.0</v>
      </c>
      <c r="B738" s="89">
        <v>480.1</v>
      </c>
      <c r="C738" s="89">
        <v>480.0</v>
      </c>
      <c r="D738" s="89">
        <v>484.7</v>
      </c>
      <c r="E738" s="89">
        <v>477.3</v>
      </c>
      <c r="F738" s="89" t="s">
        <v>3108</v>
      </c>
      <c r="G738" s="98">
        <v>0.0021</v>
      </c>
    </row>
    <row r="739" ht="15.75" customHeight="1">
      <c r="A739" s="254">
        <v>44532.0</v>
      </c>
      <c r="B739" s="89">
        <v>479.1</v>
      </c>
      <c r="C739" s="89">
        <v>479.4</v>
      </c>
      <c r="D739" s="89">
        <v>480.45</v>
      </c>
      <c r="E739" s="89">
        <v>471.7</v>
      </c>
      <c r="F739" s="89" t="s">
        <v>3248</v>
      </c>
      <c r="G739" s="98">
        <v>0.0081</v>
      </c>
    </row>
    <row r="740" ht="15.75" customHeight="1">
      <c r="A740" s="254">
        <v>44531.0</v>
      </c>
      <c r="B740" s="89">
        <v>475.25</v>
      </c>
      <c r="C740" s="89">
        <v>467.85</v>
      </c>
      <c r="D740" s="89">
        <v>478.4</v>
      </c>
      <c r="E740" s="89">
        <v>463.55</v>
      </c>
      <c r="F740" s="89" t="s">
        <v>3249</v>
      </c>
      <c r="G740" s="98">
        <v>0.0363</v>
      </c>
    </row>
    <row r="741" ht="15.75" customHeight="1">
      <c r="A741" s="91">
        <v>44530.0</v>
      </c>
      <c r="B741" s="89">
        <v>458.6</v>
      </c>
      <c r="C741" s="89">
        <v>466.55</v>
      </c>
      <c r="D741" s="89">
        <v>478.0</v>
      </c>
      <c r="E741" s="89">
        <v>455.65</v>
      </c>
      <c r="F741" s="89" t="s">
        <v>3250</v>
      </c>
      <c r="G741" s="98">
        <v>-0.0062</v>
      </c>
    </row>
    <row r="742" ht="15.75" customHeight="1">
      <c r="A742" s="91">
        <v>44529.0</v>
      </c>
      <c r="B742" s="89">
        <v>461.45</v>
      </c>
      <c r="C742" s="89">
        <v>457.0</v>
      </c>
      <c r="D742" s="89">
        <v>470.75</v>
      </c>
      <c r="E742" s="89">
        <v>443.1</v>
      </c>
      <c r="F742" s="89" t="s">
        <v>3251</v>
      </c>
      <c r="G742" s="98">
        <v>0.0027</v>
      </c>
    </row>
    <row r="743" ht="15.75" customHeight="1">
      <c r="A743" s="91">
        <v>44526.0</v>
      </c>
      <c r="B743" s="89">
        <v>460.2</v>
      </c>
      <c r="C743" s="89">
        <v>486.0</v>
      </c>
      <c r="D743" s="89">
        <v>486.75</v>
      </c>
      <c r="E743" s="89">
        <v>458.0</v>
      </c>
      <c r="F743" s="89" t="s">
        <v>3252</v>
      </c>
      <c r="G743" s="98">
        <v>-0.0661</v>
      </c>
    </row>
    <row r="744" ht="15.75" customHeight="1">
      <c r="A744" s="91">
        <v>44525.0</v>
      </c>
      <c r="B744" s="89">
        <v>492.75</v>
      </c>
      <c r="C744" s="89">
        <v>490.8</v>
      </c>
      <c r="D744" s="89">
        <v>495.15</v>
      </c>
      <c r="E744" s="89">
        <v>486.5</v>
      </c>
      <c r="F744" s="89" t="s">
        <v>3253</v>
      </c>
      <c r="G744" s="98">
        <v>0.0084</v>
      </c>
    </row>
    <row r="745" ht="15.75" customHeight="1">
      <c r="A745" s="91">
        <v>44524.0</v>
      </c>
      <c r="B745" s="89">
        <v>488.65</v>
      </c>
      <c r="C745" s="89">
        <v>499.0</v>
      </c>
      <c r="D745" s="89">
        <v>501.8</v>
      </c>
      <c r="E745" s="89">
        <v>485.3</v>
      </c>
      <c r="F745" s="89" t="s">
        <v>3254</v>
      </c>
      <c r="G745" s="98">
        <v>-0.0138</v>
      </c>
    </row>
    <row r="746" ht="15.75" customHeight="1">
      <c r="A746" s="91">
        <v>44523.0</v>
      </c>
      <c r="B746" s="89">
        <v>495.5</v>
      </c>
      <c r="C746" s="89">
        <v>484.4</v>
      </c>
      <c r="D746" s="89">
        <v>499.35</v>
      </c>
      <c r="E746" s="89">
        <v>477.0</v>
      </c>
      <c r="F746" s="89" t="s">
        <v>3255</v>
      </c>
      <c r="G746" s="98">
        <v>0.0193</v>
      </c>
    </row>
    <row r="747" ht="15.75" customHeight="1">
      <c r="A747" s="91">
        <v>44522.0</v>
      </c>
      <c r="B747" s="89">
        <v>486.1</v>
      </c>
      <c r="C747" s="89">
        <v>512.25</v>
      </c>
      <c r="D747" s="89">
        <v>512.25</v>
      </c>
      <c r="E747" s="89">
        <v>478.4</v>
      </c>
      <c r="F747" s="89" t="s">
        <v>3256</v>
      </c>
      <c r="G747" s="98">
        <v>-0.0463</v>
      </c>
    </row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G1"/>
  </mergeCells>
  <printOptions/>
  <pageMargins bottom="0.75" footer="0.0" header="0.0" left="0.7" right="0.7" top="0.75"/>
  <pageSetup orientation="landscape"/>
  <drawing r:id="rId1"/>
  <tableParts count="1">
    <tablePart r:id="rId3"/>
  </tableParts>
</worksheet>
</file>