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3b2eb892ebc249/Desktop/MD/"/>
    </mc:Choice>
  </mc:AlternateContent>
  <xr:revisionPtr revIDLastSave="0" documentId="8_{53B65FFB-760E-4B76-B189-46FAE61C45F1}" xr6:coauthVersionLast="47" xr6:coauthVersionMax="47" xr10:uidLastSave="{00000000-0000-0000-0000-000000000000}"/>
  <bookViews>
    <workbookView xWindow="-108" yWindow="-108" windowWidth="23256" windowHeight="12456" xr2:uid="{40E6EF49-A6E1-49A9-B659-F0627CF3A89D}"/>
  </bookViews>
  <sheets>
    <sheet name="COOKING" sheetId="1" r:id="rId1"/>
    <sheet name="CLEANING" sheetId="2" r:id="rId2"/>
    <sheet name="AC Servi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3" l="1"/>
  <c r="P27" i="3"/>
  <c r="Q27" i="3"/>
  <c r="N28" i="3"/>
  <c r="N27" i="3"/>
  <c r="O26" i="3"/>
  <c r="P26" i="3"/>
  <c r="Q26" i="3"/>
  <c r="R26" i="3"/>
  <c r="N26" i="3"/>
  <c r="I26" i="3"/>
  <c r="J26" i="3"/>
  <c r="K26" i="3"/>
  <c r="L26" i="3"/>
  <c r="H26" i="3"/>
  <c r="C25" i="3"/>
  <c r="D25" i="3"/>
  <c r="E25" i="3"/>
  <c r="F25" i="3"/>
  <c r="B25" i="3"/>
  <c r="C26" i="3"/>
  <c r="D26" i="3"/>
  <c r="E26" i="3"/>
  <c r="F26" i="3"/>
  <c r="B26" i="3"/>
  <c r="C27" i="3"/>
  <c r="D27" i="3"/>
  <c r="E27" i="3"/>
  <c r="F27" i="3"/>
  <c r="O28" i="3"/>
  <c r="P28" i="3"/>
  <c r="Q28" i="3"/>
  <c r="R28" i="3"/>
  <c r="I28" i="3"/>
  <c r="J28" i="3"/>
  <c r="K28" i="3"/>
  <c r="L28" i="3"/>
  <c r="H28" i="3"/>
  <c r="C28" i="3"/>
  <c r="D28" i="3"/>
  <c r="E28" i="3"/>
  <c r="F28" i="3"/>
  <c r="B28" i="3"/>
  <c r="B24" i="3"/>
  <c r="B23" i="3"/>
  <c r="O9" i="3"/>
  <c r="P9" i="3"/>
  <c r="Q9" i="3"/>
  <c r="R9" i="3"/>
  <c r="N9" i="3"/>
  <c r="I9" i="3"/>
  <c r="J9" i="3"/>
  <c r="K9" i="3"/>
  <c r="K13" i="3" s="1"/>
  <c r="L9" i="3"/>
  <c r="L13" i="3" s="1"/>
  <c r="H9" i="3"/>
  <c r="C18" i="3"/>
  <c r="D18" i="3"/>
  <c r="E18" i="3"/>
  <c r="F18" i="3"/>
  <c r="B18" i="3"/>
  <c r="R27" i="3"/>
  <c r="L27" i="3"/>
  <c r="K27" i="3"/>
  <c r="J27" i="3"/>
  <c r="I27" i="3"/>
  <c r="H27" i="3"/>
  <c r="B27" i="3"/>
  <c r="F24" i="3"/>
  <c r="E24" i="3"/>
  <c r="D24" i="3"/>
  <c r="C24" i="3"/>
  <c r="F23" i="3"/>
  <c r="E23" i="3"/>
  <c r="D23" i="3"/>
  <c r="C23" i="3"/>
  <c r="P14" i="3"/>
  <c r="O14" i="3"/>
  <c r="F14" i="3"/>
  <c r="F13" i="3"/>
  <c r="D13" i="3"/>
  <c r="B13" i="3"/>
  <c r="R12" i="3"/>
  <c r="R14" i="3" s="1"/>
  <c r="Q12" i="3"/>
  <c r="P12" i="3"/>
  <c r="O12" i="3"/>
  <c r="N12" i="3"/>
  <c r="L12" i="3"/>
  <c r="K12" i="3"/>
  <c r="J12" i="3"/>
  <c r="J14" i="3" s="1"/>
  <c r="I12" i="3"/>
  <c r="I14" i="3" s="1"/>
  <c r="H12" i="3"/>
  <c r="F12" i="3"/>
  <c r="E12" i="3"/>
  <c r="E13" i="3" s="1"/>
  <c r="D12" i="3"/>
  <c r="D14" i="3" s="1"/>
  <c r="C12" i="3"/>
  <c r="C14" i="3" s="1"/>
  <c r="B12" i="3"/>
  <c r="B14" i="3" s="1"/>
  <c r="P13" i="3"/>
  <c r="O13" i="3"/>
  <c r="R7" i="3"/>
  <c r="Q7" i="3"/>
  <c r="P7" i="3"/>
  <c r="O7" i="3"/>
  <c r="N7" i="3"/>
  <c r="L7" i="3"/>
  <c r="K7" i="3"/>
  <c r="J7" i="3"/>
  <c r="I7" i="3"/>
  <c r="H7" i="3"/>
  <c r="F7" i="3"/>
  <c r="E7" i="3"/>
  <c r="D7" i="3"/>
  <c r="C7" i="3"/>
  <c r="B7" i="3"/>
  <c r="O44" i="2"/>
  <c r="P44" i="2"/>
  <c r="Q44" i="2"/>
  <c r="R44" i="2"/>
  <c r="N44" i="2"/>
  <c r="O40" i="2"/>
  <c r="P40" i="2"/>
  <c r="P47" i="2" s="1"/>
  <c r="P49" i="2" s="1"/>
  <c r="Q40" i="2"/>
  <c r="R40" i="2"/>
  <c r="R65" i="2" s="1"/>
  <c r="N40" i="2"/>
  <c r="N65" i="2" s="1"/>
  <c r="L42" i="2"/>
  <c r="H42" i="2"/>
  <c r="I40" i="2"/>
  <c r="J40" i="2"/>
  <c r="K40" i="2"/>
  <c r="K65" i="2" s="1"/>
  <c r="L40" i="2"/>
  <c r="L47" i="2" s="1"/>
  <c r="H40" i="2"/>
  <c r="H47" i="2" s="1"/>
  <c r="C40" i="2"/>
  <c r="D40" i="2"/>
  <c r="D64" i="2" s="1"/>
  <c r="E40" i="2"/>
  <c r="E65" i="2" s="1"/>
  <c r="F40" i="2"/>
  <c r="B40" i="2"/>
  <c r="Q65" i="2"/>
  <c r="P65" i="2"/>
  <c r="O65" i="2"/>
  <c r="L65" i="2"/>
  <c r="J65" i="2"/>
  <c r="I65" i="2"/>
  <c r="H65" i="2"/>
  <c r="F65" i="2"/>
  <c r="D65" i="2"/>
  <c r="C65" i="2"/>
  <c r="B65" i="2"/>
  <c r="R64" i="2"/>
  <c r="Q64" i="2"/>
  <c r="P64" i="2"/>
  <c r="O64" i="2"/>
  <c r="L64" i="2"/>
  <c r="K64" i="2"/>
  <c r="J64" i="2"/>
  <c r="I64" i="2"/>
  <c r="H64" i="2"/>
  <c r="F64" i="2"/>
  <c r="E64" i="2"/>
  <c r="C64" i="2"/>
  <c r="B64" i="2"/>
  <c r="R63" i="2"/>
  <c r="Q63" i="2"/>
  <c r="P63" i="2"/>
  <c r="O63" i="2"/>
  <c r="L63" i="2"/>
  <c r="K63" i="2"/>
  <c r="J63" i="2"/>
  <c r="I63" i="2"/>
  <c r="H63" i="2"/>
  <c r="F63" i="2"/>
  <c r="E63" i="2"/>
  <c r="D63" i="2"/>
  <c r="C63" i="2"/>
  <c r="B63" i="2"/>
  <c r="R62" i="2"/>
  <c r="Q62" i="2"/>
  <c r="P62" i="2"/>
  <c r="O62" i="2"/>
  <c r="L62" i="2"/>
  <c r="K62" i="2"/>
  <c r="J62" i="2"/>
  <c r="I62" i="2"/>
  <c r="H62" i="2"/>
  <c r="F62" i="2"/>
  <c r="E62" i="2"/>
  <c r="D62" i="2"/>
  <c r="C62" i="2"/>
  <c r="B62" i="2"/>
  <c r="R61" i="2"/>
  <c r="Q61" i="2"/>
  <c r="P61" i="2"/>
  <c r="O61" i="2"/>
  <c r="L61" i="2"/>
  <c r="K61" i="2"/>
  <c r="J61" i="2"/>
  <c r="I61" i="2"/>
  <c r="H61" i="2"/>
  <c r="F61" i="2"/>
  <c r="E61" i="2"/>
  <c r="D61" i="2"/>
  <c r="C61" i="2"/>
  <c r="B61" i="2"/>
  <c r="R60" i="2"/>
  <c r="Q60" i="2"/>
  <c r="P60" i="2"/>
  <c r="O60" i="2"/>
  <c r="L60" i="2"/>
  <c r="K60" i="2"/>
  <c r="J60" i="2"/>
  <c r="I60" i="2"/>
  <c r="H60" i="2"/>
  <c r="F60" i="2"/>
  <c r="E60" i="2"/>
  <c r="D60" i="2"/>
  <c r="C60" i="2"/>
  <c r="B60" i="2"/>
  <c r="R56" i="2"/>
  <c r="Q56" i="2"/>
  <c r="P56" i="2"/>
  <c r="O56" i="2"/>
  <c r="N56" i="2"/>
  <c r="R54" i="2"/>
  <c r="Q54" i="2"/>
  <c r="P54" i="2"/>
  <c r="O54" i="2"/>
  <c r="N54" i="2"/>
  <c r="E48" i="2"/>
  <c r="D48" i="2"/>
  <c r="R47" i="2"/>
  <c r="Q47" i="2"/>
  <c r="Q49" i="2" s="1"/>
  <c r="O47" i="2"/>
  <c r="K47" i="2"/>
  <c r="J47" i="2"/>
  <c r="I47" i="2"/>
  <c r="I49" i="2" s="1"/>
  <c r="F47" i="2"/>
  <c r="E47" i="2"/>
  <c r="D47" i="2"/>
  <c r="C47" i="2"/>
  <c r="C49" i="2" s="1"/>
  <c r="B47" i="2"/>
  <c r="K44" i="2"/>
  <c r="J44" i="2"/>
  <c r="I44" i="2"/>
  <c r="F44" i="2"/>
  <c r="E44" i="2"/>
  <c r="D44" i="2"/>
  <c r="C44" i="2"/>
  <c r="R42" i="2"/>
  <c r="Q42" i="2"/>
  <c r="P42" i="2"/>
  <c r="O42" i="2"/>
  <c r="K42" i="2"/>
  <c r="J42" i="2"/>
  <c r="I42" i="2"/>
  <c r="E42" i="2"/>
  <c r="D42" i="2"/>
  <c r="C42" i="2"/>
  <c r="N21" i="2"/>
  <c r="O21" i="2"/>
  <c r="P21" i="2"/>
  <c r="Q21" i="2"/>
  <c r="R21" i="2"/>
  <c r="O11" i="2"/>
  <c r="O15" i="2" s="1"/>
  <c r="P11" i="2"/>
  <c r="P15" i="2" s="1"/>
  <c r="Q11" i="2"/>
  <c r="Q15" i="2" s="1"/>
  <c r="R11" i="2"/>
  <c r="N11" i="2"/>
  <c r="O23" i="2"/>
  <c r="P23" i="2"/>
  <c r="Q23" i="2"/>
  <c r="R23" i="2"/>
  <c r="N23" i="2"/>
  <c r="R32" i="2"/>
  <c r="Q32" i="2"/>
  <c r="P32" i="2"/>
  <c r="O32" i="2"/>
  <c r="N32" i="2"/>
  <c r="R31" i="2"/>
  <c r="Q31" i="2"/>
  <c r="P31" i="2"/>
  <c r="O31" i="2"/>
  <c r="N31" i="2"/>
  <c r="R30" i="2"/>
  <c r="Q30" i="2"/>
  <c r="P30" i="2"/>
  <c r="O30" i="2"/>
  <c r="N30" i="2"/>
  <c r="R29" i="2"/>
  <c r="Q29" i="2"/>
  <c r="P29" i="2"/>
  <c r="O29" i="2"/>
  <c r="N29" i="2"/>
  <c r="R28" i="2"/>
  <c r="Q28" i="2"/>
  <c r="P28" i="2"/>
  <c r="O28" i="2"/>
  <c r="N28" i="2"/>
  <c r="R27" i="2"/>
  <c r="Q27" i="2"/>
  <c r="P27" i="2"/>
  <c r="O27" i="2"/>
  <c r="N27" i="2"/>
  <c r="R14" i="2"/>
  <c r="Q14" i="2"/>
  <c r="P14" i="2"/>
  <c r="O14" i="2"/>
  <c r="N14" i="2"/>
  <c r="R9" i="2"/>
  <c r="Q9" i="2"/>
  <c r="P9" i="2"/>
  <c r="O9" i="2"/>
  <c r="N9" i="2"/>
  <c r="L32" i="2"/>
  <c r="K32" i="2"/>
  <c r="J32" i="2"/>
  <c r="I32" i="2"/>
  <c r="H32" i="2"/>
  <c r="L31" i="2"/>
  <c r="K31" i="2"/>
  <c r="J31" i="2"/>
  <c r="I31" i="2"/>
  <c r="H31" i="2"/>
  <c r="L30" i="2"/>
  <c r="K30" i="2"/>
  <c r="J30" i="2"/>
  <c r="I30" i="2"/>
  <c r="H30" i="2"/>
  <c r="L29" i="2"/>
  <c r="K29" i="2"/>
  <c r="J29" i="2"/>
  <c r="I29" i="2"/>
  <c r="H29" i="2"/>
  <c r="L28" i="2"/>
  <c r="K28" i="2"/>
  <c r="J28" i="2"/>
  <c r="I28" i="2"/>
  <c r="H28" i="2"/>
  <c r="L27" i="2"/>
  <c r="K27" i="2"/>
  <c r="J27" i="2"/>
  <c r="I27" i="2"/>
  <c r="H27" i="2"/>
  <c r="C30" i="2"/>
  <c r="D30" i="2"/>
  <c r="E30" i="2"/>
  <c r="F30" i="2"/>
  <c r="B30" i="2"/>
  <c r="J11" i="2"/>
  <c r="K11" i="2"/>
  <c r="L11" i="2"/>
  <c r="I11" i="2"/>
  <c r="L14" i="2"/>
  <c r="K14" i="2"/>
  <c r="J14" i="2"/>
  <c r="I14" i="2"/>
  <c r="H14" i="2"/>
  <c r="H15" i="2" s="1"/>
  <c r="L9" i="2"/>
  <c r="K9" i="2"/>
  <c r="J9" i="2"/>
  <c r="I9" i="2"/>
  <c r="H9" i="2"/>
  <c r="C11" i="2"/>
  <c r="D11" i="2"/>
  <c r="E11" i="2"/>
  <c r="F11" i="2"/>
  <c r="F32" i="2"/>
  <c r="E32" i="2"/>
  <c r="D32" i="2"/>
  <c r="C32" i="2"/>
  <c r="B32" i="2"/>
  <c r="F31" i="2"/>
  <c r="E31" i="2"/>
  <c r="D31" i="2"/>
  <c r="C31" i="2"/>
  <c r="B31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14" i="2"/>
  <c r="E14" i="2"/>
  <c r="D14" i="2"/>
  <c r="C14" i="2"/>
  <c r="B14" i="2"/>
  <c r="B15" i="2" s="1"/>
  <c r="F9" i="2"/>
  <c r="E9" i="2"/>
  <c r="D9" i="2"/>
  <c r="C9" i="2"/>
  <c r="B9" i="2"/>
  <c r="CU79" i="1"/>
  <c r="CT79" i="1"/>
  <c r="CS79" i="1"/>
  <c r="CR79" i="1"/>
  <c r="CQ79" i="1"/>
  <c r="CP79" i="1"/>
  <c r="CO79" i="1"/>
  <c r="CM79" i="1"/>
  <c r="CL79" i="1"/>
  <c r="CK79" i="1"/>
  <c r="CJ79" i="1"/>
  <c r="CI79" i="1"/>
  <c r="CH79" i="1"/>
  <c r="CG79" i="1"/>
  <c r="CE79" i="1"/>
  <c r="CD79" i="1"/>
  <c r="CC79" i="1"/>
  <c r="CB79" i="1"/>
  <c r="CA79" i="1"/>
  <c r="BZ79" i="1"/>
  <c r="BY79" i="1"/>
  <c r="CU78" i="1"/>
  <c r="CT78" i="1"/>
  <c r="CS78" i="1"/>
  <c r="CR78" i="1"/>
  <c r="CQ78" i="1"/>
  <c r="CP78" i="1"/>
  <c r="CO78" i="1"/>
  <c r="CM78" i="1"/>
  <c r="CL78" i="1"/>
  <c r="CK78" i="1"/>
  <c r="CJ78" i="1"/>
  <c r="CI78" i="1"/>
  <c r="CH78" i="1"/>
  <c r="CG78" i="1"/>
  <c r="CE78" i="1"/>
  <c r="CD78" i="1"/>
  <c r="CC78" i="1"/>
  <c r="CB78" i="1"/>
  <c r="CA78" i="1"/>
  <c r="BZ78" i="1"/>
  <c r="BY78" i="1"/>
  <c r="CU77" i="1"/>
  <c r="CT77" i="1"/>
  <c r="CS77" i="1"/>
  <c r="CR77" i="1"/>
  <c r="CQ77" i="1"/>
  <c r="CP77" i="1"/>
  <c r="CO77" i="1"/>
  <c r="CM77" i="1"/>
  <c r="CL77" i="1"/>
  <c r="CK77" i="1"/>
  <c r="CJ77" i="1"/>
  <c r="CI77" i="1"/>
  <c r="CH77" i="1"/>
  <c r="CG77" i="1"/>
  <c r="CE77" i="1"/>
  <c r="CD77" i="1"/>
  <c r="CC77" i="1"/>
  <c r="CB77" i="1"/>
  <c r="CA77" i="1"/>
  <c r="BZ77" i="1"/>
  <c r="BY77" i="1"/>
  <c r="CU76" i="1"/>
  <c r="CT76" i="1"/>
  <c r="CS76" i="1"/>
  <c r="CR76" i="1"/>
  <c r="CQ76" i="1"/>
  <c r="CP76" i="1"/>
  <c r="CO76" i="1"/>
  <c r="CM76" i="1"/>
  <c r="CL76" i="1"/>
  <c r="CK76" i="1"/>
  <c r="CJ76" i="1"/>
  <c r="CI76" i="1"/>
  <c r="CH76" i="1"/>
  <c r="CG76" i="1"/>
  <c r="CE76" i="1"/>
  <c r="CD76" i="1"/>
  <c r="CC76" i="1"/>
  <c r="CB76" i="1"/>
  <c r="CA76" i="1"/>
  <c r="BZ76" i="1"/>
  <c r="BY76" i="1"/>
  <c r="CU75" i="1"/>
  <c r="CT75" i="1"/>
  <c r="CS75" i="1"/>
  <c r="CR75" i="1"/>
  <c r="CQ75" i="1"/>
  <c r="CP75" i="1"/>
  <c r="CO75" i="1"/>
  <c r="CM75" i="1"/>
  <c r="CL75" i="1"/>
  <c r="CK75" i="1"/>
  <c r="CJ75" i="1"/>
  <c r="CI75" i="1"/>
  <c r="CH75" i="1"/>
  <c r="CG75" i="1"/>
  <c r="CE75" i="1"/>
  <c r="CD75" i="1"/>
  <c r="CC75" i="1"/>
  <c r="CB75" i="1"/>
  <c r="CA75" i="1"/>
  <c r="BZ75" i="1"/>
  <c r="BY75" i="1"/>
  <c r="CU74" i="1"/>
  <c r="CT74" i="1"/>
  <c r="CS74" i="1"/>
  <c r="CR74" i="1"/>
  <c r="CQ74" i="1"/>
  <c r="CP74" i="1"/>
  <c r="CO74" i="1"/>
  <c r="CM74" i="1"/>
  <c r="CL74" i="1"/>
  <c r="CK74" i="1"/>
  <c r="CJ74" i="1"/>
  <c r="CI74" i="1"/>
  <c r="CH74" i="1"/>
  <c r="CG74" i="1"/>
  <c r="CE74" i="1"/>
  <c r="CD74" i="1"/>
  <c r="CC74" i="1"/>
  <c r="CB74" i="1"/>
  <c r="CA74" i="1"/>
  <c r="BZ74" i="1"/>
  <c r="BY74" i="1"/>
  <c r="CU73" i="1"/>
  <c r="CT73" i="1"/>
  <c r="CS73" i="1"/>
  <c r="CR73" i="1"/>
  <c r="CQ73" i="1"/>
  <c r="CP73" i="1"/>
  <c r="CO73" i="1"/>
  <c r="CM73" i="1"/>
  <c r="CL73" i="1"/>
  <c r="CK73" i="1"/>
  <c r="CJ73" i="1"/>
  <c r="CI73" i="1"/>
  <c r="CH73" i="1"/>
  <c r="CG73" i="1"/>
  <c r="CE73" i="1"/>
  <c r="CD73" i="1"/>
  <c r="CC73" i="1"/>
  <c r="CB73" i="1"/>
  <c r="CA73" i="1"/>
  <c r="BZ73" i="1"/>
  <c r="BY73" i="1"/>
  <c r="CU72" i="1"/>
  <c r="CT72" i="1"/>
  <c r="CS72" i="1"/>
  <c r="CR72" i="1"/>
  <c r="CQ72" i="1"/>
  <c r="CP72" i="1"/>
  <c r="CO72" i="1"/>
  <c r="CM72" i="1"/>
  <c r="CL72" i="1"/>
  <c r="CK72" i="1"/>
  <c r="CJ72" i="1"/>
  <c r="CI72" i="1"/>
  <c r="CH72" i="1"/>
  <c r="CG72" i="1"/>
  <c r="CE72" i="1"/>
  <c r="CD72" i="1"/>
  <c r="CC72" i="1"/>
  <c r="CB72" i="1"/>
  <c r="CA72" i="1"/>
  <c r="BZ72" i="1"/>
  <c r="BY72" i="1"/>
  <c r="CR71" i="1"/>
  <c r="CQ71" i="1"/>
  <c r="CP71" i="1"/>
  <c r="CO71" i="1"/>
  <c r="CJ71" i="1"/>
  <c r="CI71" i="1"/>
  <c r="CH71" i="1"/>
  <c r="CG71" i="1"/>
  <c r="BZ71" i="1"/>
  <c r="BY71" i="1"/>
  <c r="CU70" i="1"/>
  <c r="CU71" i="1" s="1"/>
  <c r="CT70" i="1"/>
  <c r="CT71" i="1" s="1"/>
  <c r="CS70" i="1"/>
  <c r="CS71" i="1" s="1"/>
  <c r="CR70" i="1"/>
  <c r="CQ70" i="1"/>
  <c r="CP70" i="1"/>
  <c r="CO70" i="1"/>
  <c r="CM70" i="1"/>
  <c r="CM71" i="1" s="1"/>
  <c r="CL70" i="1"/>
  <c r="CL71" i="1" s="1"/>
  <c r="CK70" i="1"/>
  <c r="CK71" i="1" s="1"/>
  <c r="CJ70" i="1"/>
  <c r="CI70" i="1"/>
  <c r="CH70" i="1"/>
  <c r="CG70" i="1"/>
  <c r="CE70" i="1"/>
  <c r="CE71" i="1" s="1"/>
  <c r="CD70" i="1"/>
  <c r="CD71" i="1" s="1"/>
  <c r="CC70" i="1"/>
  <c r="CC71" i="1" s="1"/>
  <c r="CB70" i="1"/>
  <c r="CB71" i="1" s="1"/>
  <c r="CA70" i="1"/>
  <c r="CA71" i="1" s="1"/>
  <c r="BZ70" i="1"/>
  <c r="BY70" i="1"/>
  <c r="CU69" i="1"/>
  <c r="CT69" i="1"/>
  <c r="CS69" i="1"/>
  <c r="CR69" i="1"/>
  <c r="CQ69" i="1"/>
  <c r="CP69" i="1"/>
  <c r="CO69" i="1"/>
  <c r="CM69" i="1"/>
  <c r="CL69" i="1"/>
  <c r="CK69" i="1"/>
  <c r="CJ69" i="1"/>
  <c r="CI69" i="1"/>
  <c r="CH69" i="1"/>
  <c r="CG69" i="1"/>
  <c r="CE69" i="1"/>
  <c r="CD69" i="1"/>
  <c r="CC69" i="1"/>
  <c r="CB69" i="1"/>
  <c r="CA69" i="1"/>
  <c r="BZ69" i="1"/>
  <c r="BY69" i="1"/>
  <c r="CU68" i="1"/>
  <c r="CT68" i="1"/>
  <c r="CS68" i="1"/>
  <c r="CR68" i="1"/>
  <c r="CQ68" i="1"/>
  <c r="CP68" i="1"/>
  <c r="CO68" i="1"/>
  <c r="CM68" i="1"/>
  <c r="CL68" i="1"/>
  <c r="CK68" i="1"/>
  <c r="CJ68" i="1"/>
  <c r="CI68" i="1"/>
  <c r="CH68" i="1"/>
  <c r="CG68" i="1"/>
  <c r="CE68" i="1"/>
  <c r="CD68" i="1"/>
  <c r="CC68" i="1"/>
  <c r="CB68" i="1"/>
  <c r="CA68" i="1"/>
  <c r="BZ68" i="1"/>
  <c r="BY68" i="1"/>
  <c r="CS58" i="1"/>
  <c r="CA58" i="1"/>
  <c r="CQ57" i="1"/>
  <c r="CH57" i="1"/>
  <c r="CG57" i="1"/>
  <c r="CB57" i="1"/>
  <c r="BY57" i="1"/>
  <c r="CU56" i="1"/>
  <c r="CU58" i="1" s="1"/>
  <c r="CT56" i="1"/>
  <c r="CS56" i="1"/>
  <c r="CR56" i="1"/>
  <c r="CR58" i="1" s="1"/>
  <c r="CQ56" i="1"/>
  <c r="CP56" i="1"/>
  <c r="CP58" i="1" s="1"/>
  <c r="CO56" i="1"/>
  <c r="CO58" i="1" s="1"/>
  <c r="CM56" i="1"/>
  <c r="CM58" i="1" s="1"/>
  <c r="CL56" i="1"/>
  <c r="CL58" i="1" s="1"/>
  <c r="CK56" i="1"/>
  <c r="CJ56" i="1"/>
  <c r="CI56" i="1"/>
  <c r="CI58" i="1" s="1"/>
  <c r="CH56" i="1"/>
  <c r="CH58" i="1" s="1"/>
  <c r="CG56" i="1"/>
  <c r="CG58" i="1" s="1"/>
  <c r="CE56" i="1"/>
  <c r="CE58" i="1" s="1"/>
  <c r="CD56" i="1"/>
  <c r="CD57" i="1" s="1"/>
  <c r="CC56" i="1"/>
  <c r="CC58" i="1" s="1"/>
  <c r="CB56" i="1"/>
  <c r="CA56" i="1"/>
  <c r="BZ56" i="1"/>
  <c r="BZ58" i="1" s="1"/>
  <c r="BY56" i="1"/>
  <c r="CU53" i="1"/>
  <c r="CU57" i="1" s="1"/>
  <c r="CT53" i="1"/>
  <c r="CT58" i="1" s="1"/>
  <c r="CS53" i="1"/>
  <c r="CS57" i="1" s="1"/>
  <c r="CR53" i="1"/>
  <c r="CR57" i="1" s="1"/>
  <c r="CQ53" i="1"/>
  <c r="CQ58" i="1" s="1"/>
  <c r="CP53" i="1"/>
  <c r="CO53" i="1"/>
  <c r="CO57" i="1" s="1"/>
  <c r="CM53" i="1"/>
  <c r="CM57" i="1" s="1"/>
  <c r="CL53" i="1"/>
  <c r="CL57" i="1" s="1"/>
  <c r="CK53" i="1"/>
  <c r="CK58" i="1" s="1"/>
  <c r="CJ53" i="1"/>
  <c r="CJ58" i="1" s="1"/>
  <c r="CI53" i="1"/>
  <c r="CI57" i="1" s="1"/>
  <c r="CH53" i="1"/>
  <c r="CG53" i="1"/>
  <c r="CE53" i="1"/>
  <c r="CE57" i="1" s="1"/>
  <c r="CD53" i="1"/>
  <c r="CC53" i="1"/>
  <c r="CC57" i="1" s="1"/>
  <c r="CB53" i="1"/>
  <c r="CB58" i="1" s="1"/>
  <c r="CA53" i="1"/>
  <c r="CA57" i="1" s="1"/>
  <c r="BZ53" i="1"/>
  <c r="BZ57" i="1" s="1"/>
  <c r="BY53" i="1"/>
  <c r="BY58" i="1" s="1"/>
  <c r="CU51" i="1"/>
  <c r="CT51" i="1"/>
  <c r="CS51" i="1"/>
  <c r="CR51" i="1"/>
  <c r="CQ51" i="1"/>
  <c r="CP51" i="1"/>
  <c r="CO51" i="1"/>
  <c r="CM51" i="1"/>
  <c r="CL51" i="1"/>
  <c r="CK51" i="1"/>
  <c r="CJ51" i="1"/>
  <c r="CI51" i="1"/>
  <c r="CH51" i="1"/>
  <c r="CG51" i="1"/>
  <c r="CE51" i="1"/>
  <c r="CD51" i="1"/>
  <c r="CC51" i="1"/>
  <c r="CB51" i="1"/>
  <c r="CA51" i="1"/>
  <c r="BZ51" i="1"/>
  <c r="BY51" i="1"/>
  <c r="CU38" i="1"/>
  <c r="CT38" i="1"/>
  <c r="CS38" i="1"/>
  <c r="CR38" i="1"/>
  <c r="CQ38" i="1"/>
  <c r="CP38" i="1"/>
  <c r="CO38" i="1"/>
  <c r="CM38" i="1"/>
  <c r="CL38" i="1"/>
  <c r="CK38" i="1"/>
  <c r="CJ38" i="1"/>
  <c r="CI38" i="1"/>
  <c r="CH38" i="1"/>
  <c r="CG38" i="1"/>
  <c r="CE38" i="1"/>
  <c r="CD38" i="1"/>
  <c r="CC38" i="1"/>
  <c r="CB38" i="1"/>
  <c r="CA38" i="1"/>
  <c r="BZ38" i="1"/>
  <c r="BY38" i="1"/>
  <c r="CU37" i="1"/>
  <c r="CT37" i="1"/>
  <c r="CS37" i="1"/>
  <c r="CR37" i="1"/>
  <c r="CQ37" i="1"/>
  <c r="CP37" i="1"/>
  <c r="CO37" i="1"/>
  <c r="CM37" i="1"/>
  <c r="CL37" i="1"/>
  <c r="CK37" i="1"/>
  <c r="CJ37" i="1"/>
  <c r="CI37" i="1"/>
  <c r="CH37" i="1"/>
  <c r="CG37" i="1"/>
  <c r="CE37" i="1"/>
  <c r="CD37" i="1"/>
  <c r="CC37" i="1"/>
  <c r="CB37" i="1"/>
  <c r="CA37" i="1"/>
  <c r="BZ37" i="1"/>
  <c r="BY37" i="1"/>
  <c r="CU36" i="1"/>
  <c r="CT36" i="1"/>
  <c r="CS36" i="1"/>
  <c r="CR36" i="1"/>
  <c r="CQ36" i="1"/>
  <c r="CP36" i="1"/>
  <c r="CO36" i="1"/>
  <c r="CM36" i="1"/>
  <c r="CL36" i="1"/>
  <c r="CK36" i="1"/>
  <c r="CJ36" i="1"/>
  <c r="CI36" i="1"/>
  <c r="CH36" i="1"/>
  <c r="CG36" i="1"/>
  <c r="CE36" i="1"/>
  <c r="CD36" i="1"/>
  <c r="CC36" i="1"/>
  <c r="CB36" i="1"/>
  <c r="CA36" i="1"/>
  <c r="BZ36" i="1"/>
  <c r="BY36" i="1"/>
  <c r="CU35" i="1"/>
  <c r="CT35" i="1"/>
  <c r="CS35" i="1"/>
  <c r="CR35" i="1"/>
  <c r="CQ35" i="1"/>
  <c r="CP35" i="1"/>
  <c r="CO35" i="1"/>
  <c r="CM35" i="1"/>
  <c r="CL35" i="1"/>
  <c r="CK35" i="1"/>
  <c r="CJ35" i="1"/>
  <c r="CI35" i="1"/>
  <c r="CH35" i="1"/>
  <c r="CG35" i="1"/>
  <c r="CE35" i="1"/>
  <c r="CD35" i="1"/>
  <c r="CC35" i="1"/>
  <c r="CB35" i="1"/>
  <c r="CA35" i="1"/>
  <c r="BZ35" i="1"/>
  <c r="BY35" i="1"/>
  <c r="CU34" i="1"/>
  <c r="CT34" i="1"/>
  <c r="CS34" i="1"/>
  <c r="CR34" i="1"/>
  <c r="CQ34" i="1"/>
  <c r="CP34" i="1"/>
  <c r="CO34" i="1"/>
  <c r="CM34" i="1"/>
  <c r="CL34" i="1"/>
  <c r="CK34" i="1"/>
  <c r="CJ34" i="1"/>
  <c r="CI34" i="1"/>
  <c r="CH34" i="1"/>
  <c r="CG34" i="1"/>
  <c r="CE34" i="1"/>
  <c r="CD34" i="1"/>
  <c r="CC34" i="1"/>
  <c r="CB34" i="1"/>
  <c r="CA34" i="1"/>
  <c r="BZ34" i="1"/>
  <c r="BY34" i="1"/>
  <c r="CU33" i="1"/>
  <c r="CT33" i="1"/>
  <c r="CS33" i="1"/>
  <c r="CR33" i="1"/>
  <c r="CQ33" i="1"/>
  <c r="CP33" i="1"/>
  <c r="CO33" i="1"/>
  <c r="CM33" i="1"/>
  <c r="CL33" i="1"/>
  <c r="CK33" i="1"/>
  <c r="CJ33" i="1"/>
  <c r="CI33" i="1"/>
  <c r="CH33" i="1"/>
  <c r="CG33" i="1"/>
  <c r="CE33" i="1"/>
  <c r="CD33" i="1"/>
  <c r="CC33" i="1"/>
  <c r="CB33" i="1"/>
  <c r="CA33" i="1"/>
  <c r="BZ33" i="1"/>
  <c r="BY33" i="1"/>
  <c r="CU32" i="1"/>
  <c r="CT32" i="1"/>
  <c r="CS32" i="1"/>
  <c r="CR32" i="1"/>
  <c r="CQ32" i="1"/>
  <c r="CP32" i="1"/>
  <c r="CO32" i="1"/>
  <c r="CM32" i="1"/>
  <c r="CL32" i="1"/>
  <c r="CK32" i="1"/>
  <c r="CJ32" i="1"/>
  <c r="CI32" i="1"/>
  <c r="CH32" i="1"/>
  <c r="CG32" i="1"/>
  <c r="CE32" i="1"/>
  <c r="CD32" i="1"/>
  <c r="CC32" i="1"/>
  <c r="CB32" i="1"/>
  <c r="CA32" i="1"/>
  <c r="BZ32" i="1"/>
  <c r="BY32" i="1"/>
  <c r="CU31" i="1"/>
  <c r="CT31" i="1"/>
  <c r="CS31" i="1"/>
  <c r="CR31" i="1"/>
  <c r="CQ31" i="1"/>
  <c r="CP31" i="1"/>
  <c r="CO31" i="1"/>
  <c r="CM31" i="1"/>
  <c r="CL31" i="1"/>
  <c r="CK31" i="1"/>
  <c r="CJ31" i="1"/>
  <c r="CI31" i="1"/>
  <c r="CH31" i="1"/>
  <c r="CG31" i="1"/>
  <c r="CE31" i="1"/>
  <c r="CD31" i="1"/>
  <c r="CC31" i="1"/>
  <c r="CB31" i="1"/>
  <c r="CA31" i="1"/>
  <c r="BZ31" i="1"/>
  <c r="BY31" i="1"/>
  <c r="CU30" i="1"/>
  <c r="CT30" i="1"/>
  <c r="CP30" i="1"/>
  <c r="CO30" i="1"/>
  <c r="CM30" i="1"/>
  <c r="CL30" i="1"/>
  <c r="CK30" i="1"/>
  <c r="CE30" i="1"/>
  <c r="CD30" i="1"/>
  <c r="CC30" i="1"/>
  <c r="CB30" i="1"/>
  <c r="CU29" i="1"/>
  <c r="CT29" i="1"/>
  <c r="CS29" i="1"/>
  <c r="CS30" i="1" s="1"/>
  <c r="CR29" i="1"/>
  <c r="CR30" i="1" s="1"/>
  <c r="CQ29" i="1"/>
  <c r="CQ30" i="1" s="1"/>
  <c r="CP29" i="1"/>
  <c r="CO29" i="1"/>
  <c r="CM29" i="1"/>
  <c r="CL29" i="1"/>
  <c r="CK29" i="1"/>
  <c r="CJ29" i="1"/>
  <c r="CJ30" i="1" s="1"/>
  <c r="CI29" i="1"/>
  <c r="CI30" i="1" s="1"/>
  <c r="CH29" i="1"/>
  <c r="CH30" i="1" s="1"/>
  <c r="CG29" i="1"/>
  <c r="CG30" i="1" s="1"/>
  <c r="CE29" i="1"/>
  <c r="CD29" i="1"/>
  <c r="CC29" i="1"/>
  <c r="CB29" i="1"/>
  <c r="CA29" i="1"/>
  <c r="CA30" i="1" s="1"/>
  <c r="BZ29" i="1"/>
  <c r="BZ30" i="1" s="1"/>
  <c r="BY29" i="1"/>
  <c r="BY30" i="1" s="1"/>
  <c r="CU28" i="1"/>
  <c r="CT28" i="1"/>
  <c r="CS28" i="1"/>
  <c r="CR28" i="1"/>
  <c r="CQ28" i="1"/>
  <c r="CP28" i="1"/>
  <c r="CO28" i="1"/>
  <c r="CM28" i="1"/>
  <c r="CL28" i="1"/>
  <c r="CK28" i="1"/>
  <c r="CJ28" i="1"/>
  <c r="CI28" i="1"/>
  <c r="CH28" i="1"/>
  <c r="CG28" i="1"/>
  <c r="CE28" i="1"/>
  <c r="CD28" i="1"/>
  <c r="CC28" i="1"/>
  <c r="CB28" i="1"/>
  <c r="CA28" i="1"/>
  <c r="BZ28" i="1"/>
  <c r="BY28" i="1"/>
  <c r="CU27" i="1"/>
  <c r="CT27" i="1"/>
  <c r="CS27" i="1"/>
  <c r="CR27" i="1"/>
  <c r="CQ27" i="1"/>
  <c r="CP27" i="1"/>
  <c r="CO27" i="1"/>
  <c r="CM27" i="1"/>
  <c r="CL27" i="1"/>
  <c r="CK27" i="1"/>
  <c r="CJ27" i="1"/>
  <c r="CI27" i="1"/>
  <c r="CH27" i="1"/>
  <c r="CG27" i="1"/>
  <c r="CE27" i="1"/>
  <c r="CD27" i="1"/>
  <c r="CC27" i="1"/>
  <c r="CB27" i="1"/>
  <c r="CA27" i="1"/>
  <c r="BZ27" i="1"/>
  <c r="BY27" i="1"/>
  <c r="CH17" i="1"/>
  <c r="CG17" i="1"/>
  <c r="CD17" i="1"/>
  <c r="CU16" i="1"/>
  <c r="CM16" i="1"/>
  <c r="CL16" i="1"/>
  <c r="CD16" i="1"/>
  <c r="CC16" i="1"/>
  <c r="CU15" i="1"/>
  <c r="CU17" i="1" s="1"/>
  <c r="CT15" i="1"/>
  <c r="CT17" i="1" s="1"/>
  <c r="CS15" i="1"/>
  <c r="CS17" i="1" s="1"/>
  <c r="CR15" i="1"/>
  <c r="CR17" i="1" s="1"/>
  <c r="CQ15" i="1"/>
  <c r="CP15" i="1"/>
  <c r="CO15" i="1"/>
  <c r="CO17" i="1" s="1"/>
  <c r="CM15" i="1"/>
  <c r="CM17" i="1" s="1"/>
  <c r="CL15" i="1"/>
  <c r="CL17" i="1" s="1"/>
  <c r="CK15" i="1"/>
  <c r="CK17" i="1" s="1"/>
  <c r="CJ15" i="1"/>
  <c r="CJ16" i="1" s="1"/>
  <c r="CI15" i="1"/>
  <c r="CI17" i="1" s="1"/>
  <c r="CH15" i="1"/>
  <c r="CG15" i="1"/>
  <c r="CE15" i="1"/>
  <c r="CE17" i="1" s="1"/>
  <c r="CD15" i="1"/>
  <c r="CC15" i="1"/>
  <c r="CC17" i="1" s="1"/>
  <c r="CB15" i="1"/>
  <c r="CB17" i="1" s="1"/>
  <c r="CA15" i="1"/>
  <c r="CA17" i="1" s="1"/>
  <c r="BZ15" i="1"/>
  <c r="BZ17" i="1" s="1"/>
  <c r="BY15" i="1"/>
  <c r="CU12" i="1"/>
  <c r="CT12" i="1"/>
  <c r="CT16" i="1" s="1"/>
  <c r="CS12" i="1"/>
  <c r="CS16" i="1" s="1"/>
  <c r="CR12" i="1"/>
  <c r="CR16" i="1" s="1"/>
  <c r="CQ12" i="1"/>
  <c r="CQ17" i="1" s="1"/>
  <c r="CP12" i="1"/>
  <c r="CP17" i="1" s="1"/>
  <c r="CO12" i="1"/>
  <c r="CO16" i="1" s="1"/>
  <c r="CM12" i="1"/>
  <c r="CL12" i="1"/>
  <c r="CK12" i="1"/>
  <c r="CK16" i="1" s="1"/>
  <c r="CJ12" i="1"/>
  <c r="CI12" i="1"/>
  <c r="CI16" i="1" s="1"/>
  <c r="CH12" i="1"/>
  <c r="CH16" i="1" s="1"/>
  <c r="CG12" i="1"/>
  <c r="CG16" i="1" s="1"/>
  <c r="CE12" i="1"/>
  <c r="CE16" i="1" s="1"/>
  <c r="CD12" i="1"/>
  <c r="CC12" i="1"/>
  <c r="CB12" i="1"/>
  <c r="CB16" i="1" s="1"/>
  <c r="CA12" i="1"/>
  <c r="CA16" i="1" s="1"/>
  <c r="BZ12" i="1"/>
  <c r="BZ16" i="1" s="1"/>
  <c r="BY12" i="1"/>
  <c r="BY17" i="1" s="1"/>
  <c r="CU10" i="1"/>
  <c r="CT10" i="1"/>
  <c r="CS10" i="1"/>
  <c r="CR10" i="1"/>
  <c r="CQ10" i="1"/>
  <c r="CP10" i="1"/>
  <c r="CO10" i="1"/>
  <c r="CM10" i="1"/>
  <c r="CL10" i="1"/>
  <c r="CK10" i="1"/>
  <c r="CJ10" i="1"/>
  <c r="CI10" i="1"/>
  <c r="CH10" i="1"/>
  <c r="CG10" i="1"/>
  <c r="CE10" i="1"/>
  <c r="CD10" i="1"/>
  <c r="CC10" i="1"/>
  <c r="CB10" i="1"/>
  <c r="CA10" i="1"/>
  <c r="BZ10" i="1"/>
  <c r="BY10" i="1"/>
  <c r="BV79" i="1"/>
  <c r="BU79" i="1"/>
  <c r="BT79" i="1"/>
  <c r="BS79" i="1"/>
  <c r="BR79" i="1"/>
  <c r="BQ79" i="1"/>
  <c r="BP79" i="1"/>
  <c r="BN79" i="1"/>
  <c r="BM79" i="1"/>
  <c r="BL79" i="1"/>
  <c r="BK79" i="1"/>
  <c r="BJ79" i="1"/>
  <c r="BI79" i="1"/>
  <c r="BH79" i="1"/>
  <c r="BF79" i="1"/>
  <c r="BE79" i="1"/>
  <c r="BD79" i="1"/>
  <c r="BC79" i="1"/>
  <c r="BB79" i="1"/>
  <c r="BA79" i="1"/>
  <c r="AZ79" i="1"/>
  <c r="BV78" i="1"/>
  <c r="BU78" i="1"/>
  <c r="BT78" i="1"/>
  <c r="BS78" i="1"/>
  <c r="BR78" i="1"/>
  <c r="BQ78" i="1"/>
  <c r="BP78" i="1"/>
  <c r="BN78" i="1"/>
  <c r="BM78" i="1"/>
  <c r="BL78" i="1"/>
  <c r="BK78" i="1"/>
  <c r="BJ78" i="1"/>
  <c r="BI78" i="1"/>
  <c r="BH78" i="1"/>
  <c r="BF78" i="1"/>
  <c r="BE78" i="1"/>
  <c r="BD78" i="1"/>
  <c r="BC78" i="1"/>
  <c r="BB78" i="1"/>
  <c r="BA78" i="1"/>
  <c r="AZ78" i="1"/>
  <c r="BV77" i="1"/>
  <c r="BU77" i="1"/>
  <c r="BT77" i="1"/>
  <c r="BS77" i="1"/>
  <c r="BR77" i="1"/>
  <c r="BQ77" i="1"/>
  <c r="BP77" i="1"/>
  <c r="BN77" i="1"/>
  <c r="BM77" i="1"/>
  <c r="BL77" i="1"/>
  <c r="BK77" i="1"/>
  <c r="BJ77" i="1"/>
  <c r="BI77" i="1"/>
  <c r="BH77" i="1"/>
  <c r="BF77" i="1"/>
  <c r="BE77" i="1"/>
  <c r="BD77" i="1"/>
  <c r="BC77" i="1"/>
  <c r="BB77" i="1"/>
  <c r="BA77" i="1"/>
  <c r="AZ77" i="1"/>
  <c r="BV76" i="1"/>
  <c r="BU76" i="1"/>
  <c r="BT76" i="1"/>
  <c r="BS76" i="1"/>
  <c r="BR76" i="1"/>
  <c r="BQ76" i="1"/>
  <c r="BP76" i="1"/>
  <c r="BN76" i="1"/>
  <c r="BM76" i="1"/>
  <c r="BL76" i="1"/>
  <c r="BK76" i="1"/>
  <c r="BJ76" i="1"/>
  <c r="BI76" i="1"/>
  <c r="BH76" i="1"/>
  <c r="BF76" i="1"/>
  <c r="BE76" i="1"/>
  <c r="BD76" i="1"/>
  <c r="BC76" i="1"/>
  <c r="BB76" i="1"/>
  <c r="BA76" i="1"/>
  <c r="AZ76" i="1"/>
  <c r="BV75" i="1"/>
  <c r="BU75" i="1"/>
  <c r="BT75" i="1"/>
  <c r="BS75" i="1"/>
  <c r="BR75" i="1"/>
  <c r="BQ75" i="1"/>
  <c r="BP75" i="1"/>
  <c r="BN75" i="1"/>
  <c r="BM75" i="1"/>
  <c r="BL75" i="1"/>
  <c r="BK75" i="1"/>
  <c r="BJ75" i="1"/>
  <c r="BI75" i="1"/>
  <c r="BH75" i="1"/>
  <c r="BF75" i="1"/>
  <c r="BE75" i="1"/>
  <c r="BD75" i="1"/>
  <c r="BC75" i="1"/>
  <c r="BB75" i="1"/>
  <c r="BA75" i="1"/>
  <c r="AZ75" i="1"/>
  <c r="BV74" i="1"/>
  <c r="BU74" i="1"/>
  <c r="BT74" i="1"/>
  <c r="BS74" i="1"/>
  <c r="BR74" i="1"/>
  <c r="BQ74" i="1"/>
  <c r="BP74" i="1"/>
  <c r="BN74" i="1"/>
  <c r="BM74" i="1"/>
  <c r="BL74" i="1"/>
  <c r="BK74" i="1"/>
  <c r="BJ74" i="1"/>
  <c r="BI74" i="1"/>
  <c r="BH74" i="1"/>
  <c r="BF74" i="1"/>
  <c r="BE74" i="1"/>
  <c r="BD74" i="1"/>
  <c r="BC74" i="1"/>
  <c r="BB74" i="1"/>
  <c r="BA74" i="1"/>
  <c r="AZ74" i="1"/>
  <c r="BV73" i="1"/>
  <c r="BU73" i="1"/>
  <c r="BT73" i="1"/>
  <c r="BS73" i="1"/>
  <c r="BR73" i="1"/>
  <c r="BQ73" i="1"/>
  <c r="BP73" i="1"/>
  <c r="BN73" i="1"/>
  <c r="BM73" i="1"/>
  <c r="BL73" i="1"/>
  <c r="BK73" i="1"/>
  <c r="BJ73" i="1"/>
  <c r="BI73" i="1"/>
  <c r="BH73" i="1"/>
  <c r="BF73" i="1"/>
  <c r="BE73" i="1"/>
  <c r="BD73" i="1"/>
  <c r="BC73" i="1"/>
  <c r="BB73" i="1"/>
  <c r="BA73" i="1"/>
  <c r="AZ73" i="1"/>
  <c r="BV72" i="1"/>
  <c r="BU72" i="1"/>
  <c r="BT72" i="1"/>
  <c r="BS72" i="1"/>
  <c r="BR72" i="1"/>
  <c r="BQ72" i="1"/>
  <c r="BP72" i="1"/>
  <c r="BN72" i="1"/>
  <c r="BM72" i="1"/>
  <c r="BL72" i="1"/>
  <c r="BK72" i="1"/>
  <c r="BJ72" i="1"/>
  <c r="BI72" i="1"/>
  <c r="BH72" i="1"/>
  <c r="BF72" i="1"/>
  <c r="BE72" i="1"/>
  <c r="BD72" i="1"/>
  <c r="BC72" i="1"/>
  <c r="BB72" i="1"/>
  <c r="BA72" i="1"/>
  <c r="AZ72" i="1"/>
  <c r="BS71" i="1"/>
  <c r="BQ71" i="1"/>
  <c r="BP71" i="1"/>
  <c r="BB71" i="1"/>
  <c r="BA71" i="1"/>
  <c r="BV70" i="1"/>
  <c r="BV71" i="1" s="1"/>
  <c r="BU70" i="1"/>
  <c r="BU71" i="1" s="1"/>
  <c r="BT70" i="1"/>
  <c r="BT71" i="1" s="1"/>
  <c r="BS70" i="1"/>
  <c r="BR70" i="1"/>
  <c r="BR71" i="1" s="1"/>
  <c r="BQ70" i="1"/>
  <c r="BP70" i="1"/>
  <c r="BN70" i="1"/>
  <c r="BN71" i="1" s="1"/>
  <c r="BM70" i="1"/>
  <c r="BM71" i="1" s="1"/>
  <c r="BL70" i="1"/>
  <c r="BL71" i="1" s="1"/>
  <c r="BK70" i="1"/>
  <c r="BK71" i="1" s="1"/>
  <c r="BJ70" i="1"/>
  <c r="BJ71" i="1" s="1"/>
  <c r="BI70" i="1"/>
  <c r="BI71" i="1" s="1"/>
  <c r="BH70" i="1"/>
  <c r="BH71" i="1" s="1"/>
  <c r="BF70" i="1"/>
  <c r="BF71" i="1" s="1"/>
  <c r="BE70" i="1"/>
  <c r="BE71" i="1" s="1"/>
  <c r="BD70" i="1"/>
  <c r="BD71" i="1" s="1"/>
  <c r="BC70" i="1"/>
  <c r="BC71" i="1" s="1"/>
  <c r="BB70" i="1"/>
  <c r="BA70" i="1"/>
  <c r="AZ70" i="1"/>
  <c r="AZ71" i="1" s="1"/>
  <c r="BV69" i="1"/>
  <c r="BU69" i="1"/>
  <c r="BT69" i="1"/>
  <c r="BS69" i="1"/>
  <c r="BR69" i="1"/>
  <c r="BQ69" i="1"/>
  <c r="BP69" i="1"/>
  <c r="BN69" i="1"/>
  <c r="BM69" i="1"/>
  <c r="BL69" i="1"/>
  <c r="BK69" i="1"/>
  <c r="BJ69" i="1"/>
  <c r="BI69" i="1"/>
  <c r="BH69" i="1"/>
  <c r="BF69" i="1"/>
  <c r="BE69" i="1"/>
  <c r="BD69" i="1"/>
  <c r="BC69" i="1"/>
  <c r="BB69" i="1"/>
  <c r="BA69" i="1"/>
  <c r="AZ69" i="1"/>
  <c r="BV68" i="1"/>
  <c r="BU68" i="1"/>
  <c r="BT68" i="1"/>
  <c r="BS68" i="1"/>
  <c r="BR68" i="1"/>
  <c r="BQ68" i="1"/>
  <c r="BP68" i="1"/>
  <c r="BN68" i="1"/>
  <c r="BM68" i="1"/>
  <c r="BL68" i="1"/>
  <c r="BK68" i="1"/>
  <c r="BJ68" i="1"/>
  <c r="BI68" i="1"/>
  <c r="BH68" i="1"/>
  <c r="BF68" i="1"/>
  <c r="BE68" i="1"/>
  <c r="BD68" i="1"/>
  <c r="BC68" i="1"/>
  <c r="BB68" i="1"/>
  <c r="BA68" i="1"/>
  <c r="AZ68" i="1"/>
  <c r="BT58" i="1"/>
  <c r="BT57" i="1"/>
  <c r="BK57" i="1"/>
  <c r="BI57" i="1"/>
  <c r="BH57" i="1"/>
  <c r="BV56" i="1"/>
  <c r="BU56" i="1"/>
  <c r="BT56" i="1"/>
  <c r="BS56" i="1"/>
  <c r="BS58" i="1" s="1"/>
  <c r="BR56" i="1"/>
  <c r="BR58" i="1" s="1"/>
  <c r="BQ56" i="1"/>
  <c r="BQ58" i="1" s="1"/>
  <c r="BP56" i="1"/>
  <c r="BP58" i="1" s="1"/>
  <c r="BN56" i="1"/>
  <c r="BN58" i="1" s="1"/>
  <c r="BM56" i="1"/>
  <c r="BL56" i="1"/>
  <c r="BK56" i="1"/>
  <c r="BJ56" i="1"/>
  <c r="BI56" i="1"/>
  <c r="BI58" i="1" s="1"/>
  <c r="BH56" i="1"/>
  <c r="BH58" i="1" s="1"/>
  <c r="BF56" i="1"/>
  <c r="BE56" i="1"/>
  <c r="BE58" i="1" s="1"/>
  <c r="BD56" i="1"/>
  <c r="BC56" i="1"/>
  <c r="BB56" i="1"/>
  <c r="BA56" i="1"/>
  <c r="AZ56" i="1"/>
  <c r="BV53" i="1"/>
  <c r="BV57" i="1" s="1"/>
  <c r="BU53" i="1"/>
  <c r="BU57" i="1" s="1"/>
  <c r="BT53" i="1"/>
  <c r="BS53" i="1"/>
  <c r="BS57" i="1" s="1"/>
  <c r="BR53" i="1"/>
  <c r="BR57" i="1" s="1"/>
  <c r="BQ53" i="1"/>
  <c r="BP53" i="1"/>
  <c r="BN53" i="1"/>
  <c r="BN57" i="1" s="1"/>
  <c r="BM53" i="1"/>
  <c r="BM57" i="1" s="1"/>
  <c r="BL53" i="1"/>
  <c r="BL57" i="1" s="1"/>
  <c r="BK53" i="1"/>
  <c r="BJ53" i="1"/>
  <c r="BJ58" i="1" s="1"/>
  <c r="BI53" i="1"/>
  <c r="BH53" i="1"/>
  <c r="BF53" i="1"/>
  <c r="BF57" i="1" s="1"/>
  <c r="BE53" i="1"/>
  <c r="BD53" i="1"/>
  <c r="BC53" i="1"/>
  <c r="BC57" i="1" s="1"/>
  <c r="BB53" i="1"/>
  <c r="BB58" i="1" s="1"/>
  <c r="BA53" i="1"/>
  <c r="BA57" i="1" s="1"/>
  <c r="AZ53" i="1"/>
  <c r="BV51" i="1"/>
  <c r="BU51" i="1"/>
  <c r="BT51" i="1"/>
  <c r="BS51" i="1"/>
  <c r="BR51" i="1"/>
  <c r="BQ51" i="1"/>
  <c r="BP51" i="1"/>
  <c r="BN51" i="1"/>
  <c r="BM51" i="1"/>
  <c r="BL51" i="1"/>
  <c r="BK51" i="1"/>
  <c r="BJ51" i="1"/>
  <c r="BI51" i="1"/>
  <c r="BH51" i="1"/>
  <c r="BF51" i="1"/>
  <c r="BE51" i="1"/>
  <c r="BD51" i="1"/>
  <c r="BC51" i="1"/>
  <c r="BB51" i="1"/>
  <c r="BA51" i="1"/>
  <c r="AZ51" i="1"/>
  <c r="AW50" i="1"/>
  <c r="AV50" i="1"/>
  <c r="AU50" i="1"/>
  <c r="AT50" i="1"/>
  <c r="AS50" i="1"/>
  <c r="AR50" i="1"/>
  <c r="AQ50" i="1"/>
  <c r="AW49" i="1"/>
  <c r="AV49" i="1"/>
  <c r="AV69" i="1" s="1"/>
  <c r="AU49" i="1"/>
  <c r="AU74" i="1" s="1"/>
  <c r="AT49" i="1"/>
  <c r="AS49" i="1"/>
  <c r="AS76" i="1" s="1"/>
  <c r="AR49" i="1"/>
  <c r="AA50" i="1"/>
  <c r="AL50" i="1"/>
  <c r="AM50" i="1"/>
  <c r="AW79" i="1"/>
  <c r="AV79" i="1"/>
  <c r="AU79" i="1"/>
  <c r="AT79" i="1"/>
  <c r="AS79" i="1"/>
  <c r="AR79" i="1"/>
  <c r="AQ79" i="1"/>
  <c r="AO79" i="1"/>
  <c r="AN79" i="1"/>
  <c r="AM79" i="1"/>
  <c r="AL79" i="1"/>
  <c r="AK79" i="1"/>
  <c r="AJ79" i="1"/>
  <c r="AI79" i="1"/>
  <c r="AG79" i="1"/>
  <c r="AF79" i="1"/>
  <c r="AE79" i="1"/>
  <c r="AD79" i="1"/>
  <c r="AC79" i="1"/>
  <c r="AB79" i="1"/>
  <c r="AA79" i="1"/>
  <c r="AW78" i="1"/>
  <c r="AV78" i="1"/>
  <c r="AU78" i="1"/>
  <c r="AT78" i="1"/>
  <c r="AS78" i="1"/>
  <c r="AR78" i="1"/>
  <c r="AQ78" i="1"/>
  <c r="AO78" i="1"/>
  <c r="AN78" i="1"/>
  <c r="AM78" i="1"/>
  <c r="AL78" i="1"/>
  <c r="AK78" i="1"/>
  <c r="AJ78" i="1"/>
  <c r="AI78" i="1"/>
  <c r="AG78" i="1"/>
  <c r="AF78" i="1"/>
  <c r="AE78" i="1"/>
  <c r="AD78" i="1"/>
  <c r="AC78" i="1"/>
  <c r="AB78" i="1"/>
  <c r="AA78" i="1"/>
  <c r="AW77" i="1"/>
  <c r="AV77" i="1"/>
  <c r="AT77" i="1"/>
  <c r="AS77" i="1"/>
  <c r="AR77" i="1"/>
  <c r="AQ77" i="1"/>
  <c r="AO77" i="1"/>
  <c r="AN77" i="1"/>
  <c r="AM77" i="1"/>
  <c r="AL77" i="1"/>
  <c r="AK77" i="1"/>
  <c r="AJ77" i="1"/>
  <c r="AI77" i="1"/>
  <c r="AG77" i="1"/>
  <c r="AF77" i="1"/>
  <c r="AE77" i="1"/>
  <c r="AD77" i="1"/>
  <c r="AC77" i="1"/>
  <c r="AB77" i="1"/>
  <c r="AA77" i="1"/>
  <c r="AW76" i="1"/>
  <c r="AV76" i="1"/>
  <c r="AU76" i="1"/>
  <c r="AT76" i="1"/>
  <c r="AR76" i="1"/>
  <c r="AQ76" i="1"/>
  <c r="AO76" i="1"/>
  <c r="AN76" i="1"/>
  <c r="AM76" i="1"/>
  <c r="AL76" i="1"/>
  <c r="AK76" i="1"/>
  <c r="AJ76" i="1"/>
  <c r="AI76" i="1"/>
  <c r="AG76" i="1"/>
  <c r="AF76" i="1"/>
  <c r="AE76" i="1"/>
  <c r="AD76" i="1"/>
  <c r="AC76" i="1"/>
  <c r="AB76" i="1"/>
  <c r="AA76" i="1"/>
  <c r="AW75" i="1"/>
  <c r="AV75" i="1"/>
  <c r="AU75" i="1"/>
  <c r="AT75" i="1"/>
  <c r="AS75" i="1"/>
  <c r="AR75" i="1"/>
  <c r="AQ75" i="1"/>
  <c r="AO75" i="1"/>
  <c r="AN75" i="1"/>
  <c r="AM75" i="1"/>
  <c r="AL75" i="1"/>
  <c r="AK75" i="1"/>
  <c r="AJ75" i="1"/>
  <c r="AI75" i="1"/>
  <c r="AG75" i="1"/>
  <c r="AF75" i="1"/>
  <c r="AE75" i="1"/>
  <c r="AD75" i="1"/>
  <c r="AC75" i="1"/>
  <c r="AB75" i="1"/>
  <c r="AA75" i="1"/>
  <c r="AW74" i="1"/>
  <c r="AV74" i="1"/>
  <c r="AT74" i="1"/>
  <c r="AS74" i="1"/>
  <c r="AR74" i="1"/>
  <c r="AQ74" i="1"/>
  <c r="AO74" i="1"/>
  <c r="AN74" i="1"/>
  <c r="AM74" i="1"/>
  <c r="AL74" i="1"/>
  <c r="AK74" i="1"/>
  <c r="AJ74" i="1"/>
  <c r="AI74" i="1"/>
  <c r="AG74" i="1"/>
  <c r="AF74" i="1"/>
  <c r="AE74" i="1"/>
  <c r="AD74" i="1"/>
  <c r="AC74" i="1"/>
  <c r="AB74" i="1"/>
  <c r="AA74" i="1"/>
  <c r="AW73" i="1"/>
  <c r="AV73" i="1"/>
  <c r="AU73" i="1"/>
  <c r="AT73" i="1"/>
  <c r="AS73" i="1"/>
  <c r="AR73" i="1"/>
  <c r="AQ73" i="1"/>
  <c r="AO73" i="1"/>
  <c r="AN73" i="1"/>
  <c r="AM73" i="1"/>
  <c r="AL73" i="1"/>
  <c r="AK73" i="1"/>
  <c r="AJ73" i="1"/>
  <c r="AI73" i="1"/>
  <c r="AG73" i="1"/>
  <c r="AF73" i="1"/>
  <c r="AE73" i="1"/>
  <c r="AD73" i="1"/>
  <c r="AC73" i="1"/>
  <c r="AB73" i="1"/>
  <c r="AA73" i="1"/>
  <c r="AW72" i="1"/>
  <c r="AV72" i="1"/>
  <c r="AU72" i="1"/>
  <c r="AT72" i="1"/>
  <c r="AS72" i="1"/>
  <c r="AR72" i="1"/>
  <c r="AQ72" i="1"/>
  <c r="AO72" i="1"/>
  <c r="AN72" i="1"/>
  <c r="AM72" i="1"/>
  <c r="AL72" i="1"/>
  <c r="AK72" i="1"/>
  <c r="AJ72" i="1"/>
  <c r="AI72" i="1"/>
  <c r="AG72" i="1"/>
  <c r="AF72" i="1"/>
  <c r="AE72" i="1"/>
  <c r="AD72" i="1"/>
  <c r="AC72" i="1"/>
  <c r="AB72" i="1"/>
  <c r="AA72" i="1"/>
  <c r="AT71" i="1"/>
  <c r="AS71" i="1"/>
  <c r="AR71" i="1"/>
  <c r="AQ71" i="1"/>
  <c r="AM71" i="1"/>
  <c r="AW70" i="1"/>
  <c r="AW71" i="1" s="1"/>
  <c r="AV70" i="1"/>
  <c r="AV71" i="1" s="1"/>
  <c r="AU70" i="1"/>
  <c r="AU71" i="1" s="1"/>
  <c r="AT70" i="1"/>
  <c r="AS70" i="1"/>
  <c r="AR70" i="1"/>
  <c r="AQ70" i="1"/>
  <c r="AO70" i="1"/>
  <c r="AO71" i="1" s="1"/>
  <c r="AN70" i="1"/>
  <c r="AN71" i="1" s="1"/>
  <c r="AM70" i="1"/>
  <c r="AL70" i="1"/>
  <c r="AL71" i="1" s="1"/>
  <c r="AK70" i="1"/>
  <c r="AK71" i="1" s="1"/>
  <c r="AJ70" i="1"/>
  <c r="AJ71" i="1" s="1"/>
  <c r="AI70" i="1"/>
  <c r="AI71" i="1" s="1"/>
  <c r="AG70" i="1"/>
  <c r="AG71" i="1" s="1"/>
  <c r="AF70" i="1"/>
  <c r="AF71" i="1" s="1"/>
  <c r="AE70" i="1"/>
  <c r="AE71" i="1" s="1"/>
  <c r="AD70" i="1"/>
  <c r="AD71" i="1" s="1"/>
  <c r="AC70" i="1"/>
  <c r="AC71" i="1" s="1"/>
  <c r="AB70" i="1"/>
  <c r="AB71" i="1" s="1"/>
  <c r="AA70" i="1"/>
  <c r="AA71" i="1" s="1"/>
  <c r="AW69" i="1"/>
  <c r="AU69" i="1"/>
  <c r="AT69" i="1"/>
  <c r="AS69" i="1"/>
  <c r="AR69" i="1"/>
  <c r="AQ69" i="1"/>
  <c r="AO69" i="1"/>
  <c r="AN69" i="1"/>
  <c r="AM69" i="1"/>
  <c r="AL69" i="1"/>
  <c r="AK69" i="1"/>
  <c r="AJ69" i="1"/>
  <c r="AI69" i="1"/>
  <c r="AG69" i="1"/>
  <c r="AF69" i="1"/>
  <c r="AE69" i="1"/>
  <c r="AD69" i="1"/>
  <c r="AC69" i="1"/>
  <c r="AB69" i="1"/>
  <c r="AA69" i="1"/>
  <c r="AW68" i="1"/>
  <c r="AV68" i="1"/>
  <c r="AU68" i="1"/>
  <c r="AT68" i="1"/>
  <c r="AS68" i="1"/>
  <c r="AR68" i="1"/>
  <c r="AQ68" i="1"/>
  <c r="AO68" i="1"/>
  <c r="AN68" i="1"/>
  <c r="AM68" i="1"/>
  <c r="AL68" i="1"/>
  <c r="AK68" i="1"/>
  <c r="AJ68" i="1"/>
  <c r="AI68" i="1"/>
  <c r="AG68" i="1"/>
  <c r="AF68" i="1"/>
  <c r="AE68" i="1"/>
  <c r="AD68" i="1"/>
  <c r="AC68" i="1"/>
  <c r="AB68" i="1"/>
  <c r="AA68" i="1"/>
  <c r="AJ57" i="1"/>
  <c r="AI57" i="1"/>
  <c r="AG57" i="1"/>
  <c r="AW56" i="1"/>
  <c r="AW58" i="1" s="1"/>
  <c r="AV56" i="1"/>
  <c r="AU56" i="1"/>
  <c r="AT56" i="1"/>
  <c r="AS56" i="1"/>
  <c r="AS58" i="1" s="1"/>
  <c r="AR56" i="1"/>
  <c r="AR58" i="1" s="1"/>
  <c r="AQ56" i="1"/>
  <c r="AQ58" i="1" s="1"/>
  <c r="AO56" i="1"/>
  <c r="AO58" i="1" s="1"/>
  <c r="AN56" i="1"/>
  <c r="AN58" i="1" s="1"/>
  <c r="AM56" i="1"/>
  <c r="AM58" i="1" s="1"/>
  <c r="AL56" i="1"/>
  <c r="AK56" i="1"/>
  <c r="AK58" i="1" s="1"/>
  <c r="AJ56" i="1"/>
  <c r="AI56" i="1"/>
  <c r="AI58" i="1" s="1"/>
  <c r="AG56" i="1"/>
  <c r="AG58" i="1" s="1"/>
  <c r="AF56" i="1"/>
  <c r="AF58" i="1" s="1"/>
  <c r="AE56" i="1"/>
  <c r="AD56" i="1"/>
  <c r="AC56" i="1"/>
  <c r="AB56" i="1"/>
  <c r="AA56" i="1"/>
  <c r="AW53" i="1"/>
  <c r="AW57" i="1" s="1"/>
  <c r="AV53" i="1"/>
  <c r="AV57" i="1" s="1"/>
  <c r="AU53" i="1"/>
  <c r="AU57" i="1" s="1"/>
  <c r="AT53" i="1"/>
  <c r="AT57" i="1" s="1"/>
  <c r="AS53" i="1"/>
  <c r="AR53" i="1"/>
  <c r="AQ53" i="1"/>
  <c r="AO53" i="1"/>
  <c r="AN53" i="1"/>
  <c r="AM53" i="1"/>
  <c r="AM57" i="1" s="1"/>
  <c r="AL53" i="1"/>
  <c r="AK53" i="1"/>
  <c r="AJ53" i="1"/>
  <c r="AI53" i="1"/>
  <c r="AG53" i="1"/>
  <c r="AF53" i="1"/>
  <c r="AF57" i="1" s="1"/>
  <c r="AE53" i="1"/>
  <c r="AE57" i="1" s="1"/>
  <c r="AD53" i="1"/>
  <c r="AC53" i="1"/>
  <c r="AC57" i="1" s="1"/>
  <c r="AB53" i="1"/>
  <c r="AB57" i="1" s="1"/>
  <c r="AA53" i="1"/>
  <c r="AW51" i="1"/>
  <c r="AV51" i="1"/>
  <c r="AU51" i="1"/>
  <c r="AT51" i="1"/>
  <c r="AS51" i="1"/>
  <c r="AR51" i="1"/>
  <c r="AQ51" i="1"/>
  <c r="AO51" i="1"/>
  <c r="AN51" i="1"/>
  <c r="AM51" i="1"/>
  <c r="AL51" i="1"/>
  <c r="AK51" i="1"/>
  <c r="AJ51" i="1"/>
  <c r="AI51" i="1"/>
  <c r="AG51" i="1"/>
  <c r="AF51" i="1"/>
  <c r="AE51" i="1"/>
  <c r="AD51" i="1"/>
  <c r="AC51" i="1"/>
  <c r="AB51" i="1"/>
  <c r="AA51" i="1"/>
  <c r="S53" i="1"/>
  <c r="T53" i="1"/>
  <c r="U53" i="1"/>
  <c r="V53" i="1"/>
  <c r="W53" i="1"/>
  <c r="X53" i="1"/>
  <c r="X57" i="1" s="1"/>
  <c r="R53" i="1"/>
  <c r="R57" i="1" s="1"/>
  <c r="X51" i="1"/>
  <c r="X49" i="1"/>
  <c r="W49" i="1"/>
  <c r="V49" i="1"/>
  <c r="V70" i="1" s="1"/>
  <c r="V71" i="1" s="1"/>
  <c r="U49" i="1"/>
  <c r="U78" i="1" s="1"/>
  <c r="T49" i="1"/>
  <c r="S49" i="1"/>
  <c r="S68" i="1" s="1"/>
  <c r="R49" i="1"/>
  <c r="O51" i="1"/>
  <c r="M50" i="1"/>
  <c r="L50" i="1"/>
  <c r="P51" i="1"/>
  <c r="K50" i="1"/>
  <c r="J50" i="1"/>
  <c r="P49" i="1"/>
  <c r="O49" i="1"/>
  <c r="O74" i="1" s="1"/>
  <c r="N49" i="1"/>
  <c r="J49" i="1"/>
  <c r="K49" i="1"/>
  <c r="L49" i="1"/>
  <c r="L74" i="1" s="1"/>
  <c r="M49" i="1"/>
  <c r="M78" i="1" s="1"/>
  <c r="C53" i="1"/>
  <c r="D53" i="1"/>
  <c r="E53" i="1"/>
  <c r="F53" i="1"/>
  <c r="G53" i="1"/>
  <c r="H53" i="1"/>
  <c r="B53" i="1"/>
  <c r="E50" i="1"/>
  <c r="F50" i="1"/>
  <c r="G50" i="1"/>
  <c r="D50" i="1"/>
  <c r="C50" i="1"/>
  <c r="B50" i="1"/>
  <c r="H49" i="1"/>
  <c r="G49" i="1"/>
  <c r="G56" i="1" s="1"/>
  <c r="F49" i="1"/>
  <c r="E49" i="1"/>
  <c r="G75" i="1"/>
  <c r="H76" i="1"/>
  <c r="D49" i="1"/>
  <c r="D75" i="1" s="1"/>
  <c r="E51" i="1"/>
  <c r="F78" i="1"/>
  <c r="C49" i="1"/>
  <c r="C76" i="1" s="1"/>
  <c r="C56" i="1"/>
  <c r="D73" i="1"/>
  <c r="F74" i="1"/>
  <c r="G74" i="1"/>
  <c r="B49" i="1"/>
  <c r="B68" i="1" s="1"/>
  <c r="X79" i="1"/>
  <c r="W79" i="1"/>
  <c r="V79" i="1"/>
  <c r="U79" i="1"/>
  <c r="T79" i="1"/>
  <c r="S79" i="1"/>
  <c r="R79" i="1"/>
  <c r="P79" i="1"/>
  <c r="O79" i="1"/>
  <c r="N79" i="1"/>
  <c r="M79" i="1"/>
  <c r="L79" i="1"/>
  <c r="K79" i="1"/>
  <c r="J79" i="1"/>
  <c r="E79" i="1"/>
  <c r="D79" i="1"/>
  <c r="C79" i="1"/>
  <c r="B79" i="1"/>
  <c r="X78" i="1"/>
  <c r="W78" i="1"/>
  <c r="V78" i="1"/>
  <c r="T78" i="1"/>
  <c r="S78" i="1"/>
  <c r="R78" i="1"/>
  <c r="P78" i="1"/>
  <c r="O78" i="1"/>
  <c r="N78" i="1"/>
  <c r="L78" i="1"/>
  <c r="K78" i="1"/>
  <c r="J78" i="1"/>
  <c r="E78" i="1"/>
  <c r="D78" i="1"/>
  <c r="C78" i="1"/>
  <c r="B78" i="1"/>
  <c r="X77" i="1"/>
  <c r="W77" i="1"/>
  <c r="V77" i="1"/>
  <c r="T77" i="1"/>
  <c r="S77" i="1"/>
  <c r="R77" i="1"/>
  <c r="P77" i="1"/>
  <c r="O77" i="1"/>
  <c r="N77" i="1"/>
  <c r="M77" i="1"/>
  <c r="L77" i="1"/>
  <c r="K77" i="1"/>
  <c r="J77" i="1"/>
  <c r="E77" i="1"/>
  <c r="D77" i="1"/>
  <c r="C77" i="1"/>
  <c r="B77" i="1"/>
  <c r="X76" i="1"/>
  <c r="W76" i="1"/>
  <c r="V76" i="1"/>
  <c r="U76" i="1"/>
  <c r="T76" i="1"/>
  <c r="S76" i="1"/>
  <c r="R76" i="1"/>
  <c r="P76" i="1"/>
  <c r="O76" i="1"/>
  <c r="N76" i="1"/>
  <c r="M76" i="1"/>
  <c r="L76" i="1"/>
  <c r="K76" i="1"/>
  <c r="J76" i="1"/>
  <c r="G76" i="1"/>
  <c r="D76" i="1"/>
  <c r="B76" i="1"/>
  <c r="X75" i="1"/>
  <c r="W75" i="1"/>
  <c r="V75" i="1"/>
  <c r="U75" i="1"/>
  <c r="T75" i="1"/>
  <c r="S75" i="1"/>
  <c r="R75" i="1"/>
  <c r="P75" i="1"/>
  <c r="O75" i="1"/>
  <c r="N75" i="1"/>
  <c r="M75" i="1"/>
  <c r="L75" i="1"/>
  <c r="K75" i="1"/>
  <c r="J75" i="1"/>
  <c r="F75" i="1"/>
  <c r="E75" i="1"/>
  <c r="C75" i="1"/>
  <c r="B75" i="1"/>
  <c r="X74" i="1"/>
  <c r="W74" i="1"/>
  <c r="V74" i="1"/>
  <c r="T74" i="1"/>
  <c r="S74" i="1"/>
  <c r="R74" i="1"/>
  <c r="P74" i="1"/>
  <c r="N74" i="1"/>
  <c r="M74" i="1"/>
  <c r="K74" i="1"/>
  <c r="J74" i="1"/>
  <c r="E74" i="1"/>
  <c r="D74" i="1"/>
  <c r="C74" i="1"/>
  <c r="B74" i="1"/>
  <c r="X73" i="1"/>
  <c r="W73" i="1"/>
  <c r="V73" i="1"/>
  <c r="T73" i="1"/>
  <c r="S73" i="1"/>
  <c r="R73" i="1"/>
  <c r="P73" i="1"/>
  <c r="N73" i="1"/>
  <c r="M73" i="1"/>
  <c r="L73" i="1"/>
  <c r="K73" i="1"/>
  <c r="J73" i="1"/>
  <c r="F73" i="1"/>
  <c r="E73" i="1"/>
  <c r="B73" i="1"/>
  <c r="X72" i="1"/>
  <c r="W72" i="1"/>
  <c r="V72" i="1"/>
  <c r="U72" i="1"/>
  <c r="T72" i="1"/>
  <c r="S72" i="1"/>
  <c r="R72" i="1"/>
  <c r="P72" i="1"/>
  <c r="N72" i="1"/>
  <c r="M72" i="1"/>
  <c r="L72" i="1"/>
  <c r="K72" i="1"/>
  <c r="J72" i="1"/>
  <c r="F72" i="1"/>
  <c r="E72" i="1"/>
  <c r="D72" i="1"/>
  <c r="C72" i="1"/>
  <c r="U71" i="1"/>
  <c r="K71" i="1"/>
  <c r="X70" i="1"/>
  <c r="X71" i="1" s="1"/>
  <c r="W70" i="1"/>
  <c r="W71" i="1" s="1"/>
  <c r="U70" i="1"/>
  <c r="T70" i="1"/>
  <c r="T71" i="1" s="1"/>
  <c r="S70" i="1"/>
  <c r="S71" i="1" s="1"/>
  <c r="R70" i="1"/>
  <c r="R71" i="1" s="1"/>
  <c r="P70" i="1"/>
  <c r="P71" i="1" s="1"/>
  <c r="O70" i="1"/>
  <c r="O71" i="1" s="1"/>
  <c r="N70" i="1"/>
  <c r="N71" i="1" s="1"/>
  <c r="M70" i="1"/>
  <c r="M71" i="1" s="1"/>
  <c r="L70" i="1"/>
  <c r="L71" i="1" s="1"/>
  <c r="K70" i="1"/>
  <c r="J70" i="1"/>
  <c r="J71" i="1" s="1"/>
  <c r="E70" i="1"/>
  <c r="E71" i="1" s="1"/>
  <c r="C70" i="1"/>
  <c r="C71" i="1" s="1"/>
  <c r="B70" i="1"/>
  <c r="B71" i="1" s="1"/>
  <c r="X69" i="1"/>
  <c r="W69" i="1"/>
  <c r="V69" i="1"/>
  <c r="U69" i="1"/>
  <c r="T69" i="1"/>
  <c r="S69" i="1"/>
  <c r="R69" i="1"/>
  <c r="P69" i="1"/>
  <c r="O69" i="1"/>
  <c r="N69" i="1"/>
  <c r="M69" i="1"/>
  <c r="L69" i="1"/>
  <c r="K69" i="1"/>
  <c r="J69" i="1"/>
  <c r="F69" i="1"/>
  <c r="E69" i="1"/>
  <c r="D69" i="1"/>
  <c r="C69" i="1"/>
  <c r="B69" i="1"/>
  <c r="X68" i="1"/>
  <c r="W68" i="1"/>
  <c r="V68" i="1"/>
  <c r="U68" i="1"/>
  <c r="T68" i="1"/>
  <c r="R68" i="1"/>
  <c r="P68" i="1"/>
  <c r="O68" i="1"/>
  <c r="N68" i="1"/>
  <c r="M68" i="1"/>
  <c r="L68" i="1"/>
  <c r="K68" i="1"/>
  <c r="J68" i="1"/>
  <c r="F68" i="1"/>
  <c r="E68" i="1"/>
  <c r="D68" i="1"/>
  <c r="C68" i="1"/>
  <c r="W58" i="1"/>
  <c r="V58" i="1"/>
  <c r="K57" i="1"/>
  <c r="J57" i="1"/>
  <c r="X56" i="1"/>
  <c r="W56" i="1"/>
  <c r="V56" i="1"/>
  <c r="U56" i="1"/>
  <c r="T56" i="1"/>
  <c r="S56" i="1"/>
  <c r="R56" i="1"/>
  <c r="P56" i="1"/>
  <c r="N56" i="1"/>
  <c r="M56" i="1"/>
  <c r="L56" i="1"/>
  <c r="K56" i="1"/>
  <c r="J56" i="1"/>
  <c r="E56" i="1"/>
  <c r="D56" i="1"/>
  <c r="B56" i="1"/>
  <c r="W57" i="1"/>
  <c r="V57" i="1"/>
  <c r="U57" i="1"/>
  <c r="T57" i="1"/>
  <c r="S57" i="1"/>
  <c r="P53" i="1"/>
  <c r="P57" i="1" s="1"/>
  <c r="N53" i="1"/>
  <c r="N58" i="1" s="1"/>
  <c r="M53" i="1"/>
  <c r="M58" i="1" s="1"/>
  <c r="L53" i="1"/>
  <c r="L57" i="1" s="1"/>
  <c r="K53" i="1"/>
  <c r="J53" i="1"/>
  <c r="W51" i="1"/>
  <c r="V51" i="1"/>
  <c r="U51" i="1"/>
  <c r="T51" i="1"/>
  <c r="S51" i="1"/>
  <c r="R51" i="1"/>
  <c r="N51" i="1"/>
  <c r="M51" i="1"/>
  <c r="K51" i="1"/>
  <c r="J51" i="1"/>
  <c r="D51" i="1"/>
  <c r="C51" i="1"/>
  <c r="B51" i="1"/>
  <c r="BA12" i="1"/>
  <c r="BB12" i="1"/>
  <c r="BC12" i="1"/>
  <c r="BD12" i="1"/>
  <c r="BE12" i="1"/>
  <c r="BE17" i="1" s="1"/>
  <c r="BF12" i="1"/>
  <c r="AZ12" i="1"/>
  <c r="BV38" i="1"/>
  <c r="BU38" i="1"/>
  <c r="BT38" i="1"/>
  <c r="BS38" i="1"/>
  <c r="BR38" i="1"/>
  <c r="BQ38" i="1"/>
  <c r="BP38" i="1"/>
  <c r="BN38" i="1"/>
  <c r="BM38" i="1"/>
  <c r="BL38" i="1"/>
  <c r="BK38" i="1"/>
  <c r="BJ38" i="1"/>
  <c r="BI38" i="1"/>
  <c r="BH38" i="1"/>
  <c r="BF38" i="1"/>
  <c r="BE38" i="1"/>
  <c r="BD38" i="1"/>
  <c r="BC38" i="1"/>
  <c r="BB38" i="1"/>
  <c r="BA38" i="1"/>
  <c r="AZ38" i="1"/>
  <c r="BV37" i="1"/>
  <c r="BU37" i="1"/>
  <c r="BT37" i="1"/>
  <c r="BS37" i="1"/>
  <c r="BR37" i="1"/>
  <c r="BQ37" i="1"/>
  <c r="BP37" i="1"/>
  <c r="BN37" i="1"/>
  <c r="BM37" i="1"/>
  <c r="BL37" i="1"/>
  <c r="BK37" i="1"/>
  <c r="BJ37" i="1"/>
  <c r="BI37" i="1"/>
  <c r="BH37" i="1"/>
  <c r="BF37" i="1"/>
  <c r="BE37" i="1"/>
  <c r="BD37" i="1"/>
  <c r="BC37" i="1"/>
  <c r="BB37" i="1"/>
  <c r="BA37" i="1"/>
  <c r="AZ37" i="1"/>
  <c r="BV36" i="1"/>
  <c r="BU36" i="1"/>
  <c r="BT36" i="1"/>
  <c r="BS36" i="1"/>
  <c r="BR36" i="1"/>
  <c r="BQ36" i="1"/>
  <c r="BP36" i="1"/>
  <c r="BN36" i="1"/>
  <c r="BM36" i="1"/>
  <c r="BL36" i="1"/>
  <c r="BK36" i="1"/>
  <c r="BJ36" i="1"/>
  <c r="BI36" i="1"/>
  <c r="BH36" i="1"/>
  <c r="BF36" i="1"/>
  <c r="BE36" i="1"/>
  <c r="BD36" i="1"/>
  <c r="BC36" i="1"/>
  <c r="BB36" i="1"/>
  <c r="BA36" i="1"/>
  <c r="AZ36" i="1"/>
  <c r="BV35" i="1"/>
  <c r="BU35" i="1"/>
  <c r="BT35" i="1"/>
  <c r="BS35" i="1"/>
  <c r="BR35" i="1"/>
  <c r="BQ35" i="1"/>
  <c r="BP35" i="1"/>
  <c r="BN35" i="1"/>
  <c r="BM35" i="1"/>
  <c r="BL35" i="1"/>
  <c r="BK35" i="1"/>
  <c r="BJ35" i="1"/>
  <c r="BI35" i="1"/>
  <c r="BH35" i="1"/>
  <c r="BF35" i="1"/>
  <c r="BE35" i="1"/>
  <c r="BD35" i="1"/>
  <c r="BC35" i="1"/>
  <c r="BB35" i="1"/>
  <c r="BA35" i="1"/>
  <c r="AZ35" i="1"/>
  <c r="BV34" i="1"/>
  <c r="BU34" i="1"/>
  <c r="BT34" i="1"/>
  <c r="BS34" i="1"/>
  <c r="BR34" i="1"/>
  <c r="BQ34" i="1"/>
  <c r="BP34" i="1"/>
  <c r="BN34" i="1"/>
  <c r="BM34" i="1"/>
  <c r="BL34" i="1"/>
  <c r="BK34" i="1"/>
  <c r="BJ34" i="1"/>
  <c r="BI34" i="1"/>
  <c r="BH34" i="1"/>
  <c r="BF34" i="1"/>
  <c r="BE34" i="1"/>
  <c r="BD34" i="1"/>
  <c r="BC34" i="1"/>
  <c r="BB34" i="1"/>
  <c r="BA34" i="1"/>
  <c r="AZ34" i="1"/>
  <c r="BV33" i="1"/>
  <c r="BU33" i="1"/>
  <c r="BT33" i="1"/>
  <c r="BS33" i="1"/>
  <c r="BR33" i="1"/>
  <c r="BQ33" i="1"/>
  <c r="BP33" i="1"/>
  <c r="BN33" i="1"/>
  <c r="BM33" i="1"/>
  <c r="BL33" i="1"/>
  <c r="BK33" i="1"/>
  <c r="BJ33" i="1"/>
  <c r="BI33" i="1"/>
  <c r="BH33" i="1"/>
  <c r="BF33" i="1"/>
  <c r="BE33" i="1"/>
  <c r="BD33" i="1"/>
  <c r="BC33" i="1"/>
  <c r="BB33" i="1"/>
  <c r="BA33" i="1"/>
  <c r="AZ33" i="1"/>
  <c r="BV32" i="1"/>
  <c r="BU32" i="1"/>
  <c r="BT32" i="1"/>
  <c r="BS32" i="1"/>
  <c r="BR32" i="1"/>
  <c r="BQ32" i="1"/>
  <c r="BP32" i="1"/>
  <c r="BN32" i="1"/>
  <c r="BM32" i="1"/>
  <c r="BL32" i="1"/>
  <c r="BK32" i="1"/>
  <c r="BJ32" i="1"/>
  <c r="BI32" i="1"/>
  <c r="BH32" i="1"/>
  <c r="BF32" i="1"/>
  <c r="BE32" i="1"/>
  <c r="BD32" i="1"/>
  <c r="BC32" i="1"/>
  <c r="BB32" i="1"/>
  <c r="BA32" i="1"/>
  <c r="AZ32" i="1"/>
  <c r="BV31" i="1"/>
  <c r="BU31" i="1"/>
  <c r="BT31" i="1"/>
  <c r="BS31" i="1"/>
  <c r="BR31" i="1"/>
  <c r="BQ31" i="1"/>
  <c r="BP31" i="1"/>
  <c r="BN31" i="1"/>
  <c r="BM31" i="1"/>
  <c r="BL31" i="1"/>
  <c r="BK31" i="1"/>
  <c r="BJ31" i="1"/>
  <c r="BI31" i="1"/>
  <c r="BH31" i="1"/>
  <c r="BF31" i="1"/>
  <c r="BE31" i="1"/>
  <c r="BD31" i="1"/>
  <c r="BC31" i="1"/>
  <c r="BB31" i="1"/>
  <c r="BA31" i="1"/>
  <c r="AZ31" i="1"/>
  <c r="BV29" i="1"/>
  <c r="BV30" i="1" s="1"/>
  <c r="BU29" i="1"/>
  <c r="BU30" i="1" s="1"/>
  <c r="BT29" i="1"/>
  <c r="BT30" i="1" s="1"/>
  <c r="BS29" i="1"/>
  <c r="BS30" i="1" s="1"/>
  <c r="BR29" i="1"/>
  <c r="BR30" i="1" s="1"/>
  <c r="BQ29" i="1"/>
  <c r="BQ30" i="1" s="1"/>
  <c r="BP29" i="1"/>
  <c r="BP30" i="1" s="1"/>
  <c r="BN29" i="1"/>
  <c r="BN30" i="1" s="1"/>
  <c r="BM29" i="1"/>
  <c r="BM30" i="1" s="1"/>
  <c r="BL29" i="1"/>
  <c r="BL30" i="1" s="1"/>
  <c r="BK29" i="1"/>
  <c r="BK30" i="1" s="1"/>
  <c r="BJ29" i="1"/>
  <c r="BJ30" i="1" s="1"/>
  <c r="BI29" i="1"/>
  <c r="BI30" i="1" s="1"/>
  <c r="BH29" i="1"/>
  <c r="BH30" i="1" s="1"/>
  <c r="BF29" i="1"/>
  <c r="BF30" i="1" s="1"/>
  <c r="BE29" i="1"/>
  <c r="BE30" i="1" s="1"/>
  <c r="BD29" i="1"/>
  <c r="BD30" i="1" s="1"/>
  <c r="BC29" i="1"/>
  <c r="BC30" i="1" s="1"/>
  <c r="BB29" i="1"/>
  <c r="BB30" i="1" s="1"/>
  <c r="BA29" i="1"/>
  <c r="BA30" i="1" s="1"/>
  <c r="AZ29" i="1"/>
  <c r="AZ30" i="1" s="1"/>
  <c r="BV28" i="1"/>
  <c r="BU28" i="1"/>
  <c r="BT28" i="1"/>
  <c r="BS28" i="1"/>
  <c r="BR28" i="1"/>
  <c r="BQ28" i="1"/>
  <c r="BP28" i="1"/>
  <c r="BN28" i="1"/>
  <c r="BM28" i="1"/>
  <c r="BL28" i="1"/>
  <c r="BK28" i="1"/>
  <c r="BJ28" i="1"/>
  <c r="BI28" i="1"/>
  <c r="BH28" i="1"/>
  <c r="BF28" i="1"/>
  <c r="BE28" i="1"/>
  <c r="BD28" i="1"/>
  <c r="BC28" i="1"/>
  <c r="BB28" i="1"/>
  <c r="BA28" i="1"/>
  <c r="AZ28" i="1"/>
  <c r="BV27" i="1"/>
  <c r="BU27" i="1"/>
  <c r="BT27" i="1"/>
  <c r="BS27" i="1"/>
  <c r="BR27" i="1"/>
  <c r="BQ27" i="1"/>
  <c r="BP27" i="1"/>
  <c r="BN27" i="1"/>
  <c r="BM27" i="1"/>
  <c r="BL27" i="1"/>
  <c r="BK27" i="1"/>
  <c r="BJ27" i="1"/>
  <c r="BI27" i="1"/>
  <c r="BH27" i="1"/>
  <c r="BF27" i="1"/>
  <c r="BE27" i="1"/>
  <c r="BD27" i="1"/>
  <c r="BC27" i="1"/>
  <c r="BB27" i="1"/>
  <c r="BA27" i="1"/>
  <c r="AZ27" i="1"/>
  <c r="BU17" i="1"/>
  <c r="BI16" i="1"/>
  <c r="BV15" i="1"/>
  <c r="BU15" i="1"/>
  <c r="BT15" i="1"/>
  <c r="BT17" i="1" s="1"/>
  <c r="BS15" i="1"/>
  <c r="BS17" i="1" s="1"/>
  <c r="BR15" i="1"/>
  <c r="BR16" i="1" s="1"/>
  <c r="BQ15" i="1"/>
  <c r="BP15" i="1"/>
  <c r="BP17" i="1" s="1"/>
  <c r="BN15" i="1"/>
  <c r="BN17" i="1" s="1"/>
  <c r="BM15" i="1"/>
  <c r="BL15" i="1"/>
  <c r="BK15" i="1"/>
  <c r="BJ15" i="1"/>
  <c r="BJ17" i="1" s="1"/>
  <c r="BI15" i="1"/>
  <c r="BI17" i="1" s="1"/>
  <c r="BH15" i="1"/>
  <c r="BF15" i="1"/>
  <c r="BE15" i="1"/>
  <c r="BD15" i="1"/>
  <c r="BC15" i="1"/>
  <c r="BC17" i="1" s="1"/>
  <c r="BB15" i="1"/>
  <c r="BA15" i="1"/>
  <c r="AZ15" i="1"/>
  <c r="BV12" i="1"/>
  <c r="BV16" i="1" s="1"/>
  <c r="BU12" i="1"/>
  <c r="BU16" i="1" s="1"/>
  <c r="BT12" i="1"/>
  <c r="BT16" i="1" s="1"/>
  <c r="BS12" i="1"/>
  <c r="BR12" i="1"/>
  <c r="BQ12" i="1"/>
  <c r="BQ16" i="1" s="1"/>
  <c r="BP12" i="1"/>
  <c r="BN12" i="1"/>
  <c r="BM12" i="1"/>
  <c r="BL12" i="1"/>
  <c r="BL16" i="1" s="1"/>
  <c r="BK12" i="1"/>
  <c r="BJ12" i="1"/>
  <c r="BJ16" i="1" s="1"/>
  <c r="BI12" i="1"/>
  <c r="BH12" i="1"/>
  <c r="BF16" i="1"/>
  <c r="BD16" i="1"/>
  <c r="BB16" i="1"/>
  <c r="BA16" i="1"/>
  <c r="AZ17" i="1"/>
  <c r="BV10" i="1"/>
  <c r="BU10" i="1"/>
  <c r="BT10" i="1"/>
  <c r="BS10" i="1"/>
  <c r="BR10" i="1"/>
  <c r="BQ10" i="1"/>
  <c r="BP10" i="1"/>
  <c r="BN10" i="1"/>
  <c r="BM10" i="1"/>
  <c r="BL10" i="1"/>
  <c r="BK10" i="1"/>
  <c r="BJ10" i="1"/>
  <c r="BI10" i="1"/>
  <c r="BH10" i="1"/>
  <c r="BF10" i="1"/>
  <c r="BE10" i="1"/>
  <c r="BD10" i="1"/>
  <c r="BC10" i="1"/>
  <c r="BB10" i="1"/>
  <c r="BA10" i="1"/>
  <c r="AZ10" i="1"/>
  <c r="AR12" i="1"/>
  <c r="AS12" i="1"/>
  <c r="AT12" i="1"/>
  <c r="AU12" i="1"/>
  <c r="AV12" i="1"/>
  <c r="AW12" i="1"/>
  <c r="AQ12" i="1"/>
  <c r="AB12" i="1"/>
  <c r="AB16" i="1" s="1"/>
  <c r="AC12" i="1"/>
  <c r="AD12" i="1"/>
  <c r="AE12" i="1"/>
  <c r="AF12" i="1"/>
  <c r="AG12" i="1"/>
  <c r="AG16" i="1" s="1"/>
  <c r="AA12" i="1"/>
  <c r="AA16" i="1" s="1"/>
  <c r="AW38" i="1"/>
  <c r="AV38" i="1"/>
  <c r="AU38" i="1"/>
  <c r="AT38" i="1"/>
  <c r="AS38" i="1"/>
  <c r="AR38" i="1"/>
  <c r="AQ38" i="1"/>
  <c r="AO38" i="1"/>
  <c r="AN38" i="1"/>
  <c r="AM38" i="1"/>
  <c r="AL38" i="1"/>
  <c r="AK38" i="1"/>
  <c r="AJ38" i="1"/>
  <c r="AI38" i="1"/>
  <c r="AG38" i="1"/>
  <c r="AF38" i="1"/>
  <c r="AE38" i="1"/>
  <c r="AD38" i="1"/>
  <c r="AC38" i="1"/>
  <c r="AB38" i="1"/>
  <c r="AA38" i="1"/>
  <c r="AW37" i="1"/>
  <c r="AV37" i="1"/>
  <c r="AU37" i="1"/>
  <c r="AT37" i="1"/>
  <c r="AS37" i="1"/>
  <c r="AR37" i="1"/>
  <c r="AQ37" i="1"/>
  <c r="AO37" i="1"/>
  <c r="AN37" i="1"/>
  <c r="AM37" i="1"/>
  <c r="AL37" i="1"/>
  <c r="AK37" i="1"/>
  <c r="AJ37" i="1"/>
  <c r="AI37" i="1"/>
  <c r="AG37" i="1"/>
  <c r="AF37" i="1"/>
  <c r="AE37" i="1"/>
  <c r="AD37" i="1"/>
  <c r="AC37" i="1"/>
  <c r="AB37" i="1"/>
  <c r="AA37" i="1"/>
  <c r="AW36" i="1"/>
  <c r="AV36" i="1"/>
  <c r="AU36" i="1"/>
  <c r="AT36" i="1"/>
  <c r="AS36" i="1"/>
  <c r="AR36" i="1"/>
  <c r="AQ36" i="1"/>
  <c r="AO36" i="1"/>
  <c r="AN36" i="1"/>
  <c r="AM36" i="1"/>
  <c r="AL36" i="1"/>
  <c r="AK36" i="1"/>
  <c r="AJ36" i="1"/>
  <c r="AI36" i="1"/>
  <c r="AG36" i="1"/>
  <c r="AF36" i="1"/>
  <c r="AE36" i="1"/>
  <c r="AD36" i="1"/>
  <c r="AC36" i="1"/>
  <c r="AB36" i="1"/>
  <c r="AA36" i="1"/>
  <c r="AW35" i="1"/>
  <c r="AV35" i="1"/>
  <c r="AU35" i="1"/>
  <c r="AT35" i="1"/>
  <c r="AS35" i="1"/>
  <c r="AR35" i="1"/>
  <c r="AQ35" i="1"/>
  <c r="AO35" i="1"/>
  <c r="AN35" i="1"/>
  <c r="AM35" i="1"/>
  <c r="AL35" i="1"/>
  <c r="AK35" i="1"/>
  <c r="AJ35" i="1"/>
  <c r="AI35" i="1"/>
  <c r="AG35" i="1"/>
  <c r="AF35" i="1"/>
  <c r="AE35" i="1"/>
  <c r="AD35" i="1"/>
  <c r="AC35" i="1"/>
  <c r="AB35" i="1"/>
  <c r="AA35" i="1"/>
  <c r="AW34" i="1"/>
  <c r="AV34" i="1"/>
  <c r="AU34" i="1"/>
  <c r="AT34" i="1"/>
  <c r="AS34" i="1"/>
  <c r="AR34" i="1"/>
  <c r="AQ34" i="1"/>
  <c r="AO34" i="1"/>
  <c r="AN34" i="1"/>
  <c r="AM34" i="1"/>
  <c r="AL34" i="1"/>
  <c r="AK34" i="1"/>
  <c r="AJ34" i="1"/>
  <c r="AI34" i="1"/>
  <c r="AG34" i="1"/>
  <c r="AF34" i="1"/>
  <c r="AE34" i="1"/>
  <c r="AD34" i="1"/>
  <c r="AC34" i="1"/>
  <c r="AB34" i="1"/>
  <c r="AA34" i="1"/>
  <c r="AW33" i="1"/>
  <c r="AV33" i="1"/>
  <c r="AU33" i="1"/>
  <c r="AT33" i="1"/>
  <c r="AS33" i="1"/>
  <c r="AR33" i="1"/>
  <c r="AQ33" i="1"/>
  <c r="AO33" i="1"/>
  <c r="AN33" i="1"/>
  <c r="AM33" i="1"/>
  <c r="AL33" i="1"/>
  <c r="AK33" i="1"/>
  <c r="AJ33" i="1"/>
  <c r="AI33" i="1"/>
  <c r="AG33" i="1"/>
  <c r="AF33" i="1"/>
  <c r="AE33" i="1"/>
  <c r="AD33" i="1"/>
  <c r="AC33" i="1"/>
  <c r="AB33" i="1"/>
  <c r="AA33" i="1"/>
  <c r="AW32" i="1"/>
  <c r="AV32" i="1"/>
  <c r="AU32" i="1"/>
  <c r="AT32" i="1"/>
  <c r="AS32" i="1"/>
  <c r="AR32" i="1"/>
  <c r="AQ32" i="1"/>
  <c r="AO32" i="1"/>
  <c r="AN32" i="1"/>
  <c r="AM32" i="1"/>
  <c r="AL32" i="1"/>
  <c r="AK32" i="1"/>
  <c r="AJ32" i="1"/>
  <c r="AI32" i="1"/>
  <c r="AG32" i="1"/>
  <c r="AF32" i="1"/>
  <c r="AE32" i="1"/>
  <c r="AD32" i="1"/>
  <c r="AC32" i="1"/>
  <c r="AB32" i="1"/>
  <c r="AA32" i="1"/>
  <c r="AW31" i="1"/>
  <c r="AV31" i="1"/>
  <c r="AU31" i="1"/>
  <c r="AT31" i="1"/>
  <c r="AS31" i="1"/>
  <c r="AR31" i="1"/>
  <c r="AQ31" i="1"/>
  <c r="AO31" i="1"/>
  <c r="AN31" i="1"/>
  <c r="AM31" i="1"/>
  <c r="AL31" i="1"/>
  <c r="AK31" i="1"/>
  <c r="AJ31" i="1"/>
  <c r="AI31" i="1"/>
  <c r="AG31" i="1"/>
  <c r="AF31" i="1"/>
  <c r="AE31" i="1"/>
  <c r="AD31" i="1"/>
  <c r="AC31" i="1"/>
  <c r="AB31" i="1"/>
  <c r="AA31" i="1"/>
  <c r="AO30" i="1"/>
  <c r="AN30" i="1"/>
  <c r="AW29" i="1"/>
  <c r="AW30" i="1" s="1"/>
  <c r="AV29" i="1"/>
  <c r="AV30" i="1" s="1"/>
  <c r="AU29" i="1"/>
  <c r="AU30" i="1" s="1"/>
  <c r="AT29" i="1"/>
  <c r="AT30" i="1" s="1"/>
  <c r="AS29" i="1"/>
  <c r="AS30" i="1" s="1"/>
  <c r="AR29" i="1"/>
  <c r="AR30" i="1" s="1"/>
  <c r="AQ29" i="1"/>
  <c r="AQ30" i="1" s="1"/>
  <c r="AO29" i="1"/>
  <c r="AN29" i="1"/>
  <c r="AM29" i="1"/>
  <c r="AM30" i="1" s="1"/>
  <c r="AL29" i="1"/>
  <c r="AL30" i="1" s="1"/>
  <c r="AK29" i="1"/>
  <c r="AK30" i="1" s="1"/>
  <c r="AJ29" i="1"/>
  <c r="AJ30" i="1" s="1"/>
  <c r="AI29" i="1"/>
  <c r="AI30" i="1" s="1"/>
  <c r="AG29" i="1"/>
  <c r="AG30" i="1" s="1"/>
  <c r="AF29" i="1"/>
  <c r="AF30" i="1" s="1"/>
  <c r="AE29" i="1"/>
  <c r="AE30" i="1" s="1"/>
  <c r="AD29" i="1"/>
  <c r="AD30" i="1" s="1"/>
  <c r="AC29" i="1"/>
  <c r="AC30" i="1" s="1"/>
  <c r="AB29" i="1"/>
  <c r="AB30" i="1" s="1"/>
  <c r="AA29" i="1"/>
  <c r="AA30" i="1" s="1"/>
  <c r="AW28" i="1"/>
  <c r="AV28" i="1"/>
  <c r="AU28" i="1"/>
  <c r="AT28" i="1"/>
  <c r="AS28" i="1"/>
  <c r="AR28" i="1"/>
  <c r="AQ28" i="1"/>
  <c r="AO28" i="1"/>
  <c r="AN28" i="1"/>
  <c r="AM28" i="1"/>
  <c r="AL28" i="1"/>
  <c r="AK28" i="1"/>
  <c r="AJ28" i="1"/>
  <c r="AI28" i="1"/>
  <c r="AG28" i="1"/>
  <c r="AF28" i="1"/>
  <c r="AE28" i="1"/>
  <c r="AD28" i="1"/>
  <c r="AC28" i="1"/>
  <c r="AB28" i="1"/>
  <c r="AA28" i="1"/>
  <c r="AW27" i="1"/>
  <c r="AV27" i="1"/>
  <c r="AU27" i="1"/>
  <c r="AT27" i="1"/>
  <c r="AS27" i="1"/>
  <c r="AR27" i="1"/>
  <c r="AQ27" i="1"/>
  <c r="AO27" i="1"/>
  <c r="AN27" i="1"/>
  <c r="AM27" i="1"/>
  <c r="AL27" i="1"/>
  <c r="AK27" i="1"/>
  <c r="AJ27" i="1"/>
  <c r="AI27" i="1"/>
  <c r="AG27" i="1"/>
  <c r="AF27" i="1"/>
  <c r="AE27" i="1"/>
  <c r="AD27" i="1"/>
  <c r="AC27" i="1"/>
  <c r="AB27" i="1"/>
  <c r="AA27" i="1"/>
  <c r="AT17" i="1"/>
  <c r="AS17" i="1"/>
  <c r="AK17" i="1"/>
  <c r="AW15" i="1"/>
  <c r="AV15" i="1"/>
  <c r="AV17" i="1" s="1"/>
  <c r="AU15" i="1"/>
  <c r="AU16" i="1" s="1"/>
  <c r="AT15" i="1"/>
  <c r="AS15" i="1"/>
  <c r="AR15" i="1"/>
  <c r="AQ15" i="1"/>
  <c r="AO15" i="1"/>
  <c r="AN15" i="1"/>
  <c r="AM15" i="1"/>
  <c r="AL15" i="1"/>
  <c r="AK15" i="1"/>
  <c r="AJ15" i="1"/>
  <c r="AI15" i="1"/>
  <c r="AG15" i="1"/>
  <c r="AG17" i="1" s="1"/>
  <c r="AF15" i="1"/>
  <c r="AE15" i="1"/>
  <c r="AD15" i="1"/>
  <c r="AC15" i="1"/>
  <c r="AB15" i="1"/>
  <c r="AA15" i="1"/>
  <c r="AT16" i="1"/>
  <c r="AS16" i="1"/>
  <c r="AR16" i="1"/>
  <c r="AO12" i="1"/>
  <c r="AN12" i="1"/>
  <c r="AM12" i="1"/>
  <c r="AL12" i="1"/>
  <c r="AK12" i="1"/>
  <c r="AK16" i="1" s="1"/>
  <c r="AJ12" i="1"/>
  <c r="AI12" i="1"/>
  <c r="AI16" i="1" s="1"/>
  <c r="AW10" i="1"/>
  <c r="AV10" i="1"/>
  <c r="AU10" i="1"/>
  <c r="AT10" i="1"/>
  <c r="AS10" i="1"/>
  <c r="AR10" i="1"/>
  <c r="AQ10" i="1"/>
  <c r="AO10" i="1"/>
  <c r="AN10" i="1"/>
  <c r="AM10" i="1"/>
  <c r="AL10" i="1"/>
  <c r="AK10" i="1"/>
  <c r="AJ10" i="1"/>
  <c r="AI10" i="1"/>
  <c r="AG10" i="1"/>
  <c r="AF10" i="1"/>
  <c r="AE10" i="1"/>
  <c r="AD10" i="1"/>
  <c r="AC10" i="1"/>
  <c r="AB10" i="1"/>
  <c r="AA10" i="1"/>
  <c r="X38" i="1"/>
  <c r="W38" i="1"/>
  <c r="V38" i="1"/>
  <c r="U38" i="1"/>
  <c r="T38" i="1"/>
  <c r="S38" i="1"/>
  <c r="R38" i="1"/>
  <c r="X37" i="1"/>
  <c r="W37" i="1"/>
  <c r="V37" i="1"/>
  <c r="U37" i="1"/>
  <c r="T37" i="1"/>
  <c r="S37" i="1"/>
  <c r="R37" i="1"/>
  <c r="X36" i="1"/>
  <c r="W36" i="1"/>
  <c r="V36" i="1"/>
  <c r="U36" i="1"/>
  <c r="T36" i="1"/>
  <c r="S36" i="1"/>
  <c r="R36" i="1"/>
  <c r="X35" i="1"/>
  <c r="W35" i="1"/>
  <c r="V35" i="1"/>
  <c r="U35" i="1"/>
  <c r="T35" i="1"/>
  <c r="S35" i="1"/>
  <c r="R35" i="1"/>
  <c r="X34" i="1"/>
  <c r="W34" i="1"/>
  <c r="V34" i="1"/>
  <c r="U34" i="1"/>
  <c r="T34" i="1"/>
  <c r="S34" i="1"/>
  <c r="R34" i="1"/>
  <c r="X33" i="1"/>
  <c r="W33" i="1"/>
  <c r="V33" i="1"/>
  <c r="U33" i="1"/>
  <c r="T33" i="1"/>
  <c r="S33" i="1"/>
  <c r="R33" i="1"/>
  <c r="X32" i="1"/>
  <c r="W32" i="1"/>
  <c r="V32" i="1"/>
  <c r="U32" i="1"/>
  <c r="T32" i="1"/>
  <c r="S32" i="1"/>
  <c r="R32" i="1"/>
  <c r="X31" i="1"/>
  <c r="W31" i="1"/>
  <c r="V31" i="1"/>
  <c r="U31" i="1"/>
  <c r="T31" i="1"/>
  <c r="S31" i="1"/>
  <c r="R31" i="1"/>
  <c r="S30" i="1"/>
  <c r="R30" i="1"/>
  <c r="X29" i="1"/>
  <c r="X30" i="1" s="1"/>
  <c r="W29" i="1"/>
  <c r="W30" i="1" s="1"/>
  <c r="V29" i="1"/>
  <c r="V30" i="1" s="1"/>
  <c r="U29" i="1"/>
  <c r="U30" i="1" s="1"/>
  <c r="T29" i="1"/>
  <c r="T30" i="1" s="1"/>
  <c r="S29" i="1"/>
  <c r="R29" i="1"/>
  <c r="X28" i="1"/>
  <c r="W28" i="1"/>
  <c r="V28" i="1"/>
  <c r="U28" i="1"/>
  <c r="T28" i="1"/>
  <c r="S28" i="1"/>
  <c r="R28" i="1"/>
  <c r="X27" i="1"/>
  <c r="W27" i="1"/>
  <c r="V27" i="1"/>
  <c r="U27" i="1"/>
  <c r="T27" i="1"/>
  <c r="S27" i="1"/>
  <c r="R27" i="1"/>
  <c r="X15" i="1"/>
  <c r="W15" i="1"/>
  <c r="V15" i="1"/>
  <c r="U15" i="1"/>
  <c r="T15" i="1"/>
  <c r="S15" i="1"/>
  <c r="R15" i="1"/>
  <c r="X12" i="1"/>
  <c r="X17" i="1" s="1"/>
  <c r="W12" i="1"/>
  <c r="W17" i="1" s="1"/>
  <c r="V12" i="1"/>
  <c r="V17" i="1" s="1"/>
  <c r="U12" i="1"/>
  <c r="T12" i="1"/>
  <c r="S12" i="1"/>
  <c r="R12" i="1"/>
  <c r="R16" i="1" s="1"/>
  <c r="X10" i="1"/>
  <c r="W10" i="1"/>
  <c r="V10" i="1"/>
  <c r="U10" i="1"/>
  <c r="T10" i="1"/>
  <c r="S10" i="1"/>
  <c r="R10" i="1"/>
  <c r="L10" i="1"/>
  <c r="J10" i="1"/>
  <c r="M16" i="1"/>
  <c r="N16" i="1"/>
  <c r="O16" i="1"/>
  <c r="P16" i="1"/>
  <c r="J16" i="1"/>
  <c r="K12" i="1"/>
  <c r="K16" i="1" s="1"/>
  <c r="L12" i="1"/>
  <c r="M12" i="1"/>
  <c r="N12" i="1"/>
  <c r="O12" i="1"/>
  <c r="P12" i="1"/>
  <c r="J12" i="1"/>
  <c r="P38" i="1"/>
  <c r="O38" i="1"/>
  <c r="N38" i="1"/>
  <c r="M38" i="1"/>
  <c r="L38" i="1"/>
  <c r="K38" i="1"/>
  <c r="J38" i="1"/>
  <c r="P37" i="1"/>
  <c r="O37" i="1"/>
  <c r="N37" i="1"/>
  <c r="M37" i="1"/>
  <c r="L37" i="1"/>
  <c r="K37" i="1"/>
  <c r="J37" i="1"/>
  <c r="P36" i="1"/>
  <c r="O36" i="1"/>
  <c r="N36" i="1"/>
  <c r="M36" i="1"/>
  <c r="L36" i="1"/>
  <c r="K36" i="1"/>
  <c r="J36" i="1"/>
  <c r="P35" i="1"/>
  <c r="O35" i="1"/>
  <c r="N35" i="1"/>
  <c r="M35" i="1"/>
  <c r="L35" i="1"/>
  <c r="K35" i="1"/>
  <c r="J35" i="1"/>
  <c r="P34" i="1"/>
  <c r="O34" i="1"/>
  <c r="N34" i="1"/>
  <c r="M34" i="1"/>
  <c r="L34" i="1"/>
  <c r="K34" i="1"/>
  <c r="J34" i="1"/>
  <c r="P33" i="1"/>
  <c r="O33" i="1"/>
  <c r="N33" i="1"/>
  <c r="M33" i="1"/>
  <c r="L33" i="1"/>
  <c r="K33" i="1"/>
  <c r="J33" i="1"/>
  <c r="P32" i="1"/>
  <c r="O32" i="1"/>
  <c r="N32" i="1"/>
  <c r="M32" i="1"/>
  <c r="L32" i="1"/>
  <c r="K32" i="1"/>
  <c r="J32" i="1"/>
  <c r="P31" i="1"/>
  <c r="O31" i="1"/>
  <c r="N31" i="1"/>
  <c r="M31" i="1"/>
  <c r="L31" i="1"/>
  <c r="K31" i="1"/>
  <c r="J31" i="1"/>
  <c r="K30" i="1"/>
  <c r="J30" i="1"/>
  <c r="P29" i="1"/>
  <c r="P30" i="1" s="1"/>
  <c r="O29" i="1"/>
  <c r="O30" i="1" s="1"/>
  <c r="N29" i="1"/>
  <c r="N30" i="1" s="1"/>
  <c r="M29" i="1"/>
  <c r="M30" i="1" s="1"/>
  <c r="L29" i="1"/>
  <c r="L30" i="1" s="1"/>
  <c r="K29" i="1"/>
  <c r="J29" i="1"/>
  <c r="P28" i="1"/>
  <c r="O28" i="1"/>
  <c r="N28" i="1"/>
  <c r="M28" i="1"/>
  <c r="L28" i="1"/>
  <c r="K28" i="1"/>
  <c r="J28" i="1"/>
  <c r="P27" i="1"/>
  <c r="O27" i="1"/>
  <c r="N27" i="1"/>
  <c r="M27" i="1"/>
  <c r="L27" i="1"/>
  <c r="K27" i="1"/>
  <c r="J27" i="1"/>
  <c r="P15" i="1"/>
  <c r="O15" i="1"/>
  <c r="N15" i="1"/>
  <c r="M15" i="1"/>
  <c r="L15" i="1"/>
  <c r="K15" i="1"/>
  <c r="J15" i="1"/>
  <c r="J17" i="1" s="1"/>
  <c r="P17" i="1"/>
  <c r="P10" i="1"/>
  <c r="O10" i="1"/>
  <c r="N10" i="1"/>
  <c r="M10" i="1"/>
  <c r="K10" i="1"/>
  <c r="C38" i="1"/>
  <c r="D38" i="1"/>
  <c r="E38" i="1"/>
  <c r="F38" i="1"/>
  <c r="G38" i="1"/>
  <c r="H38" i="1"/>
  <c r="B38" i="1"/>
  <c r="C37" i="1"/>
  <c r="D37" i="1"/>
  <c r="E37" i="1"/>
  <c r="F37" i="1"/>
  <c r="G37" i="1"/>
  <c r="H37" i="1"/>
  <c r="B37" i="1"/>
  <c r="C28" i="1"/>
  <c r="D28" i="1"/>
  <c r="E28" i="1"/>
  <c r="F28" i="1"/>
  <c r="G28" i="1"/>
  <c r="H28" i="1"/>
  <c r="C29" i="1"/>
  <c r="C30" i="1" s="1"/>
  <c r="D29" i="1"/>
  <c r="D30" i="1" s="1"/>
  <c r="E29" i="1"/>
  <c r="E30" i="1" s="1"/>
  <c r="F29" i="1"/>
  <c r="F30" i="1" s="1"/>
  <c r="G29" i="1"/>
  <c r="G30" i="1" s="1"/>
  <c r="H29" i="1"/>
  <c r="H30" i="1" s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B33" i="1"/>
  <c r="B34" i="1"/>
  <c r="B35" i="1"/>
  <c r="B36" i="1"/>
  <c r="B32" i="1"/>
  <c r="B31" i="1"/>
  <c r="B29" i="1"/>
  <c r="B30" i="1" s="1"/>
  <c r="B28" i="1"/>
  <c r="C27" i="1"/>
  <c r="D27" i="1"/>
  <c r="E27" i="1"/>
  <c r="F27" i="1"/>
  <c r="G27" i="1"/>
  <c r="H27" i="1"/>
  <c r="B27" i="1"/>
  <c r="C12" i="1"/>
  <c r="D12" i="1"/>
  <c r="E12" i="1"/>
  <c r="F12" i="1"/>
  <c r="G12" i="1"/>
  <c r="H12" i="1"/>
  <c r="B12" i="1"/>
  <c r="E10" i="1"/>
  <c r="C15" i="1"/>
  <c r="D15" i="1"/>
  <c r="E15" i="1"/>
  <c r="F15" i="1"/>
  <c r="G15" i="1"/>
  <c r="H15" i="1"/>
  <c r="B15" i="1"/>
  <c r="C10" i="1"/>
  <c r="D10" i="1"/>
  <c r="F10" i="1"/>
  <c r="G10" i="1"/>
  <c r="H10" i="1"/>
  <c r="B10" i="1"/>
  <c r="J13" i="3" l="1"/>
  <c r="N13" i="3"/>
  <c r="H13" i="3"/>
  <c r="L14" i="3"/>
  <c r="N14" i="3"/>
  <c r="K14" i="3"/>
  <c r="R13" i="3"/>
  <c r="Q13" i="3"/>
  <c r="I13" i="3"/>
  <c r="E14" i="3"/>
  <c r="H14" i="3"/>
  <c r="Q14" i="3"/>
  <c r="C13" i="3"/>
  <c r="R49" i="2"/>
  <c r="O49" i="2"/>
  <c r="N42" i="2"/>
  <c r="N62" i="2"/>
  <c r="N61" i="2"/>
  <c r="N47" i="2"/>
  <c r="N60" i="2"/>
  <c r="N63" i="2"/>
  <c r="N64" i="2"/>
  <c r="N48" i="2"/>
  <c r="L44" i="2"/>
  <c r="H49" i="2"/>
  <c r="H48" i="2"/>
  <c r="B48" i="2"/>
  <c r="B42" i="2"/>
  <c r="L48" i="2"/>
  <c r="R15" i="2"/>
  <c r="O48" i="2"/>
  <c r="Q48" i="2"/>
  <c r="D49" i="2"/>
  <c r="E49" i="2"/>
  <c r="P48" i="2"/>
  <c r="Q16" i="2"/>
  <c r="L15" i="2"/>
  <c r="F48" i="2"/>
  <c r="I48" i="2"/>
  <c r="K49" i="2"/>
  <c r="L49" i="2"/>
  <c r="N49" i="2"/>
  <c r="J48" i="2"/>
  <c r="K48" i="2"/>
  <c r="F49" i="2"/>
  <c r="R48" i="2"/>
  <c r="K16" i="2"/>
  <c r="N16" i="2"/>
  <c r="C48" i="2"/>
  <c r="R16" i="2"/>
  <c r="J49" i="2"/>
  <c r="B49" i="2"/>
  <c r="L16" i="2"/>
  <c r="J16" i="2"/>
  <c r="P16" i="2"/>
  <c r="O16" i="2"/>
  <c r="N15" i="2"/>
  <c r="I16" i="2"/>
  <c r="H16" i="2"/>
  <c r="I15" i="2"/>
  <c r="J15" i="2"/>
  <c r="K15" i="2"/>
  <c r="D15" i="2"/>
  <c r="B16" i="2"/>
  <c r="C15" i="2"/>
  <c r="F15" i="2"/>
  <c r="E15" i="2"/>
  <c r="D16" i="2"/>
  <c r="E16" i="2"/>
  <c r="F16" i="2"/>
  <c r="CT57" i="1"/>
  <c r="CJ57" i="1"/>
  <c r="CD58" i="1"/>
  <c r="CP16" i="1"/>
  <c r="BY16" i="1"/>
  <c r="CQ16" i="1"/>
  <c r="CK57" i="1"/>
  <c r="CJ17" i="1"/>
  <c r="CP57" i="1"/>
  <c r="BF58" i="1"/>
  <c r="BE57" i="1"/>
  <c r="BD57" i="1"/>
  <c r="AZ58" i="1"/>
  <c r="BA58" i="1"/>
  <c r="BB57" i="1"/>
  <c r="BM58" i="1"/>
  <c r="BL58" i="1"/>
  <c r="BJ57" i="1"/>
  <c r="BK58" i="1"/>
  <c r="BC58" i="1"/>
  <c r="BU58" i="1"/>
  <c r="BD58" i="1"/>
  <c r="BV58" i="1"/>
  <c r="BP57" i="1"/>
  <c r="BQ57" i="1"/>
  <c r="AZ57" i="1"/>
  <c r="AV58" i="1"/>
  <c r="AU77" i="1"/>
  <c r="AS57" i="1"/>
  <c r="AQ57" i="1"/>
  <c r="AA57" i="1"/>
  <c r="AE58" i="1"/>
  <c r="AD58" i="1"/>
  <c r="AN57" i="1"/>
  <c r="AJ58" i="1"/>
  <c r="AK57" i="1"/>
  <c r="AL58" i="1"/>
  <c r="AL57" i="1"/>
  <c r="AD57" i="1"/>
  <c r="AA58" i="1"/>
  <c r="AB58" i="1"/>
  <c r="AT58" i="1"/>
  <c r="AC58" i="1"/>
  <c r="AU58" i="1"/>
  <c r="AO57" i="1"/>
  <c r="AR57" i="1"/>
  <c r="X58" i="1"/>
  <c r="U73" i="1"/>
  <c r="U74" i="1"/>
  <c r="U77" i="1"/>
  <c r="T58" i="1"/>
  <c r="S58" i="1"/>
  <c r="R58" i="1"/>
  <c r="P58" i="1"/>
  <c r="O53" i="1"/>
  <c r="O56" i="1"/>
  <c r="O58" i="1" s="1"/>
  <c r="O72" i="1"/>
  <c r="O73" i="1"/>
  <c r="J58" i="1"/>
  <c r="K58" i="1"/>
  <c r="L58" i="1"/>
  <c r="L51" i="1"/>
  <c r="B58" i="1"/>
  <c r="H77" i="1"/>
  <c r="G73" i="1"/>
  <c r="E57" i="1"/>
  <c r="G69" i="1"/>
  <c r="H69" i="1"/>
  <c r="G57" i="1"/>
  <c r="D70" i="1"/>
  <c r="D71" i="1" s="1"/>
  <c r="G78" i="1"/>
  <c r="H56" i="1"/>
  <c r="E76" i="1"/>
  <c r="D57" i="1"/>
  <c r="E58" i="1"/>
  <c r="G58" i="1"/>
  <c r="F56" i="1"/>
  <c r="F58" i="1" s="1"/>
  <c r="H74" i="1"/>
  <c r="H75" i="1"/>
  <c r="F51" i="1"/>
  <c r="F70" i="1"/>
  <c r="F71" i="1" s="1"/>
  <c r="H72" i="1"/>
  <c r="C73" i="1"/>
  <c r="H78" i="1"/>
  <c r="D58" i="1"/>
  <c r="G72" i="1"/>
  <c r="G51" i="1"/>
  <c r="G70" i="1"/>
  <c r="G71" i="1" s="1"/>
  <c r="F79" i="1"/>
  <c r="H51" i="1"/>
  <c r="C57" i="1"/>
  <c r="H70" i="1"/>
  <c r="H71" i="1" s="1"/>
  <c r="F76" i="1"/>
  <c r="G79" i="1"/>
  <c r="H79" i="1"/>
  <c r="H73" i="1"/>
  <c r="G68" i="1"/>
  <c r="F77" i="1"/>
  <c r="H68" i="1"/>
  <c r="G77" i="1"/>
  <c r="B72" i="1"/>
  <c r="B57" i="1"/>
  <c r="U58" i="1"/>
  <c r="M57" i="1"/>
  <c r="N57" i="1"/>
  <c r="BV17" i="1"/>
  <c r="BP16" i="1"/>
  <c r="BQ17" i="1"/>
  <c r="BR17" i="1"/>
  <c r="BS16" i="1"/>
  <c r="BF17" i="1"/>
  <c r="BD17" i="1"/>
  <c r="BE16" i="1"/>
  <c r="BC16" i="1"/>
  <c r="AZ16" i="1"/>
  <c r="BM17" i="1"/>
  <c r="BL17" i="1"/>
  <c r="BK17" i="1"/>
  <c r="BB17" i="1"/>
  <c r="BA17" i="1"/>
  <c r="BH17" i="1"/>
  <c r="BH16" i="1"/>
  <c r="BK16" i="1"/>
  <c r="BM16" i="1"/>
  <c r="BN16" i="1"/>
  <c r="AC16" i="1"/>
  <c r="AU17" i="1"/>
  <c r="AE17" i="1"/>
  <c r="AJ17" i="1"/>
  <c r="AD17" i="1"/>
  <c r="L16" i="1"/>
  <c r="AA17" i="1"/>
  <c r="AI17" i="1"/>
  <c r="T16" i="1"/>
  <c r="AD16" i="1"/>
  <c r="AL16" i="1"/>
  <c r="AE16" i="1"/>
  <c r="AB17" i="1"/>
  <c r="AJ16" i="1"/>
  <c r="AC17" i="1"/>
  <c r="AF17" i="1"/>
  <c r="AW17" i="1"/>
  <c r="AW16" i="1"/>
  <c r="AV16" i="1"/>
  <c r="AR17" i="1"/>
  <c r="AQ17" i="1"/>
  <c r="AO17" i="1"/>
  <c r="AN16" i="1"/>
  <c r="AM16" i="1"/>
  <c r="AF16" i="1"/>
  <c r="AL17" i="1"/>
  <c r="AM17" i="1"/>
  <c r="AN17" i="1"/>
  <c r="AO16" i="1"/>
  <c r="AQ16" i="1"/>
  <c r="U16" i="1"/>
  <c r="X16" i="1"/>
  <c r="W16" i="1"/>
  <c r="V16" i="1"/>
  <c r="T17" i="1"/>
  <c r="U17" i="1"/>
  <c r="R17" i="1"/>
  <c r="S16" i="1"/>
  <c r="S17" i="1"/>
  <c r="N17" i="1"/>
  <c r="O17" i="1"/>
  <c r="L17" i="1"/>
  <c r="M17" i="1"/>
  <c r="K17" i="1"/>
  <c r="D17" i="1"/>
  <c r="C17" i="1"/>
  <c r="C16" i="1"/>
  <c r="G17" i="1"/>
  <c r="F17" i="1"/>
  <c r="E17" i="1"/>
  <c r="B16" i="1"/>
  <c r="H17" i="1"/>
  <c r="D16" i="1"/>
  <c r="H16" i="1"/>
  <c r="B17" i="1"/>
  <c r="G16" i="1"/>
  <c r="F16" i="1"/>
  <c r="E16" i="1"/>
  <c r="O57" i="1" l="1"/>
  <c r="H58" i="1"/>
  <c r="F57" i="1"/>
  <c r="C58" i="1"/>
  <c r="H57" i="1"/>
</calcChain>
</file>

<file path=xl/sharedStrings.xml><?xml version="1.0" encoding="utf-8"?>
<sst xmlns="http://schemas.openxmlformats.org/spreadsheetml/2006/main" count="1741" uniqueCount="88">
  <si>
    <t>Veg</t>
  </si>
  <si>
    <t>Food Type</t>
  </si>
  <si>
    <t>Number of people</t>
  </si>
  <si>
    <t>Basic Details</t>
  </si>
  <si>
    <t>Frequency</t>
  </si>
  <si>
    <t>Duration</t>
  </si>
  <si>
    <t xml:space="preserve">Worker </t>
  </si>
  <si>
    <t>Margin</t>
  </si>
  <si>
    <t>Platform fees</t>
  </si>
  <si>
    <t>Tax*</t>
  </si>
  <si>
    <t>Addititonal Supplement</t>
  </si>
  <si>
    <t>Plan Type</t>
  </si>
  <si>
    <t>Basic</t>
  </si>
  <si>
    <t>7+</t>
  </si>
  <si>
    <t>2 Meals 
{Breakfast+Tea &amp; Lunch}</t>
  </si>
  <si>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Times/Month</t>
    </r>
  </si>
  <si>
    <r>
      <rPr>
        <b/>
        <sz val="11"/>
        <color theme="1"/>
        <rFont val="Calibri"/>
        <family val="2"/>
        <scheme val="minor"/>
      </rPr>
      <t xml:space="preserve">1.5 </t>
    </r>
    <r>
      <rPr>
        <sz val="11"/>
        <color theme="1"/>
        <rFont val="Calibri"/>
        <family val="2"/>
        <scheme val="minor"/>
      </rPr>
      <t>Hour</t>
    </r>
  </si>
  <si>
    <t>Gateway Fees</t>
  </si>
  <si>
    <t>Extra Savings</t>
  </si>
  <si>
    <t>Basic Price</t>
  </si>
  <si>
    <t>Additional Service</t>
  </si>
  <si>
    <t>Expense</t>
  </si>
  <si>
    <t>Commission(6.25%)</t>
  </si>
  <si>
    <r>
      <t>Kitchen Platform &amp;
 Gas Stove cleaning</t>
    </r>
    <r>
      <rPr>
        <b/>
        <sz val="11"/>
        <color rgb="FFFF0000"/>
        <rFont val="Calibri"/>
        <family val="2"/>
        <scheme val="minor"/>
      </rPr>
      <t xml:space="preserve"> D</t>
    </r>
  </si>
  <si>
    <r>
      <t xml:space="preserve"> Preference Community </t>
    </r>
    <r>
      <rPr>
        <b/>
        <sz val="11"/>
        <color rgb="FFFF0000"/>
        <rFont val="Calibri"/>
        <family val="2"/>
        <scheme val="minor"/>
      </rPr>
      <t>C</t>
    </r>
  </si>
  <si>
    <r>
      <t xml:space="preserve">Children Special(1 Dish) </t>
    </r>
    <r>
      <rPr>
        <b/>
        <sz val="11"/>
        <color rgb="FFFF0000"/>
        <rFont val="Calibri"/>
        <family val="2"/>
        <scheme val="minor"/>
      </rPr>
      <t>B</t>
    </r>
  </si>
  <si>
    <r>
      <t xml:space="preserve">Utensil Washing(*) </t>
    </r>
    <r>
      <rPr>
        <b/>
        <sz val="11"/>
        <color rgb="FFFF0000"/>
        <rFont val="Calibri"/>
        <family val="2"/>
        <scheme val="minor"/>
      </rPr>
      <t xml:space="preserve"> A</t>
    </r>
  </si>
  <si>
    <t>Final Price A</t>
  </si>
  <si>
    <t>Final Price B</t>
  </si>
  <si>
    <t>Final Price C</t>
  </si>
  <si>
    <t>Final Price D</t>
  </si>
  <si>
    <t>Final Price A +B</t>
  </si>
  <si>
    <t>Final Price A + B + C</t>
  </si>
  <si>
    <t>Final Price A + B + C + D</t>
  </si>
  <si>
    <t>Final Price A + B + D</t>
  </si>
  <si>
    <t>Final Price A + D</t>
  </si>
  <si>
    <t>Final Price A + C + D</t>
  </si>
  <si>
    <t>Final Price of B + C</t>
  </si>
  <si>
    <t>Final Price of C + D</t>
  </si>
  <si>
    <t>Standard</t>
  </si>
  <si>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Times/Month</t>
    </r>
  </si>
  <si>
    <t>Commission(3%)</t>
  </si>
  <si>
    <r>
      <rPr>
        <b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</si>
  <si>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1.20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</si>
  <si>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1.30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</si>
  <si>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Hour</t>
    </r>
  </si>
  <si>
    <t>2.30 Hour</t>
  </si>
  <si>
    <r>
      <rPr>
        <b/>
        <sz val="11"/>
        <color theme="1"/>
        <rFont val="Calibri"/>
        <family val="2"/>
        <scheme val="minor"/>
      </rPr>
      <t xml:space="preserve">1.45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</si>
  <si>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2.0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</si>
  <si>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>2.30</t>
    </r>
    <r>
      <rPr>
        <sz val="11"/>
        <color theme="1"/>
        <rFont val="Calibri"/>
        <family val="2"/>
        <scheme val="minor"/>
      </rPr>
      <t xml:space="preserve"> Hour</t>
    </r>
  </si>
  <si>
    <t>Premium</t>
  </si>
  <si>
    <r>
      <t xml:space="preserve">Children Special(Daily Dish) </t>
    </r>
    <r>
      <rPr>
        <b/>
        <sz val="11"/>
        <color rgb="FFFF0000"/>
        <rFont val="Calibri"/>
        <family val="2"/>
        <scheme val="minor"/>
      </rPr>
      <t>B</t>
    </r>
  </si>
  <si>
    <t>3 Meals 
{Breakfast+Tea &amp; Lunch + Dinner}</t>
  </si>
  <si>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</si>
  <si>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2.20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</si>
  <si>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2.30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</si>
  <si>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2.45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</si>
  <si>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3.0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</si>
  <si>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>3.30</t>
    </r>
    <r>
      <rPr>
        <sz val="11"/>
        <color theme="1"/>
        <rFont val="Calibri"/>
        <family val="2"/>
        <scheme val="minor"/>
      </rPr>
      <t xml:space="preserve"> Hour</t>
    </r>
  </si>
  <si>
    <r>
      <rPr>
        <b/>
        <sz val="11"/>
        <color theme="1"/>
        <rFont val="Calibri"/>
        <family val="2"/>
        <scheme val="minor"/>
      </rPr>
      <t xml:space="preserve">3.30 </t>
    </r>
    <r>
      <rPr>
        <sz val="11"/>
        <color theme="1"/>
        <rFont val="Calibri"/>
        <family val="2"/>
        <scheme val="minor"/>
      </rPr>
      <t>Hour</t>
    </r>
  </si>
  <si>
    <t>Commission(1.8%)</t>
  </si>
  <si>
    <t>Comm ()</t>
  </si>
  <si>
    <t>Comm (4.5%)</t>
  </si>
  <si>
    <t>Comm()</t>
  </si>
  <si>
    <r>
      <t xml:space="preserve">1 Meal
</t>
    </r>
    <r>
      <rPr>
        <b/>
        <sz val="12"/>
        <color theme="1"/>
        <rFont val="Calibri"/>
        <family val="2"/>
        <scheme val="minor"/>
      </rPr>
      <t xml:space="preserve">  Lunch</t>
    </r>
  </si>
  <si>
    <t>Commission(6%)</t>
  </si>
  <si>
    <t>Non - Veg</t>
  </si>
  <si>
    <t>Commission(5%)</t>
  </si>
  <si>
    <t xml:space="preserve">  </t>
  </si>
  <si>
    <r>
      <t xml:space="preserve">1 Meal
</t>
    </r>
    <r>
      <rPr>
        <b/>
        <sz val="12"/>
        <color theme="1"/>
        <rFont val="Calibri"/>
        <family val="2"/>
        <scheme val="minor"/>
      </rPr>
      <t xml:space="preserve">  Dinner</t>
    </r>
  </si>
  <si>
    <t>Number of BHK</t>
  </si>
  <si>
    <t>Brooming 
&amp; Mopping</t>
  </si>
  <si>
    <t>Commission(4%)</t>
  </si>
  <si>
    <r>
      <t xml:space="preserve">Bathroom Cleaning(*) </t>
    </r>
    <r>
      <rPr>
        <b/>
        <sz val="11"/>
        <color rgb="FFFF0000"/>
        <rFont val="Calibri"/>
        <family val="2"/>
        <scheme val="minor"/>
      </rPr>
      <t xml:space="preserve"> A</t>
    </r>
  </si>
  <si>
    <r>
      <t xml:space="preserve">Deep Cleaning  </t>
    </r>
    <r>
      <rPr>
        <b/>
        <sz val="11"/>
        <color rgb="FFFF0000"/>
        <rFont val="Calibri"/>
        <family val="2"/>
        <scheme val="minor"/>
      </rPr>
      <t>B</t>
    </r>
  </si>
  <si>
    <t>Number of Bathroom</t>
  </si>
  <si>
    <r>
      <t xml:space="preserve">Deep Cleaning(Paid Single)  </t>
    </r>
    <r>
      <rPr>
        <b/>
        <sz val="11"/>
        <color rgb="FFFF0000"/>
        <rFont val="Calibri"/>
        <family val="2"/>
        <scheme val="minor"/>
      </rPr>
      <t>B</t>
    </r>
  </si>
  <si>
    <t>Final Price A + C</t>
  </si>
  <si>
    <t>FLOOR  1</t>
  </si>
  <si>
    <t>FLOOR  2</t>
  </si>
  <si>
    <t>AC Cleaning</t>
  </si>
  <si>
    <t>1 Time</t>
  </si>
  <si>
    <t>4 Times /Year</t>
  </si>
  <si>
    <t>Number of AC</t>
  </si>
  <si>
    <r>
      <t xml:space="preserve">AMC(*) </t>
    </r>
    <r>
      <rPr>
        <b/>
        <sz val="11"/>
        <color rgb="FFFF0000"/>
        <rFont val="Calibri"/>
        <family val="2"/>
        <scheme val="minor"/>
      </rPr>
      <t xml:space="preserve"> A</t>
    </r>
  </si>
  <si>
    <r>
      <t xml:space="preserve">Gas Filling (Paid Single)  </t>
    </r>
    <r>
      <rPr>
        <b/>
        <sz val="11"/>
        <color rgb="FFFF0000"/>
        <rFont val="Calibri"/>
        <family val="2"/>
        <scheme val="minor"/>
      </rPr>
      <t>B</t>
    </r>
  </si>
  <si>
    <t>Final Price B + C</t>
  </si>
  <si>
    <r>
      <t xml:space="preserve">Drain Pipe Cleaning </t>
    </r>
    <r>
      <rPr>
        <b/>
        <sz val="11"/>
        <color rgb="FFFF0000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</si>
</sst>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0" fontId="2" fillId="2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9" fontId="0" fillId="0" borderId="12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" xfId="0" applyFont="1" applyBorder="1" applyAlignment="1">
      <alignment horizontal="center" vertical="center"/>
    </xf>
    <xf numFmtId="0" fontId="0" fillId="0" borderId="18" xfId="0" applyBorder="1"/>
    <xf numFmtId="0" fontId="0" fillId="9" borderId="0" xfId="0" applyFill="1"/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10" borderId="19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6C069-1199-4930-A162-1E1D8D894A02}">
  <dimension ref="A1:CU80"/>
  <sheetViews>
    <sheetView tabSelected="1" topLeftCell="A42" zoomScale="43" zoomScaleNormal="10" workbookViewId="0">
      <selection activeCell="M88" sqref="M88"/>
    </sheetView>
  </sheetViews>
  <sheetFormatPr defaultRowHeight="14.4" x14ac:dyDescent="0.3"/>
  <cols>
    <col min="1" max="1" width="24.5546875" style="2" customWidth="1"/>
    <col min="2" max="2" width="13.21875" customWidth="1"/>
    <col min="3" max="3" width="13.33203125" customWidth="1"/>
    <col min="4" max="4" width="13.6640625" customWidth="1"/>
    <col min="5" max="5" width="13.44140625" customWidth="1"/>
    <col min="6" max="6" width="13.77734375" customWidth="1"/>
    <col min="7" max="7" width="13.33203125" customWidth="1"/>
    <col min="8" max="8" width="14" customWidth="1"/>
    <col min="9" max="9" width="24.21875" style="2" bestFit="1" customWidth="1"/>
    <col min="10" max="16" width="13.5546875" bestFit="1" customWidth="1"/>
    <col min="17" max="17" width="24.21875" style="2" bestFit="1" customWidth="1"/>
    <col min="18" max="24" width="14.5546875" bestFit="1" customWidth="1"/>
    <col min="26" max="26" width="24.21875" style="2" bestFit="1" customWidth="1"/>
    <col min="27" max="33" width="14.33203125" bestFit="1" customWidth="1"/>
    <col min="34" max="34" width="35" style="2" bestFit="1" customWidth="1"/>
    <col min="35" max="41" width="15.44140625" bestFit="1" customWidth="1"/>
    <col min="42" max="42" width="40.33203125" style="2" bestFit="1" customWidth="1"/>
    <col min="43" max="49" width="15.44140625" bestFit="1" customWidth="1"/>
    <col min="51" max="51" width="36.109375" bestFit="1" customWidth="1"/>
    <col min="52" max="58" width="14.44140625" bestFit="1" customWidth="1"/>
    <col min="59" max="59" width="36.109375" bestFit="1" customWidth="1"/>
    <col min="60" max="66" width="15.77734375" bestFit="1" customWidth="1"/>
    <col min="67" max="67" width="41.5546875" bestFit="1" customWidth="1"/>
    <col min="68" max="74" width="15.77734375" bestFit="1" customWidth="1"/>
    <col min="76" max="76" width="30.88671875" bestFit="1" customWidth="1"/>
    <col min="77" max="83" width="15" bestFit="1" customWidth="1"/>
    <col min="84" max="84" width="30.88671875" bestFit="1" customWidth="1"/>
    <col min="85" max="91" width="16.5546875" bestFit="1" customWidth="1"/>
    <col min="92" max="92" width="35.21875" bestFit="1" customWidth="1"/>
    <col min="93" max="99" width="16.5546875" bestFit="1" customWidth="1"/>
  </cols>
  <sheetData>
    <row r="1" spans="1:99" ht="15" thickBot="1" x14ac:dyDescent="0.35"/>
    <row r="2" spans="1:99" ht="24" customHeight="1" x14ac:dyDescent="0.3">
      <c r="A2" s="22" t="s">
        <v>1</v>
      </c>
      <c r="B2" s="47" t="s">
        <v>0</v>
      </c>
      <c r="C2" s="48"/>
      <c r="D2" s="48"/>
      <c r="E2" s="48"/>
      <c r="F2" s="48"/>
      <c r="G2" s="48"/>
      <c r="H2" s="48"/>
      <c r="I2" s="22" t="s">
        <v>1</v>
      </c>
      <c r="J2" s="47" t="s">
        <v>0</v>
      </c>
      <c r="K2" s="48"/>
      <c r="L2" s="48"/>
      <c r="M2" s="48"/>
      <c r="N2" s="48"/>
      <c r="O2" s="48"/>
      <c r="P2" s="48"/>
      <c r="Q2" s="22" t="s">
        <v>1</v>
      </c>
      <c r="R2" s="47" t="s">
        <v>0</v>
      </c>
      <c r="S2" s="48"/>
      <c r="T2" s="48"/>
      <c r="U2" s="48"/>
      <c r="V2" s="48"/>
      <c r="W2" s="48"/>
      <c r="X2" s="48"/>
      <c r="Z2" s="22" t="s">
        <v>1</v>
      </c>
      <c r="AA2" s="47" t="s">
        <v>0</v>
      </c>
      <c r="AB2" s="48"/>
      <c r="AC2" s="48"/>
      <c r="AD2" s="48"/>
      <c r="AE2" s="48"/>
      <c r="AF2" s="48"/>
      <c r="AG2" s="48"/>
      <c r="AH2" s="22" t="s">
        <v>1</v>
      </c>
      <c r="AI2" s="47" t="s">
        <v>0</v>
      </c>
      <c r="AJ2" s="48"/>
      <c r="AK2" s="48"/>
      <c r="AL2" s="48"/>
      <c r="AM2" s="48"/>
      <c r="AN2" s="48"/>
      <c r="AO2" s="48"/>
      <c r="AP2" s="22" t="s">
        <v>1</v>
      </c>
      <c r="AQ2" s="47" t="s">
        <v>0</v>
      </c>
      <c r="AR2" s="48"/>
      <c r="AS2" s="48"/>
      <c r="AT2" s="48"/>
      <c r="AU2" s="48"/>
      <c r="AV2" s="48"/>
      <c r="AW2" s="48"/>
      <c r="AY2" s="22" t="s">
        <v>1</v>
      </c>
      <c r="AZ2" s="47" t="s">
        <v>0</v>
      </c>
      <c r="BA2" s="48"/>
      <c r="BB2" s="48"/>
      <c r="BC2" s="48"/>
      <c r="BD2" s="48"/>
      <c r="BE2" s="48"/>
      <c r="BF2" s="48"/>
      <c r="BG2" s="22" t="s">
        <v>1</v>
      </c>
      <c r="BH2" s="47" t="s">
        <v>0</v>
      </c>
      <c r="BI2" s="48"/>
      <c r="BJ2" s="48"/>
      <c r="BK2" s="48"/>
      <c r="BL2" s="48"/>
      <c r="BM2" s="48"/>
      <c r="BN2" s="48"/>
      <c r="BO2" s="22" t="s">
        <v>1</v>
      </c>
      <c r="BP2" s="47" t="s">
        <v>0</v>
      </c>
      <c r="BQ2" s="48"/>
      <c r="BR2" s="48"/>
      <c r="BS2" s="48"/>
      <c r="BT2" s="48"/>
      <c r="BU2" s="48"/>
      <c r="BV2" s="48"/>
      <c r="BX2" s="22" t="s">
        <v>68</v>
      </c>
      <c r="BY2" s="47" t="s">
        <v>0</v>
      </c>
      <c r="BZ2" s="48"/>
      <c r="CA2" s="48"/>
      <c r="CB2" s="48"/>
      <c r="CC2" s="48"/>
      <c r="CD2" s="48"/>
      <c r="CE2" s="48"/>
      <c r="CF2" s="22" t="s">
        <v>1</v>
      </c>
      <c r="CG2" s="47" t="s">
        <v>0</v>
      </c>
      <c r="CH2" s="48"/>
      <c r="CI2" s="48"/>
      <c r="CJ2" s="48"/>
      <c r="CK2" s="48"/>
      <c r="CL2" s="48"/>
      <c r="CM2" s="48"/>
      <c r="CN2" s="22" t="s">
        <v>1</v>
      </c>
      <c r="CO2" s="47" t="s">
        <v>0</v>
      </c>
      <c r="CP2" s="48"/>
      <c r="CQ2" s="48"/>
      <c r="CR2" s="48"/>
      <c r="CS2" s="48"/>
      <c r="CT2" s="48"/>
      <c r="CU2" s="48"/>
    </row>
    <row r="3" spans="1:99" x14ac:dyDescent="0.3">
      <c r="A3" s="3" t="s">
        <v>11</v>
      </c>
      <c r="B3" s="46" t="s">
        <v>12</v>
      </c>
      <c r="C3" s="46"/>
      <c r="D3" s="46"/>
      <c r="E3" s="46"/>
      <c r="F3" s="46"/>
      <c r="G3" s="46"/>
      <c r="H3" s="46"/>
      <c r="I3" s="3" t="s">
        <v>11</v>
      </c>
      <c r="J3" s="46" t="s">
        <v>39</v>
      </c>
      <c r="K3" s="46"/>
      <c r="L3" s="46"/>
      <c r="M3" s="46"/>
      <c r="N3" s="46"/>
      <c r="O3" s="46"/>
      <c r="P3" s="46"/>
      <c r="Q3" s="3" t="s">
        <v>11</v>
      </c>
      <c r="R3" s="46" t="s">
        <v>50</v>
      </c>
      <c r="S3" s="46"/>
      <c r="T3" s="46"/>
      <c r="U3" s="46"/>
      <c r="V3" s="46"/>
      <c r="W3" s="46"/>
      <c r="X3" s="46"/>
      <c r="Z3" s="3" t="s">
        <v>11</v>
      </c>
      <c r="AA3" s="46" t="s">
        <v>12</v>
      </c>
      <c r="AB3" s="46"/>
      <c r="AC3" s="46"/>
      <c r="AD3" s="46"/>
      <c r="AE3" s="46"/>
      <c r="AF3" s="46"/>
      <c r="AG3" s="46"/>
      <c r="AH3" s="3" t="s">
        <v>11</v>
      </c>
      <c r="AI3" s="46" t="s">
        <v>39</v>
      </c>
      <c r="AJ3" s="46"/>
      <c r="AK3" s="46"/>
      <c r="AL3" s="46"/>
      <c r="AM3" s="46"/>
      <c r="AN3" s="46"/>
      <c r="AO3" s="46"/>
      <c r="AP3" s="3" t="s">
        <v>11</v>
      </c>
      <c r="AQ3" s="46" t="s">
        <v>50</v>
      </c>
      <c r="AR3" s="46"/>
      <c r="AS3" s="46"/>
      <c r="AT3" s="46"/>
      <c r="AU3" s="46"/>
      <c r="AV3" s="46"/>
      <c r="AW3" s="46"/>
      <c r="AY3" s="3" t="s">
        <v>11</v>
      </c>
      <c r="AZ3" s="46" t="s">
        <v>12</v>
      </c>
      <c r="BA3" s="46"/>
      <c r="BB3" s="46"/>
      <c r="BC3" s="46"/>
      <c r="BD3" s="46"/>
      <c r="BE3" s="46"/>
      <c r="BF3" s="46"/>
      <c r="BG3" s="3" t="s">
        <v>11</v>
      </c>
      <c r="BH3" s="46" t="s">
        <v>39</v>
      </c>
      <c r="BI3" s="46"/>
      <c r="BJ3" s="46"/>
      <c r="BK3" s="46"/>
      <c r="BL3" s="46"/>
      <c r="BM3" s="46"/>
      <c r="BN3" s="46"/>
      <c r="BO3" s="3" t="s">
        <v>11</v>
      </c>
      <c r="BP3" s="46" t="s">
        <v>50</v>
      </c>
      <c r="BQ3" s="46"/>
      <c r="BR3" s="46"/>
      <c r="BS3" s="46"/>
      <c r="BT3" s="46"/>
      <c r="BU3" s="46"/>
      <c r="BV3" s="46"/>
      <c r="BX3" s="3" t="s">
        <v>11</v>
      </c>
      <c r="BY3" s="46" t="s">
        <v>12</v>
      </c>
      <c r="BZ3" s="46"/>
      <c r="CA3" s="46"/>
      <c r="CB3" s="46"/>
      <c r="CC3" s="46"/>
      <c r="CD3" s="46"/>
      <c r="CE3" s="46"/>
      <c r="CF3" s="3" t="s">
        <v>11</v>
      </c>
      <c r="CG3" s="46" t="s">
        <v>39</v>
      </c>
      <c r="CH3" s="46"/>
      <c r="CI3" s="46"/>
      <c r="CJ3" s="46"/>
      <c r="CK3" s="46"/>
      <c r="CL3" s="46"/>
      <c r="CM3" s="46"/>
      <c r="CN3" s="3" t="s">
        <v>11</v>
      </c>
      <c r="CO3" s="46" t="s">
        <v>50</v>
      </c>
      <c r="CP3" s="46"/>
      <c r="CQ3" s="46"/>
      <c r="CR3" s="46"/>
      <c r="CS3" s="46"/>
      <c r="CT3" s="46"/>
      <c r="CU3" s="46"/>
    </row>
    <row r="4" spans="1:99" x14ac:dyDescent="0.3">
      <c r="A4" s="3" t="s">
        <v>2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 t="s">
        <v>13</v>
      </c>
      <c r="I4" s="3" t="s">
        <v>2</v>
      </c>
      <c r="J4" s="1">
        <v>1</v>
      </c>
      <c r="K4" s="1">
        <v>2</v>
      </c>
      <c r="L4" s="1">
        <v>3</v>
      </c>
      <c r="M4" s="1">
        <v>4</v>
      </c>
      <c r="N4" s="1">
        <v>5</v>
      </c>
      <c r="O4" s="1">
        <v>6</v>
      </c>
      <c r="P4" s="1" t="s">
        <v>13</v>
      </c>
      <c r="Q4" s="3" t="s">
        <v>2</v>
      </c>
      <c r="R4" s="1">
        <v>1</v>
      </c>
      <c r="S4" s="1">
        <v>2</v>
      </c>
      <c r="T4" s="1">
        <v>3</v>
      </c>
      <c r="U4" s="1">
        <v>4</v>
      </c>
      <c r="V4" s="1">
        <v>5</v>
      </c>
      <c r="W4" s="1">
        <v>6</v>
      </c>
      <c r="X4" s="1" t="s">
        <v>13</v>
      </c>
      <c r="Z4" s="3" t="s">
        <v>2</v>
      </c>
      <c r="AA4" s="1">
        <v>1</v>
      </c>
      <c r="AB4" s="1">
        <v>2</v>
      </c>
      <c r="AC4" s="1">
        <v>3</v>
      </c>
      <c r="AD4" s="1">
        <v>4</v>
      </c>
      <c r="AE4" s="1">
        <v>5</v>
      </c>
      <c r="AF4" s="1">
        <v>6</v>
      </c>
      <c r="AG4" s="1" t="s">
        <v>13</v>
      </c>
      <c r="AH4" s="3" t="s">
        <v>2</v>
      </c>
      <c r="AI4" s="1">
        <v>1</v>
      </c>
      <c r="AJ4" s="1">
        <v>2</v>
      </c>
      <c r="AK4" s="1">
        <v>3</v>
      </c>
      <c r="AL4" s="1">
        <v>4</v>
      </c>
      <c r="AM4" s="1">
        <v>5</v>
      </c>
      <c r="AN4" s="1">
        <v>6</v>
      </c>
      <c r="AO4" s="1" t="s">
        <v>13</v>
      </c>
      <c r="AP4" s="3" t="s">
        <v>2</v>
      </c>
      <c r="AQ4" s="1">
        <v>1</v>
      </c>
      <c r="AR4" s="1">
        <v>2</v>
      </c>
      <c r="AS4" s="1">
        <v>3</v>
      </c>
      <c r="AT4" s="1">
        <v>4</v>
      </c>
      <c r="AU4" s="1">
        <v>5</v>
      </c>
      <c r="AV4" s="1">
        <v>6</v>
      </c>
      <c r="AW4" s="1" t="s">
        <v>13</v>
      </c>
      <c r="AY4" s="3" t="s">
        <v>2</v>
      </c>
      <c r="AZ4" s="1">
        <v>1</v>
      </c>
      <c r="BA4" s="1">
        <v>2</v>
      </c>
      <c r="BB4" s="1">
        <v>3</v>
      </c>
      <c r="BC4" s="1">
        <v>4</v>
      </c>
      <c r="BD4" s="1">
        <v>5</v>
      </c>
      <c r="BE4" s="1">
        <v>6</v>
      </c>
      <c r="BF4" s="1" t="s">
        <v>13</v>
      </c>
      <c r="BG4" s="3" t="s">
        <v>2</v>
      </c>
      <c r="BH4" s="1">
        <v>1</v>
      </c>
      <c r="BI4" s="1">
        <v>2</v>
      </c>
      <c r="BJ4" s="1">
        <v>3</v>
      </c>
      <c r="BK4" s="1">
        <v>4</v>
      </c>
      <c r="BL4" s="1">
        <v>5</v>
      </c>
      <c r="BM4" s="1">
        <v>6</v>
      </c>
      <c r="BN4" s="1" t="s">
        <v>13</v>
      </c>
      <c r="BO4" s="3" t="s">
        <v>2</v>
      </c>
      <c r="BP4" s="1">
        <v>1</v>
      </c>
      <c r="BQ4" s="1">
        <v>2</v>
      </c>
      <c r="BR4" s="1">
        <v>3</v>
      </c>
      <c r="BS4" s="1">
        <v>4</v>
      </c>
      <c r="BT4" s="1">
        <v>5</v>
      </c>
      <c r="BU4" s="1">
        <v>6</v>
      </c>
      <c r="BV4" s="1" t="s">
        <v>13</v>
      </c>
      <c r="BX4" s="3" t="s">
        <v>2</v>
      </c>
      <c r="BY4" s="1">
        <v>1</v>
      </c>
      <c r="BZ4" s="1">
        <v>2</v>
      </c>
      <c r="CA4" s="1">
        <v>3</v>
      </c>
      <c r="CB4" s="1">
        <v>4</v>
      </c>
      <c r="CC4" s="1">
        <v>5</v>
      </c>
      <c r="CD4" s="1">
        <v>6</v>
      </c>
      <c r="CE4" s="1" t="s">
        <v>13</v>
      </c>
      <c r="CF4" s="3" t="s">
        <v>2</v>
      </c>
      <c r="CG4" s="1">
        <v>1</v>
      </c>
      <c r="CH4" s="1">
        <v>2</v>
      </c>
      <c r="CI4" s="1">
        <v>3</v>
      </c>
      <c r="CJ4" s="1">
        <v>4</v>
      </c>
      <c r="CK4" s="1">
        <v>5</v>
      </c>
      <c r="CL4" s="1">
        <v>6</v>
      </c>
      <c r="CM4" s="1" t="s">
        <v>13</v>
      </c>
      <c r="CN4" s="3" t="s">
        <v>2</v>
      </c>
      <c r="CO4" s="1">
        <v>1</v>
      </c>
      <c r="CP4" s="1">
        <v>2</v>
      </c>
      <c r="CQ4" s="1">
        <v>3</v>
      </c>
      <c r="CR4" s="1">
        <v>4</v>
      </c>
      <c r="CS4" s="1">
        <v>5</v>
      </c>
      <c r="CT4" s="1">
        <v>6</v>
      </c>
      <c r="CU4" s="1" t="s">
        <v>13</v>
      </c>
    </row>
    <row r="5" spans="1:99" ht="60.6" customHeight="1" x14ac:dyDescent="0.3">
      <c r="A5" s="4" t="s">
        <v>3</v>
      </c>
      <c r="B5" s="5" t="s">
        <v>14</v>
      </c>
      <c r="C5" s="5" t="s">
        <v>14</v>
      </c>
      <c r="D5" s="5" t="s">
        <v>14</v>
      </c>
      <c r="E5" s="5" t="s">
        <v>14</v>
      </c>
      <c r="F5" s="5" t="s">
        <v>14</v>
      </c>
      <c r="G5" s="5" t="s">
        <v>14</v>
      </c>
      <c r="H5" s="5" t="s">
        <v>14</v>
      </c>
      <c r="I5" s="4" t="s">
        <v>3</v>
      </c>
      <c r="J5" s="5" t="s">
        <v>14</v>
      </c>
      <c r="K5" s="5" t="s">
        <v>14</v>
      </c>
      <c r="L5" s="5" t="s">
        <v>14</v>
      </c>
      <c r="M5" s="5" t="s">
        <v>14</v>
      </c>
      <c r="N5" s="5" t="s">
        <v>14</v>
      </c>
      <c r="O5" s="5" t="s">
        <v>14</v>
      </c>
      <c r="P5" s="5" t="s">
        <v>14</v>
      </c>
      <c r="Q5" s="4" t="s">
        <v>3</v>
      </c>
      <c r="R5" s="5" t="s">
        <v>14</v>
      </c>
      <c r="S5" s="5" t="s">
        <v>14</v>
      </c>
      <c r="T5" s="5" t="s">
        <v>14</v>
      </c>
      <c r="U5" s="5" t="s">
        <v>14</v>
      </c>
      <c r="V5" s="5" t="s">
        <v>14</v>
      </c>
      <c r="W5" s="5" t="s">
        <v>14</v>
      </c>
      <c r="X5" s="5" t="s">
        <v>14</v>
      </c>
      <c r="Z5" s="4" t="s">
        <v>3</v>
      </c>
      <c r="AA5" s="5" t="s">
        <v>52</v>
      </c>
      <c r="AB5" s="5" t="s">
        <v>52</v>
      </c>
      <c r="AC5" s="5" t="s">
        <v>52</v>
      </c>
      <c r="AD5" s="5" t="s">
        <v>52</v>
      </c>
      <c r="AE5" s="5" t="s">
        <v>52</v>
      </c>
      <c r="AF5" s="5" t="s">
        <v>52</v>
      </c>
      <c r="AG5" s="5" t="s">
        <v>52</v>
      </c>
      <c r="AH5" s="4" t="s">
        <v>3</v>
      </c>
      <c r="AI5" s="5" t="s">
        <v>52</v>
      </c>
      <c r="AJ5" s="5" t="s">
        <v>52</v>
      </c>
      <c r="AK5" s="5" t="s">
        <v>52</v>
      </c>
      <c r="AL5" s="5" t="s">
        <v>52</v>
      </c>
      <c r="AM5" s="5" t="s">
        <v>52</v>
      </c>
      <c r="AN5" s="5" t="s">
        <v>52</v>
      </c>
      <c r="AO5" s="5" t="s">
        <v>52</v>
      </c>
      <c r="AP5" s="4" t="s">
        <v>3</v>
      </c>
      <c r="AQ5" s="5" t="s">
        <v>52</v>
      </c>
      <c r="AR5" s="5" t="s">
        <v>52</v>
      </c>
      <c r="AS5" s="5" t="s">
        <v>52</v>
      </c>
      <c r="AT5" s="5" t="s">
        <v>52</v>
      </c>
      <c r="AU5" s="5" t="s">
        <v>52</v>
      </c>
      <c r="AV5" s="5" t="s">
        <v>52</v>
      </c>
      <c r="AW5" s="5" t="s">
        <v>52</v>
      </c>
      <c r="AY5" s="4" t="s">
        <v>3</v>
      </c>
      <c r="AZ5" s="5" t="s">
        <v>64</v>
      </c>
      <c r="BA5" s="5" t="s">
        <v>64</v>
      </c>
      <c r="BB5" s="5" t="s">
        <v>64</v>
      </c>
      <c r="BC5" s="5" t="s">
        <v>64</v>
      </c>
      <c r="BD5" s="5" t="s">
        <v>64</v>
      </c>
      <c r="BE5" s="5" t="s">
        <v>64</v>
      </c>
      <c r="BF5" s="5" t="s">
        <v>64</v>
      </c>
      <c r="BG5" s="4" t="s">
        <v>3</v>
      </c>
      <c r="BH5" s="5" t="s">
        <v>64</v>
      </c>
      <c r="BI5" s="5" t="s">
        <v>64</v>
      </c>
      <c r="BJ5" s="5" t="s">
        <v>64</v>
      </c>
      <c r="BK5" s="5" t="s">
        <v>64</v>
      </c>
      <c r="BL5" s="5" t="s">
        <v>64</v>
      </c>
      <c r="BM5" s="5" t="s">
        <v>64</v>
      </c>
      <c r="BN5" s="5" t="s">
        <v>64</v>
      </c>
      <c r="BO5" s="4" t="s">
        <v>3</v>
      </c>
      <c r="BP5" s="5" t="s">
        <v>64</v>
      </c>
      <c r="BQ5" s="5" t="s">
        <v>64</v>
      </c>
      <c r="BR5" s="5" t="s">
        <v>64</v>
      </c>
      <c r="BS5" s="5" t="s">
        <v>64</v>
      </c>
      <c r="BT5" s="5" t="s">
        <v>64</v>
      </c>
      <c r="BU5" s="5" t="s">
        <v>64</v>
      </c>
      <c r="BV5" s="5" t="s">
        <v>64</v>
      </c>
      <c r="BX5" s="4" t="s">
        <v>3</v>
      </c>
      <c r="BY5" s="5" t="s">
        <v>69</v>
      </c>
      <c r="BZ5" s="5" t="s">
        <v>69</v>
      </c>
      <c r="CA5" s="5" t="s">
        <v>69</v>
      </c>
      <c r="CB5" s="5" t="s">
        <v>69</v>
      </c>
      <c r="CC5" s="5" t="s">
        <v>69</v>
      </c>
      <c r="CD5" s="5" t="s">
        <v>69</v>
      </c>
      <c r="CE5" s="5" t="s">
        <v>69</v>
      </c>
      <c r="CF5" s="4" t="s">
        <v>3</v>
      </c>
      <c r="CG5" s="5" t="s">
        <v>69</v>
      </c>
      <c r="CH5" s="5" t="s">
        <v>69</v>
      </c>
      <c r="CI5" s="5" t="s">
        <v>69</v>
      </c>
      <c r="CJ5" s="5" t="s">
        <v>69</v>
      </c>
      <c r="CK5" s="5" t="s">
        <v>69</v>
      </c>
      <c r="CL5" s="5" t="s">
        <v>69</v>
      </c>
      <c r="CM5" s="5" t="s">
        <v>69</v>
      </c>
      <c r="CN5" s="4" t="s">
        <v>3</v>
      </c>
      <c r="CO5" s="5" t="s">
        <v>69</v>
      </c>
      <c r="CP5" s="5" t="s">
        <v>69</v>
      </c>
      <c r="CQ5" s="5" t="s">
        <v>69</v>
      </c>
      <c r="CR5" s="5" t="s">
        <v>69</v>
      </c>
      <c r="CS5" s="5" t="s">
        <v>69</v>
      </c>
      <c r="CT5" s="5" t="s">
        <v>69</v>
      </c>
      <c r="CU5" s="5" t="s">
        <v>69</v>
      </c>
    </row>
    <row r="6" spans="1:99" x14ac:dyDescent="0.3">
      <c r="A6" s="23" t="s">
        <v>4</v>
      </c>
      <c r="B6" s="6" t="s">
        <v>15</v>
      </c>
      <c r="C6" s="6" t="s">
        <v>15</v>
      </c>
      <c r="D6" s="6" t="s">
        <v>15</v>
      </c>
      <c r="E6" s="6" t="s">
        <v>15</v>
      </c>
      <c r="F6" s="6" t="s">
        <v>15</v>
      </c>
      <c r="G6" s="6" t="s">
        <v>15</v>
      </c>
      <c r="H6" s="6" t="s">
        <v>15</v>
      </c>
      <c r="I6" s="23" t="s">
        <v>4</v>
      </c>
      <c r="J6" s="6" t="s">
        <v>40</v>
      </c>
      <c r="K6" s="6" t="s">
        <v>40</v>
      </c>
      <c r="L6" s="6" t="s">
        <v>40</v>
      </c>
      <c r="M6" s="6" t="s">
        <v>40</v>
      </c>
      <c r="N6" s="6" t="s">
        <v>40</v>
      </c>
      <c r="O6" s="6" t="s">
        <v>40</v>
      </c>
      <c r="P6" s="6" t="s">
        <v>40</v>
      </c>
      <c r="Q6" s="23" t="s">
        <v>4</v>
      </c>
      <c r="R6" s="6" t="s">
        <v>40</v>
      </c>
      <c r="S6" s="6" t="s">
        <v>40</v>
      </c>
      <c r="T6" s="6" t="s">
        <v>40</v>
      </c>
      <c r="U6" s="6" t="s">
        <v>40</v>
      </c>
      <c r="V6" s="6" t="s">
        <v>40</v>
      </c>
      <c r="W6" s="6" t="s">
        <v>40</v>
      </c>
      <c r="X6" s="6" t="s">
        <v>40</v>
      </c>
      <c r="Z6" s="23" t="s">
        <v>4</v>
      </c>
      <c r="AA6" s="6" t="s">
        <v>15</v>
      </c>
      <c r="AB6" s="6" t="s">
        <v>15</v>
      </c>
      <c r="AC6" s="6" t="s">
        <v>15</v>
      </c>
      <c r="AD6" s="6" t="s">
        <v>15</v>
      </c>
      <c r="AE6" s="6" t="s">
        <v>15</v>
      </c>
      <c r="AF6" s="6" t="s">
        <v>15</v>
      </c>
      <c r="AG6" s="6" t="s">
        <v>15</v>
      </c>
      <c r="AH6" s="23" t="s">
        <v>4</v>
      </c>
      <c r="AI6" s="6" t="s">
        <v>40</v>
      </c>
      <c r="AJ6" s="6" t="s">
        <v>40</v>
      </c>
      <c r="AK6" s="6" t="s">
        <v>40</v>
      </c>
      <c r="AL6" s="6" t="s">
        <v>40</v>
      </c>
      <c r="AM6" s="6" t="s">
        <v>40</v>
      </c>
      <c r="AN6" s="6" t="s">
        <v>40</v>
      </c>
      <c r="AO6" s="6" t="s">
        <v>40</v>
      </c>
      <c r="AP6" s="23" t="s">
        <v>4</v>
      </c>
      <c r="AQ6" s="6" t="s">
        <v>40</v>
      </c>
      <c r="AR6" s="6" t="s">
        <v>40</v>
      </c>
      <c r="AS6" s="6" t="s">
        <v>40</v>
      </c>
      <c r="AT6" s="6" t="s">
        <v>40</v>
      </c>
      <c r="AU6" s="6" t="s">
        <v>40</v>
      </c>
      <c r="AV6" s="6" t="s">
        <v>40</v>
      </c>
      <c r="AW6" s="6" t="s">
        <v>40</v>
      </c>
      <c r="AY6" s="23" t="s">
        <v>4</v>
      </c>
      <c r="AZ6" s="6" t="s">
        <v>15</v>
      </c>
      <c r="BA6" s="6" t="s">
        <v>15</v>
      </c>
      <c r="BB6" s="6" t="s">
        <v>15</v>
      </c>
      <c r="BC6" s="6" t="s">
        <v>15</v>
      </c>
      <c r="BD6" s="6" t="s">
        <v>15</v>
      </c>
      <c r="BE6" s="6" t="s">
        <v>15</v>
      </c>
      <c r="BF6" s="6" t="s">
        <v>15</v>
      </c>
      <c r="BG6" s="23" t="s">
        <v>4</v>
      </c>
      <c r="BH6" s="6" t="s">
        <v>40</v>
      </c>
      <c r="BI6" s="6" t="s">
        <v>40</v>
      </c>
      <c r="BJ6" s="6" t="s">
        <v>40</v>
      </c>
      <c r="BK6" s="6" t="s">
        <v>40</v>
      </c>
      <c r="BL6" s="6" t="s">
        <v>40</v>
      </c>
      <c r="BM6" s="6" t="s">
        <v>40</v>
      </c>
      <c r="BN6" s="6" t="s">
        <v>40</v>
      </c>
      <c r="BO6" s="23" t="s">
        <v>4</v>
      </c>
      <c r="BP6" s="6" t="s">
        <v>40</v>
      </c>
      <c r="BQ6" s="6" t="s">
        <v>40</v>
      </c>
      <c r="BR6" s="6" t="s">
        <v>40</v>
      </c>
      <c r="BS6" s="6" t="s">
        <v>40</v>
      </c>
      <c r="BT6" s="6" t="s">
        <v>40</v>
      </c>
      <c r="BU6" s="6" t="s">
        <v>40</v>
      </c>
      <c r="BV6" s="6" t="s">
        <v>40</v>
      </c>
      <c r="BX6" s="23" t="s">
        <v>4</v>
      </c>
      <c r="BY6" s="6" t="s">
        <v>15</v>
      </c>
      <c r="BZ6" s="6" t="s">
        <v>15</v>
      </c>
      <c r="CA6" s="6" t="s">
        <v>15</v>
      </c>
      <c r="CB6" s="6" t="s">
        <v>15</v>
      </c>
      <c r="CC6" s="6" t="s">
        <v>15</v>
      </c>
      <c r="CD6" s="6" t="s">
        <v>15</v>
      </c>
      <c r="CE6" s="6" t="s">
        <v>15</v>
      </c>
      <c r="CF6" s="23" t="s">
        <v>4</v>
      </c>
      <c r="CG6" s="6" t="s">
        <v>40</v>
      </c>
      <c r="CH6" s="6" t="s">
        <v>40</v>
      </c>
      <c r="CI6" s="6" t="s">
        <v>40</v>
      </c>
      <c r="CJ6" s="6" t="s">
        <v>40</v>
      </c>
      <c r="CK6" s="6" t="s">
        <v>40</v>
      </c>
      <c r="CL6" s="6" t="s">
        <v>40</v>
      </c>
      <c r="CM6" s="6" t="s">
        <v>40</v>
      </c>
      <c r="CN6" s="23" t="s">
        <v>4</v>
      </c>
      <c r="CO6" s="6" t="s">
        <v>40</v>
      </c>
      <c r="CP6" s="6" t="s">
        <v>40</v>
      </c>
      <c r="CQ6" s="6" t="s">
        <v>40</v>
      </c>
      <c r="CR6" s="6" t="s">
        <v>40</v>
      </c>
      <c r="CS6" s="6" t="s">
        <v>40</v>
      </c>
      <c r="CT6" s="6" t="s">
        <v>40</v>
      </c>
      <c r="CU6" s="6" t="s">
        <v>40</v>
      </c>
    </row>
    <row r="7" spans="1:99" x14ac:dyDescent="0.3">
      <c r="A7" s="23" t="s">
        <v>5</v>
      </c>
      <c r="B7" s="6" t="s">
        <v>16</v>
      </c>
      <c r="C7" s="6" t="s">
        <v>16</v>
      </c>
      <c r="D7" s="6" t="s">
        <v>16</v>
      </c>
      <c r="E7" s="6" t="s">
        <v>16</v>
      </c>
      <c r="F7" s="6" t="s">
        <v>16</v>
      </c>
      <c r="G7" s="6" t="s">
        <v>16</v>
      </c>
      <c r="H7" s="6" t="s">
        <v>16</v>
      </c>
      <c r="I7" s="23" t="s">
        <v>5</v>
      </c>
      <c r="J7" s="6" t="s">
        <v>42</v>
      </c>
      <c r="K7" s="6" t="s">
        <v>43</v>
      </c>
      <c r="L7" s="6" t="s">
        <v>44</v>
      </c>
      <c r="M7" s="6" t="s">
        <v>47</v>
      </c>
      <c r="N7" s="6" t="s">
        <v>48</v>
      </c>
      <c r="O7" s="6" t="s">
        <v>49</v>
      </c>
      <c r="P7" s="6" t="s">
        <v>45</v>
      </c>
      <c r="Q7" s="23" t="s">
        <v>5</v>
      </c>
      <c r="R7" s="6" t="s">
        <v>42</v>
      </c>
      <c r="S7" s="6" t="s">
        <v>43</v>
      </c>
      <c r="T7" s="6" t="s">
        <v>44</v>
      </c>
      <c r="U7" s="6" t="s">
        <v>47</v>
      </c>
      <c r="V7" s="6" t="s">
        <v>48</v>
      </c>
      <c r="W7" s="6" t="s">
        <v>49</v>
      </c>
      <c r="X7" s="6" t="s">
        <v>45</v>
      </c>
      <c r="Z7" s="23" t="s">
        <v>5</v>
      </c>
      <c r="AA7" s="19" t="s">
        <v>46</v>
      </c>
      <c r="AB7" s="19" t="s">
        <v>46</v>
      </c>
      <c r="AC7" s="19" t="s">
        <v>46</v>
      </c>
      <c r="AD7" s="19" t="s">
        <v>46</v>
      </c>
      <c r="AE7" s="19" t="s">
        <v>46</v>
      </c>
      <c r="AF7" s="19" t="s">
        <v>46</v>
      </c>
      <c r="AG7" s="19" t="s">
        <v>46</v>
      </c>
      <c r="AH7" s="23" t="s">
        <v>5</v>
      </c>
      <c r="AI7" s="6" t="s">
        <v>53</v>
      </c>
      <c r="AJ7" s="6" t="s">
        <v>54</v>
      </c>
      <c r="AK7" s="6" t="s">
        <v>55</v>
      </c>
      <c r="AL7" s="6" t="s">
        <v>56</v>
      </c>
      <c r="AM7" s="6" t="s">
        <v>57</v>
      </c>
      <c r="AN7" s="6" t="s">
        <v>58</v>
      </c>
      <c r="AO7" s="6" t="s">
        <v>59</v>
      </c>
      <c r="AP7" s="23" t="s">
        <v>5</v>
      </c>
      <c r="AQ7" s="6" t="s">
        <v>42</v>
      </c>
      <c r="AR7" s="6" t="s">
        <v>43</v>
      </c>
      <c r="AS7" s="6" t="s">
        <v>44</v>
      </c>
      <c r="AT7" s="6" t="s">
        <v>47</v>
      </c>
      <c r="AU7" s="6" t="s">
        <v>48</v>
      </c>
      <c r="AV7" s="6" t="s">
        <v>49</v>
      </c>
      <c r="AW7" s="6" t="s">
        <v>45</v>
      </c>
      <c r="AY7" s="23" t="s">
        <v>5</v>
      </c>
      <c r="AZ7" s="6" t="s">
        <v>16</v>
      </c>
      <c r="BA7" s="6" t="s">
        <v>16</v>
      </c>
      <c r="BB7" s="6" t="s">
        <v>16</v>
      </c>
      <c r="BC7" s="6" t="s">
        <v>16</v>
      </c>
      <c r="BD7" s="6" t="s">
        <v>16</v>
      </c>
      <c r="BE7" s="6" t="s">
        <v>16</v>
      </c>
      <c r="BF7" s="6" t="s">
        <v>16</v>
      </c>
      <c r="BG7" s="23" t="s">
        <v>5</v>
      </c>
      <c r="BH7" s="6" t="s">
        <v>42</v>
      </c>
      <c r="BI7" s="6" t="s">
        <v>43</v>
      </c>
      <c r="BJ7" s="6" t="s">
        <v>44</v>
      </c>
      <c r="BK7" s="6" t="s">
        <v>47</v>
      </c>
      <c r="BL7" s="6" t="s">
        <v>48</v>
      </c>
      <c r="BM7" s="6" t="s">
        <v>49</v>
      </c>
      <c r="BN7" s="6" t="s">
        <v>45</v>
      </c>
      <c r="BO7" s="23" t="s">
        <v>5</v>
      </c>
      <c r="BP7" s="6" t="s">
        <v>42</v>
      </c>
      <c r="BQ7" s="6" t="s">
        <v>43</v>
      </c>
      <c r="BR7" s="6" t="s">
        <v>44</v>
      </c>
      <c r="BS7" s="6" t="s">
        <v>47</v>
      </c>
      <c r="BT7" s="6" t="s">
        <v>48</v>
      </c>
      <c r="BU7" s="6" t="s">
        <v>49</v>
      </c>
      <c r="BV7" s="6" t="s">
        <v>45</v>
      </c>
      <c r="BX7" s="23" t="s">
        <v>5</v>
      </c>
      <c r="BY7" s="6" t="s">
        <v>16</v>
      </c>
      <c r="BZ7" s="6" t="s">
        <v>16</v>
      </c>
      <c r="CA7" s="6" t="s">
        <v>16</v>
      </c>
      <c r="CB7" s="6" t="s">
        <v>16</v>
      </c>
      <c r="CC7" s="6" t="s">
        <v>16</v>
      </c>
      <c r="CD7" s="6" t="s">
        <v>16</v>
      </c>
      <c r="CE7" s="6" t="s">
        <v>16</v>
      </c>
      <c r="CF7" s="23" t="s">
        <v>5</v>
      </c>
      <c r="CG7" s="6" t="s">
        <v>42</v>
      </c>
      <c r="CH7" s="6" t="s">
        <v>43</v>
      </c>
      <c r="CI7" s="6" t="s">
        <v>44</v>
      </c>
      <c r="CJ7" s="6" t="s">
        <v>47</v>
      </c>
      <c r="CK7" s="6" t="s">
        <v>48</v>
      </c>
      <c r="CL7" s="6" t="s">
        <v>49</v>
      </c>
      <c r="CM7" s="6" t="s">
        <v>45</v>
      </c>
      <c r="CN7" s="23" t="s">
        <v>5</v>
      </c>
      <c r="CO7" s="6" t="s">
        <v>42</v>
      </c>
      <c r="CP7" s="6" t="s">
        <v>43</v>
      </c>
      <c r="CQ7" s="6" t="s">
        <v>44</v>
      </c>
      <c r="CR7" s="6" t="s">
        <v>47</v>
      </c>
      <c r="CS7" s="6" t="s">
        <v>48</v>
      </c>
      <c r="CT7" s="6" t="s">
        <v>49</v>
      </c>
      <c r="CU7" s="6" t="s">
        <v>45</v>
      </c>
    </row>
    <row r="8" spans="1:99" x14ac:dyDescent="0.3">
      <c r="A8" s="23" t="s">
        <v>19</v>
      </c>
      <c r="B8" s="6">
        <v>1299</v>
      </c>
      <c r="C8" s="6">
        <v>1449</v>
      </c>
      <c r="D8" s="6">
        <v>1599</v>
      </c>
      <c r="E8" s="6">
        <v>1799</v>
      </c>
      <c r="F8" s="6">
        <v>1899</v>
      </c>
      <c r="G8" s="6">
        <v>2149</v>
      </c>
      <c r="H8" s="6">
        <v>2299</v>
      </c>
      <c r="I8" s="23" t="s">
        <v>19</v>
      </c>
      <c r="J8" s="6">
        <v>4999</v>
      </c>
      <c r="K8" s="6">
        <v>5499</v>
      </c>
      <c r="L8" s="6">
        <v>5749</v>
      </c>
      <c r="M8" s="6">
        <v>5999</v>
      </c>
      <c r="N8" s="6">
        <v>6099</v>
      </c>
      <c r="O8" s="6">
        <v>6299</v>
      </c>
      <c r="P8" s="6">
        <v>6499</v>
      </c>
      <c r="Q8" s="23" t="s">
        <v>19</v>
      </c>
      <c r="R8" s="6">
        <v>6999</v>
      </c>
      <c r="S8" s="6">
        <v>7299</v>
      </c>
      <c r="T8" s="6">
        <v>7499</v>
      </c>
      <c r="U8" s="6">
        <v>7899</v>
      </c>
      <c r="V8" s="6">
        <v>7999</v>
      </c>
      <c r="W8" s="6">
        <v>8399</v>
      </c>
      <c r="X8" s="6">
        <v>8699</v>
      </c>
      <c r="Z8" s="23" t="s">
        <v>19</v>
      </c>
      <c r="AA8" s="6">
        <v>1999</v>
      </c>
      <c r="AB8" s="6">
        <v>2099</v>
      </c>
      <c r="AC8" s="6">
        <v>2249</v>
      </c>
      <c r="AD8" s="6">
        <v>2499</v>
      </c>
      <c r="AE8" s="6">
        <v>2599</v>
      </c>
      <c r="AF8" s="6">
        <v>2799</v>
      </c>
      <c r="AG8" s="6">
        <v>2899</v>
      </c>
      <c r="AH8" s="23" t="s">
        <v>19</v>
      </c>
      <c r="AI8" s="6">
        <v>6249</v>
      </c>
      <c r="AJ8" s="6">
        <v>6749</v>
      </c>
      <c r="AK8" s="6">
        <v>6999</v>
      </c>
      <c r="AL8" s="6">
        <v>7399</v>
      </c>
      <c r="AM8" s="6">
        <v>7499</v>
      </c>
      <c r="AN8" s="6">
        <v>7599</v>
      </c>
      <c r="AO8" s="6">
        <v>7699</v>
      </c>
      <c r="AP8" s="23" t="s">
        <v>19</v>
      </c>
      <c r="AQ8" s="6">
        <v>8499</v>
      </c>
      <c r="AR8" s="6">
        <v>8749</v>
      </c>
      <c r="AS8" s="6">
        <v>8899</v>
      </c>
      <c r="AT8" s="6">
        <v>9349</v>
      </c>
      <c r="AU8" s="6">
        <v>9449</v>
      </c>
      <c r="AV8" s="6">
        <v>9799</v>
      </c>
      <c r="AW8" s="6">
        <v>9899</v>
      </c>
      <c r="AY8" s="23" t="s">
        <v>19</v>
      </c>
      <c r="AZ8" s="6">
        <v>1299</v>
      </c>
      <c r="BA8" s="6">
        <v>1449</v>
      </c>
      <c r="BB8" s="6">
        <v>1599</v>
      </c>
      <c r="BC8" s="6">
        <v>1799</v>
      </c>
      <c r="BD8" s="6">
        <v>1899</v>
      </c>
      <c r="BE8" s="6">
        <v>2149</v>
      </c>
      <c r="BF8" s="6">
        <v>2299</v>
      </c>
      <c r="BG8" s="23" t="s">
        <v>19</v>
      </c>
      <c r="BH8" s="6">
        <v>3199</v>
      </c>
      <c r="BI8" s="6">
        <v>3299</v>
      </c>
      <c r="BJ8" s="6">
        <v>3399</v>
      </c>
      <c r="BK8" s="6">
        <v>3499</v>
      </c>
      <c r="BL8" s="6">
        <v>3599</v>
      </c>
      <c r="BM8" s="6">
        <v>3699</v>
      </c>
      <c r="BN8" s="6">
        <v>3799</v>
      </c>
      <c r="BO8" s="23" t="s">
        <v>19</v>
      </c>
      <c r="BP8" s="6">
        <v>6399</v>
      </c>
      <c r="BQ8" s="6">
        <v>6699</v>
      </c>
      <c r="BR8" s="6">
        <v>6899</v>
      </c>
      <c r="BS8" s="6">
        <v>7299</v>
      </c>
      <c r="BT8" s="6">
        <v>7399</v>
      </c>
      <c r="BU8" s="6">
        <v>7799</v>
      </c>
      <c r="BV8" s="6">
        <v>7999</v>
      </c>
      <c r="BX8" s="23" t="s">
        <v>19</v>
      </c>
      <c r="BY8" s="6">
        <v>1299</v>
      </c>
      <c r="BZ8" s="6">
        <v>1449</v>
      </c>
      <c r="CA8" s="6">
        <v>1599</v>
      </c>
      <c r="CB8" s="6">
        <v>1799</v>
      </c>
      <c r="CC8" s="6">
        <v>1899</v>
      </c>
      <c r="CD8" s="6">
        <v>2149</v>
      </c>
      <c r="CE8" s="6">
        <v>2299</v>
      </c>
      <c r="CF8" s="23" t="s">
        <v>19</v>
      </c>
      <c r="CG8" s="6">
        <v>3199</v>
      </c>
      <c r="CH8" s="6">
        <v>3299</v>
      </c>
      <c r="CI8" s="6">
        <v>3399</v>
      </c>
      <c r="CJ8" s="6">
        <v>3499</v>
      </c>
      <c r="CK8" s="6">
        <v>3599</v>
      </c>
      <c r="CL8" s="6">
        <v>3699</v>
      </c>
      <c r="CM8" s="6">
        <v>3799</v>
      </c>
      <c r="CN8" s="23" t="s">
        <v>19</v>
      </c>
      <c r="CO8" s="6">
        <v>6399</v>
      </c>
      <c r="CP8" s="6">
        <v>6699</v>
      </c>
      <c r="CQ8" s="6">
        <v>6899</v>
      </c>
      <c r="CR8" s="6">
        <v>7299</v>
      </c>
      <c r="CS8" s="6">
        <v>7399</v>
      </c>
      <c r="CT8" s="6">
        <v>7799</v>
      </c>
      <c r="CU8" s="6">
        <v>7999</v>
      </c>
    </row>
    <row r="9" spans="1:99" x14ac:dyDescent="0.3">
      <c r="A9" s="23" t="s">
        <v>6</v>
      </c>
      <c r="B9" s="6">
        <v>1100</v>
      </c>
      <c r="C9" s="6">
        <v>1250</v>
      </c>
      <c r="D9" s="6">
        <v>1375</v>
      </c>
      <c r="E9" s="6">
        <v>1550</v>
      </c>
      <c r="F9" s="6">
        <v>1650</v>
      </c>
      <c r="G9" s="6">
        <v>1850</v>
      </c>
      <c r="H9" s="6">
        <v>2000</v>
      </c>
      <c r="I9" s="23" t="s">
        <v>6</v>
      </c>
      <c r="J9" s="6">
        <v>4600</v>
      </c>
      <c r="K9" s="6">
        <v>5100</v>
      </c>
      <c r="L9" s="6">
        <v>5350</v>
      </c>
      <c r="M9" s="6">
        <v>5550</v>
      </c>
      <c r="N9" s="6">
        <v>5650</v>
      </c>
      <c r="O9" s="6">
        <v>5850</v>
      </c>
      <c r="P9" s="6">
        <v>6000</v>
      </c>
      <c r="Q9" s="23" t="s">
        <v>6</v>
      </c>
      <c r="R9" s="6">
        <v>6500</v>
      </c>
      <c r="S9" s="6">
        <v>6800</v>
      </c>
      <c r="T9" s="6">
        <v>7000</v>
      </c>
      <c r="U9" s="6">
        <v>7350</v>
      </c>
      <c r="V9" s="6">
        <v>7500</v>
      </c>
      <c r="W9" s="6">
        <v>7750</v>
      </c>
      <c r="X9" s="6">
        <v>8000</v>
      </c>
      <c r="Z9" s="23" t="s">
        <v>6</v>
      </c>
      <c r="AA9" s="6">
        <v>1775</v>
      </c>
      <c r="AB9" s="6">
        <v>1875</v>
      </c>
      <c r="AC9" s="6">
        <v>2000</v>
      </c>
      <c r="AD9" s="6">
        <v>2225</v>
      </c>
      <c r="AE9" s="6">
        <v>2350</v>
      </c>
      <c r="AF9" s="6">
        <v>2500</v>
      </c>
      <c r="AG9" s="6">
        <v>2650</v>
      </c>
      <c r="AH9" s="23" t="s">
        <v>6</v>
      </c>
      <c r="AI9" s="6">
        <v>5800</v>
      </c>
      <c r="AJ9" s="6">
        <v>6250</v>
      </c>
      <c r="AK9" s="6">
        <v>6500</v>
      </c>
      <c r="AL9" s="6">
        <v>6850</v>
      </c>
      <c r="AM9" s="6">
        <v>6950</v>
      </c>
      <c r="AN9" s="6">
        <v>7050</v>
      </c>
      <c r="AO9" s="6">
        <v>7125</v>
      </c>
      <c r="AP9" s="23" t="s">
        <v>6</v>
      </c>
      <c r="AQ9" s="6">
        <v>7925</v>
      </c>
      <c r="AR9" s="6">
        <v>8150</v>
      </c>
      <c r="AS9" s="6">
        <v>8300</v>
      </c>
      <c r="AT9" s="6">
        <v>8650</v>
      </c>
      <c r="AU9" s="6">
        <v>8800</v>
      </c>
      <c r="AV9" s="6">
        <v>9150</v>
      </c>
      <c r="AW9" s="6">
        <v>9250</v>
      </c>
      <c r="AY9" s="23" t="s">
        <v>6</v>
      </c>
      <c r="AZ9" s="6">
        <v>1100</v>
      </c>
      <c r="BA9" s="6">
        <v>1250</v>
      </c>
      <c r="BB9" s="6">
        <v>1375</v>
      </c>
      <c r="BC9" s="6">
        <v>1550</v>
      </c>
      <c r="BD9" s="6">
        <v>1650</v>
      </c>
      <c r="BE9" s="6">
        <v>1850</v>
      </c>
      <c r="BF9" s="6">
        <v>2000</v>
      </c>
      <c r="BG9" s="23" t="s">
        <v>6</v>
      </c>
      <c r="BH9" s="6">
        <v>2800</v>
      </c>
      <c r="BI9" s="6">
        <v>2900</v>
      </c>
      <c r="BJ9" s="6">
        <v>3000</v>
      </c>
      <c r="BK9" s="6">
        <v>3100</v>
      </c>
      <c r="BL9" s="6">
        <v>3200</v>
      </c>
      <c r="BM9" s="6">
        <v>3300</v>
      </c>
      <c r="BN9" s="6">
        <v>6000</v>
      </c>
      <c r="BO9" s="23" t="s">
        <v>6</v>
      </c>
      <c r="BP9" s="6">
        <v>5850</v>
      </c>
      <c r="BQ9" s="6">
        <v>6150</v>
      </c>
      <c r="BR9" s="6">
        <v>6350</v>
      </c>
      <c r="BS9" s="6">
        <v>6675</v>
      </c>
      <c r="BT9" s="6">
        <v>6800</v>
      </c>
      <c r="BU9" s="6">
        <v>7200</v>
      </c>
      <c r="BV9" s="6">
        <v>7400</v>
      </c>
      <c r="BX9" s="23" t="s">
        <v>6</v>
      </c>
      <c r="BY9" s="6">
        <v>1100</v>
      </c>
      <c r="BZ9" s="6">
        <v>1250</v>
      </c>
      <c r="CA9" s="6">
        <v>1375</v>
      </c>
      <c r="CB9" s="6">
        <v>1550</v>
      </c>
      <c r="CC9" s="6">
        <v>1650</v>
      </c>
      <c r="CD9" s="6">
        <v>1850</v>
      </c>
      <c r="CE9" s="6">
        <v>2000</v>
      </c>
      <c r="CF9" s="23" t="s">
        <v>6</v>
      </c>
      <c r="CG9" s="6">
        <v>2800</v>
      </c>
      <c r="CH9" s="6">
        <v>2900</v>
      </c>
      <c r="CI9" s="6">
        <v>3000</v>
      </c>
      <c r="CJ9" s="6">
        <v>3100</v>
      </c>
      <c r="CK9" s="6">
        <v>3200</v>
      </c>
      <c r="CL9" s="6">
        <v>3300</v>
      </c>
      <c r="CM9" s="6">
        <v>6000</v>
      </c>
      <c r="CN9" s="23" t="s">
        <v>6</v>
      </c>
      <c r="CO9" s="6">
        <v>5850</v>
      </c>
      <c r="CP9" s="6">
        <v>6150</v>
      </c>
      <c r="CQ9" s="6">
        <v>6350</v>
      </c>
      <c r="CR9" s="6">
        <v>6675</v>
      </c>
      <c r="CS9" s="6">
        <v>6800</v>
      </c>
      <c r="CT9" s="6">
        <v>7200</v>
      </c>
      <c r="CU9" s="6">
        <v>7400</v>
      </c>
    </row>
    <row r="10" spans="1:99" x14ac:dyDescent="0.3">
      <c r="A10" s="23" t="s">
        <v>7</v>
      </c>
      <c r="B10" s="6">
        <f>B8-B9</f>
        <v>199</v>
      </c>
      <c r="C10" s="6">
        <f t="shared" ref="C10:H10" si="0">C8-C9</f>
        <v>199</v>
      </c>
      <c r="D10" s="6">
        <f t="shared" si="0"/>
        <v>224</v>
      </c>
      <c r="E10" s="6">
        <f t="shared" si="0"/>
        <v>249</v>
      </c>
      <c r="F10" s="6">
        <f t="shared" si="0"/>
        <v>249</v>
      </c>
      <c r="G10" s="6">
        <f t="shared" si="0"/>
        <v>299</v>
      </c>
      <c r="H10" s="6">
        <f t="shared" si="0"/>
        <v>299</v>
      </c>
      <c r="I10" s="23" t="s">
        <v>7</v>
      </c>
      <c r="J10" s="6">
        <f>J8-J9</f>
        <v>399</v>
      </c>
      <c r="K10" s="6">
        <f t="shared" ref="K10" si="1">K8-K9</f>
        <v>399</v>
      </c>
      <c r="L10" s="6">
        <f t="shared" ref="L10" si="2">L8-L9</f>
        <v>399</v>
      </c>
      <c r="M10" s="6">
        <f t="shared" ref="M10" si="3">M8-M9</f>
        <v>449</v>
      </c>
      <c r="N10" s="6">
        <f t="shared" ref="N10" si="4">N8-N9</f>
        <v>449</v>
      </c>
      <c r="O10" s="6">
        <f t="shared" ref="O10" si="5">O8-O9</f>
        <v>449</v>
      </c>
      <c r="P10" s="6">
        <f t="shared" ref="P10" si="6">P8-P9</f>
        <v>499</v>
      </c>
      <c r="Q10" s="23" t="s">
        <v>7</v>
      </c>
      <c r="R10" s="6">
        <f>R8-R9</f>
        <v>499</v>
      </c>
      <c r="S10" s="6">
        <f t="shared" ref="S10" si="7">S8-S9</f>
        <v>499</v>
      </c>
      <c r="T10" s="6">
        <f t="shared" ref="T10" si="8">T8-T9</f>
        <v>499</v>
      </c>
      <c r="U10" s="6">
        <f t="shared" ref="U10" si="9">U8-U9</f>
        <v>549</v>
      </c>
      <c r="V10" s="6">
        <f t="shared" ref="V10" si="10">V8-V9</f>
        <v>499</v>
      </c>
      <c r="W10" s="6">
        <f t="shared" ref="W10" si="11">W8-W9</f>
        <v>649</v>
      </c>
      <c r="X10" s="6">
        <f t="shared" ref="X10" si="12">X8-X9</f>
        <v>699</v>
      </c>
      <c r="Z10" s="23" t="s">
        <v>7</v>
      </c>
      <c r="AA10" s="6">
        <f>AA8-AA9</f>
        <v>224</v>
      </c>
      <c r="AB10" s="6">
        <f t="shared" ref="AB10" si="13">AB8-AB9</f>
        <v>224</v>
      </c>
      <c r="AC10" s="6">
        <f t="shared" ref="AC10" si="14">AC8-AC9</f>
        <v>249</v>
      </c>
      <c r="AD10" s="6">
        <f t="shared" ref="AD10" si="15">AD8-AD9</f>
        <v>274</v>
      </c>
      <c r="AE10" s="6">
        <f t="shared" ref="AE10" si="16">AE8-AE9</f>
        <v>249</v>
      </c>
      <c r="AF10" s="6">
        <f t="shared" ref="AF10" si="17">AF8-AF9</f>
        <v>299</v>
      </c>
      <c r="AG10" s="6">
        <f t="shared" ref="AG10" si="18">AG8-AG9</f>
        <v>249</v>
      </c>
      <c r="AH10" s="23" t="s">
        <v>7</v>
      </c>
      <c r="AI10" s="6">
        <f>AI8-AI9</f>
        <v>449</v>
      </c>
      <c r="AJ10" s="6">
        <f t="shared" ref="AJ10" si="19">AJ8-AJ9</f>
        <v>499</v>
      </c>
      <c r="AK10" s="6">
        <f t="shared" ref="AK10" si="20">AK8-AK9</f>
        <v>499</v>
      </c>
      <c r="AL10" s="6">
        <f t="shared" ref="AL10" si="21">AL8-AL9</f>
        <v>549</v>
      </c>
      <c r="AM10" s="6">
        <f t="shared" ref="AM10" si="22">AM8-AM9</f>
        <v>549</v>
      </c>
      <c r="AN10" s="6">
        <f t="shared" ref="AN10" si="23">AN8-AN9</f>
        <v>549</v>
      </c>
      <c r="AO10" s="6">
        <f t="shared" ref="AO10" si="24">AO8-AO9</f>
        <v>574</v>
      </c>
      <c r="AP10" s="23" t="s">
        <v>7</v>
      </c>
      <c r="AQ10" s="6">
        <f>AQ8-AQ9</f>
        <v>574</v>
      </c>
      <c r="AR10" s="6">
        <f t="shared" ref="AR10" si="25">AR8-AR9</f>
        <v>599</v>
      </c>
      <c r="AS10" s="6">
        <f t="shared" ref="AS10" si="26">AS8-AS9</f>
        <v>599</v>
      </c>
      <c r="AT10" s="6">
        <f t="shared" ref="AT10" si="27">AT8-AT9</f>
        <v>699</v>
      </c>
      <c r="AU10" s="6">
        <f t="shared" ref="AU10" si="28">AU8-AU9</f>
        <v>649</v>
      </c>
      <c r="AV10" s="6">
        <f t="shared" ref="AV10" si="29">AV8-AV9</f>
        <v>649</v>
      </c>
      <c r="AW10" s="6">
        <f t="shared" ref="AW10" si="30">AW8-AW9</f>
        <v>649</v>
      </c>
      <c r="AY10" s="23" t="s">
        <v>7</v>
      </c>
      <c r="AZ10" s="6">
        <f>AZ8-AZ9</f>
        <v>199</v>
      </c>
      <c r="BA10" s="6">
        <f t="shared" ref="BA10:BF10" si="31">BA8-BA9</f>
        <v>199</v>
      </c>
      <c r="BB10" s="6">
        <f t="shared" si="31"/>
        <v>224</v>
      </c>
      <c r="BC10" s="6">
        <f t="shared" si="31"/>
        <v>249</v>
      </c>
      <c r="BD10" s="6">
        <f t="shared" si="31"/>
        <v>249</v>
      </c>
      <c r="BE10" s="6">
        <f t="shared" si="31"/>
        <v>299</v>
      </c>
      <c r="BF10" s="6">
        <f t="shared" si="31"/>
        <v>299</v>
      </c>
      <c r="BG10" s="23" t="s">
        <v>7</v>
      </c>
      <c r="BH10" s="6">
        <f>BH8-BH9</f>
        <v>399</v>
      </c>
      <c r="BI10" s="6">
        <f t="shared" ref="BI10:BN10" si="32">BI8-BI9</f>
        <v>399</v>
      </c>
      <c r="BJ10" s="6">
        <f t="shared" si="32"/>
        <v>399</v>
      </c>
      <c r="BK10" s="6">
        <f t="shared" si="32"/>
        <v>399</v>
      </c>
      <c r="BL10" s="6">
        <f t="shared" si="32"/>
        <v>399</v>
      </c>
      <c r="BM10" s="6">
        <f t="shared" si="32"/>
        <v>399</v>
      </c>
      <c r="BN10" s="6">
        <f t="shared" si="32"/>
        <v>-2201</v>
      </c>
      <c r="BO10" s="23" t="s">
        <v>7</v>
      </c>
      <c r="BP10" s="6">
        <f>BP8-BP9</f>
        <v>549</v>
      </c>
      <c r="BQ10" s="6">
        <f t="shared" ref="BQ10:BV10" si="33">BQ8-BQ9</f>
        <v>549</v>
      </c>
      <c r="BR10" s="6">
        <f t="shared" si="33"/>
        <v>549</v>
      </c>
      <c r="BS10" s="6">
        <f t="shared" si="33"/>
        <v>624</v>
      </c>
      <c r="BT10" s="6">
        <f t="shared" si="33"/>
        <v>599</v>
      </c>
      <c r="BU10" s="6">
        <f t="shared" si="33"/>
        <v>599</v>
      </c>
      <c r="BV10" s="6">
        <f t="shared" si="33"/>
        <v>599</v>
      </c>
      <c r="BX10" s="23" t="s">
        <v>7</v>
      </c>
      <c r="BY10" s="6">
        <f>BY8-BY9</f>
        <v>199</v>
      </c>
      <c r="BZ10" s="6">
        <f t="shared" ref="BZ10:CE10" si="34">BZ8-BZ9</f>
        <v>199</v>
      </c>
      <c r="CA10" s="6">
        <f t="shared" si="34"/>
        <v>224</v>
      </c>
      <c r="CB10" s="6">
        <f t="shared" si="34"/>
        <v>249</v>
      </c>
      <c r="CC10" s="6">
        <f t="shared" si="34"/>
        <v>249</v>
      </c>
      <c r="CD10" s="6">
        <f t="shared" si="34"/>
        <v>299</v>
      </c>
      <c r="CE10" s="6">
        <f t="shared" si="34"/>
        <v>299</v>
      </c>
      <c r="CF10" s="23" t="s">
        <v>7</v>
      </c>
      <c r="CG10" s="6">
        <f>CG8-CG9</f>
        <v>399</v>
      </c>
      <c r="CH10" s="6">
        <f t="shared" ref="CH10:CM10" si="35">CH8-CH9</f>
        <v>399</v>
      </c>
      <c r="CI10" s="6">
        <f t="shared" si="35"/>
        <v>399</v>
      </c>
      <c r="CJ10" s="6">
        <f t="shared" si="35"/>
        <v>399</v>
      </c>
      <c r="CK10" s="6">
        <f t="shared" si="35"/>
        <v>399</v>
      </c>
      <c r="CL10" s="6">
        <f t="shared" si="35"/>
        <v>399</v>
      </c>
      <c r="CM10" s="6">
        <f t="shared" si="35"/>
        <v>-2201</v>
      </c>
      <c r="CN10" s="23" t="s">
        <v>7</v>
      </c>
      <c r="CO10" s="6">
        <f>CO8-CO9</f>
        <v>549</v>
      </c>
      <c r="CP10" s="6">
        <f t="shared" ref="CP10:CU10" si="36">CP8-CP9</f>
        <v>549</v>
      </c>
      <c r="CQ10" s="6">
        <f t="shared" si="36"/>
        <v>549</v>
      </c>
      <c r="CR10" s="6">
        <f t="shared" si="36"/>
        <v>624</v>
      </c>
      <c r="CS10" s="6">
        <f t="shared" si="36"/>
        <v>599</v>
      </c>
      <c r="CT10" s="6">
        <f t="shared" si="36"/>
        <v>599</v>
      </c>
      <c r="CU10" s="6">
        <f t="shared" si="36"/>
        <v>599</v>
      </c>
    </row>
    <row r="11" spans="1:99" x14ac:dyDescent="0.3">
      <c r="A11" s="23" t="s">
        <v>8</v>
      </c>
      <c r="B11" s="6">
        <v>25</v>
      </c>
      <c r="C11" s="6">
        <v>25</v>
      </c>
      <c r="D11" s="6">
        <v>25</v>
      </c>
      <c r="E11" s="6">
        <v>25</v>
      </c>
      <c r="F11" s="6">
        <v>25</v>
      </c>
      <c r="G11" s="6">
        <v>25</v>
      </c>
      <c r="H11" s="6">
        <v>25</v>
      </c>
      <c r="I11" s="23" t="s">
        <v>8</v>
      </c>
      <c r="J11" s="6">
        <v>25</v>
      </c>
      <c r="K11" s="6">
        <v>25</v>
      </c>
      <c r="L11" s="6">
        <v>25</v>
      </c>
      <c r="M11" s="6">
        <v>25</v>
      </c>
      <c r="N11" s="6">
        <v>25</v>
      </c>
      <c r="O11" s="6">
        <v>25</v>
      </c>
      <c r="P11" s="6">
        <v>25</v>
      </c>
      <c r="Q11" s="23" t="s">
        <v>8</v>
      </c>
      <c r="R11" s="6">
        <v>30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Z11" s="23" t="s">
        <v>8</v>
      </c>
      <c r="AA11" s="6">
        <v>25</v>
      </c>
      <c r="AB11" s="6">
        <v>25</v>
      </c>
      <c r="AC11" s="6">
        <v>25</v>
      </c>
      <c r="AD11" s="6">
        <v>25</v>
      </c>
      <c r="AE11" s="6">
        <v>25</v>
      </c>
      <c r="AF11" s="6">
        <v>25</v>
      </c>
      <c r="AG11" s="6">
        <v>25</v>
      </c>
      <c r="AH11" s="23" t="s">
        <v>8</v>
      </c>
      <c r="AI11" s="6">
        <v>25</v>
      </c>
      <c r="AJ11" s="6">
        <v>25</v>
      </c>
      <c r="AK11" s="6">
        <v>25</v>
      </c>
      <c r="AL11" s="6">
        <v>25</v>
      </c>
      <c r="AM11" s="6">
        <v>25</v>
      </c>
      <c r="AN11" s="6">
        <v>25</v>
      </c>
      <c r="AO11" s="6">
        <v>25</v>
      </c>
      <c r="AP11" s="23" t="s">
        <v>8</v>
      </c>
      <c r="AQ11" s="6">
        <v>25</v>
      </c>
      <c r="AR11" s="6">
        <v>25</v>
      </c>
      <c r="AS11" s="6">
        <v>25</v>
      </c>
      <c r="AT11" s="6">
        <v>25</v>
      </c>
      <c r="AU11" s="6">
        <v>25</v>
      </c>
      <c r="AV11" s="6">
        <v>25</v>
      </c>
      <c r="AW11" s="6">
        <v>25</v>
      </c>
      <c r="AY11" s="23" t="s">
        <v>8</v>
      </c>
      <c r="AZ11" s="6">
        <v>25</v>
      </c>
      <c r="BA11" s="6">
        <v>25</v>
      </c>
      <c r="BB11" s="6">
        <v>25</v>
      </c>
      <c r="BC11" s="6">
        <v>25</v>
      </c>
      <c r="BD11" s="6">
        <v>25</v>
      </c>
      <c r="BE11" s="6">
        <v>25</v>
      </c>
      <c r="BF11" s="6">
        <v>25</v>
      </c>
      <c r="BG11" s="23" t="s">
        <v>8</v>
      </c>
      <c r="BH11" s="6">
        <v>25</v>
      </c>
      <c r="BI11" s="6">
        <v>25</v>
      </c>
      <c r="BJ11" s="6">
        <v>25</v>
      </c>
      <c r="BK11" s="6">
        <v>25</v>
      </c>
      <c r="BL11" s="6">
        <v>25</v>
      </c>
      <c r="BM11" s="6">
        <v>25</v>
      </c>
      <c r="BN11" s="6">
        <v>25</v>
      </c>
      <c r="BO11" s="23" t="s">
        <v>8</v>
      </c>
      <c r="BP11" s="6">
        <v>30</v>
      </c>
      <c r="BQ11" s="6">
        <v>30</v>
      </c>
      <c r="BR11" s="6">
        <v>30</v>
      </c>
      <c r="BS11" s="6">
        <v>30</v>
      </c>
      <c r="BT11" s="6">
        <v>30</v>
      </c>
      <c r="BU11" s="6">
        <v>30</v>
      </c>
      <c r="BV11" s="6">
        <v>30</v>
      </c>
      <c r="BX11" s="23" t="s">
        <v>8</v>
      </c>
      <c r="BY11" s="6">
        <v>25</v>
      </c>
      <c r="BZ11" s="6">
        <v>25</v>
      </c>
      <c r="CA11" s="6">
        <v>25</v>
      </c>
      <c r="CB11" s="6">
        <v>25</v>
      </c>
      <c r="CC11" s="6">
        <v>25</v>
      </c>
      <c r="CD11" s="6">
        <v>25</v>
      </c>
      <c r="CE11" s="6">
        <v>25</v>
      </c>
      <c r="CF11" s="23" t="s">
        <v>8</v>
      </c>
      <c r="CG11" s="6">
        <v>25</v>
      </c>
      <c r="CH11" s="6">
        <v>25</v>
      </c>
      <c r="CI11" s="6">
        <v>25</v>
      </c>
      <c r="CJ11" s="6">
        <v>25</v>
      </c>
      <c r="CK11" s="6">
        <v>25</v>
      </c>
      <c r="CL11" s="6">
        <v>25</v>
      </c>
      <c r="CM11" s="6">
        <v>25</v>
      </c>
      <c r="CN11" s="23" t="s">
        <v>8</v>
      </c>
      <c r="CO11" s="6">
        <v>30</v>
      </c>
      <c r="CP11" s="6">
        <v>30</v>
      </c>
      <c r="CQ11" s="6">
        <v>30</v>
      </c>
      <c r="CR11" s="6">
        <v>30</v>
      </c>
      <c r="CS11" s="6">
        <v>30</v>
      </c>
      <c r="CT11" s="6">
        <v>30</v>
      </c>
      <c r="CU11" s="6">
        <v>30</v>
      </c>
    </row>
    <row r="12" spans="1:99" x14ac:dyDescent="0.3">
      <c r="A12" s="23" t="s">
        <v>22</v>
      </c>
      <c r="B12" s="6">
        <f>B8*0.0625</f>
        <v>81.1875</v>
      </c>
      <c r="C12" s="6">
        <f t="shared" ref="C12:H12" si="37">C8*0.0625</f>
        <v>90.5625</v>
      </c>
      <c r="D12" s="6">
        <f t="shared" si="37"/>
        <v>99.9375</v>
      </c>
      <c r="E12" s="6">
        <f t="shared" si="37"/>
        <v>112.4375</v>
      </c>
      <c r="F12" s="6">
        <f t="shared" si="37"/>
        <v>118.6875</v>
      </c>
      <c r="G12" s="6">
        <f t="shared" si="37"/>
        <v>134.3125</v>
      </c>
      <c r="H12" s="6">
        <f t="shared" si="37"/>
        <v>143.6875</v>
      </c>
      <c r="I12" s="23" t="s">
        <v>41</v>
      </c>
      <c r="J12" s="6">
        <f>J8*0.03</f>
        <v>149.97</v>
      </c>
      <c r="K12" s="6">
        <f t="shared" ref="K12:P12" si="38">K8*0.03</f>
        <v>164.97</v>
      </c>
      <c r="L12" s="6">
        <f t="shared" si="38"/>
        <v>172.47</v>
      </c>
      <c r="M12" s="6">
        <f t="shared" si="38"/>
        <v>179.97</v>
      </c>
      <c r="N12" s="6">
        <f t="shared" si="38"/>
        <v>182.97</v>
      </c>
      <c r="O12" s="6">
        <f t="shared" si="38"/>
        <v>188.97</v>
      </c>
      <c r="P12" s="6">
        <f t="shared" si="38"/>
        <v>194.97</v>
      </c>
      <c r="Q12" s="23" t="s">
        <v>41</v>
      </c>
      <c r="R12" s="6">
        <f>R8*0.03</f>
        <v>209.97</v>
      </c>
      <c r="S12" s="6">
        <f t="shared" ref="S12:X12" si="39">S8*0.03</f>
        <v>218.97</v>
      </c>
      <c r="T12" s="6">
        <f t="shared" si="39"/>
        <v>224.97</v>
      </c>
      <c r="U12" s="6">
        <f t="shared" si="39"/>
        <v>236.97</v>
      </c>
      <c r="V12" s="6">
        <f t="shared" si="39"/>
        <v>239.97</v>
      </c>
      <c r="W12" s="6">
        <f t="shared" si="39"/>
        <v>251.97</v>
      </c>
      <c r="X12" s="6">
        <f t="shared" si="39"/>
        <v>260.96999999999997</v>
      </c>
      <c r="Z12" s="23" t="s">
        <v>22</v>
      </c>
      <c r="AA12" s="6">
        <f>AA8*0.0415</f>
        <v>82.958500000000001</v>
      </c>
      <c r="AB12" s="6">
        <f t="shared" ref="AB12:AG12" si="40">AB8*0.0415</f>
        <v>87.108500000000006</v>
      </c>
      <c r="AC12" s="6">
        <f t="shared" si="40"/>
        <v>93.333500000000001</v>
      </c>
      <c r="AD12" s="6">
        <f t="shared" si="40"/>
        <v>103.7085</v>
      </c>
      <c r="AE12" s="6">
        <f t="shared" si="40"/>
        <v>107.85850000000001</v>
      </c>
      <c r="AF12" s="6">
        <f t="shared" si="40"/>
        <v>116.1585</v>
      </c>
      <c r="AG12" s="6">
        <f t="shared" si="40"/>
        <v>120.30850000000001</v>
      </c>
      <c r="AH12" s="23" t="s">
        <v>41</v>
      </c>
      <c r="AI12" s="6">
        <f>AI8*0.03</f>
        <v>187.47</v>
      </c>
      <c r="AJ12" s="6">
        <f t="shared" ref="AJ12:AO12" si="41">AJ8*0.03</f>
        <v>202.47</v>
      </c>
      <c r="AK12" s="6">
        <f t="shared" si="41"/>
        <v>209.97</v>
      </c>
      <c r="AL12" s="6">
        <f t="shared" si="41"/>
        <v>221.97</v>
      </c>
      <c r="AM12" s="6">
        <f t="shared" si="41"/>
        <v>224.97</v>
      </c>
      <c r="AN12" s="6">
        <f t="shared" si="41"/>
        <v>227.97</v>
      </c>
      <c r="AO12" s="6">
        <f t="shared" si="41"/>
        <v>230.97</v>
      </c>
      <c r="AP12" s="23" t="s">
        <v>60</v>
      </c>
      <c r="AQ12" s="6">
        <f>AQ8*0.018</f>
        <v>152.982</v>
      </c>
      <c r="AR12" s="6">
        <f t="shared" ref="AR12:AW12" si="42">AR8*0.018</f>
        <v>157.482</v>
      </c>
      <c r="AS12" s="6">
        <f t="shared" si="42"/>
        <v>160.18199999999999</v>
      </c>
      <c r="AT12" s="6">
        <f t="shared" si="42"/>
        <v>168.28199999999998</v>
      </c>
      <c r="AU12" s="6">
        <f t="shared" si="42"/>
        <v>170.08199999999999</v>
      </c>
      <c r="AV12" s="6">
        <f t="shared" si="42"/>
        <v>176.38199999999998</v>
      </c>
      <c r="AW12" s="6">
        <f t="shared" si="42"/>
        <v>178.18199999999999</v>
      </c>
      <c r="AY12" s="23" t="s">
        <v>65</v>
      </c>
      <c r="AZ12" s="6">
        <f>AZ8*0.06</f>
        <v>77.94</v>
      </c>
      <c r="BA12" s="6">
        <f t="shared" ref="BA12:BF12" si="43">BA8*0.06</f>
        <v>86.94</v>
      </c>
      <c r="BB12" s="6">
        <f t="shared" si="43"/>
        <v>95.94</v>
      </c>
      <c r="BC12" s="6">
        <f t="shared" si="43"/>
        <v>107.94</v>
      </c>
      <c r="BD12" s="6">
        <f t="shared" si="43"/>
        <v>113.94</v>
      </c>
      <c r="BE12" s="6">
        <f t="shared" si="43"/>
        <v>128.94</v>
      </c>
      <c r="BF12" s="6">
        <f t="shared" si="43"/>
        <v>137.94</v>
      </c>
      <c r="BG12" s="23" t="s">
        <v>41</v>
      </c>
      <c r="BH12" s="6">
        <f>BH8*0.03</f>
        <v>95.97</v>
      </c>
      <c r="BI12" s="6">
        <f t="shared" ref="BI12:BN12" si="44">BI8*0.03</f>
        <v>98.97</v>
      </c>
      <c r="BJ12" s="6">
        <f t="shared" si="44"/>
        <v>101.97</v>
      </c>
      <c r="BK12" s="6">
        <f t="shared" si="44"/>
        <v>104.97</v>
      </c>
      <c r="BL12" s="6">
        <f t="shared" si="44"/>
        <v>107.97</v>
      </c>
      <c r="BM12" s="6">
        <f t="shared" si="44"/>
        <v>110.97</v>
      </c>
      <c r="BN12" s="6">
        <f t="shared" si="44"/>
        <v>113.97</v>
      </c>
      <c r="BO12" s="23" t="s">
        <v>41</v>
      </c>
      <c r="BP12" s="6">
        <f>BP8*0.03</f>
        <v>191.97</v>
      </c>
      <c r="BQ12" s="6">
        <f t="shared" ref="BQ12:BV12" si="45">BQ8*0.03</f>
        <v>200.97</v>
      </c>
      <c r="BR12" s="6">
        <f t="shared" si="45"/>
        <v>206.97</v>
      </c>
      <c r="BS12" s="6">
        <f t="shared" si="45"/>
        <v>218.97</v>
      </c>
      <c r="BT12" s="6">
        <f t="shared" si="45"/>
        <v>221.97</v>
      </c>
      <c r="BU12" s="6">
        <f t="shared" si="45"/>
        <v>233.97</v>
      </c>
      <c r="BV12" s="6">
        <f t="shared" si="45"/>
        <v>239.97</v>
      </c>
      <c r="BX12" s="23" t="s">
        <v>65</v>
      </c>
      <c r="BY12" s="6">
        <f>BY8*0.06</f>
        <v>77.94</v>
      </c>
      <c r="BZ12" s="6">
        <f t="shared" ref="BZ12:CE12" si="46">BZ8*0.06</f>
        <v>86.94</v>
      </c>
      <c r="CA12" s="6">
        <f t="shared" si="46"/>
        <v>95.94</v>
      </c>
      <c r="CB12" s="6">
        <f t="shared" si="46"/>
        <v>107.94</v>
      </c>
      <c r="CC12" s="6">
        <f t="shared" si="46"/>
        <v>113.94</v>
      </c>
      <c r="CD12" s="6">
        <f t="shared" si="46"/>
        <v>128.94</v>
      </c>
      <c r="CE12" s="6">
        <f t="shared" si="46"/>
        <v>137.94</v>
      </c>
      <c r="CF12" s="23" t="s">
        <v>41</v>
      </c>
      <c r="CG12" s="6">
        <f>CG8*0.03</f>
        <v>95.97</v>
      </c>
      <c r="CH12" s="6">
        <f t="shared" ref="CH12:CM12" si="47">CH8*0.03</f>
        <v>98.97</v>
      </c>
      <c r="CI12" s="6">
        <f t="shared" si="47"/>
        <v>101.97</v>
      </c>
      <c r="CJ12" s="6">
        <f t="shared" si="47"/>
        <v>104.97</v>
      </c>
      <c r="CK12" s="6">
        <f t="shared" si="47"/>
        <v>107.97</v>
      </c>
      <c r="CL12" s="6">
        <f t="shared" si="47"/>
        <v>110.97</v>
      </c>
      <c r="CM12" s="6">
        <f t="shared" si="47"/>
        <v>113.97</v>
      </c>
      <c r="CN12" s="23" t="s">
        <v>41</v>
      </c>
      <c r="CO12" s="6">
        <f>CO8*0.03</f>
        <v>191.97</v>
      </c>
      <c r="CP12" s="6">
        <f t="shared" ref="CP12:CU12" si="48">CP8*0.03</f>
        <v>200.97</v>
      </c>
      <c r="CQ12" s="6">
        <f t="shared" si="48"/>
        <v>206.97</v>
      </c>
      <c r="CR12" s="6">
        <f t="shared" si="48"/>
        <v>218.97</v>
      </c>
      <c r="CS12" s="6">
        <f t="shared" si="48"/>
        <v>221.97</v>
      </c>
      <c r="CT12" s="6">
        <f t="shared" si="48"/>
        <v>233.97</v>
      </c>
      <c r="CU12" s="6">
        <f t="shared" si="48"/>
        <v>239.97</v>
      </c>
    </row>
    <row r="13" spans="1:99" x14ac:dyDescent="0.3">
      <c r="A13" s="23" t="s">
        <v>9</v>
      </c>
      <c r="B13" s="6"/>
      <c r="C13" s="6"/>
      <c r="D13" s="6"/>
      <c r="E13" s="6"/>
      <c r="F13" s="6"/>
      <c r="G13" s="6"/>
      <c r="H13" s="6"/>
      <c r="I13" s="23" t="s">
        <v>9</v>
      </c>
      <c r="J13" s="6"/>
      <c r="K13" s="6"/>
      <c r="L13" s="6"/>
      <c r="M13" s="6"/>
      <c r="N13" s="6"/>
      <c r="O13" s="6"/>
      <c r="P13" s="6"/>
      <c r="Q13" s="23" t="s">
        <v>9</v>
      </c>
      <c r="R13" s="6"/>
      <c r="S13" s="6"/>
      <c r="T13" s="6"/>
      <c r="U13" s="6"/>
      <c r="V13" s="6"/>
      <c r="W13" s="6"/>
      <c r="X13" s="6"/>
      <c r="Z13" s="23" t="s">
        <v>9</v>
      </c>
      <c r="AA13" s="6"/>
      <c r="AB13" s="6"/>
      <c r="AC13" s="6"/>
      <c r="AD13" s="6"/>
      <c r="AE13" s="6"/>
      <c r="AF13" s="6"/>
      <c r="AG13" s="6"/>
      <c r="AH13" s="23" t="s">
        <v>9</v>
      </c>
      <c r="AI13" s="6"/>
      <c r="AJ13" s="6"/>
      <c r="AK13" s="6"/>
      <c r="AL13" s="6"/>
      <c r="AM13" s="6"/>
      <c r="AN13" s="6"/>
      <c r="AO13" s="6"/>
      <c r="AP13" s="23" t="s">
        <v>9</v>
      </c>
      <c r="AQ13" s="6"/>
      <c r="AR13" s="6"/>
      <c r="AS13" s="6"/>
      <c r="AT13" s="6"/>
      <c r="AU13" s="6"/>
      <c r="AV13" s="6"/>
      <c r="AW13" s="6"/>
      <c r="AY13" s="23" t="s">
        <v>9</v>
      </c>
      <c r="AZ13" s="6"/>
      <c r="BA13" s="6"/>
      <c r="BB13" s="6"/>
      <c r="BC13" s="6"/>
      <c r="BD13" s="6"/>
      <c r="BE13" s="6"/>
      <c r="BF13" s="6"/>
      <c r="BG13" s="23" t="s">
        <v>9</v>
      </c>
      <c r="BH13" s="6"/>
      <c r="BI13" s="6"/>
      <c r="BJ13" s="6"/>
      <c r="BK13" s="6"/>
      <c r="BL13" s="6"/>
      <c r="BM13" s="6"/>
      <c r="BN13" s="6"/>
      <c r="BO13" s="23" t="s">
        <v>9</v>
      </c>
      <c r="BP13" s="6"/>
      <c r="BQ13" s="6"/>
      <c r="BR13" s="6"/>
      <c r="BS13" s="6"/>
      <c r="BT13" s="6"/>
      <c r="BU13" s="6"/>
      <c r="BV13" s="6"/>
      <c r="BX13" s="23" t="s">
        <v>9</v>
      </c>
      <c r="BY13" s="6"/>
      <c r="BZ13" s="6"/>
      <c r="CA13" s="6"/>
      <c r="CB13" s="6"/>
      <c r="CC13" s="6"/>
      <c r="CD13" s="6"/>
      <c r="CE13" s="6"/>
      <c r="CF13" s="23" t="s">
        <v>9</v>
      </c>
      <c r="CG13" s="6"/>
      <c r="CH13" s="6"/>
      <c r="CI13" s="6"/>
      <c r="CJ13" s="6"/>
      <c r="CK13" s="6"/>
      <c r="CL13" s="6"/>
      <c r="CM13" s="6"/>
      <c r="CN13" s="23" t="s">
        <v>9</v>
      </c>
      <c r="CO13" s="6"/>
      <c r="CP13" s="6"/>
      <c r="CQ13" s="6"/>
      <c r="CR13" s="6"/>
      <c r="CS13" s="6"/>
      <c r="CT13" s="6"/>
      <c r="CU13" s="6"/>
    </row>
    <row r="14" spans="1:99" x14ac:dyDescent="0.3">
      <c r="A14" s="23" t="s">
        <v>10</v>
      </c>
      <c r="B14" s="6">
        <v>40</v>
      </c>
      <c r="C14" s="6">
        <v>40</v>
      </c>
      <c r="D14" s="6">
        <v>40</v>
      </c>
      <c r="E14" s="6">
        <v>40</v>
      </c>
      <c r="F14" s="6">
        <v>40</v>
      </c>
      <c r="G14" s="6">
        <v>40</v>
      </c>
      <c r="H14" s="6">
        <v>40</v>
      </c>
      <c r="I14" s="23" t="s">
        <v>10</v>
      </c>
      <c r="J14" s="6">
        <v>40</v>
      </c>
      <c r="K14" s="6">
        <v>40</v>
      </c>
      <c r="L14" s="6">
        <v>40</v>
      </c>
      <c r="M14" s="6">
        <v>40</v>
      </c>
      <c r="N14" s="6">
        <v>40</v>
      </c>
      <c r="O14" s="6">
        <v>40</v>
      </c>
      <c r="P14" s="6">
        <v>40</v>
      </c>
      <c r="Q14" s="23" t="s">
        <v>10</v>
      </c>
      <c r="R14" s="6">
        <v>40</v>
      </c>
      <c r="S14" s="6">
        <v>40</v>
      </c>
      <c r="T14" s="6">
        <v>40</v>
      </c>
      <c r="U14" s="6">
        <v>40</v>
      </c>
      <c r="V14" s="6">
        <v>40</v>
      </c>
      <c r="W14" s="6">
        <v>40</v>
      </c>
      <c r="X14" s="6">
        <v>40</v>
      </c>
      <c r="Z14" s="23" t="s">
        <v>10</v>
      </c>
      <c r="AA14" s="6">
        <v>40</v>
      </c>
      <c r="AB14" s="6">
        <v>40</v>
      </c>
      <c r="AC14" s="6">
        <v>40</v>
      </c>
      <c r="AD14" s="6">
        <v>40</v>
      </c>
      <c r="AE14" s="6">
        <v>40</v>
      </c>
      <c r="AF14" s="6">
        <v>40</v>
      </c>
      <c r="AG14" s="6">
        <v>40</v>
      </c>
      <c r="AH14" s="23" t="s">
        <v>10</v>
      </c>
      <c r="AI14" s="6">
        <v>40</v>
      </c>
      <c r="AJ14" s="6">
        <v>40</v>
      </c>
      <c r="AK14" s="6">
        <v>40</v>
      </c>
      <c r="AL14" s="6">
        <v>40</v>
      </c>
      <c r="AM14" s="6">
        <v>40</v>
      </c>
      <c r="AN14" s="6">
        <v>40</v>
      </c>
      <c r="AO14" s="6">
        <v>40</v>
      </c>
      <c r="AP14" s="23" t="s">
        <v>10</v>
      </c>
      <c r="AQ14" s="6">
        <v>40</v>
      </c>
      <c r="AR14" s="6">
        <v>40</v>
      </c>
      <c r="AS14" s="6">
        <v>40</v>
      </c>
      <c r="AT14" s="6">
        <v>40</v>
      </c>
      <c r="AU14" s="6">
        <v>40</v>
      </c>
      <c r="AV14" s="6">
        <v>40</v>
      </c>
      <c r="AW14" s="6">
        <v>40</v>
      </c>
      <c r="AY14" s="23" t="s">
        <v>10</v>
      </c>
      <c r="AZ14" s="6">
        <v>40</v>
      </c>
      <c r="BA14" s="6">
        <v>40</v>
      </c>
      <c r="BB14" s="6">
        <v>40</v>
      </c>
      <c r="BC14" s="6">
        <v>40</v>
      </c>
      <c r="BD14" s="6">
        <v>40</v>
      </c>
      <c r="BE14" s="6">
        <v>40</v>
      </c>
      <c r="BF14" s="6">
        <v>40</v>
      </c>
      <c r="BG14" s="23" t="s">
        <v>10</v>
      </c>
      <c r="BH14" s="6">
        <v>40</v>
      </c>
      <c r="BI14" s="6">
        <v>40</v>
      </c>
      <c r="BJ14" s="6">
        <v>40</v>
      </c>
      <c r="BK14" s="6">
        <v>40</v>
      </c>
      <c r="BL14" s="6">
        <v>40</v>
      </c>
      <c r="BM14" s="6">
        <v>40</v>
      </c>
      <c r="BN14" s="6">
        <v>40</v>
      </c>
      <c r="BO14" s="23" t="s">
        <v>10</v>
      </c>
      <c r="BP14" s="6">
        <v>40</v>
      </c>
      <c r="BQ14" s="6">
        <v>40</v>
      </c>
      <c r="BR14" s="6">
        <v>40</v>
      </c>
      <c r="BS14" s="6">
        <v>40</v>
      </c>
      <c r="BT14" s="6">
        <v>40</v>
      </c>
      <c r="BU14" s="6">
        <v>40</v>
      </c>
      <c r="BV14" s="6">
        <v>40</v>
      </c>
      <c r="BX14" s="23" t="s">
        <v>10</v>
      </c>
      <c r="BY14" s="6">
        <v>40</v>
      </c>
      <c r="BZ14" s="6">
        <v>40</v>
      </c>
      <c r="CA14" s="6">
        <v>40</v>
      </c>
      <c r="CB14" s="6">
        <v>40</v>
      </c>
      <c r="CC14" s="6">
        <v>40</v>
      </c>
      <c r="CD14" s="6">
        <v>40</v>
      </c>
      <c r="CE14" s="6">
        <v>40</v>
      </c>
      <c r="CF14" s="23" t="s">
        <v>10</v>
      </c>
      <c r="CG14" s="6">
        <v>40</v>
      </c>
      <c r="CH14" s="6">
        <v>40</v>
      </c>
      <c r="CI14" s="6">
        <v>40</v>
      </c>
      <c r="CJ14" s="6">
        <v>40</v>
      </c>
      <c r="CK14" s="6">
        <v>40</v>
      </c>
      <c r="CL14" s="6">
        <v>40</v>
      </c>
      <c r="CM14" s="6">
        <v>40</v>
      </c>
      <c r="CN14" s="23" t="s">
        <v>10</v>
      </c>
      <c r="CO14" s="6">
        <v>40</v>
      </c>
      <c r="CP14" s="6">
        <v>40</v>
      </c>
      <c r="CQ14" s="6">
        <v>40</v>
      </c>
      <c r="CR14" s="6">
        <v>40</v>
      </c>
      <c r="CS14" s="6">
        <v>40</v>
      </c>
      <c r="CT14" s="6">
        <v>40</v>
      </c>
      <c r="CU14" s="6">
        <v>40</v>
      </c>
    </row>
    <row r="15" spans="1:99" x14ac:dyDescent="0.3">
      <c r="A15" s="23" t="s">
        <v>17</v>
      </c>
      <c r="B15" s="6">
        <f t="shared" ref="B15:H15" si="49">B8*0.0199</f>
        <v>25.850100000000001</v>
      </c>
      <c r="C15" s="6">
        <f t="shared" si="49"/>
        <v>28.835100000000001</v>
      </c>
      <c r="D15" s="6">
        <f t="shared" si="49"/>
        <v>31.8201</v>
      </c>
      <c r="E15" s="6">
        <f t="shared" si="49"/>
        <v>35.8001</v>
      </c>
      <c r="F15" s="6">
        <f t="shared" si="49"/>
        <v>37.790100000000002</v>
      </c>
      <c r="G15" s="6">
        <f t="shared" si="49"/>
        <v>42.765100000000004</v>
      </c>
      <c r="H15" s="6">
        <f t="shared" si="49"/>
        <v>45.750100000000003</v>
      </c>
      <c r="I15" s="23" t="s">
        <v>17</v>
      </c>
      <c r="J15" s="6">
        <f t="shared" ref="J15:P15" si="50">J8*0.0199</f>
        <v>99.480100000000007</v>
      </c>
      <c r="K15" s="6">
        <f t="shared" si="50"/>
        <v>109.43010000000001</v>
      </c>
      <c r="L15" s="6">
        <f t="shared" si="50"/>
        <v>114.4051</v>
      </c>
      <c r="M15" s="6">
        <f t="shared" si="50"/>
        <v>119.38010000000001</v>
      </c>
      <c r="N15" s="6">
        <f t="shared" si="50"/>
        <v>121.37010000000001</v>
      </c>
      <c r="O15" s="6">
        <f t="shared" si="50"/>
        <v>125.35010000000001</v>
      </c>
      <c r="P15" s="6">
        <f t="shared" si="50"/>
        <v>129.33010000000002</v>
      </c>
      <c r="Q15" s="23" t="s">
        <v>17</v>
      </c>
      <c r="R15" s="6">
        <f t="shared" ref="R15:X15" si="51">R8*0.0199</f>
        <v>139.2801</v>
      </c>
      <c r="S15" s="6">
        <f t="shared" si="51"/>
        <v>145.2501</v>
      </c>
      <c r="T15" s="6">
        <f t="shared" si="51"/>
        <v>149.23010000000002</v>
      </c>
      <c r="U15" s="6">
        <f t="shared" si="51"/>
        <v>157.1901</v>
      </c>
      <c r="V15" s="6">
        <f t="shared" si="51"/>
        <v>159.18010000000001</v>
      </c>
      <c r="W15" s="6">
        <f t="shared" si="51"/>
        <v>167.14010000000002</v>
      </c>
      <c r="X15" s="6">
        <f t="shared" si="51"/>
        <v>173.11010000000002</v>
      </c>
      <c r="Z15" s="23" t="s">
        <v>17</v>
      </c>
      <c r="AA15" s="6">
        <f t="shared" ref="AA15:AG15" si="52">AA8*0.0199</f>
        <v>39.780100000000004</v>
      </c>
      <c r="AB15" s="6">
        <f t="shared" si="52"/>
        <v>41.770099999999999</v>
      </c>
      <c r="AC15" s="6">
        <f t="shared" si="52"/>
        <v>44.755099999999999</v>
      </c>
      <c r="AD15" s="6">
        <f t="shared" si="52"/>
        <v>49.7301</v>
      </c>
      <c r="AE15" s="6">
        <f t="shared" si="52"/>
        <v>51.720100000000002</v>
      </c>
      <c r="AF15" s="6">
        <f t="shared" si="52"/>
        <v>55.700100000000006</v>
      </c>
      <c r="AG15" s="6">
        <f t="shared" si="52"/>
        <v>57.690100000000001</v>
      </c>
      <c r="AH15" s="23" t="s">
        <v>17</v>
      </c>
      <c r="AI15" s="6">
        <f t="shared" ref="AI15:AO15" si="53">AI8*0.0199</f>
        <v>124.35510000000001</v>
      </c>
      <c r="AJ15" s="6">
        <f t="shared" si="53"/>
        <v>134.30510000000001</v>
      </c>
      <c r="AK15" s="6">
        <f t="shared" si="53"/>
        <v>139.2801</v>
      </c>
      <c r="AL15" s="6">
        <f t="shared" si="53"/>
        <v>147.24010000000001</v>
      </c>
      <c r="AM15" s="6">
        <f t="shared" si="53"/>
        <v>149.23010000000002</v>
      </c>
      <c r="AN15" s="6">
        <f t="shared" si="53"/>
        <v>151.2201</v>
      </c>
      <c r="AO15" s="6">
        <f t="shared" si="53"/>
        <v>153.21010000000001</v>
      </c>
      <c r="AP15" s="23" t="s">
        <v>17</v>
      </c>
      <c r="AQ15" s="6">
        <f t="shared" ref="AQ15:AW15" si="54">AQ8*0.0199</f>
        <v>169.1301</v>
      </c>
      <c r="AR15" s="6">
        <f t="shared" si="54"/>
        <v>174.10510000000002</v>
      </c>
      <c r="AS15" s="6">
        <f t="shared" si="54"/>
        <v>177.09010000000001</v>
      </c>
      <c r="AT15" s="6">
        <f t="shared" si="54"/>
        <v>186.04510000000002</v>
      </c>
      <c r="AU15" s="6">
        <f t="shared" si="54"/>
        <v>188.0351</v>
      </c>
      <c r="AV15" s="6">
        <f t="shared" si="54"/>
        <v>195.0001</v>
      </c>
      <c r="AW15" s="6">
        <f t="shared" si="54"/>
        <v>196.99010000000001</v>
      </c>
      <c r="AY15" s="23" t="s">
        <v>17</v>
      </c>
      <c r="AZ15" s="6">
        <f t="shared" ref="AZ15:BF15" si="55">AZ8*0.0199</f>
        <v>25.850100000000001</v>
      </c>
      <c r="BA15" s="6">
        <f t="shared" si="55"/>
        <v>28.835100000000001</v>
      </c>
      <c r="BB15" s="6">
        <f t="shared" si="55"/>
        <v>31.8201</v>
      </c>
      <c r="BC15" s="6">
        <f t="shared" si="55"/>
        <v>35.8001</v>
      </c>
      <c r="BD15" s="6">
        <f t="shared" si="55"/>
        <v>37.790100000000002</v>
      </c>
      <c r="BE15" s="6">
        <f t="shared" si="55"/>
        <v>42.765100000000004</v>
      </c>
      <c r="BF15" s="6">
        <f t="shared" si="55"/>
        <v>45.750100000000003</v>
      </c>
      <c r="BG15" s="23" t="s">
        <v>17</v>
      </c>
      <c r="BH15" s="6">
        <f t="shared" ref="BH15:BN15" si="56">BH8*0.0199</f>
        <v>63.6601</v>
      </c>
      <c r="BI15" s="6">
        <f t="shared" si="56"/>
        <v>65.650100000000009</v>
      </c>
      <c r="BJ15" s="6">
        <f t="shared" si="56"/>
        <v>67.640100000000004</v>
      </c>
      <c r="BK15" s="6">
        <f t="shared" si="56"/>
        <v>69.630099999999999</v>
      </c>
      <c r="BL15" s="6">
        <f t="shared" si="56"/>
        <v>71.620100000000008</v>
      </c>
      <c r="BM15" s="6">
        <f t="shared" si="56"/>
        <v>73.610100000000003</v>
      </c>
      <c r="BN15" s="6">
        <f t="shared" si="56"/>
        <v>75.600099999999998</v>
      </c>
      <c r="BO15" s="23" t="s">
        <v>17</v>
      </c>
      <c r="BP15" s="6">
        <f t="shared" ref="BP15:BV15" si="57">BP8*0.0199</f>
        <v>127.34010000000001</v>
      </c>
      <c r="BQ15" s="6">
        <f t="shared" si="57"/>
        <v>133.31010000000001</v>
      </c>
      <c r="BR15" s="6">
        <f t="shared" si="57"/>
        <v>137.2901</v>
      </c>
      <c r="BS15" s="6">
        <f t="shared" si="57"/>
        <v>145.2501</v>
      </c>
      <c r="BT15" s="6">
        <f t="shared" si="57"/>
        <v>147.24010000000001</v>
      </c>
      <c r="BU15" s="6">
        <f t="shared" si="57"/>
        <v>155.20010000000002</v>
      </c>
      <c r="BV15" s="6">
        <f t="shared" si="57"/>
        <v>159.18010000000001</v>
      </c>
      <c r="BX15" s="23" t="s">
        <v>17</v>
      </c>
      <c r="BY15" s="6">
        <f t="shared" ref="BY15:CE15" si="58">BY8*0.0199</f>
        <v>25.850100000000001</v>
      </c>
      <c r="BZ15" s="6">
        <f t="shared" si="58"/>
        <v>28.835100000000001</v>
      </c>
      <c r="CA15" s="6">
        <f t="shared" si="58"/>
        <v>31.8201</v>
      </c>
      <c r="CB15" s="6">
        <f t="shared" si="58"/>
        <v>35.8001</v>
      </c>
      <c r="CC15" s="6">
        <f t="shared" si="58"/>
        <v>37.790100000000002</v>
      </c>
      <c r="CD15" s="6">
        <f t="shared" si="58"/>
        <v>42.765100000000004</v>
      </c>
      <c r="CE15" s="6">
        <f t="shared" si="58"/>
        <v>45.750100000000003</v>
      </c>
      <c r="CF15" s="23" t="s">
        <v>17</v>
      </c>
      <c r="CG15" s="6">
        <f t="shared" ref="CG15:CM15" si="59">CG8*0.0199</f>
        <v>63.6601</v>
      </c>
      <c r="CH15" s="6">
        <f t="shared" si="59"/>
        <v>65.650100000000009</v>
      </c>
      <c r="CI15" s="6">
        <f t="shared" si="59"/>
        <v>67.640100000000004</v>
      </c>
      <c r="CJ15" s="6">
        <f t="shared" si="59"/>
        <v>69.630099999999999</v>
      </c>
      <c r="CK15" s="6">
        <f t="shared" si="59"/>
        <v>71.620100000000008</v>
      </c>
      <c r="CL15" s="6">
        <f t="shared" si="59"/>
        <v>73.610100000000003</v>
      </c>
      <c r="CM15" s="6">
        <f t="shared" si="59"/>
        <v>75.600099999999998</v>
      </c>
      <c r="CN15" s="23" t="s">
        <v>17</v>
      </c>
      <c r="CO15" s="6">
        <f t="shared" ref="CO15:CU15" si="60">CO8*0.0199</f>
        <v>127.34010000000001</v>
      </c>
      <c r="CP15" s="6">
        <f t="shared" si="60"/>
        <v>133.31010000000001</v>
      </c>
      <c r="CQ15" s="6">
        <f t="shared" si="60"/>
        <v>137.2901</v>
      </c>
      <c r="CR15" s="6">
        <f t="shared" si="60"/>
        <v>145.2501</v>
      </c>
      <c r="CS15" s="6">
        <f t="shared" si="60"/>
        <v>147.24010000000001</v>
      </c>
      <c r="CT15" s="6">
        <f t="shared" si="60"/>
        <v>155.20010000000002</v>
      </c>
      <c r="CU15" s="6">
        <f t="shared" si="60"/>
        <v>159.18010000000001</v>
      </c>
    </row>
    <row r="16" spans="1:99" x14ac:dyDescent="0.3">
      <c r="A16" s="23" t="s">
        <v>21</v>
      </c>
      <c r="B16" s="7">
        <f t="shared" ref="B16:H16" si="61">B9+B11+B12+B13+B14+B15</f>
        <v>1272.0376000000001</v>
      </c>
      <c r="C16" s="7">
        <f t="shared" si="61"/>
        <v>1434.3976</v>
      </c>
      <c r="D16" s="7">
        <f t="shared" si="61"/>
        <v>1571.7575999999999</v>
      </c>
      <c r="E16" s="7">
        <f t="shared" si="61"/>
        <v>1763.2375999999999</v>
      </c>
      <c r="F16" s="7">
        <f t="shared" si="61"/>
        <v>1871.4775999999999</v>
      </c>
      <c r="G16" s="7">
        <f t="shared" si="61"/>
        <v>2092.0776000000001</v>
      </c>
      <c r="H16" s="7">
        <f t="shared" si="61"/>
        <v>2254.4376000000002</v>
      </c>
      <c r="I16" s="23" t="s">
        <v>21</v>
      </c>
      <c r="J16" s="7">
        <f>J11+J12+J13+J14+J15</f>
        <v>314.45010000000002</v>
      </c>
      <c r="K16" s="7">
        <f t="shared" ref="K16:P16" si="62">K11+K12+K13+K14+K15</f>
        <v>339.40010000000001</v>
      </c>
      <c r="L16" s="7">
        <f t="shared" si="62"/>
        <v>351.87509999999997</v>
      </c>
      <c r="M16" s="7">
        <f t="shared" si="62"/>
        <v>364.3501</v>
      </c>
      <c r="N16" s="7">
        <f t="shared" si="62"/>
        <v>369.34010000000001</v>
      </c>
      <c r="O16" s="7">
        <f t="shared" si="62"/>
        <v>379.32010000000002</v>
      </c>
      <c r="P16" s="7">
        <f t="shared" si="62"/>
        <v>389.30010000000004</v>
      </c>
      <c r="Q16" s="23" t="s">
        <v>21</v>
      </c>
      <c r="R16" s="7">
        <f>R11+R12+R13+R14+R15</f>
        <v>419.25010000000003</v>
      </c>
      <c r="S16" s="7">
        <f t="shared" ref="S16" si="63">S11+S12+S13+S14+S15</f>
        <v>434.2201</v>
      </c>
      <c r="T16" s="7">
        <f t="shared" ref="T16" si="64">T11+T12+T13+T14+T15</f>
        <v>444.20010000000002</v>
      </c>
      <c r="U16" s="7">
        <f t="shared" ref="U16" si="65">U11+U12+U13+U14+U15</f>
        <v>464.16010000000006</v>
      </c>
      <c r="V16" s="7">
        <f t="shared" ref="V16" si="66">V11+V12+V13+V14+V15</f>
        <v>469.15010000000007</v>
      </c>
      <c r="W16" s="7">
        <f t="shared" ref="W16" si="67">W11+W12+W13+W14+W15</f>
        <v>489.11010000000005</v>
      </c>
      <c r="X16" s="7">
        <f t="shared" ref="X16" si="68">X11+X12+X13+X14+X15</f>
        <v>504.08010000000002</v>
      </c>
      <c r="Z16" s="23" t="s">
        <v>21</v>
      </c>
      <c r="AA16" s="7">
        <f t="shared" ref="AA16:AG16" si="69">AA9+AA11+AA12+AA13+AA14+AA15</f>
        <v>1962.7385999999999</v>
      </c>
      <c r="AB16" s="7">
        <f t="shared" si="69"/>
        <v>2068.8786</v>
      </c>
      <c r="AC16" s="7">
        <f t="shared" si="69"/>
        <v>2203.0886</v>
      </c>
      <c r="AD16" s="7">
        <f t="shared" si="69"/>
        <v>2443.4386000000004</v>
      </c>
      <c r="AE16" s="7">
        <f t="shared" si="69"/>
        <v>2574.5785999999998</v>
      </c>
      <c r="AF16" s="7">
        <f t="shared" si="69"/>
        <v>2736.8586</v>
      </c>
      <c r="AG16" s="7">
        <f t="shared" si="69"/>
        <v>2892.9985999999999</v>
      </c>
      <c r="AH16" s="23" t="s">
        <v>21</v>
      </c>
      <c r="AI16" s="7">
        <f>AI11+AI12+AI13+AI14+AI15</f>
        <v>376.82510000000002</v>
      </c>
      <c r="AJ16" s="7">
        <f t="shared" ref="AJ16" si="70">AJ11+AJ12+AJ13+AJ14+AJ15</f>
        <v>401.77510000000007</v>
      </c>
      <c r="AK16" s="7">
        <f t="shared" ref="AK16" si="71">AK11+AK12+AK13+AK14+AK15</f>
        <v>414.25010000000003</v>
      </c>
      <c r="AL16" s="7">
        <f t="shared" ref="AL16" si="72">AL11+AL12+AL13+AL14+AL15</f>
        <v>434.21010000000001</v>
      </c>
      <c r="AM16" s="7">
        <f t="shared" ref="AM16" si="73">AM11+AM12+AM13+AM14+AM15</f>
        <v>439.20010000000002</v>
      </c>
      <c r="AN16" s="7">
        <f t="shared" ref="AN16" si="74">AN11+AN12+AN13+AN14+AN15</f>
        <v>444.19010000000003</v>
      </c>
      <c r="AO16" s="7">
        <f t="shared" ref="AO16" si="75">AO11+AO12+AO13+AO14+AO15</f>
        <v>449.18010000000004</v>
      </c>
      <c r="AP16" s="23" t="s">
        <v>21</v>
      </c>
      <c r="AQ16" s="7">
        <f>AQ11+AQ12+AQ13+AQ14+AQ15</f>
        <v>387.1121</v>
      </c>
      <c r="AR16" s="7">
        <f t="shared" ref="AR16" si="76">AR11+AR12+AR13+AR14+AR15</f>
        <v>396.58710000000002</v>
      </c>
      <c r="AS16" s="7">
        <f t="shared" ref="AS16" si="77">AS11+AS12+AS13+AS14+AS15</f>
        <v>402.27210000000002</v>
      </c>
      <c r="AT16" s="7">
        <f t="shared" ref="AT16" si="78">AT11+AT12+AT13+AT14+AT15</f>
        <v>419.32709999999997</v>
      </c>
      <c r="AU16" s="7">
        <f t="shared" ref="AU16" si="79">AU11+AU12+AU13+AU14+AU15</f>
        <v>423.11709999999999</v>
      </c>
      <c r="AV16" s="7">
        <f t="shared" ref="AV16" si="80">AV11+AV12+AV13+AV14+AV15</f>
        <v>436.38209999999998</v>
      </c>
      <c r="AW16" s="7">
        <f t="shared" ref="AW16" si="81">AW11+AW12+AW13+AW14+AW15</f>
        <v>440.1721</v>
      </c>
      <c r="AY16" s="23" t="s">
        <v>21</v>
      </c>
      <c r="AZ16" s="7">
        <f t="shared" ref="AZ16" si="82">AZ9+AZ11+AZ12+AZ13+AZ14+AZ15</f>
        <v>1268.7901000000002</v>
      </c>
      <c r="BA16" s="7">
        <f t="shared" ref="BA16" si="83">BA9+BA11+BA12+BA13+BA14+BA15</f>
        <v>1430.7751000000001</v>
      </c>
      <c r="BB16" s="7">
        <f t="shared" ref="BB16" si="84">BB9+BB11+BB12+BB13+BB14+BB15</f>
        <v>1567.7601</v>
      </c>
      <c r="BC16" s="7">
        <f t="shared" ref="BC16" si="85">BC9+BC11+BC12+BC13+BC14+BC15</f>
        <v>1758.7401</v>
      </c>
      <c r="BD16" s="7">
        <f t="shared" ref="BD16" si="86">BD9+BD11+BD12+BD13+BD14+BD15</f>
        <v>1866.7301</v>
      </c>
      <c r="BE16" s="7">
        <f t="shared" ref="BE16" si="87">BE9+BE11+BE12+BE13+BE14+BE15</f>
        <v>2086.7051000000001</v>
      </c>
      <c r="BF16" s="7">
        <f t="shared" ref="BF16" si="88">BF9+BF11+BF12+BF13+BF14+BF15</f>
        <v>2248.6901000000003</v>
      </c>
      <c r="BG16" s="23" t="s">
        <v>21</v>
      </c>
      <c r="BH16" s="7">
        <f>BH11+BH12+BH13+BH14+BH15</f>
        <v>224.6301</v>
      </c>
      <c r="BI16" s="7">
        <f t="shared" ref="BI16:BN16" si="89">BI11+BI12+BI13+BI14+BI15</f>
        <v>229.62010000000001</v>
      </c>
      <c r="BJ16" s="7">
        <f t="shared" si="89"/>
        <v>234.61009999999999</v>
      </c>
      <c r="BK16" s="7">
        <f t="shared" si="89"/>
        <v>239.6001</v>
      </c>
      <c r="BL16" s="7">
        <f t="shared" si="89"/>
        <v>244.59010000000001</v>
      </c>
      <c r="BM16" s="7">
        <f t="shared" si="89"/>
        <v>249.58010000000002</v>
      </c>
      <c r="BN16" s="7">
        <f t="shared" si="89"/>
        <v>254.5701</v>
      </c>
      <c r="BO16" s="23" t="s">
        <v>21</v>
      </c>
      <c r="BP16" s="7">
        <f>BP11+BP12+BP13+BP14+BP15</f>
        <v>389.31010000000003</v>
      </c>
      <c r="BQ16" s="7">
        <f t="shared" ref="BQ16:BV16" si="90">BQ11+BQ12+BQ13+BQ14+BQ15</f>
        <v>404.28010000000006</v>
      </c>
      <c r="BR16" s="7">
        <f t="shared" si="90"/>
        <v>414.26010000000002</v>
      </c>
      <c r="BS16" s="7">
        <f t="shared" si="90"/>
        <v>434.2201</v>
      </c>
      <c r="BT16" s="7">
        <f t="shared" si="90"/>
        <v>439.21010000000001</v>
      </c>
      <c r="BU16" s="7">
        <f t="shared" si="90"/>
        <v>459.17010000000005</v>
      </c>
      <c r="BV16" s="7">
        <f t="shared" si="90"/>
        <v>469.15010000000007</v>
      </c>
      <c r="BX16" s="23" t="s">
        <v>21</v>
      </c>
      <c r="BY16" s="7">
        <f t="shared" ref="BY16" si="91">BY9+BY11+BY12+BY13+BY14+BY15</f>
        <v>1268.7901000000002</v>
      </c>
      <c r="BZ16" s="7">
        <f t="shared" ref="BZ16" si="92">BZ9+BZ11+BZ12+BZ13+BZ14+BZ15</f>
        <v>1430.7751000000001</v>
      </c>
      <c r="CA16" s="7">
        <f t="shared" ref="CA16" si="93">CA9+CA11+CA12+CA13+CA14+CA15</f>
        <v>1567.7601</v>
      </c>
      <c r="CB16" s="7">
        <f t="shared" ref="CB16" si="94">CB9+CB11+CB12+CB13+CB14+CB15</f>
        <v>1758.7401</v>
      </c>
      <c r="CC16" s="7">
        <f t="shared" ref="CC16" si="95">CC9+CC11+CC12+CC13+CC14+CC15</f>
        <v>1866.7301</v>
      </c>
      <c r="CD16" s="7">
        <f t="shared" ref="CD16" si="96">CD9+CD11+CD12+CD13+CD14+CD15</f>
        <v>2086.7051000000001</v>
      </c>
      <c r="CE16" s="7">
        <f t="shared" ref="CE16" si="97">CE9+CE11+CE12+CE13+CE14+CE15</f>
        <v>2248.6901000000003</v>
      </c>
      <c r="CF16" s="23" t="s">
        <v>21</v>
      </c>
      <c r="CG16" s="7">
        <f>CG11+CG12+CG13+CG14+CG15</f>
        <v>224.6301</v>
      </c>
      <c r="CH16" s="7">
        <f t="shared" ref="CH16:CM16" si="98">CH11+CH12+CH13+CH14+CH15</f>
        <v>229.62010000000001</v>
      </c>
      <c r="CI16" s="7">
        <f t="shared" si="98"/>
        <v>234.61009999999999</v>
      </c>
      <c r="CJ16" s="7">
        <f t="shared" si="98"/>
        <v>239.6001</v>
      </c>
      <c r="CK16" s="7">
        <f t="shared" si="98"/>
        <v>244.59010000000001</v>
      </c>
      <c r="CL16" s="7">
        <f t="shared" si="98"/>
        <v>249.58010000000002</v>
      </c>
      <c r="CM16" s="7">
        <f t="shared" si="98"/>
        <v>254.5701</v>
      </c>
      <c r="CN16" s="23" t="s">
        <v>21</v>
      </c>
      <c r="CO16" s="7">
        <f>CO11+CO12+CO13+CO14+CO15</f>
        <v>389.31010000000003</v>
      </c>
      <c r="CP16" s="7">
        <f t="shared" ref="CP16:CU16" si="99">CP11+CP12+CP13+CP14+CP15</f>
        <v>404.28010000000006</v>
      </c>
      <c r="CQ16" s="7">
        <f t="shared" si="99"/>
        <v>414.26010000000002</v>
      </c>
      <c r="CR16" s="7">
        <f t="shared" si="99"/>
        <v>434.2201</v>
      </c>
      <c r="CS16" s="7">
        <f t="shared" si="99"/>
        <v>439.21010000000001</v>
      </c>
      <c r="CT16" s="7">
        <f t="shared" si="99"/>
        <v>459.17010000000005</v>
      </c>
      <c r="CU16" s="7">
        <f t="shared" si="99"/>
        <v>469.15010000000007</v>
      </c>
    </row>
    <row r="17" spans="1:99" ht="15" thickBot="1" x14ac:dyDescent="0.35">
      <c r="A17" s="24" t="s">
        <v>18</v>
      </c>
      <c r="B17" s="10">
        <f>B8-B9-B11-B14-B15-B12</f>
        <v>26.962400000000002</v>
      </c>
      <c r="C17" s="10">
        <f t="shared" ref="C17:H17" si="100">C8-C9-C11-C14-C15-C12</f>
        <v>14.602400000000003</v>
      </c>
      <c r="D17" s="10">
        <f t="shared" si="100"/>
        <v>27.242400000000004</v>
      </c>
      <c r="E17" s="10">
        <f t="shared" si="100"/>
        <v>35.762400000000014</v>
      </c>
      <c r="F17" s="10">
        <f t="shared" si="100"/>
        <v>27.522400000000005</v>
      </c>
      <c r="G17" s="10">
        <f t="shared" si="100"/>
        <v>56.922399999999982</v>
      </c>
      <c r="H17" s="10">
        <f t="shared" si="100"/>
        <v>44.562399999999997</v>
      </c>
      <c r="I17" s="24" t="s">
        <v>18</v>
      </c>
      <c r="J17" s="10">
        <f>J8-J9-J11-J14-J15-J12</f>
        <v>84.549900000000008</v>
      </c>
      <c r="K17" s="10">
        <f t="shared" ref="K17" si="101">K8-K9-K11-K14-K15-K12</f>
        <v>59.599899999999991</v>
      </c>
      <c r="L17" s="10">
        <f t="shared" ref="L17" si="102">L8-L9-L11-L14-L15-L12</f>
        <v>47.124899999999997</v>
      </c>
      <c r="M17" s="10">
        <f t="shared" ref="M17" si="103">M8-M9-M11-M14-M15-M12</f>
        <v>84.649899999999974</v>
      </c>
      <c r="N17" s="10">
        <f t="shared" ref="N17" si="104">N8-N9-N11-N14-N15-N12</f>
        <v>79.659900000000022</v>
      </c>
      <c r="O17" s="10">
        <f t="shared" ref="O17" si="105">O8-O9-O11-O14-O15-O12</f>
        <v>69.679900000000004</v>
      </c>
      <c r="P17" s="10">
        <f t="shared" ref="P17" si="106">P8-P9-P11-P14-P15-P12</f>
        <v>109.69989999999999</v>
      </c>
      <c r="Q17" s="24" t="s">
        <v>18</v>
      </c>
      <c r="R17" s="10">
        <f>R8-R9-R11-R14-R15-R12</f>
        <v>79.749899999999997</v>
      </c>
      <c r="S17" s="10">
        <f t="shared" ref="S17" si="107">S8-S9-S11-S14-S15-S12</f>
        <v>64.779900000000026</v>
      </c>
      <c r="T17" s="10">
        <f t="shared" ref="T17" si="108">T8-T9-T11-T14-T15-T12</f>
        <v>54.799900000000008</v>
      </c>
      <c r="U17" s="10">
        <f t="shared" ref="U17" si="109">U8-U9-U11-U14-U15-U12</f>
        <v>84.839899999999972</v>
      </c>
      <c r="V17" s="10">
        <f t="shared" ref="V17" si="110">V8-V9-V11-V14-V15-V12</f>
        <v>29.849899999999963</v>
      </c>
      <c r="W17" s="10">
        <f t="shared" ref="W17" si="111">W8-W9-W11-W14-W15-W12</f>
        <v>159.88989999999998</v>
      </c>
      <c r="X17" s="10">
        <f t="shared" ref="X17" si="112">X8-X9-X11-X14-X15-X12</f>
        <v>194.91990000000004</v>
      </c>
      <c r="Z17" s="24" t="s">
        <v>18</v>
      </c>
      <c r="AA17" s="10">
        <f>AA8-AA9-AA11-AA14-AA15-AA12</f>
        <v>36.261399999999995</v>
      </c>
      <c r="AB17" s="10">
        <f t="shared" ref="AB17:AG17" si="113">AB8-AB9-AB11-AB14-AB15-AB12</f>
        <v>30.121399999999994</v>
      </c>
      <c r="AC17" s="10">
        <f t="shared" si="113"/>
        <v>45.9114</v>
      </c>
      <c r="AD17" s="10">
        <f t="shared" si="113"/>
        <v>55.561400000000006</v>
      </c>
      <c r="AE17" s="10">
        <f t="shared" si="113"/>
        <v>24.421399999999991</v>
      </c>
      <c r="AF17" s="10">
        <f t="shared" si="113"/>
        <v>62.141399999999976</v>
      </c>
      <c r="AG17" s="10">
        <f t="shared" si="113"/>
        <v>6.0013999999999896</v>
      </c>
      <c r="AH17" s="24" t="s">
        <v>18</v>
      </c>
      <c r="AI17" s="10">
        <f>AI8-AI9-AI11-AI14-AI15-AI12</f>
        <v>72.174900000000008</v>
      </c>
      <c r="AJ17" s="10">
        <f t="shared" ref="AJ17" si="114">AJ8-AJ9-AJ11-AJ14-AJ15-AJ12</f>
        <v>97.224899999999963</v>
      </c>
      <c r="AK17" s="10">
        <f t="shared" ref="AK17" si="115">AK8-AK9-AK11-AK14-AK15-AK12</f>
        <v>84.749899999999997</v>
      </c>
      <c r="AL17" s="10">
        <f t="shared" ref="AL17" si="116">AL8-AL9-AL11-AL14-AL15-AL12</f>
        <v>114.78990000000002</v>
      </c>
      <c r="AM17" s="10">
        <f t="shared" ref="AM17" si="117">AM8-AM9-AM11-AM14-AM15-AM12</f>
        <v>109.79990000000001</v>
      </c>
      <c r="AN17" s="10">
        <f t="shared" ref="AN17" si="118">AN8-AN9-AN11-AN14-AN15-AN12</f>
        <v>104.8099</v>
      </c>
      <c r="AO17" s="10">
        <f t="shared" ref="AO17" si="119">AO8-AO9-AO11-AO14-AO15-AO12</f>
        <v>124.81989999999999</v>
      </c>
      <c r="AP17" s="24" t="s">
        <v>18</v>
      </c>
      <c r="AQ17" s="10">
        <f>AQ8-AQ9-AQ11-AQ14-AQ15-AQ12</f>
        <v>186.88790000000003</v>
      </c>
      <c r="AR17" s="10">
        <f t="shared" ref="AR17" si="120">AR8-AR9-AR11-AR14-AR15-AR12</f>
        <v>202.41290000000001</v>
      </c>
      <c r="AS17" s="10">
        <f t="shared" ref="AS17" si="121">AS8-AS9-AS11-AS14-AS15-AS12</f>
        <v>196.72790000000001</v>
      </c>
      <c r="AT17" s="10">
        <f t="shared" ref="AT17" si="122">AT8-AT9-AT11-AT14-AT15-AT12</f>
        <v>279.67289999999997</v>
      </c>
      <c r="AU17" s="10">
        <f t="shared" ref="AU17" si="123">AU8-AU9-AU11-AU14-AU15-AU12</f>
        <v>225.88290000000001</v>
      </c>
      <c r="AV17" s="10">
        <f t="shared" ref="AV17" si="124">AV8-AV9-AV11-AV14-AV15-AV12</f>
        <v>212.61790000000005</v>
      </c>
      <c r="AW17" s="10">
        <f t="shared" ref="AW17" si="125">AW8-AW9-AW11-AW14-AW15-AW12</f>
        <v>208.82790000000003</v>
      </c>
      <c r="AY17" s="24" t="s">
        <v>18</v>
      </c>
      <c r="AZ17" s="10">
        <f>AZ8-AZ9-AZ11-AZ14-AZ15-AZ12</f>
        <v>30.209900000000005</v>
      </c>
      <c r="BA17" s="10">
        <f t="shared" ref="BA17:BF17" si="126">BA8-BA9-BA11-BA14-BA15-BA12</f>
        <v>18.224900000000005</v>
      </c>
      <c r="BB17" s="10">
        <f t="shared" si="126"/>
        <v>31.239900000000006</v>
      </c>
      <c r="BC17" s="10">
        <f t="shared" si="126"/>
        <v>40.259900000000016</v>
      </c>
      <c r="BD17" s="10">
        <f t="shared" si="126"/>
        <v>32.269900000000007</v>
      </c>
      <c r="BE17" s="10">
        <f t="shared" si="126"/>
        <v>62.294899999999984</v>
      </c>
      <c r="BF17" s="10">
        <f t="shared" si="126"/>
        <v>50.309899999999999</v>
      </c>
      <c r="BG17" s="24" t="s">
        <v>18</v>
      </c>
      <c r="BH17" s="10">
        <f>BH8-BH9-BH11-BH14-BH15-BH12</f>
        <v>174.3699</v>
      </c>
      <c r="BI17" s="10">
        <f t="shared" ref="BI17:BN17" si="127">BI8-BI9-BI11-BI14-BI15-BI12</f>
        <v>169.37989999999999</v>
      </c>
      <c r="BJ17" s="10">
        <f t="shared" si="127"/>
        <v>164.38989999999998</v>
      </c>
      <c r="BK17" s="10">
        <f t="shared" si="127"/>
        <v>159.39990000000003</v>
      </c>
      <c r="BL17" s="10">
        <f t="shared" si="127"/>
        <v>154.40990000000002</v>
      </c>
      <c r="BM17" s="10">
        <f t="shared" si="127"/>
        <v>149.41990000000001</v>
      </c>
      <c r="BN17" s="10">
        <f t="shared" si="127"/>
        <v>-2455.5700999999999</v>
      </c>
      <c r="BO17" s="24" t="s">
        <v>18</v>
      </c>
      <c r="BP17" s="10">
        <f>BP8-BP9-BP11-BP14-BP15-BP12</f>
        <v>159.68989999999999</v>
      </c>
      <c r="BQ17" s="10">
        <f t="shared" ref="BQ17:BV17" si="128">BQ8-BQ9-BQ11-BQ14-BQ15-BQ12</f>
        <v>144.71989999999997</v>
      </c>
      <c r="BR17" s="10">
        <f t="shared" si="128"/>
        <v>134.73990000000001</v>
      </c>
      <c r="BS17" s="10">
        <f t="shared" si="128"/>
        <v>189.77990000000003</v>
      </c>
      <c r="BT17" s="10">
        <f t="shared" si="128"/>
        <v>159.78990000000002</v>
      </c>
      <c r="BU17" s="10">
        <f t="shared" si="128"/>
        <v>139.82989999999998</v>
      </c>
      <c r="BV17" s="10">
        <f t="shared" si="128"/>
        <v>129.84989999999996</v>
      </c>
      <c r="BX17" s="24" t="s">
        <v>18</v>
      </c>
      <c r="BY17" s="10">
        <f>BY8-BY9-BY11-BY14-BY15-BY12</f>
        <v>30.209900000000005</v>
      </c>
      <c r="BZ17" s="10">
        <f t="shared" ref="BZ17:CE17" si="129">BZ8-BZ9-BZ11-BZ14-BZ15-BZ12</f>
        <v>18.224900000000005</v>
      </c>
      <c r="CA17" s="10">
        <f t="shared" si="129"/>
        <v>31.239900000000006</v>
      </c>
      <c r="CB17" s="10">
        <f t="shared" si="129"/>
        <v>40.259900000000016</v>
      </c>
      <c r="CC17" s="10">
        <f t="shared" si="129"/>
        <v>32.269900000000007</v>
      </c>
      <c r="CD17" s="10">
        <f t="shared" si="129"/>
        <v>62.294899999999984</v>
      </c>
      <c r="CE17" s="10">
        <f t="shared" si="129"/>
        <v>50.309899999999999</v>
      </c>
      <c r="CF17" s="24" t="s">
        <v>18</v>
      </c>
      <c r="CG17" s="10">
        <f>CG8-CG9-CG11-CG14-CG15-CG12</f>
        <v>174.3699</v>
      </c>
      <c r="CH17" s="10">
        <f t="shared" ref="CH17:CM17" si="130">CH8-CH9-CH11-CH14-CH15-CH12</f>
        <v>169.37989999999999</v>
      </c>
      <c r="CI17" s="10">
        <f t="shared" si="130"/>
        <v>164.38989999999998</v>
      </c>
      <c r="CJ17" s="10">
        <f t="shared" si="130"/>
        <v>159.39990000000003</v>
      </c>
      <c r="CK17" s="10">
        <f t="shared" si="130"/>
        <v>154.40990000000002</v>
      </c>
      <c r="CL17" s="10">
        <f t="shared" si="130"/>
        <v>149.41990000000001</v>
      </c>
      <c r="CM17" s="10">
        <f t="shared" si="130"/>
        <v>-2455.5700999999999</v>
      </c>
      <c r="CN17" s="24" t="s">
        <v>18</v>
      </c>
      <c r="CO17" s="10">
        <f>CO8-CO9-CO11-CO14-CO15-CO12</f>
        <v>159.68989999999999</v>
      </c>
      <c r="CP17" s="10">
        <f t="shared" ref="CP17:CU17" si="131">CP8-CP9-CP11-CP14-CP15-CP12</f>
        <v>144.71989999999997</v>
      </c>
      <c r="CQ17" s="10">
        <f t="shared" si="131"/>
        <v>134.73990000000001</v>
      </c>
      <c r="CR17" s="10">
        <f t="shared" si="131"/>
        <v>189.77990000000003</v>
      </c>
      <c r="CS17" s="10">
        <f t="shared" si="131"/>
        <v>159.78990000000002</v>
      </c>
      <c r="CT17" s="10">
        <f t="shared" si="131"/>
        <v>139.82989999999998</v>
      </c>
      <c r="CU17" s="10">
        <f t="shared" si="131"/>
        <v>129.84989999999996</v>
      </c>
    </row>
    <row r="18" spans="1:99" x14ac:dyDescent="0.3">
      <c r="A18" s="1"/>
      <c r="I18" s="1"/>
      <c r="Q18" s="1"/>
      <c r="Z18" s="1"/>
      <c r="AH18" s="1"/>
      <c r="AP18" s="1"/>
      <c r="AY18" s="1"/>
      <c r="BG18" s="1"/>
      <c r="BO18" s="1"/>
      <c r="BX18" s="1"/>
      <c r="CF18" s="1"/>
      <c r="CN18" s="1"/>
    </row>
    <row r="19" spans="1:99" ht="21.6" thickBot="1" x14ac:dyDescent="0.35">
      <c r="A19" s="25" t="s">
        <v>20</v>
      </c>
      <c r="I19" s="25" t="s">
        <v>20</v>
      </c>
      <c r="Q19" s="25" t="s">
        <v>20</v>
      </c>
      <c r="Z19" s="25" t="s">
        <v>20</v>
      </c>
      <c r="AH19" s="25" t="s">
        <v>20</v>
      </c>
      <c r="AP19" s="25" t="s">
        <v>20</v>
      </c>
      <c r="AY19" s="25" t="s">
        <v>20</v>
      </c>
      <c r="BG19" s="25" t="s">
        <v>20</v>
      </c>
      <c r="BO19" s="25" t="s">
        <v>20</v>
      </c>
      <c r="BX19" s="25" t="s">
        <v>20</v>
      </c>
      <c r="CF19" s="25" t="s">
        <v>20</v>
      </c>
      <c r="CN19" s="25" t="s">
        <v>20</v>
      </c>
    </row>
    <row r="20" spans="1:99" x14ac:dyDescent="0.3">
      <c r="A20" s="26" t="s">
        <v>26</v>
      </c>
      <c r="B20" s="12">
        <v>450</v>
      </c>
      <c r="C20" s="12">
        <v>500</v>
      </c>
      <c r="D20" s="12">
        <v>550</v>
      </c>
      <c r="E20" s="12">
        <v>600</v>
      </c>
      <c r="F20" s="12">
        <v>650</v>
      </c>
      <c r="G20" s="12">
        <v>700</v>
      </c>
      <c r="H20" s="13">
        <v>750</v>
      </c>
      <c r="I20" s="26" t="s">
        <v>26</v>
      </c>
      <c r="J20" s="12">
        <v>699</v>
      </c>
      <c r="K20" s="12">
        <v>799</v>
      </c>
      <c r="L20" s="12">
        <v>899</v>
      </c>
      <c r="M20" s="12">
        <v>999</v>
      </c>
      <c r="N20" s="12">
        <v>1299</v>
      </c>
      <c r="O20" s="12">
        <v>1399</v>
      </c>
      <c r="P20" s="13">
        <v>1499</v>
      </c>
      <c r="Q20" s="26" t="s">
        <v>26</v>
      </c>
      <c r="R20" s="12">
        <v>899</v>
      </c>
      <c r="S20" s="12">
        <v>999</v>
      </c>
      <c r="T20" s="12">
        <v>1299</v>
      </c>
      <c r="U20" s="12">
        <v>1399</v>
      </c>
      <c r="V20" s="12">
        <v>1499</v>
      </c>
      <c r="W20" s="12">
        <v>1699</v>
      </c>
      <c r="X20" s="13">
        <v>1799</v>
      </c>
      <c r="Z20" s="26" t="s">
        <v>26</v>
      </c>
      <c r="AA20" s="12">
        <v>900</v>
      </c>
      <c r="AB20" s="12">
        <v>950</v>
      </c>
      <c r="AC20" s="12">
        <v>1100</v>
      </c>
      <c r="AD20" s="12">
        <v>1200</v>
      </c>
      <c r="AE20" s="12">
        <v>1300</v>
      </c>
      <c r="AF20" s="12">
        <v>1400</v>
      </c>
      <c r="AG20" s="13">
        <v>1500</v>
      </c>
      <c r="AH20" s="26" t="s">
        <v>26</v>
      </c>
      <c r="AI20" s="12">
        <v>1200</v>
      </c>
      <c r="AJ20" s="12">
        <v>1400</v>
      </c>
      <c r="AK20" s="12">
        <v>1600</v>
      </c>
      <c r="AL20" s="12">
        <v>1800</v>
      </c>
      <c r="AM20" s="12">
        <v>2000</v>
      </c>
      <c r="AN20" s="12">
        <v>2200</v>
      </c>
      <c r="AO20" s="13">
        <v>2400</v>
      </c>
      <c r="AP20" s="26" t="s">
        <v>26</v>
      </c>
      <c r="AQ20" s="12">
        <v>1600</v>
      </c>
      <c r="AR20" s="12">
        <v>1800</v>
      </c>
      <c r="AS20" s="12">
        <v>2150</v>
      </c>
      <c r="AT20" s="12">
        <v>2200</v>
      </c>
      <c r="AU20" s="12">
        <v>2600</v>
      </c>
      <c r="AV20" s="12">
        <v>2850</v>
      </c>
      <c r="AW20" s="13">
        <v>3100</v>
      </c>
      <c r="AY20" s="26" t="s">
        <v>26</v>
      </c>
      <c r="AZ20" s="12">
        <v>450</v>
      </c>
      <c r="BA20" s="12">
        <v>500</v>
      </c>
      <c r="BB20" s="12">
        <v>550</v>
      </c>
      <c r="BC20" s="12">
        <v>600</v>
      </c>
      <c r="BD20" s="12">
        <v>650</v>
      </c>
      <c r="BE20" s="12">
        <v>700</v>
      </c>
      <c r="BF20" s="13">
        <v>750</v>
      </c>
      <c r="BG20" s="26" t="s">
        <v>26</v>
      </c>
      <c r="BH20" s="12">
        <v>699</v>
      </c>
      <c r="BI20" s="12">
        <v>799</v>
      </c>
      <c r="BJ20" s="12">
        <v>899</v>
      </c>
      <c r="BK20" s="12">
        <v>999</v>
      </c>
      <c r="BL20" s="12">
        <v>1299</v>
      </c>
      <c r="BM20" s="12">
        <v>1399</v>
      </c>
      <c r="BN20" s="13">
        <v>1499</v>
      </c>
      <c r="BO20" s="26" t="s">
        <v>26</v>
      </c>
      <c r="BP20" s="12">
        <v>899</v>
      </c>
      <c r="BQ20" s="12">
        <v>999</v>
      </c>
      <c r="BR20" s="12">
        <v>1299</v>
      </c>
      <c r="BS20" s="12">
        <v>1399</v>
      </c>
      <c r="BT20" s="12">
        <v>1499</v>
      </c>
      <c r="BU20" s="12">
        <v>1699</v>
      </c>
      <c r="BV20" s="13">
        <v>1799</v>
      </c>
      <c r="BX20" s="26" t="s">
        <v>26</v>
      </c>
      <c r="BY20" s="12">
        <v>450</v>
      </c>
      <c r="BZ20" s="12">
        <v>500</v>
      </c>
      <c r="CA20" s="12">
        <v>550</v>
      </c>
      <c r="CB20" s="12">
        <v>600</v>
      </c>
      <c r="CC20" s="12">
        <v>650</v>
      </c>
      <c r="CD20" s="12">
        <v>700</v>
      </c>
      <c r="CE20" s="13">
        <v>750</v>
      </c>
      <c r="CF20" s="26" t="s">
        <v>26</v>
      </c>
      <c r="CG20" s="12">
        <v>699</v>
      </c>
      <c r="CH20" s="12">
        <v>799</v>
      </c>
      <c r="CI20" s="12">
        <v>899</v>
      </c>
      <c r="CJ20" s="12">
        <v>999</v>
      </c>
      <c r="CK20" s="12">
        <v>1299</v>
      </c>
      <c r="CL20" s="12">
        <v>1399</v>
      </c>
      <c r="CM20" s="13">
        <v>1499</v>
      </c>
      <c r="CN20" s="26" t="s">
        <v>26</v>
      </c>
      <c r="CO20" s="12">
        <v>899</v>
      </c>
      <c r="CP20" s="12">
        <v>999</v>
      </c>
      <c r="CQ20" s="12">
        <v>1299</v>
      </c>
      <c r="CR20" s="12">
        <v>1399</v>
      </c>
      <c r="CS20" s="12">
        <v>1499</v>
      </c>
      <c r="CT20" s="12">
        <v>1699</v>
      </c>
      <c r="CU20" s="13">
        <v>1799</v>
      </c>
    </row>
    <row r="21" spans="1:99" x14ac:dyDescent="0.3">
      <c r="A21" s="27" t="s">
        <v>61</v>
      </c>
      <c r="B21" s="11">
        <v>15</v>
      </c>
      <c r="C21" s="11">
        <v>20</v>
      </c>
      <c r="D21" s="11">
        <v>25</v>
      </c>
      <c r="E21" s="11">
        <v>30</v>
      </c>
      <c r="F21" s="11">
        <v>35</v>
      </c>
      <c r="G21" s="11">
        <v>50</v>
      </c>
      <c r="H21" s="11">
        <v>50</v>
      </c>
      <c r="I21" s="27" t="s">
        <v>62</v>
      </c>
      <c r="J21" s="11">
        <v>32</v>
      </c>
      <c r="K21" s="11">
        <v>36</v>
      </c>
      <c r="L21" s="11">
        <v>42</v>
      </c>
      <c r="M21" s="11">
        <v>50</v>
      </c>
      <c r="N21" s="11">
        <v>65</v>
      </c>
      <c r="O21" s="11">
        <v>75</v>
      </c>
      <c r="P21" s="11">
        <v>90</v>
      </c>
      <c r="Q21" s="27" t="s">
        <v>61</v>
      </c>
      <c r="R21" s="11">
        <v>45</v>
      </c>
      <c r="S21" s="11">
        <v>50</v>
      </c>
      <c r="T21" s="11">
        <v>55</v>
      </c>
      <c r="U21" s="11">
        <v>60</v>
      </c>
      <c r="V21" s="11">
        <v>65</v>
      </c>
      <c r="W21" s="11">
        <v>70</v>
      </c>
      <c r="X21" s="11">
        <v>75</v>
      </c>
      <c r="Z21" s="27" t="s">
        <v>61</v>
      </c>
      <c r="AA21" s="11">
        <v>20</v>
      </c>
      <c r="AB21" s="11">
        <v>20</v>
      </c>
      <c r="AC21" s="11">
        <v>25</v>
      </c>
      <c r="AD21" s="11">
        <v>25</v>
      </c>
      <c r="AE21" s="11">
        <v>30</v>
      </c>
      <c r="AF21" s="11">
        <v>35</v>
      </c>
      <c r="AG21" s="20">
        <v>35</v>
      </c>
      <c r="AH21" s="27" t="s">
        <v>61</v>
      </c>
      <c r="AI21" s="11">
        <v>30</v>
      </c>
      <c r="AJ21" s="11">
        <v>30</v>
      </c>
      <c r="AK21" s="11">
        <v>40</v>
      </c>
      <c r="AL21" s="11">
        <v>40</v>
      </c>
      <c r="AM21" s="11">
        <v>50</v>
      </c>
      <c r="AN21" s="11">
        <v>50</v>
      </c>
      <c r="AO21" s="20">
        <v>50</v>
      </c>
      <c r="AP21" s="27" t="s">
        <v>61</v>
      </c>
      <c r="AQ21" s="11">
        <v>30</v>
      </c>
      <c r="AR21" s="11">
        <v>35</v>
      </c>
      <c r="AS21" s="11">
        <v>40</v>
      </c>
      <c r="AT21" s="11">
        <v>45</v>
      </c>
      <c r="AU21" s="11">
        <v>50</v>
      </c>
      <c r="AV21" s="11">
        <v>65</v>
      </c>
      <c r="AW21" s="20">
        <v>70</v>
      </c>
      <c r="AY21" s="27" t="s">
        <v>61</v>
      </c>
      <c r="AZ21" s="11">
        <v>15</v>
      </c>
      <c r="BA21" s="11">
        <v>20</v>
      </c>
      <c r="BB21" s="11">
        <v>25</v>
      </c>
      <c r="BC21" s="11">
        <v>30</v>
      </c>
      <c r="BD21" s="11">
        <v>35</v>
      </c>
      <c r="BE21" s="11">
        <v>50</v>
      </c>
      <c r="BF21" s="11">
        <v>50</v>
      </c>
      <c r="BG21" s="27" t="s">
        <v>62</v>
      </c>
      <c r="BH21" s="11">
        <v>32</v>
      </c>
      <c r="BI21" s="11">
        <v>36</v>
      </c>
      <c r="BJ21" s="11">
        <v>42</v>
      </c>
      <c r="BK21" s="11">
        <v>50</v>
      </c>
      <c r="BL21" s="11">
        <v>65</v>
      </c>
      <c r="BM21" s="11">
        <v>75</v>
      </c>
      <c r="BN21" s="11">
        <v>90</v>
      </c>
      <c r="BO21" s="27" t="s">
        <v>61</v>
      </c>
      <c r="BP21" s="11">
        <v>45</v>
      </c>
      <c r="BQ21" s="11">
        <v>50</v>
      </c>
      <c r="BR21" s="11">
        <v>55</v>
      </c>
      <c r="BS21" s="11">
        <v>60</v>
      </c>
      <c r="BT21" s="11">
        <v>65</v>
      </c>
      <c r="BU21" s="11">
        <v>70</v>
      </c>
      <c r="BV21" s="11">
        <v>75</v>
      </c>
      <c r="BX21" s="27" t="s">
        <v>61</v>
      </c>
      <c r="BY21" s="11">
        <v>15</v>
      </c>
      <c r="BZ21" s="11">
        <v>20</v>
      </c>
      <c r="CA21" s="11">
        <v>25</v>
      </c>
      <c r="CB21" s="11">
        <v>30</v>
      </c>
      <c r="CC21" s="11">
        <v>35</v>
      </c>
      <c r="CD21" s="11">
        <v>50</v>
      </c>
      <c r="CE21" s="11">
        <v>50</v>
      </c>
      <c r="CF21" s="27" t="s">
        <v>62</v>
      </c>
      <c r="CG21" s="11">
        <v>32</v>
      </c>
      <c r="CH21" s="11">
        <v>36</v>
      </c>
      <c r="CI21" s="11">
        <v>42</v>
      </c>
      <c r="CJ21" s="11">
        <v>50</v>
      </c>
      <c r="CK21" s="11">
        <v>65</v>
      </c>
      <c r="CL21" s="11">
        <v>75</v>
      </c>
      <c r="CM21" s="11">
        <v>90</v>
      </c>
      <c r="CN21" s="27" t="s">
        <v>61</v>
      </c>
      <c r="CO21" s="11">
        <v>45</v>
      </c>
      <c r="CP21" s="11">
        <v>50</v>
      </c>
      <c r="CQ21" s="11">
        <v>55</v>
      </c>
      <c r="CR21" s="11">
        <v>60</v>
      </c>
      <c r="CS21" s="11">
        <v>65</v>
      </c>
      <c r="CT21" s="11">
        <v>70</v>
      </c>
      <c r="CU21" s="11">
        <v>75</v>
      </c>
    </row>
    <row r="22" spans="1:99" x14ac:dyDescent="0.3">
      <c r="A22" s="28" t="s">
        <v>25</v>
      </c>
      <c r="B22" s="8">
        <v>300</v>
      </c>
      <c r="C22" s="8">
        <v>300</v>
      </c>
      <c r="D22" s="8">
        <v>300</v>
      </c>
      <c r="E22" s="8">
        <v>300</v>
      </c>
      <c r="F22" s="8">
        <v>300</v>
      </c>
      <c r="G22" s="8">
        <v>300</v>
      </c>
      <c r="H22" s="14">
        <v>300</v>
      </c>
      <c r="I22" s="28" t="s">
        <v>25</v>
      </c>
      <c r="J22" s="8">
        <v>500</v>
      </c>
      <c r="K22" s="8">
        <v>500</v>
      </c>
      <c r="L22" s="8">
        <v>600</v>
      </c>
      <c r="M22" s="8">
        <v>600</v>
      </c>
      <c r="N22" s="8">
        <v>700</v>
      </c>
      <c r="O22" s="8">
        <v>700</v>
      </c>
      <c r="P22" s="14">
        <v>700</v>
      </c>
      <c r="Q22" s="28" t="s">
        <v>51</v>
      </c>
      <c r="R22" s="8">
        <v>850</v>
      </c>
      <c r="S22" s="8">
        <v>1000</v>
      </c>
      <c r="T22" s="8">
        <v>1000</v>
      </c>
      <c r="U22" s="8">
        <v>1000</v>
      </c>
      <c r="V22" s="8">
        <v>1000</v>
      </c>
      <c r="W22" s="8">
        <v>1000</v>
      </c>
      <c r="X22" s="14">
        <v>1000</v>
      </c>
      <c r="Z22" s="28" t="s">
        <v>25</v>
      </c>
      <c r="AA22" s="8">
        <v>400</v>
      </c>
      <c r="AB22" s="8">
        <v>400</v>
      </c>
      <c r="AC22" s="8">
        <v>400</v>
      </c>
      <c r="AD22" s="8">
        <v>400</v>
      </c>
      <c r="AE22" s="8">
        <v>400</v>
      </c>
      <c r="AF22" s="8">
        <v>400</v>
      </c>
      <c r="AG22" s="14">
        <v>400</v>
      </c>
      <c r="AH22" s="28" t="s">
        <v>25</v>
      </c>
      <c r="AI22" s="8">
        <v>750</v>
      </c>
      <c r="AJ22" s="8">
        <v>750</v>
      </c>
      <c r="AK22" s="8">
        <v>750</v>
      </c>
      <c r="AL22" s="8">
        <v>750</v>
      </c>
      <c r="AM22" s="8">
        <v>750</v>
      </c>
      <c r="AN22" s="8">
        <v>750</v>
      </c>
      <c r="AO22" s="14">
        <v>750</v>
      </c>
      <c r="AP22" s="28" t="s">
        <v>51</v>
      </c>
      <c r="AQ22" s="8">
        <v>1250</v>
      </c>
      <c r="AR22" s="8">
        <v>1500</v>
      </c>
      <c r="AS22" s="8">
        <v>1500</v>
      </c>
      <c r="AT22" s="8">
        <v>1500</v>
      </c>
      <c r="AU22" s="8">
        <v>1500</v>
      </c>
      <c r="AV22" s="8">
        <v>1500</v>
      </c>
      <c r="AW22" s="14">
        <v>1500</v>
      </c>
      <c r="AY22" s="28" t="s">
        <v>25</v>
      </c>
      <c r="AZ22" s="8">
        <v>300</v>
      </c>
      <c r="BA22" s="8">
        <v>300</v>
      </c>
      <c r="BB22" s="8">
        <v>300</v>
      </c>
      <c r="BC22" s="8">
        <v>300</v>
      </c>
      <c r="BD22" s="8">
        <v>300</v>
      </c>
      <c r="BE22" s="8">
        <v>300</v>
      </c>
      <c r="BF22" s="14">
        <v>300</v>
      </c>
      <c r="BG22" s="28" t="s">
        <v>25</v>
      </c>
      <c r="BH22" s="8">
        <v>500</v>
      </c>
      <c r="BI22" s="8">
        <v>500</v>
      </c>
      <c r="BJ22" s="8">
        <v>600</v>
      </c>
      <c r="BK22" s="8">
        <v>600</v>
      </c>
      <c r="BL22" s="8">
        <v>700</v>
      </c>
      <c r="BM22" s="8">
        <v>700</v>
      </c>
      <c r="BN22" s="14">
        <v>700</v>
      </c>
      <c r="BO22" s="28" t="s">
        <v>51</v>
      </c>
      <c r="BP22" s="8">
        <v>850</v>
      </c>
      <c r="BQ22" s="8">
        <v>1000</v>
      </c>
      <c r="BR22" s="8">
        <v>1000</v>
      </c>
      <c r="BS22" s="8">
        <v>1000</v>
      </c>
      <c r="BT22" s="8">
        <v>1000</v>
      </c>
      <c r="BU22" s="8">
        <v>1000</v>
      </c>
      <c r="BV22" s="14">
        <v>1000</v>
      </c>
      <c r="BX22" s="28" t="s">
        <v>25</v>
      </c>
      <c r="BY22" s="8">
        <v>300</v>
      </c>
      <c r="BZ22" s="8">
        <v>300</v>
      </c>
      <c r="CA22" s="8">
        <v>300</v>
      </c>
      <c r="CB22" s="8">
        <v>300</v>
      </c>
      <c r="CC22" s="8">
        <v>300</v>
      </c>
      <c r="CD22" s="8">
        <v>300</v>
      </c>
      <c r="CE22" s="14">
        <v>300</v>
      </c>
      <c r="CF22" s="28" t="s">
        <v>25</v>
      </c>
      <c r="CG22" s="8">
        <v>500</v>
      </c>
      <c r="CH22" s="8">
        <v>500</v>
      </c>
      <c r="CI22" s="8">
        <v>600</v>
      </c>
      <c r="CJ22" s="8">
        <v>600</v>
      </c>
      <c r="CK22" s="8">
        <v>700</v>
      </c>
      <c r="CL22" s="8">
        <v>700</v>
      </c>
      <c r="CM22" s="14">
        <v>700</v>
      </c>
      <c r="CN22" s="28" t="s">
        <v>51</v>
      </c>
      <c r="CO22" s="8">
        <v>850</v>
      </c>
      <c r="CP22" s="8">
        <v>1000</v>
      </c>
      <c r="CQ22" s="8">
        <v>1000</v>
      </c>
      <c r="CR22" s="8">
        <v>1000</v>
      </c>
      <c r="CS22" s="8">
        <v>1000</v>
      </c>
      <c r="CT22" s="8">
        <v>1000</v>
      </c>
      <c r="CU22" s="14">
        <v>1000</v>
      </c>
    </row>
    <row r="23" spans="1:99" x14ac:dyDescent="0.3">
      <c r="A23" s="28" t="s">
        <v>61</v>
      </c>
      <c r="B23" s="8"/>
      <c r="C23" s="8"/>
      <c r="D23" s="8"/>
      <c r="E23" s="8"/>
      <c r="F23" s="8"/>
      <c r="G23" s="8"/>
      <c r="H23" s="14"/>
      <c r="I23" s="28" t="s">
        <v>61</v>
      </c>
      <c r="J23" s="8">
        <v>10</v>
      </c>
      <c r="K23" s="8">
        <v>10</v>
      </c>
      <c r="L23" s="8">
        <v>20</v>
      </c>
      <c r="M23" s="8">
        <v>20</v>
      </c>
      <c r="N23" s="8">
        <v>30</v>
      </c>
      <c r="O23" s="8">
        <v>30</v>
      </c>
      <c r="P23" s="14">
        <v>30</v>
      </c>
      <c r="Q23" s="28"/>
      <c r="R23" s="8">
        <v>25</v>
      </c>
      <c r="S23" s="8">
        <v>30</v>
      </c>
      <c r="T23" s="8">
        <v>35</v>
      </c>
      <c r="U23" s="8">
        <v>40</v>
      </c>
      <c r="V23" s="8">
        <v>45</v>
      </c>
      <c r="W23" s="8">
        <v>50</v>
      </c>
      <c r="X23" s="14">
        <v>50</v>
      </c>
      <c r="Z23" s="28" t="s">
        <v>61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4">
        <v>0</v>
      </c>
      <c r="AH23" s="28" t="s">
        <v>61</v>
      </c>
      <c r="AI23" s="8">
        <v>10</v>
      </c>
      <c r="AJ23" s="8">
        <v>10</v>
      </c>
      <c r="AK23" s="8">
        <v>10</v>
      </c>
      <c r="AL23" s="8">
        <v>10</v>
      </c>
      <c r="AM23" s="8">
        <v>10</v>
      </c>
      <c r="AN23" s="8">
        <v>10</v>
      </c>
      <c r="AO23" s="14">
        <v>10</v>
      </c>
      <c r="AP23" s="28" t="s">
        <v>63</v>
      </c>
      <c r="AQ23" s="8">
        <v>25</v>
      </c>
      <c r="AR23" s="8">
        <v>30</v>
      </c>
      <c r="AS23" s="8">
        <v>35</v>
      </c>
      <c r="AT23" s="8">
        <v>35</v>
      </c>
      <c r="AU23" s="8">
        <v>40</v>
      </c>
      <c r="AV23" s="8">
        <v>40</v>
      </c>
      <c r="AW23" s="14">
        <v>40</v>
      </c>
      <c r="AY23" s="28" t="s">
        <v>61</v>
      </c>
      <c r="AZ23" s="8"/>
      <c r="BA23" s="8"/>
      <c r="BB23" s="8"/>
      <c r="BC23" s="8"/>
      <c r="BD23" s="8"/>
      <c r="BE23" s="8"/>
      <c r="BF23" s="14"/>
      <c r="BG23" s="28" t="s">
        <v>61</v>
      </c>
      <c r="BH23" s="8">
        <v>10</v>
      </c>
      <c r="BI23" s="8">
        <v>10</v>
      </c>
      <c r="BJ23" s="8">
        <v>20</v>
      </c>
      <c r="BK23" s="8">
        <v>20</v>
      </c>
      <c r="BL23" s="8">
        <v>30</v>
      </c>
      <c r="BM23" s="8">
        <v>30</v>
      </c>
      <c r="BN23" s="14">
        <v>30</v>
      </c>
      <c r="BO23" s="28"/>
      <c r="BP23" s="8">
        <v>25</v>
      </c>
      <c r="BQ23" s="8">
        <v>30</v>
      </c>
      <c r="BR23" s="8">
        <v>35</v>
      </c>
      <c r="BS23" s="8">
        <v>40</v>
      </c>
      <c r="BT23" s="8">
        <v>45</v>
      </c>
      <c r="BU23" s="8">
        <v>50</v>
      </c>
      <c r="BV23" s="14">
        <v>50</v>
      </c>
      <c r="BX23" s="28" t="s">
        <v>61</v>
      </c>
      <c r="BY23" s="8"/>
      <c r="BZ23" s="8"/>
      <c r="CA23" s="8"/>
      <c r="CB23" s="8"/>
      <c r="CC23" s="8"/>
      <c r="CD23" s="8"/>
      <c r="CE23" s="14"/>
      <c r="CF23" s="28" t="s">
        <v>61</v>
      </c>
      <c r="CG23" s="8">
        <v>10</v>
      </c>
      <c r="CH23" s="8">
        <v>10</v>
      </c>
      <c r="CI23" s="8">
        <v>20</v>
      </c>
      <c r="CJ23" s="8">
        <v>20</v>
      </c>
      <c r="CK23" s="8">
        <v>30</v>
      </c>
      <c r="CL23" s="8">
        <v>30</v>
      </c>
      <c r="CM23" s="14">
        <v>30</v>
      </c>
      <c r="CN23" s="28"/>
      <c r="CO23" s="8">
        <v>25</v>
      </c>
      <c r="CP23" s="8">
        <v>30</v>
      </c>
      <c r="CQ23" s="8">
        <v>35</v>
      </c>
      <c r="CR23" s="8">
        <v>40</v>
      </c>
      <c r="CS23" s="8">
        <v>45</v>
      </c>
      <c r="CT23" s="8">
        <v>50</v>
      </c>
      <c r="CU23" s="14">
        <v>50</v>
      </c>
    </row>
    <row r="24" spans="1:99" x14ac:dyDescent="0.3">
      <c r="A24" s="28" t="s">
        <v>24</v>
      </c>
      <c r="B24" s="9">
        <v>0.1</v>
      </c>
      <c r="C24" s="9">
        <v>0.1</v>
      </c>
      <c r="D24" s="9">
        <v>0.1</v>
      </c>
      <c r="E24" s="9">
        <v>0.1</v>
      </c>
      <c r="F24" s="9">
        <v>0.1</v>
      </c>
      <c r="G24" s="9">
        <v>0.1</v>
      </c>
      <c r="H24" s="15">
        <v>0.1</v>
      </c>
      <c r="I24" s="28" t="s">
        <v>24</v>
      </c>
      <c r="J24" s="9">
        <v>0.1</v>
      </c>
      <c r="K24" s="9">
        <v>0.1</v>
      </c>
      <c r="L24" s="9">
        <v>0.1</v>
      </c>
      <c r="M24" s="9">
        <v>0.1</v>
      </c>
      <c r="N24" s="9">
        <v>0.1</v>
      </c>
      <c r="O24" s="9">
        <v>0.1</v>
      </c>
      <c r="P24" s="15">
        <v>0.1</v>
      </c>
      <c r="Q24" s="28" t="s">
        <v>24</v>
      </c>
      <c r="R24" s="9">
        <v>0.1</v>
      </c>
      <c r="S24" s="9">
        <v>0.1</v>
      </c>
      <c r="T24" s="9">
        <v>0.1</v>
      </c>
      <c r="U24" s="9">
        <v>0.1</v>
      </c>
      <c r="V24" s="9">
        <v>0.1</v>
      </c>
      <c r="W24" s="9">
        <v>0.1</v>
      </c>
      <c r="X24" s="15">
        <v>0.1</v>
      </c>
      <c r="Z24" s="28" t="s">
        <v>24</v>
      </c>
      <c r="AA24" s="9">
        <v>0.1</v>
      </c>
      <c r="AB24" s="9">
        <v>0.1</v>
      </c>
      <c r="AC24" s="9">
        <v>0.1</v>
      </c>
      <c r="AD24" s="9">
        <v>0.1</v>
      </c>
      <c r="AE24" s="9">
        <v>0.1</v>
      </c>
      <c r="AF24" s="9">
        <v>0.1</v>
      </c>
      <c r="AG24" s="15">
        <v>0.1</v>
      </c>
      <c r="AH24" s="28" t="s">
        <v>24</v>
      </c>
      <c r="AI24" s="9">
        <v>0.1</v>
      </c>
      <c r="AJ24" s="9">
        <v>0.1</v>
      </c>
      <c r="AK24" s="9">
        <v>0.1</v>
      </c>
      <c r="AL24" s="9">
        <v>0.1</v>
      </c>
      <c r="AM24" s="9">
        <v>0.1</v>
      </c>
      <c r="AN24" s="9">
        <v>0.1</v>
      </c>
      <c r="AO24" s="15">
        <v>0.1</v>
      </c>
      <c r="AP24" s="28" t="s">
        <v>24</v>
      </c>
      <c r="AQ24" s="9">
        <v>0.1</v>
      </c>
      <c r="AR24" s="9">
        <v>0.1</v>
      </c>
      <c r="AS24" s="9">
        <v>0.1</v>
      </c>
      <c r="AT24" s="9">
        <v>0.1</v>
      </c>
      <c r="AU24" s="9">
        <v>0.1</v>
      </c>
      <c r="AV24" s="9">
        <v>0.1</v>
      </c>
      <c r="AW24" s="15">
        <v>0.1</v>
      </c>
      <c r="AY24" s="28" t="s">
        <v>24</v>
      </c>
      <c r="AZ24" s="9">
        <v>0.1</v>
      </c>
      <c r="BA24" s="9">
        <v>0.1</v>
      </c>
      <c r="BB24" s="9">
        <v>0.1</v>
      </c>
      <c r="BC24" s="9">
        <v>0.1</v>
      </c>
      <c r="BD24" s="9">
        <v>0.1</v>
      </c>
      <c r="BE24" s="9">
        <v>0.1</v>
      </c>
      <c r="BF24" s="15">
        <v>0.1</v>
      </c>
      <c r="BG24" s="28" t="s">
        <v>24</v>
      </c>
      <c r="BH24" s="9">
        <v>0.1</v>
      </c>
      <c r="BI24" s="9">
        <v>0.1</v>
      </c>
      <c r="BJ24" s="9">
        <v>0.1</v>
      </c>
      <c r="BK24" s="9">
        <v>0.1</v>
      </c>
      <c r="BL24" s="9">
        <v>0.1</v>
      </c>
      <c r="BM24" s="9">
        <v>0.1</v>
      </c>
      <c r="BN24" s="15">
        <v>0.1</v>
      </c>
      <c r="BO24" s="28" t="s">
        <v>24</v>
      </c>
      <c r="BP24" s="9">
        <v>0.1</v>
      </c>
      <c r="BQ24" s="9">
        <v>0.1</v>
      </c>
      <c r="BR24" s="9">
        <v>0.1</v>
      </c>
      <c r="BS24" s="9">
        <v>0.1</v>
      </c>
      <c r="BT24" s="9">
        <v>0.1</v>
      </c>
      <c r="BU24" s="9">
        <v>0.1</v>
      </c>
      <c r="BV24" s="15">
        <v>0.1</v>
      </c>
      <c r="BX24" s="28" t="s">
        <v>24</v>
      </c>
      <c r="BY24" s="9">
        <v>0.1</v>
      </c>
      <c r="BZ24" s="9">
        <v>0.1</v>
      </c>
      <c r="CA24" s="9">
        <v>0.1</v>
      </c>
      <c r="CB24" s="9">
        <v>0.1</v>
      </c>
      <c r="CC24" s="9">
        <v>0.1</v>
      </c>
      <c r="CD24" s="9">
        <v>0.1</v>
      </c>
      <c r="CE24" s="15">
        <v>0.1</v>
      </c>
      <c r="CF24" s="28" t="s">
        <v>24</v>
      </c>
      <c r="CG24" s="9">
        <v>0.1</v>
      </c>
      <c r="CH24" s="9">
        <v>0.1</v>
      </c>
      <c r="CI24" s="9">
        <v>0.1</v>
      </c>
      <c r="CJ24" s="9">
        <v>0.1</v>
      </c>
      <c r="CK24" s="9">
        <v>0.1</v>
      </c>
      <c r="CL24" s="9">
        <v>0.1</v>
      </c>
      <c r="CM24" s="15">
        <v>0.1</v>
      </c>
      <c r="CN24" s="28" t="s">
        <v>24</v>
      </c>
      <c r="CO24" s="9">
        <v>0.1</v>
      </c>
      <c r="CP24" s="9">
        <v>0.1</v>
      </c>
      <c r="CQ24" s="9">
        <v>0.1</v>
      </c>
      <c r="CR24" s="9">
        <v>0.1</v>
      </c>
      <c r="CS24" s="9">
        <v>0.1</v>
      </c>
      <c r="CT24" s="9">
        <v>0.1</v>
      </c>
      <c r="CU24" s="15">
        <v>0.1</v>
      </c>
    </row>
    <row r="25" spans="1:99" ht="33" customHeight="1" thickBot="1" x14ac:dyDescent="0.35">
      <c r="A25" s="29" t="s">
        <v>23</v>
      </c>
      <c r="B25" s="16">
        <v>100</v>
      </c>
      <c r="C25" s="16">
        <v>100</v>
      </c>
      <c r="D25" s="16">
        <v>100</v>
      </c>
      <c r="E25" s="16">
        <v>100</v>
      </c>
      <c r="F25" s="16">
        <v>100</v>
      </c>
      <c r="G25" s="16">
        <v>100</v>
      </c>
      <c r="H25" s="17">
        <v>100</v>
      </c>
      <c r="I25" s="29" t="s">
        <v>23</v>
      </c>
      <c r="J25" s="16">
        <v>250</v>
      </c>
      <c r="K25" s="16">
        <v>250</v>
      </c>
      <c r="L25" s="16">
        <v>250</v>
      </c>
      <c r="M25" s="16">
        <v>250</v>
      </c>
      <c r="N25" s="16">
        <v>250</v>
      </c>
      <c r="O25" s="16">
        <v>250</v>
      </c>
      <c r="P25" s="16">
        <v>250</v>
      </c>
      <c r="Q25" s="29" t="s">
        <v>23</v>
      </c>
      <c r="R25" s="16">
        <v>250</v>
      </c>
      <c r="S25" s="16">
        <v>200</v>
      </c>
      <c r="T25" s="16">
        <v>200</v>
      </c>
      <c r="U25" s="16">
        <v>200</v>
      </c>
      <c r="V25" s="16">
        <v>200</v>
      </c>
      <c r="W25" s="16">
        <v>200</v>
      </c>
      <c r="X25" s="16">
        <v>200</v>
      </c>
      <c r="Z25" s="29" t="s">
        <v>23</v>
      </c>
      <c r="AA25" s="16">
        <v>200</v>
      </c>
      <c r="AB25" s="16">
        <v>200</v>
      </c>
      <c r="AC25" s="16">
        <v>200</v>
      </c>
      <c r="AD25" s="16">
        <v>200</v>
      </c>
      <c r="AE25" s="16">
        <v>200</v>
      </c>
      <c r="AF25" s="16">
        <v>200</v>
      </c>
      <c r="AG25" s="17">
        <v>200</v>
      </c>
      <c r="AH25" s="29" t="s">
        <v>23</v>
      </c>
      <c r="AI25" s="16">
        <v>500</v>
      </c>
      <c r="AJ25" s="16">
        <v>500</v>
      </c>
      <c r="AK25" s="16">
        <v>500</v>
      </c>
      <c r="AL25" s="16">
        <v>500</v>
      </c>
      <c r="AM25" s="16">
        <v>500</v>
      </c>
      <c r="AN25" s="16">
        <v>500</v>
      </c>
      <c r="AO25" s="16">
        <v>500</v>
      </c>
      <c r="AP25" s="29" t="s">
        <v>23</v>
      </c>
      <c r="AQ25" s="16">
        <v>500</v>
      </c>
      <c r="AR25" s="16">
        <v>500</v>
      </c>
      <c r="AS25" s="16">
        <v>500</v>
      </c>
      <c r="AT25" s="16">
        <v>500</v>
      </c>
      <c r="AU25" s="16">
        <v>500</v>
      </c>
      <c r="AV25" s="16">
        <v>500</v>
      </c>
      <c r="AW25" s="16">
        <v>500</v>
      </c>
      <c r="AY25" s="29" t="s">
        <v>23</v>
      </c>
      <c r="AZ25" s="16">
        <v>100</v>
      </c>
      <c r="BA25" s="16">
        <v>100</v>
      </c>
      <c r="BB25" s="16">
        <v>100</v>
      </c>
      <c r="BC25" s="16">
        <v>100</v>
      </c>
      <c r="BD25" s="16">
        <v>100</v>
      </c>
      <c r="BE25" s="16">
        <v>100</v>
      </c>
      <c r="BF25" s="17">
        <v>100</v>
      </c>
      <c r="BG25" s="29" t="s">
        <v>23</v>
      </c>
      <c r="BH25" s="16">
        <v>250</v>
      </c>
      <c r="BI25" s="16">
        <v>250</v>
      </c>
      <c r="BJ25" s="16">
        <v>250</v>
      </c>
      <c r="BK25" s="16">
        <v>250</v>
      </c>
      <c r="BL25" s="16">
        <v>250</v>
      </c>
      <c r="BM25" s="16">
        <v>250</v>
      </c>
      <c r="BN25" s="16">
        <v>250</v>
      </c>
      <c r="BO25" s="29" t="s">
        <v>23</v>
      </c>
      <c r="BP25" s="16">
        <v>250</v>
      </c>
      <c r="BQ25" s="16">
        <v>200</v>
      </c>
      <c r="BR25" s="16">
        <v>200</v>
      </c>
      <c r="BS25" s="16">
        <v>200</v>
      </c>
      <c r="BT25" s="16">
        <v>200</v>
      </c>
      <c r="BU25" s="16">
        <v>200</v>
      </c>
      <c r="BV25" s="16">
        <v>200</v>
      </c>
      <c r="BX25" s="29" t="s">
        <v>23</v>
      </c>
      <c r="BY25" s="16">
        <v>100</v>
      </c>
      <c r="BZ25" s="16">
        <v>100</v>
      </c>
      <c r="CA25" s="16">
        <v>100</v>
      </c>
      <c r="CB25" s="16">
        <v>100</v>
      </c>
      <c r="CC25" s="16">
        <v>100</v>
      </c>
      <c r="CD25" s="16">
        <v>100</v>
      </c>
      <c r="CE25" s="17">
        <v>100</v>
      </c>
      <c r="CF25" s="29" t="s">
        <v>23</v>
      </c>
      <c r="CG25" s="16">
        <v>250</v>
      </c>
      <c r="CH25" s="16">
        <v>250</v>
      </c>
      <c r="CI25" s="16">
        <v>250</v>
      </c>
      <c r="CJ25" s="16">
        <v>250</v>
      </c>
      <c r="CK25" s="16">
        <v>250</v>
      </c>
      <c r="CL25" s="16">
        <v>250</v>
      </c>
      <c r="CM25" s="16">
        <v>250</v>
      </c>
      <c r="CN25" s="29" t="s">
        <v>23</v>
      </c>
      <c r="CO25" s="16">
        <v>250</v>
      </c>
      <c r="CP25" s="16">
        <v>200</v>
      </c>
      <c r="CQ25" s="16">
        <v>200</v>
      </c>
      <c r="CR25" s="16">
        <v>200</v>
      </c>
      <c r="CS25" s="16">
        <v>200</v>
      </c>
      <c r="CT25" s="16">
        <v>200</v>
      </c>
      <c r="CU25" s="16">
        <v>200</v>
      </c>
    </row>
    <row r="26" spans="1:99" ht="15" thickBot="1" x14ac:dyDescent="0.35">
      <c r="B26" s="18"/>
      <c r="C26" s="18"/>
      <c r="D26" s="18"/>
      <c r="E26" s="18"/>
      <c r="F26" s="18"/>
      <c r="G26" s="18"/>
      <c r="H26" s="18"/>
      <c r="J26" s="18"/>
      <c r="K26" s="18"/>
      <c r="L26" s="18"/>
      <c r="M26" s="18"/>
      <c r="N26" s="18"/>
      <c r="O26" s="18"/>
      <c r="P26" s="18"/>
      <c r="R26" s="18"/>
      <c r="S26" s="18"/>
      <c r="T26" s="18"/>
      <c r="U26" s="18"/>
      <c r="V26" s="18"/>
      <c r="W26" s="18"/>
      <c r="X26" s="18"/>
      <c r="AA26" s="18"/>
      <c r="AB26" s="18"/>
      <c r="AC26" s="18"/>
      <c r="AD26" s="18"/>
      <c r="AE26" s="18"/>
      <c r="AF26" s="18"/>
      <c r="AG26" s="18"/>
      <c r="AI26" s="18"/>
      <c r="AJ26" s="18"/>
      <c r="AK26" s="18"/>
      <c r="AL26" s="18"/>
      <c r="AM26" s="18"/>
      <c r="AN26" s="18"/>
      <c r="AO26" s="18"/>
      <c r="AQ26" s="18"/>
      <c r="AR26" s="18"/>
      <c r="AS26" s="18"/>
      <c r="AT26" s="18"/>
      <c r="AU26" s="18"/>
      <c r="AV26" s="18"/>
      <c r="AW26" s="18"/>
      <c r="AY26" s="2"/>
      <c r="AZ26" s="18"/>
      <c r="BA26" s="18"/>
      <c r="BB26" s="18"/>
      <c r="BC26" s="18"/>
      <c r="BD26" s="18"/>
      <c r="BE26" s="18"/>
      <c r="BF26" s="18"/>
      <c r="BG26" s="2"/>
      <c r="BH26" s="18"/>
      <c r="BI26" s="18"/>
      <c r="BJ26" s="18"/>
      <c r="BK26" s="18"/>
      <c r="BL26" s="18"/>
      <c r="BM26" s="18"/>
      <c r="BN26" s="18"/>
      <c r="BO26" s="2"/>
      <c r="BP26" s="18"/>
      <c r="BQ26" s="18"/>
      <c r="BR26" s="18"/>
      <c r="BS26" s="18"/>
      <c r="BT26" s="18"/>
      <c r="BU26" s="18"/>
      <c r="BV26" s="18"/>
      <c r="BX26" s="2"/>
      <c r="BY26" s="18"/>
      <c r="BZ26" s="18"/>
      <c r="CA26" s="18"/>
      <c r="CB26" s="18"/>
      <c r="CC26" s="18"/>
      <c r="CD26" s="18"/>
      <c r="CE26" s="18"/>
      <c r="CF26" s="2"/>
      <c r="CG26" s="18"/>
      <c r="CH26" s="18"/>
      <c r="CI26" s="18"/>
      <c r="CJ26" s="18"/>
      <c r="CK26" s="18"/>
      <c r="CL26" s="18"/>
      <c r="CM26" s="18"/>
      <c r="CN26" s="2"/>
      <c r="CO26" s="18"/>
      <c r="CP26" s="18"/>
      <c r="CQ26" s="18"/>
      <c r="CR26" s="18"/>
      <c r="CS26" s="18"/>
      <c r="CT26" s="18"/>
      <c r="CU26" s="18"/>
    </row>
    <row r="27" spans="1:99" x14ac:dyDescent="0.3">
      <c r="A27" s="30" t="s">
        <v>27</v>
      </c>
      <c r="B27" s="12">
        <f>B8+B20</f>
        <v>1749</v>
      </c>
      <c r="C27" s="12">
        <f t="shared" ref="C27:H27" si="132">C8+C20</f>
        <v>1949</v>
      </c>
      <c r="D27" s="12">
        <f t="shared" si="132"/>
        <v>2149</v>
      </c>
      <c r="E27" s="12">
        <f t="shared" si="132"/>
        <v>2399</v>
      </c>
      <c r="F27" s="12">
        <f t="shared" si="132"/>
        <v>2549</v>
      </c>
      <c r="G27" s="12">
        <f t="shared" si="132"/>
        <v>2849</v>
      </c>
      <c r="H27" s="13">
        <f t="shared" si="132"/>
        <v>3049</v>
      </c>
      <c r="I27" s="30" t="s">
        <v>27</v>
      </c>
      <c r="J27" s="12">
        <f>J8+J20</f>
        <v>5698</v>
      </c>
      <c r="K27" s="12">
        <f t="shared" ref="K27:P27" si="133">K8+K20</f>
        <v>6298</v>
      </c>
      <c r="L27" s="12">
        <f t="shared" si="133"/>
        <v>6648</v>
      </c>
      <c r="M27" s="12">
        <f t="shared" si="133"/>
        <v>6998</v>
      </c>
      <c r="N27" s="12">
        <f t="shared" si="133"/>
        <v>7398</v>
      </c>
      <c r="O27" s="12">
        <f t="shared" si="133"/>
        <v>7698</v>
      </c>
      <c r="P27" s="13">
        <f t="shared" si="133"/>
        <v>7998</v>
      </c>
      <c r="Q27" s="30" t="s">
        <v>27</v>
      </c>
      <c r="R27" s="12">
        <f>R8+R20</f>
        <v>7898</v>
      </c>
      <c r="S27" s="12">
        <f t="shared" ref="S27:X27" si="134">S8+S20</f>
        <v>8298</v>
      </c>
      <c r="T27" s="12">
        <f t="shared" si="134"/>
        <v>8798</v>
      </c>
      <c r="U27" s="12">
        <f t="shared" si="134"/>
        <v>9298</v>
      </c>
      <c r="V27" s="12">
        <f t="shared" si="134"/>
        <v>9498</v>
      </c>
      <c r="W27" s="12">
        <f t="shared" si="134"/>
        <v>10098</v>
      </c>
      <c r="X27" s="13">
        <f t="shared" si="134"/>
        <v>10498</v>
      </c>
      <c r="Z27" s="30" t="s">
        <v>27</v>
      </c>
      <c r="AA27" s="12">
        <f>AA8+AA20</f>
        <v>2899</v>
      </c>
      <c r="AB27" s="12">
        <f t="shared" ref="AB27:AG27" si="135">AB8+AB20</f>
        <v>3049</v>
      </c>
      <c r="AC27" s="12">
        <f t="shared" si="135"/>
        <v>3349</v>
      </c>
      <c r="AD27" s="12">
        <f t="shared" si="135"/>
        <v>3699</v>
      </c>
      <c r="AE27" s="12">
        <f t="shared" si="135"/>
        <v>3899</v>
      </c>
      <c r="AF27" s="12">
        <f t="shared" si="135"/>
        <v>4199</v>
      </c>
      <c r="AG27" s="13">
        <f t="shared" si="135"/>
        <v>4399</v>
      </c>
      <c r="AH27" s="30" t="s">
        <v>27</v>
      </c>
      <c r="AI27" s="12">
        <f>AI8+AI20</f>
        <v>7449</v>
      </c>
      <c r="AJ27" s="12">
        <f t="shared" ref="AJ27:AO27" si="136">AJ8+AJ20</f>
        <v>8149</v>
      </c>
      <c r="AK27" s="12">
        <f t="shared" si="136"/>
        <v>8599</v>
      </c>
      <c r="AL27" s="12">
        <f t="shared" si="136"/>
        <v>9199</v>
      </c>
      <c r="AM27" s="12">
        <f t="shared" si="136"/>
        <v>9499</v>
      </c>
      <c r="AN27" s="12">
        <f t="shared" si="136"/>
        <v>9799</v>
      </c>
      <c r="AO27" s="13">
        <f t="shared" si="136"/>
        <v>10099</v>
      </c>
      <c r="AP27" s="30" t="s">
        <v>27</v>
      </c>
      <c r="AQ27" s="12">
        <f>AQ8+AQ20</f>
        <v>10099</v>
      </c>
      <c r="AR27" s="12">
        <f t="shared" ref="AR27:AW27" si="137">AR8+AR20</f>
        <v>10549</v>
      </c>
      <c r="AS27" s="12">
        <f t="shared" si="137"/>
        <v>11049</v>
      </c>
      <c r="AT27" s="12">
        <f t="shared" si="137"/>
        <v>11549</v>
      </c>
      <c r="AU27" s="12">
        <f t="shared" si="137"/>
        <v>12049</v>
      </c>
      <c r="AV27" s="12">
        <f t="shared" si="137"/>
        <v>12649</v>
      </c>
      <c r="AW27" s="13">
        <f t="shared" si="137"/>
        <v>12999</v>
      </c>
      <c r="AY27" s="30" t="s">
        <v>27</v>
      </c>
      <c r="AZ27" s="12">
        <f>AZ8+AZ20</f>
        <v>1749</v>
      </c>
      <c r="BA27" s="12">
        <f t="shared" ref="BA27:BF27" si="138">BA8+BA20</f>
        <v>1949</v>
      </c>
      <c r="BB27" s="12">
        <f t="shared" si="138"/>
        <v>2149</v>
      </c>
      <c r="BC27" s="12">
        <f t="shared" si="138"/>
        <v>2399</v>
      </c>
      <c r="BD27" s="12">
        <f t="shared" si="138"/>
        <v>2549</v>
      </c>
      <c r="BE27" s="12">
        <f t="shared" si="138"/>
        <v>2849</v>
      </c>
      <c r="BF27" s="13">
        <f t="shared" si="138"/>
        <v>3049</v>
      </c>
      <c r="BG27" s="30" t="s">
        <v>27</v>
      </c>
      <c r="BH27" s="12">
        <f>BH8+BH20</f>
        <v>3898</v>
      </c>
      <c r="BI27" s="12">
        <f t="shared" ref="BI27:BN27" si="139">BI8+BI20</f>
        <v>4098</v>
      </c>
      <c r="BJ27" s="12">
        <f t="shared" si="139"/>
        <v>4298</v>
      </c>
      <c r="BK27" s="12">
        <f t="shared" si="139"/>
        <v>4498</v>
      </c>
      <c r="BL27" s="12">
        <f t="shared" si="139"/>
        <v>4898</v>
      </c>
      <c r="BM27" s="12">
        <f t="shared" si="139"/>
        <v>5098</v>
      </c>
      <c r="BN27" s="13">
        <f t="shared" si="139"/>
        <v>5298</v>
      </c>
      <c r="BO27" s="30" t="s">
        <v>27</v>
      </c>
      <c r="BP27" s="12">
        <f>BP8+BP20</f>
        <v>7298</v>
      </c>
      <c r="BQ27" s="12">
        <f t="shared" ref="BQ27:BV27" si="140">BQ8+BQ20</f>
        <v>7698</v>
      </c>
      <c r="BR27" s="12">
        <f t="shared" si="140"/>
        <v>8198</v>
      </c>
      <c r="BS27" s="12">
        <f t="shared" si="140"/>
        <v>8698</v>
      </c>
      <c r="BT27" s="12">
        <f t="shared" si="140"/>
        <v>8898</v>
      </c>
      <c r="BU27" s="12">
        <f t="shared" si="140"/>
        <v>9498</v>
      </c>
      <c r="BV27" s="13">
        <f t="shared" si="140"/>
        <v>9798</v>
      </c>
      <c r="BX27" s="30" t="s">
        <v>27</v>
      </c>
      <c r="BY27" s="12">
        <f>BY8+BY20</f>
        <v>1749</v>
      </c>
      <c r="BZ27" s="12">
        <f t="shared" ref="BZ27:CE27" si="141">BZ8+BZ20</f>
        <v>1949</v>
      </c>
      <c r="CA27" s="12">
        <f t="shared" si="141"/>
        <v>2149</v>
      </c>
      <c r="CB27" s="12">
        <f t="shared" si="141"/>
        <v>2399</v>
      </c>
      <c r="CC27" s="12">
        <f t="shared" si="141"/>
        <v>2549</v>
      </c>
      <c r="CD27" s="12">
        <f t="shared" si="141"/>
        <v>2849</v>
      </c>
      <c r="CE27" s="13">
        <f t="shared" si="141"/>
        <v>3049</v>
      </c>
      <c r="CF27" s="30" t="s">
        <v>27</v>
      </c>
      <c r="CG27" s="12">
        <f>CG8+CG20</f>
        <v>3898</v>
      </c>
      <c r="CH27" s="12">
        <f t="shared" ref="CH27:CM27" si="142">CH8+CH20</f>
        <v>4098</v>
      </c>
      <c r="CI27" s="12">
        <f t="shared" si="142"/>
        <v>4298</v>
      </c>
      <c r="CJ27" s="12">
        <f t="shared" si="142"/>
        <v>4498</v>
      </c>
      <c r="CK27" s="12">
        <f t="shared" si="142"/>
        <v>4898</v>
      </c>
      <c r="CL27" s="12">
        <f t="shared" si="142"/>
        <v>5098</v>
      </c>
      <c r="CM27" s="13">
        <f t="shared" si="142"/>
        <v>5298</v>
      </c>
      <c r="CN27" s="30" t="s">
        <v>27</v>
      </c>
      <c r="CO27" s="12">
        <f>CO8+CO20</f>
        <v>7298</v>
      </c>
      <c r="CP27" s="12">
        <f t="shared" ref="CP27:CU27" si="143">CP8+CP20</f>
        <v>7698</v>
      </c>
      <c r="CQ27" s="12">
        <f t="shared" si="143"/>
        <v>8198</v>
      </c>
      <c r="CR27" s="12">
        <f t="shared" si="143"/>
        <v>8698</v>
      </c>
      <c r="CS27" s="12">
        <f t="shared" si="143"/>
        <v>8898</v>
      </c>
      <c r="CT27" s="12">
        <f t="shared" si="143"/>
        <v>9498</v>
      </c>
      <c r="CU27" s="13">
        <f t="shared" si="143"/>
        <v>9798</v>
      </c>
    </row>
    <row r="28" spans="1:99" x14ac:dyDescent="0.3">
      <c r="A28" s="31" t="s">
        <v>31</v>
      </c>
      <c r="B28" s="8">
        <f>B8+B20+B22</f>
        <v>2049</v>
      </c>
      <c r="C28" s="8">
        <f t="shared" ref="C28:H28" si="144">C8+C20+C22</f>
        <v>2249</v>
      </c>
      <c r="D28" s="8">
        <f t="shared" si="144"/>
        <v>2449</v>
      </c>
      <c r="E28" s="8">
        <f t="shared" si="144"/>
        <v>2699</v>
      </c>
      <c r="F28" s="8">
        <f t="shared" si="144"/>
        <v>2849</v>
      </c>
      <c r="G28" s="8">
        <f t="shared" si="144"/>
        <v>3149</v>
      </c>
      <c r="H28" s="14">
        <f t="shared" si="144"/>
        <v>3349</v>
      </c>
      <c r="I28" s="31" t="s">
        <v>31</v>
      </c>
      <c r="J28" s="8">
        <f>J8+J20+J22</f>
        <v>6198</v>
      </c>
      <c r="K28" s="8">
        <f t="shared" ref="K28:P28" si="145">K8+K20+K22</f>
        <v>6798</v>
      </c>
      <c r="L28" s="8">
        <f t="shared" si="145"/>
        <v>7248</v>
      </c>
      <c r="M28" s="8">
        <f t="shared" si="145"/>
        <v>7598</v>
      </c>
      <c r="N28" s="8">
        <f t="shared" si="145"/>
        <v>8098</v>
      </c>
      <c r="O28" s="8">
        <f t="shared" si="145"/>
        <v>8398</v>
      </c>
      <c r="P28" s="14">
        <f t="shared" si="145"/>
        <v>8698</v>
      </c>
      <c r="Q28" s="31" t="s">
        <v>31</v>
      </c>
      <c r="R28" s="8">
        <f>R8+R20+R22</f>
        <v>8748</v>
      </c>
      <c r="S28" s="8">
        <f t="shared" ref="S28:X28" si="146">S8+S20+S22</f>
        <v>9298</v>
      </c>
      <c r="T28" s="8">
        <f t="shared" si="146"/>
        <v>9798</v>
      </c>
      <c r="U28" s="8">
        <f t="shared" si="146"/>
        <v>10298</v>
      </c>
      <c r="V28" s="8">
        <f t="shared" si="146"/>
        <v>10498</v>
      </c>
      <c r="W28" s="8">
        <f t="shared" si="146"/>
        <v>11098</v>
      </c>
      <c r="X28" s="14">
        <f t="shared" si="146"/>
        <v>11498</v>
      </c>
      <c r="Z28" s="31" t="s">
        <v>31</v>
      </c>
      <c r="AA28" s="8">
        <f>AA8+AA20+AA22</f>
        <v>3299</v>
      </c>
      <c r="AB28" s="8">
        <f t="shared" ref="AB28:AG28" si="147">AB8+AB20+AB22</f>
        <v>3449</v>
      </c>
      <c r="AC28" s="8">
        <f t="shared" si="147"/>
        <v>3749</v>
      </c>
      <c r="AD28" s="8">
        <f t="shared" si="147"/>
        <v>4099</v>
      </c>
      <c r="AE28" s="8">
        <f t="shared" si="147"/>
        <v>4299</v>
      </c>
      <c r="AF28" s="8">
        <f t="shared" si="147"/>
        <v>4599</v>
      </c>
      <c r="AG28" s="14">
        <f t="shared" si="147"/>
        <v>4799</v>
      </c>
      <c r="AH28" s="31" t="s">
        <v>31</v>
      </c>
      <c r="AI28" s="8">
        <f>AI8+AI20+AI22</f>
        <v>8199</v>
      </c>
      <c r="AJ28" s="8">
        <f t="shared" ref="AJ28:AO28" si="148">AJ8+AJ20+AJ22</f>
        <v>8899</v>
      </c>
      <c r="AK28" s="8">
        <f t="shared" si="148"/>
        <v>9349</v>
      </c>
      <c r="AL28" s="8">
        <f t="shared" si="148"/>
        <v>9949</v>
      </c>
      <c r="AM28" s="8">
        <f t="shared" si="148"/>
        <v>10249</v>
      </c>
      <c r="AN28" s="8">
        <f t="shared" si="148"/>
        <v>10549</v>
      </c>
      <c r="AO28" s="14">
        <f t="shared" si="148"/>
        <v>10849</v>
      </c>
      <c r="AP28" s="31" t="s">
        <v>31</v>
      </c>
      <c r="AQ28" s="8">
        <f>AQ8+AQ20+AQ22</f>
        <v>11349</v>
      </c>
      <c r="AR28" s="8">
        <f t="shared" ref="AR28:AW28" si="149">AR8+AR20+AR22</f>
        <v>12049</v>
      </c>
      <c r="AS28" s="8">
        <f t="shared" si="149"/>
        <v>12549</v>
      </c>
      <c r="AT28" s="8">
        <f t="shared" si="149"/>
        <v>13049</v>
      </c>
      <c r="AU28" s="8">
        <f t="shared" si="149"/>
        <v>13549</v>
      </c>
      <c r="AV28" s="8">
        <f t="shared" si="149"/>
        <v>14149</v>
      </c>
      <c r="AW28" s="14">
        <f t="shared" si="149"/>
        <v>14499</v>
      </c>
      <c r="AY28" s="31" t="s">
        <v>31</v>
      </c>
      <c r="AZ28" s="8">
        <f>AZ8+AZ20+AZ22</f>
        <v>2049</v>
      </c>
      <c r="BA28" s="8">
        <f t="shared" ref="BA28:BF28" si="150">BA8+BA20+BA22</f>
        <v>2249</v>
      </c>
      <c r="BB28" s="8">
        <f t="shared" si="150"/>
        <v>2449</v>
      </c>
      <c r="BC28" s="8">
        <f t="shared" si="150"/>
        <v>2699</v>
      </c>
      <c r="BD28" s="8">
        <f t="shared" si="150"/>
        <v>2849</v>
      </c>
      <c r="BE28" s="8">
        <f t="shared" si="150"/>
        <v>3149</v>
      </c>
      <c r="BF28" s="14">
        <f t="shared" si="150"/>
        <v>3349</v>
      </c>
      <c r="BG28" s="31" t="s">
        <v>31</v>
      </c>
      <c r="BH28" s="8">
        <f>BH8+BH20+BH22</f>
        <v>4398</v>
      </c>
      <c r="BI28" s="8">
        <f t="shared" ref="BI28:BN28" si="151">BI8+BI20+BI22</f>
        <v>4598</v>
      </c>
      <c r="BJ28" s="8">
        <f t="shared" si="151"/>
        <v>4898</v>
      </c>
      <c r="BK28" s="8">
        <f t="shared" si="151"/>
        <v>5098</v>
      </c>
      <c r="BL28" s="8">
        <f t="shared" si="151"/>
        <v>5598</v>
      </c>
      <c r="BM28" s="8">
        <f t="shared" si="151"/>
        <v>5798</v>
      </c>
      <c r="BN28" s="14">
        <f t="shared" si="151"/>
        <v>5998</v>
      </c>
      <c r="BO28" s="31" t="s">
        <v>31</v>
      </c>
      <c r="BP28" s="8">
        <f>BP8+BP20+BP22</f>
        <v>8148</v>
      </c>
      <c r="BQ28" s="8">
        <f t="shared" ref="BQ28:BV28" si="152">BQ8+BQ20+BQ22</f>
        <v>8698</v>
      </c>
      <c r="BR28" s="8">
        <f t="shared" si="152"/>
        <v>9198</v>
      </c>
      <c r="BS28" s="8">
        <f t="shared" si="152"/>
        <v>9698</v>
      </c>
      <c r="BT28" s="8">
        <f t="shared" si="152"/>
        <v>9898</v>
      </c>
      <c r="BU28" s="8">
        <f t="shared" si="152"/>
        <v>10498</v>
      </c>
      <c r="BV28" s="14">
        <f t="shared" si="152"/>
        <v>10798</v>
      </c>
      <c r="BX28" s="31" t="s">
        <v>31</v>
      </c>
      <c r="BY28" s="8">
        <f>BY8+BY20+BY22</f>
        <v>2049</v>
      </c>
      <c r="BZ28" s="8">
        <f t="shared" ref="BZ28:CE28" si="153">BZ8+BZ20+BZ22</f>
        <v>2249</v>
      </c>
      <c r="CA28" s="8">
        <f t="shared" si="153"/>
        <v>2449</v>
      </c>
      <c r="CB28" s="8">
        <f t="shared" si="153"/>
        <v>2699</v>
      </c>
      <c r="CC28" s="8">
        <f t="shared" si="153"/>
        <v>2849</v>
      </c>
      <c r="CD28" s="8">
        <f t="shared" si="153"/>
        <v>3149</v>
      </c>
      <c r="CE28" s="14">
        <f t="shared" si="153"/>
        <v>3349</v>
      </c>
      <c r="CF28" s="31" t="s">
        <v>31</v>
      </c>
      <c r="CG28" s="8">
        <f>CG8+CG20+CG22</f>
        <v>4398</v>
      </c>
      <c r="CH28" s="8">
        <f t="shared" ref="CH28:CM28" si="154">CH8+CH20+CH22</f>
        <v>4598</v>
      </c>
      <c r="CI28" s="8">
        <f t="shared" si="154"/>
        <v>4898</v>
      </c>
      <c r="CJ28" s="8">
        <f t="shared" si="154"/>
        <v>5098</v>
      </c>
      <c r="CK28" s="8">
        <f t="shared" si="154"/>
        <v>5598</v>
      </c>
      <c r="CL28" s="8">
        <f t="shared" si="154"/>
        <v>5798</v>
      </c>
      <c r="CM28" s="14">
        <f t="shared" si="154"/>
        <v>5998</v>
      </c>
      <c r="CN28" s="31" t="s">
        <v>31</v>
      </c>
      <c r="CO28" s="8">
        <f>CO8+CO20+CO22</f>
        <v>8148</v>
      </c>
      <c r="CP28" s="8">
        <f t="shared" ref="CP28:CU28" si="155">CP8+CP20+CP22</f>
        <v>8698</v>
      </c>
      <c r="CQ28" s="8">
        <f t="shared" si="155"/>
        <v>9198</v>
      </c>
      <c r="CR28" s="8">
        <f t="shared" si="155"/>
        <v>9698</v>
      </c>
      <c r="CS28" s="8">
        <f t="shared" si="155"/>
        <v>9898</v>
      </c>
      <c r="CT28" s="8">
        <f t="shared" si="155"/>
        <v>10498</v>
      </c>
      <c r="CU28" s="14">
        <f t="shared" si="155"/>
        <v>10798</v>
      </c>
    </row>
    <row r="29" spans="1:99" x14ac:dyDescent="0.3">
      <c r="A29" s="31" t="s">
        <v>32</v>
      </c>
      <c r="B29" s="8">
        <f>B8+B20+B22+B8*0.1</f>
        <v>2178.9</v>
      </c>
      <c r="C29" s="8">
        <f t="shared" ref="C29:H29" si="156">C8+C20+C22+C8*0.1</f>
        <v>2393.9</v>
      </c>
      <c r="D29" s="8">
        <f t="shared" si="156"/>
        <v>2608.9</v>
      </c>
      <c r="E29" s="8">
        <f t="shared" si="156"/>
        <v>2878.9</v>
      </c>
      <c r="F29" s="8">
        <f t="shared" si="156"/>
        <v>3038.9</v>
      </c>
      <c r="G29" s="8">
        <f t="shared" si="156"/>
        <v>3363.9</v>
      </c>
      <c r="H29" s="14">
        <f t="shared" si="156"/>
        <v>3578.9</v>
      </c>
      <c r="I29" s="31" t="s">
        <v>32</v>
      </c>
      <c r="J29" s="8">
        <f>J8+J20+J22+J8*0.1</f>
        <v>6697.9</v>
      </c>
      <c r="K29" s="8">
        <f t="shared" ref="K29:P29" si="157">K8+K20+K22+K8*0.1</f>
        <v>7347.9</v>
      </c>
      <c r="L29" s="8">
        <f t="shared" si="157"/>
        <v>7822.9</v>
      </c>
      <c r="M29" s="8">
        <f t="shared" si="157"/>
        <v>8197.9</v>
      </c>
      <c r="N29" s="8">
        <f t="shared" si="157"/>
        <v>8707.9</v>
      </c>
      <c r="O29" s="8">
        <f t="shared" si="157"/>
        <v>9027.9</v>
      </c>
      <c r="P29" s="14">
        <f t="shared" si="157"/>
        <v>9347.9</v>
      </c>
      <c r="Q29" s="31" t="s">
        <v>32</v>
      </c>
      <c r="R29" s="8">
        <f>R8+R20+R22+R8*0.1</f>
        <v>9447.9</v>
      </c>
      <c r="S29" s="8">
        <f t="shared" ref="S29:X29" si="158">S8+S20+S22+S8*0.1</f>
        <v>10027.9</v>
      </c>
      <c r="T29" s="8">
        <f t="shared" si="158"/>
        <v>10547.9</v>
      </c>
      <c r="U29" s="8">
        <f t="shared" si="158"/>
        <v>11087.9</v>
      </c>
      <c r="V29" s="8">
        <f t="shared" si="158"/>
        <v>11297.9</v>
      </c>
      <c r="W29" s="8">
        <f t="shared" si="158"/>
        <v>11937.9</v>
      </c>
      <c r="X29" s="14">
        <f t="shared" si="158"/>
        <v>12367.9</v>
      </c>
      <c r="Z29" s="31" t="s">
        <v>32</v>
      </c>
      <c r="AA29" s="8">
        <f>AA8+AA20+AA22+AA8*0.1</f>
        <v>3498.9</v>
      </c>
      <c r="AB29" s="8">
        <f t="shared" ref="AB29:AG29" si="159">AB8+AB20+AB22+AB8*0.1</f>
        <v>3658.9</v>
      </c>
      <c r="AC29" s="8">
        <f t="shared" si="159"/>
        <v>3973.9</v>
      </c>
      <c r="AD29" s="8">
        <f t="shared" si="159"/>
        <v>4348.8999999999996</v>
      </c>
      <c r="AE29" s="8">
        <f t="shared" si="159"/>
        <v>4558.8999999999996</v>
      </c>
      <c r="AF29" s="8">
        <f t="shared" si="159"/>
        <v>4878.8999999999996</v>
      </c>
      <c r="AG29" s="14">
        <f t="shared" si="159"/>
        <v>5088.8999999999996</v>
      </c>
      <c r="AH29" s="31" t="s">
        <v>32</v>
      </c>
      <c r="AI29" s="8">
        <f>AI8+AI20+AI22+AI8*0.1</f>
        <v>8823.9</v>
      </c>
      <c r="AJ29" s="8">
        <f t="shared" ref="AJ29:AO29" si="160">AJ8+AJ20+AJ22+AJ8*0.1</f>
        <v>9573.9</v>
      </c>
      <c r="AK29" s="8">
        <f t="shared" si="160"/>
        <v>10048.9</v>
      </c>
      <c r="AL29" s="8">
        <f t="shared" si="160"/>
        <v>10688.9</v>
      </c>
      <c r="AM29" s="8">
        <f t="shared" si="160"/>
        <v>10998.9</v>
      </c>
      <c r="AN29" s="8">
        <f t="shared" si="160"/>
        <v>11308.9</v>
      </c>
      <c r="AO29" s="14">
        <f t="shared" si="160"/>
        <v>11618.9</v>
      </c>
      <c r="AP29" s="31" t="s">
        <v>32</v>
      </c>
      <c r="AQ29" s="8">
        <f>AQ8+AQ20+AQ22+AQ8*0.1</f>
        <v>12198.9</v>
      </c>
      <c r="AR29" s="8">
        <f t="shared" ref="AR29:AW29" si="161">AR8+AR20+AR22+AR8*0.1</f>
        <v>12923.9</v>
      </c>
      <c r="AS29" s="8">
        <f t="shared" si="161"/>
        <v>13438.9</v>
      </c>
      <c r="AT29" s="8">
        <f t="shared" si="161"/>
        <v>13983.9</v>
      </c>
      <c r="AU29" s="8">
        <f t="shared" si="161"/>
        <v>14493.9</v>
      </c>
      <c r="AV29" s="8">
        <f t="shared" si="161"/>
        <v>15128.9</v>
      </c>
      <c r="AW29" s="14">
        <f t="shared" si="161"/>
        <v>15488.9</v>
      </c>
      <c r="AY29" s="31" t="s">
        <v>32</v>
      </c>
      <c r="AZ29" s="8">
        <f>AZ8+AZ20+AZ22+AZ8*0.1</f>
        <v>2178.9</v>
      </c>
      <c r="BA29" s="8">
        <f t="shared" ref="BA29:BF29" si="162">BA8+BA20+BA22+BA8*0.1</f>
        <v>2393.9</v>
      </c>
      <c r="BB29" s="8">
        <f t="shared" si="162"/>
        <v>2608.9</v>
      </c>
      <c r="BC29" s="8">
        <f t="shared" si="162"/>
        <v>2878.9</v>
      </c>
      <c r="BD29" s="8">
        <f t="shared" si="162"/>
        <v>3038.9</v>
      </c>
      <c r="BE29" s="8">
        <f t="shared" si="162"/>
        <v>3363.9</v>
      </c>
      <c r="BF29" s="14">
        <f t="shared" si="162"/>
        <v>3578.9</v>
      </c>
      <c r="BG29" s="31" t="s">
        <v>32</v>
      </c>
      <c r="BH29" s="8">
        <f>BH8+BH20+BH22+BH8*0.1</f>
        <v>4717.8999999999996</v>
      </c>
      <c r="BI29" s="8">
        <f t="shared" ref="BI29:BN29" si="163">BI8+BI20+BI22+BI8*0.1</f>
        <v>4927.8999999999996</v>
      </c>
      <c r="BJ29" s="8">
        <f t="shared" si="163"/>
        <v>5237.8999999999996</v>
      </c>
      <c r="BK29" s="8">
        <f t="shared" si="163"/>
        <v>5447.9</v>
      </c>
      <c r="BL29" s="8">
        <f t="shared" si="163"/>
        <v>5957.9</v>
      </c>
      <c r="BM29" s="8">
        <f t="shared" si="163"/>
        <v>6167.9</v>
      </c>
      <c r="BN29" s="14">
        <f t="shared" si="163"/>
        <v>6377.9</v>
      </c>
      <c r="BO29" s="31" t="s">
        <v>32</v>
      </c>
      <c r="BP29" s="8">
        <f>BP8+BP20+BP22+BP8*0.1</f>
        <v>8787.9</v>
      </c>
      <c r="BQ29" s="8">
        <f t="shared" ref="BQ29:BV29" si="164">BQ8+BQ20+BQ22+BQ8*0.1</f>
        <v>9367.9</v>
      </c>
      <c r="BR29" s="8">
        <f t="shared" si="164"/>
        <v>9887.9</v>
      </c>
      <c r="BS29" s="8">
        <f t="shared" si="164"/>
        <v>10427.9</v>
      </c>
      <c r="BT29" s="8">
        <f t="shared" si="164"/>
        <v>10637.9</v>
      </c>
      <c r="BU29" s="8">
        <f t="shared" si="164"/>
        <v>11277.9</v>
      </c>
      <c r="BV29" s="14">
        <f t="shared" si="164"/>
        <v>11597.9</v>
      </c>
      <c r="BX29" s="31" t="s">
        <v>32</v>
      </c>
      <c r="BY29" s="8">
        <f>BY8+BY20+BY22+BY8*0.1</f>
        <v>2178.9</v>
      </c>
      <c r="BZ29" s="8">
        <f t="shared" ref="BZ29:CE29" si="165">BZ8+BZ20+BZ22+BZ8*0.1</f>
        <v>2393.9</v>
      </c>
      <c r="CA29" s="8">
        <f t="shared" si="165"/>
        <v>2608.9</v>
      </c>
      <c r="CB29" s="8">
        <f t="shared" si="165"/>
        <v>2878.9</v>
      </c>
      <c r="CC29" s="8">
        <f t="shared" si="165"/>
        <v>3038.9</v>
      </c>
      <c r="CD29" s="8">
        <f t="shared" si="165"/>
        <v>3363.9</v>
      </c>
      <c r="CE29" s="14">
        <f t="shared" si="165"/>
        <v>3578.9</v>
      </c>
      <c r="CF29" s="31" t="s">
        <v>32</v>
      </c>
      <c r="CG29" s="8">
        <f>CG8+CG20+CG22+CG8*0.1</f>
        <v>4717.8999999999996</v>
      </c>
      <c r="CH29" s="8">
        <f t="shared" ref="CH29:CM29" si="166">CH8+CH20+CH22+CH8*0.1</f>
        <v>4927.8999999999996</v>
      </c>
      <c r="CI29" s="8">
        <f t="shared" si="166"/>
        <v>5237.8999999999996</v>
      </c>
      <c r="CJ29" s="8">
        <f t="shared" si="166"/>
        <v>5447.9</v>
      </c>
      <c r="CK29" s="8">
        <f t="shared" si="166"/>
        <v>5957.9</v>
      </c>
      <c r="CL29" s="8">
        <f t="shared" si="166"/>
        <v>6167.9</v>
      </c>
      <c r="CM29" s="14">
        <f t="shared" si="166"/>
        <v>6377.9</v>
      </c>
      <c r="CN29" s="31" t="s">
        <v>32</v>
      </c>
      <c r="CO29" s="8">
        <f>CO8+CO20+CO22+CO8*0.1</f>
        <v>8787.9</v>
      </c>
      <c r="CP29" s="8">
        <f t="shared" ref="CP29:CU29" si="167">CP8+CP20+CP22+CP8*0.1</f>
        <v>9367.9</v>
      </c>
      <c r="CQ29" s="8">
        <f t="shared" si="167"/>
        <v>9887.9</v>
      </c>
      <c r="CR29" s="8">
        <f t="shared" si="167"/>
        <v>10427.9</v>
      </c>
      <c r="CS29" s="8">
        <f t="shared" si="167"/>
        <v>10637.9</v>
      </c>
      <c r="CT29" s="8">
        <f t="shared" si="167"/>
        <v>11277.9</v>
      </c>
      <c r="CU29" s="14">
        <f t="shared" si="167"/>
        <v>11597.9</v>
      </c>
    </row>
    <row r="30" spans="1:99" x14ac:dyDescent="0.3">
      <c r="A30" s="31" t="s">
        <v>33</v>
      </c>
      <c r="B30" s="8">
        <f>B29+B25</f>
        <v>2278.9</v>
      </c>
      <c r="C30" s="8">
        <f t="shared" ref="C30:H30" si="168">C29+C25</f>
        <v>2493.9</v>
      </c>
      <c r="D30" s="8">
        <f t="shared" si="168"/>
        <v>2708.9</v>
      </c>
      <c r="E30" s="8">
        <f t="shared" si="168"/>
        <v>2978.9</v>
      </c>
      <c r="F30" s="8">
        <f t="shared" si="168"/>
        <v>3138.9</v>
      </c>
      <c r="G30" s="8">
        <f t="shared" si="168"/>
        <v>3463.9</v>
      </c>
      <c r="H30" s="14">
        <f t="shared" si="168"/>
        <v>3678.9</v>
      </c>
      <c r="I30" s="31" t="s">
        <v>33</v>
      </c>
      <c r="J30" s="8">
        <f>J29+J25</f>
        <v>6947.9</v>
      </c>
      <c r="K30" s="8">
        <f t="shared" ref="K30" si="169">K29+K25</f>
        <v>7597.9</v>
      </c>
      <c r="L30" s="8">
        <f t="shared" ref="L30" si="170">L29+L25</f>
        <v>8072.9</v>
      </c>
      <c r="M30" s="8">
        <f t="shared" ref="M30" si="171">M29+M25</f>
        <v>8447.9</v>
      </c>
      <c r="N30" s="8">
        <f t="shared" ref="N30" si="172">N29+N25</f>
        <v>8957.9</v>
      </c>
      <c r="O30" s="8">
        <f t="shared" ref="O30" si="173">O29+O25</f>
        <v>9277.9</v>
      </c>
      <c r="P30" s="14">
        <f t="shared" ref="P30" si="174">P29+P25</f>
        <v>9597.9</v>
      </c>
      <c r="Q30" s="31" t="s">
        <v>33</v>
      </c>
      <c r="R30" s="8">
        <f>R29+R25</f>
        <v>9697.9</v>
      </c>
      <c r="S30" s="8">
        <f t="shared" ref="S30" si="175">S29+S25</f>
        <v>10227.9</v>
      </c>
      <c r="T30" s="8">
        <f t="shared" ref="T30" si="176">T29+T25</f>
        <v>10747.9</v>
      </c>
      <c r="U30" s="8">
        <f t="shared" ref="U30" si="177">U29+U25</f>
        <v>11287.9</v>
      </c>
      <c r="V30" s="8">
        <f t="shared" ref="V30" si="178">V29+V25</f>
        <v>11497.9</v>
      </c>
      <c r="W30" s="8">
        <f t="shared" ref="W30" si="179">W29+W25</f>
        <v>12137.9</v>
      </c>
      <c r="X30" s="14">
        <f t="shared" ref="X30" si="180">X29+X25</f>
        <v>12567.9</v>
      </c>
      <c r="Z30" s="31" t="s">
        <v>33</v>
      </c>
      <c r="AA30" s="8">
        <f>AA29+AA25</f>
        <v>3698.9</v>
      </c>
      <c r="AB30" s="8">
        <f t="shared" ref="AB30" si="181">AB29+AB25</f>
        <v>3858.9</v>
      </c>
      <c r="AC30" s="8">
        <f t="shared" ref="AC30" si="182">AC29+AC25</f>
        <v>4173.8999999999996</v>
      </c>
      <c r="AD30" s="8">
        <f t="shared" ref="AD30" si="183">AD29+AD25</f>
        <v>4548.8999999999996</v>
      </c>
      <c r="AE30" s="8">
        <f t="shared" ref="AE30" si="184">AE29+AE25</f>
        <v>4758.8999999999996</v>
      </c>
      <c r="AF30" s="8">
        <f t="shared" ref="AF30" si="185">AF29+AF25</f>
        <v>5078.8999999999996</v>
      </c>
      <c r="AG30" s="14">
        <f t="shared" ref="AG30" si="186">AG29+AG25</f>
        <v>5288.9</v>
      </c>
      <c r="AH30" s="31" t="s">
        <v>33</v>
      </c>
      <c r="AI30" s="8">
        <f>AI29+AI25</f>
        <v>9323.9</v>
      </c>
      <c r="AJ30" s="8">
        <f t="shared" ref="AJ30" si="187">AJ29+AJ25</f>
        <v>10073.9</v>
      </c>
      <c r="AK30" s="8">
        <f t="shared" ref="AK30" si="188">AK29+AK25</f>
        <v>10548.9</v>
      </c>
      <c r="AL30" s="8">
        <f t="shared" ref="AL30" si="189">AL29+AL25</f>
        <v>11188.9</v>
      </c>
      <c r="AM30" s="8">
        <f t="shared" ref="AM30" si="190">AM29+AM25</f>
        <v>11498.9</v>
      </c>
      <c r="AN30" s="8">
        <f t="shared" ref="AN30" si="191">AN29+AN25</f>
        <v>11808.9</v>
      </c>
      <c r="AO30" s="14">
        <f t="shared" ref="AO30" si="192">AO29+AO25</f>
        <v>12118.9</v>
      </c>
      <c r="AP30" s="31" t="s">
        <v>33</v>
      </c>
      <c r="AQ30" s="8">
        <f>AQ29+AQ25</f>
        <v>12698.9</v>
      </c>
      <c r="AR30" s="8">
        <f t="shared" ref="AR30" si="193">AR29+AR25</f>
        <v>13423.9</v>
      </c>
      <c r="AS30" s="8">
        <f t="shared" ref="AS30" si="194">AS29+AS25</f>
        <v>13938.9</v>
      </c>
      <c r="AT30" s="8">
        <f t="shared" ref="AT30" si="195">AT29+AT25</f>
        <v>14483.9</v>
      </c>
      <c r="AU30" s="8">
        <f t="shared" ref="AU30" si="196">AU29+AU25</f>
        <v>14993.9</v>
      </c>
      <c r="AV30" s="8">
        <f t="shared" ref="AV30" si="197">AV29+AV25</f>
        <v>15628.9</v>
      </c>
      <c r="AW30" s="14">
        <f t="shared" ref="AW30" si="198">AW29+AW25</f>
        <v>15988.9</v>
      </c>
      <c r="AY30" s="31" t="s">
        <v>33</v>
      </c>
      <c r="AZ30" s="8">
        <f>AZ29+AZ25</f>
        <v>2278.9</v>
      </c>
      <c r="BA30" s="8">
        <f t="shared" ref="BA30:BF30" si="199">BA29+BA25</f>
        <v>2493.9</v>
      </c>
      <c r="BB30" s="8">
        <f t="shared" si="199"/>
        <v>2708.9</v>
      </c>
      <c r="BC30" s="8">
        <f t="shared" si="199"/>
        <v>2978.9</v>
      </c>
      <c r="BD30" s="8">
        <f t="shared" si="199"/>
        <v>3138.9</v>
      </c>
      <c r="BE30" s="8">
        <f t="shared" si="199"/>
        <v>3463.9</v>
      </c>
      <c r="BF30" s="14">
        <f t="shared" si="199"/>
        <v>3678.9</v>
      </c>
      <c r="BG30" s="31" t="s">
        <v>33</v>
      </c>
      <c r="BH30" s="8">
        <f>BH29+BH25</f>
        <v>4967.8999999999996</v>
      </c>
      <c r="BI30" s="8">
        <f t="shared" ref="BI30:BN30" si="200">BI29+BI25</f>
        <v>5177.8999999999996</v>
      </c>
      <c r="BJ30" s="8">
        <f t="shared" si="200"/>
        <v>5487.9</v>
      </c>
      <c r="BK30" s="8">
        <f t="shared" si="200"/>
        <v>5697.9</v>
      </c>
      <c r="BL30" s="8">
        <f t="shared" si="200"/>
        <v>6207.9</v>
      </c>
      <c r="BM30" s="8">
        <f t="shared" si="200"/>
        <v>6417.9</v>
      </c>
      <c r="BN30" s="14">
        <f t="shared" si="200"/>
        <v>6627.9</v>
      </c>
      <c r="BO30" s="31" t="s">
        <v>33</v>
      </c>
      <c r="BP30" s="8">
        <f>BP29+BP25</f>
        <v>9037.9</v>
      </c>
      <c r="BQ30" s="8">
        <f t="shared" ref="BQ30:BV30" si="201">BQ29+BQ25</f>
        <v>9567.9</v>
      </c>
      <c r="BR30" s="8">
        <f t="shared" si="201"/>
        <v>10087.9</v>
      </c>
      <c r="BS30" s="8">
        <f t="shared" si="201"/>
        <v>10627.9</v>
      </c>
      <c r="BT30" s="8">
        <f t="shared" si="201"/>
        <v>10837.9</v>
      </c>
      <c r="BU30" s="8">
        <f t="shared" si="201"/>
        <v>11477.9</v>
      </c>
      <c r="BV30" s="14">
        <f t="shared" si="201"/>
        <v>11797.9</v>
      </c>
      <c r="BX30" s="31" t="s">
        <v>33</v>
      </c>
      <c r="BY30" s="8">
        <f>BY29+BY25</f>
        <v>2278.9</v>
      </c>
      <c r="BZ30" s="8">
        <f t="shared" ref="BZ30:CE30" si="202">BZ29+BZ25</f>
        <v>2493.9</v>
      </c>
      <c r="CA30" s="8">
        <f t="shared" si="202"/>
        <v>2708.9</v>
      </c>
      <c r="CB30" s="8">
        <f t="shared" si="202"/>
        <v>2978.9</v>
      </c>
      <c r="CC30" s="8">
        <f t="shared" si="202"/>
        <v>3138.9</v>
      </c>
      <c r="CD30" s="8">
        <f t="shared" si="202"/>
        <v>3463.9</v>
      </c>
      <c r="CE30" s="14">
        <f t="shared" si="202"/>
        <v>3678.9</v>
      </c>
      <c r="CF30" s="31" t="s">
        <v>33</v>
      </c>
      <c r="CG30" s="8">
        <f>CG29+CG25</f>
        <v>4967.8999999999996</v>
      </c>
      <c r="CH30" s="8">
        <f t="shared" ref="CH30:CM30" si="203">CH29+CH25</f>
        <v>5177.8999999999996</v>
      </c>
      <c r="CI30" s="8">
        <f t="shared" si="203"/>
        <v>5487.9</v>
      </c>
      <c r="CJ30" s="8">
        <f t="shared" si="203"/>
        <v>5697.9</v>
      </c>
      <c r="CK30" s="8">
        <f t="shared" si="203"/>
        <v>6207.9</v>
      </c>
      <c r="CL30" s="8">
        <f t="shared" si="203"/>
        <v>6417.9</v>
      </c>
      <c r="CM30" s="14">
        <f t="shared" si="203"/>
        <v>6627.9</v>
      </c>
      <c r="CN30" s="31" t="s">
        <v>33</v>
      </c>
      <c r="CO30" s="8">
        <f>CO29+CO25</f>
        <v>9037.9</v>
      </c>
      <c r="CP30" s="8">
        <f t="shared" ref="CP30:CU30" si="204">CP29+CP25</f>
        <v>9567.9</v>
      </c>
      <c r="CQ30" s="8">
        <f t="shared" si="204"/>
        <v>10087.9</v>
      </c>
      <c r="CR30" s="8">
        <f t="shared" si="204"/>
        <v>10627.9</v>
      </c>
      <c r="CS30" s="8">
        <f t="shared" si="204"/>
        <v>10837.9</v>
      </c>
      <c r="CT30" s="8">
        <f t="shared" si="204"/>
        <v>11477.9</v>
      </c>
      <c r="CU30" s="14">
        <f t="shared" si="204"/>
        <v>11797.9</v>
      </c>
    </row>
    <row r="31" spans="1:99" x14ac:dyDescent="0.3">
      <c r="A31" s="31" t="s">
        <v>35</v>
      </c>
      <c r="B31" s="8">
        <f>B8+B20+B25</f>
        <v>1849</v>
      </c>
      <c r="C31" s="8">
        <f t="shared" ref="C31:H31" si="205">C8+C20+C25</f>
        <v>2049</v>
      </c>
      <c r="D31" s="8">
        <f t="shared" si="205"/>
        <v>2249</v>
      </c>
      <c r="E31" s="8">
        <f t="shared" si="205"/>
        <v>2499</v>
      </c>
      <c r="F31" s="8">
        <f t="shared" si="205"/>
        <v>2649</v>
      </c>
      <c r="G31" s="8">
        <f t="shared" si="205"/>
        <v>2949</v>
      </c>
      <c r="H31" s="14">
        <f t="shared" si="205"/>
        <v>3149</v>
      </c>
      <c r="I31" s="31" t="s">
        <v>35</v>
      </c>
      <c r="J31" s="8">
        <f>J8+J20+J25</f>
        <v>5948</v>
      </c>
      <c r="K31" s="8">
        <f t="shared" ref="K31:P31" si="206">K8+K20+K25</f>
        <v>6548</v>
      </c>
      <c r="L31" s="8">
        <f t="shared" si="206"/>
        <v>6898</v>
      </c>
      <c r="M31" s="8">
        <f t="shared" si="206"/>
        <v>7248</v>
      </c>
      <c r="N31" s="8">
        <f t="shared" si="206"/>
        <v>7648</v>
      </c>
      <c r="O31" s="8">
        <f t="shared" si="206"/>
        <v>7948</v>
      </c>
      <c r="P31" s="14">
        <f t="shared" si="206"/>
        <v>8248</v>
      </c>
      <c r="Q31" s="31" t="s">
        <v>35</v>
      </c>
      <c r="R31" s="8">
        <f>R8+R20+R25</f>
        <v>8148</v>
      </c>
      <c r="S31" s="8">
        <f t="shared" ref="S31:X31" si="207">S8+S20+S25</f>
        <v>8498</v>
      </c>
      <c r="T31" s="8">
        <f t="shared" si="207"/>
        <v>8998</v>
      </c>
      <c r="U31" s="8">
        <f t="shared" si="207"/>
        <v>9498</v>
      </c>
      <c r="V31" s="8">
        <f t="shared" si="207"/>
        <v>9698</v>
      </c>
      <c r="W31" s="8">
        <f t="shared" si="207"/>
        <v>10298</v>
      </c>
      <c r="X31" s="14">
        <f t="shared" si="207"/>
        <v>10698</v>
      </c>
      <c r="Z31" s="31" t="s">
        <v>35</v>
      </c>
      <c r="AA31" s="8">
        <f>AA8+AA20+AA25</f>
        <v>3099</v>
      </c>
      <c r="AB31" s="8">
        <f t="shared" ref="AB31:AG31" si="208">AB8+AB20+AB25</f>
        <v>3249</v>
      </c>
      <c r="AC31" s="8">
        <f t="shared" si="208"/>
        <v>3549</v>
      </c>
      <c r="AD31" s="8">
        <f t="shared" si="208"/>
        <v>3899</v>
      </c>
      <c r="AE31" s="8">
        <f t="shared" si="208"/>
        <v>4099</v>
      </c>
      <c r="AF31" s="8">
        <f t="shared" si="208"/>
        <v>4399</v>
      </c>
      <c r="AG31" s="14">
        <f t="shared" si="208"/>
        <v>4599</v>
      </c>
      <c r="AH31" s="31" t="s">
        <v>35</v>
      </c>
      <c r="AI31" s="8">
        <f>AI8+AI20+AI25</f>
        <v>7949</v>
      </c>
      <c r="AJ31" s="8">
        <f t="shared" ref="AJ31:AO31" si="209">AJ8+AJ20+AJ25</f>
        <v>8649</v>
      </c>
      <c r="AK31" s="8">
        <f t="shared" si="209"/>
        <v>9099</v>
      </c>
      <c r="AL31" s="8">
        <f t="shared" si="209"/>
        <v>9699</v>
      </c>
      <c r="AM31" s="8">
        <f t="shared" si="209"/>
        <v>9999</v>
      </c>
      <c r="AN31" s="8">
        <f t="shared" si="209"/>
        <v>10299</v>
      </c>
      <c r="AO31" s="14">
        <f t="shared" si="209"/>
        <v>10599</v>
      </c>
      <c r="AP31" s="31" t="s">
        <v>35</v>
      </c>
      <c r="AQ31" s="8">
        <f>AQ8+AQ20+AQ25</f>
        <v>10599</v>
      </c>
      <c r="AR31" s="8">
        <f t="shared" ref="AR31:AW31" si="210">AR8+AR20+AR25</f>
        <v>11049</v>
      </c>
      <c r="AS31" s="8">
        <f t="shared" si="210"/>
        <v>11549</v>
      </c>
      <c r="AT31" s="8">
        <f t="shared" si="210"/>
        <v>12049</v>
      </c>
      <c r="AU31" s="8">
        <f t="shared" si="210"/>
        <v>12549</v>
      </c>
      <c r="AV31" s="8">
        <f t="shared" si="210"/>
        <v>13149</v>
      </c>
      <c r="AW31" s="14">
        <f t="shared" si="210"/>
        <v>13499</v>
      </c>
      <c r="AY31" s="31" t="s">
        <v>35</v>
      </c>
      <c r="AZ31" s="8">
        <f>AZ8+AZ20+AZ25</f>
        <v>1849</v>
      </c>
      <c r="BA31" s="8">
        <f t="shared" ref="BA31:BF31" si="211">BA8+BA20+BA25</f>
        <v>2049</v>
      </c>
      <c r="BB31" s="8">
        <f t="shared" si="211"/>
        <v>2249</v>
      </c>
      <c r="BC31" s="8">
        <f t="shared" si="211"/>
        <v>2499</v>
      </c>
      <c r="BD31" s="8">
        <f t="shared" si="211"/>
        <v>2649</v>
      </c>
      <c r="BE31" s="8">
        <f t="shared" si="211"/>
        <v>2949</v>
      </c>
      <c r="BF31" s="14">
        <f t="shared" si="211"/>
        <v>3149</v>
      </c>
      <c r="BG31" s="31" t="s">
        <v>35</v>
      </c>
      <c r="BH31" s="8">
        <f>BH8+BH20+BH25</f>
        <v>4148</v>
      </c>
      <c r="BI31" s="8">
        <f t="shared" ref="BI31:BN31" si="212">BI8+BI20+BI25</f>
        <v>4348</v>
      </c>
      <c r="BJ31" s="8">
        <f t="shared" si="212"/>
        <v>4548</v>
      </c>
      <c r="BK31" s="8">
        <f t="shared" si="212"/>
        <v>4748</v>
      </c>
      <c r="BL31" s="8">
        <f t="shared" si="212"/>
        <v>5148</v>
      </c>
      <c r="BM31" s="8">
        <f t="shared" si="212"/>
        <v>5348</v>
      </c>
      <c r="BN31" s="14">
        <f t="shared" si="212"/>
        <v>5548</v>
      </c>
      <c r="BO31" s="31" t="s">
        <v>35</v>
      </c>
      <c r="BP31" s="8">
        <f>BP8+BP20+BP25</f>
        <v>7548</v>
      </c>
      <c r="BQ31" s="8">
        <f t="shared" ref="BQ31:BV31" si="213">BQ8+BQ20+BQ25</f>
        <v>7898</v>
      </c>
      <c r="BR31" s="8">
        <f t="shared" si="213"/>
        <v>8398</v>
      </c>
      <c r="BS31" s="8">
        <f t="shared" si="213"/>
        <v>8898</v>
      </c>
      <c r="BT31" s="8">
        <f t="shared" si="213"/>
        <v>9098</v>
      </c>
      <c r="BU31" s="8">
        <f t="shared" si="213"/>
        <v>9698</v>
      </c>
      <c r="BV31" s="14">
        <f t="shared" si="213"/>
        <v>9998</v>
      </c>
      <c r="BX31" s="31" t="s">
        <v>35</v>
      </c>
      <c r="BY31" s="8">
        <f>BY8+BY20+BY25</f>
        <v>1849</v>
      </c>
      <c r="BZ31" s="8">
        <f t="shared" ref="BZ31:CE31" si="214">BZ8+BZ20+BZ25</f>
        <v>2049</v>
      </c>
      <c r="CA31" s="8">
        <f t="shared" si="214"/>
        <v>2249</v>
      </c>
      <c r="CB31" s="8">
        <f t="shared" si="214"/>
        <v>2499</v>
      </c>
      <c r="CC31" s="8">
        <f t="shared" si="214"/>
        <v>2649</v>
      </c>
      <c r="CD31" s="8">
        <f t="shared" si="214"/>
        <v>2949</v>
      </c>
      <c r="CE31" s="14">
        <f t="shared" si="214"/>
        <v>3149</v>
      </c>
      <c r="CF31" s="31" t="s">
        <v>35</v>
      </c>
      <c r="CG31" s="8">
        <f>CG8+CG20+CG25</f>
        <v>4148</v>
      </c>
      <c r="CH31" s="8">
        <f t="shared" ref="CH31:CM31" si="215">CH8+CH20+CH25</f>
        <v>4348</v>
      </c>
      <c r="CI31" s="8">
        <f t="shared" si="215"/>
        <v>4548</v>
      </c>
      <c r="CJ31" s="8">
        <f t="shared" si="215"/>
        <v>4748</v>
      </c>
      <c r="CK31" s="8">
        <f t="shared" si="215"/>
        <v>5148</v>
      </c>
      <c r="CL31" s="8">
        <f t="shared" si="215"/>
        <v>5348</v>
      </c>
      <c r="CM31" s="14">
        <f t="shared" si="215"/>
        <v>5548</v>
      </c>
      <c r="CN31" s="31" t="s">
        <v>35</v>
      </c>
      <c r="CO31" s="8">
        <f>CO8+CO20+CO25</f>
        <v>7548</v>
      </c>
      <c r="CP31" s="8">
        <f t="shared" ref="CP31:CU31" si="216">CP8+CP20+CP25</f>
        <v>7898</v>
      </c>
      <c r="CQ31" s="8">
        <f t="shared" si="216"/>
        <v>8398</v>
      </c>
      <c r="CR31" s="8">
        <f t="shared" si="216"/>
        <v>8898</v>
      </c>
      <c r="CS31" s="8">
        <f t="shared" si="216"/>
        <v>9098</v>
      </c>
      <c r="CT31" s="8">
        <f t="shared" si="216"/>
        <v>9698</v>
      </c>
      <c r="CU31" s="14">
        <f t="shared" si="216"/>
        <v>9998</v>
      </c>
    </row>
    <row r="32" spans="1:99" x14ac:dyDescent="0.3">
      <c r="A32" s="31" t="s">
        <v>36</v>
      </c>
      <c r="B32" s="8">
        <f>B8+B20+B25+B8*0.1</f>
        <v>1978.9</v>
      </c>
      <c r="C32" s="8">
        <f t="shared" ref="C32:H32" si="217">C8+C20+C25+C8*0.1</f>
        <v>2193.9</v>
      </c>
      <c r="D32" s="8">
        <f t="shared" si="217"/>
        <v>2408.9</v>
      </c>
      <c r="E32" s="8">
        <f t="shared" si="217"/>
        <v>2678.9</v>
      </c>
      <c r="F32" s="8">
        <f t="shared" si="217"/>
        <v>2838.9</v>
      </c>
      <c r="G32" s="8">
        <f t="shared" si="217"/>
        <v>3163.9</v>
      </c>
      <c r="H32" s="14">
        <f t="shared" si="217"/>
        <v>3378.9</v>
      </c>
      <c r="I32" s="31" t="s">
        <v>36</v>
      </c>
      <c r="J32" s="8">
        <f>J8+J20+J25+J8*0.1</f>
        <v>6447.9</v>
      </c>
      <c r="K32" s="8">
        <f t="shared" ref="K32:P32" si="218">K8+K20+K25+K8*0.1</f>
        <v>7097.9</v>
      </c>
      <c r="L32" s="8">
        <f t="shared" si="218"/>
        <v>7472.9</v>
      </c>
      <c r="M32" s="8">
        <f t="shared" si="218"/>
        <v>7847.9</v>
      </c>
      <c r="N32" s="8">
        <f t="shared" si="218"/>
        <v>8257.9</v>
      </c>
      <c r="O32" s="8">
        <f t="shared" si="218"/>
        <v>8577.9</v>
      </c>
      <c r="P32" s="14">
        <f t="shared" si="218"/>
        <v>8897.9</v>
      </c>
      <c r="Q32" s="31" t="s">
        <v>36</v>
      </c>
      <c r="R32" s="8">
        <f>R8+R20+R25+R8*0.1</f>
        <v>8847.9</v>
      </c>
      <c r="S32" s="8">
        <f t="shared" ref="S32:X32" si="219">S8+S20+S25+S8*0.1</f>
        <v>9227.9</v>
      </c>
      <c r="T32" s="8">
        <f t="shared" si="219"/>
        <v>9747.9</v>
      </c>
      <c r="U32" s="8">
        <f t="shared" si="219"/>
        <v>10287.9</v>
      </c>
      <c r="V32" s="8">
        <f t="shared" si="219"/>
        <v>10497.9</v>
      </c>
      <c r="W32" s="8">
        <f t="shared" si="219"/>
        <v>11137.9</v>
      </c>
      <c r="X32" s="14">
        <f t="shared" si="219"/>
        <v>11567.9</v>
      </c>
      <c r="Z32" s="31" t="s">
        <v>36</v>
      </c>
      <c r="AA32" s="8">
        <f>AA8+AA20+AA25+AA8*0.1</f>
        <v>3298.9</v>
      </c>
      <c r="AB32" s="8">
        <f t="shared" ref="AB32:AG32" si="220">AB8+AB20+AB25+AB8*0.1</f>
        <v>3458.9</v>
      </c>
      <c r="AC32" s="8">
        <f t="shared" si="220"/>
        <v>3773.9</v>
      </c>
      <c r="AD32" s="8">
        <f t="shared" si="220"/>
        <v>4148.8999999999996</v>
      </c>
      <c r="AE32" s="8">
        <f t="shared" si="220"/>
        <v>4358.8999999999996</v>
      </c>
      <c r="AF32" s="8">
        <f t="shared" si="220"/>
        <v>4678.8999999999996</v>
      </c>
      <c r="AG32" s="14">
        <f t="shared" si="220"/>
        <v>4888.8999999999996</v>
      </c>
      <c r="AH32" s="31" t="s">
        <v>36</v>
      </c>
      <c r="AI32" s="8">
        <f>AI8+AI20+AI25+AI8*0.1</f>
        <v>8573.9</v>
      </c>
      <c r="AJ32" s="8">
        <f t="shared" ref="AJ32:AO32" si="221">AJ8+AJ20+AJ25+AJ8*0.1</f>
        <v>9323.9</v>
      </c>
      <c r="AK32" s="8">
        <f t="shared" si="221"/>
        <v>9798.9</v>
      </c>
      <c r="AL32" s="8">
        <f t="shared" si="221"/>
        <v>10438.9</v>
      </c>
      <c r="AM32" s="8">
        <f t="shared" si="221"/>
        <v>10748.9</v>
      </c>
      <c r="AN32" s="8">
        <f t="shared" si="221"/>
        <v>11058.9</v>
      </c>
      <c r="AO32" s="14">
        <f t="shared" si="221"/>
        <v>11368.9</v>
      </c>
      <c r="AP32" s="31" t="s">
        <v>36</v>
      </c>
      <c r="AQ32" s="8">
        <f>AQ8+AQ20+AQ25+AQ8*0.1</f>
        <v>11448.9</v>
      </c>
      <c r="AR32" s="8">
        <f t="shared" ref="AR32:AW32" si="222">AR8+AR20+AR25+AR8*0.1</f>
        <v>11923.9</v>
      </c>
      <c r="AS32" s="8">
        <f t="shared" si="222"/>
        <v>12438.9</v>
      </c>
      <c r="AT32" s="8">
        <f t="shared" si="222"/>
        <v>12983.9</v>
      </c>
      <c r="AU32" s="8">
        <f t="shared" si="222"/>
        <v>13493.9</v>
      </c>
      <c r="AV32" s="8">
        <f t="shared" si="222"/>
        <v>14128.9</v>
      </c>
      <c r="AW32" s="14">
        <f t="shared" si="222"/>
        <v>14488.9</v>
      </c>
      <c r="AY32" s="31" t="s">
        <v>36</v>
      </c>
      <c r="AZ32" s="8">
        <f>AZ8+AZ20+AZ25+AZ8*0.1</f>
        <v>1978.9</v>
      </c>
      <c r="BA32" s="8">
        <f t="shared" ref="BA32:BF32" si="223">BA8+BA20+BA25+BA8*0.1</f>
        <v>2193.9</v>
      </c>
      <c r="BB32" s="8">
        <f t="shared" si="223"/>
        <v>2408.9</v>
      </c>
      <c r="BC32" s="8">
        <f t="shared" si="223"/>
        <v>2678.9</v>
      </c>
      <c r="BD32" s="8">
        <f t="shared" si="223"/>
        <v>2838.9</v>
      </c>
      <c r="BE32" s="8">
        <f t="shared" si="223"/>
        <v>3163.9</v>
      </c>
      <c r="BF32" s="14">
        <f t="shared" si="223"/>
        <v>3378.9</v>
      </c>
      <c r="BG32" s="31" t="s">
        <v>36</v>
      </c>
      <c r="BH32" s="8">
        <f>BH8+BH20+BH25+BH8*0.1</f>
        <v>4467.8999999999996</v>
      </c>
      <c r="BI32" s="8">
        <f t="shared" ref="BI32:BN32" si="224">BI8+BI20+BI25+BI8*0.1</f>
        <v>4677.8999999999996</v>
      </c>
      <c r="BJ32" s="8">
        <f t="shared" si="224"/>
        <v>4887.8999999999996</v>
      </c>
      <c r="BK32" s="8">
        <f t="shared" si="224"/>
        <v>5097.8999999999996</v>
      </c>
      <c r="BL32" s="8">
        <f t="shared" si="224"/>
        <v>5507.9</v>
      </c>
      <c r="BM32" s="8">
        <f t="shared" si="224"/>
        <v>5717.9</v>
      </c>
      <c r="BN32" s="14">
        <f t="shared" si="224"/>
        <v>5927.9</v>
      </c>
      <c r="BO32" s="31" t="s">
        <v>36</v>
      </c>
      <c r="BP32" s="8">
        <f>BP8+BP20+BP25+BP8*0.1</f>
        <v>8187.9</v>
      </c>
      <c r="BQ32" s="8">
        <f t="shared" ref="BQ32:BV32" si="225">BQ8+BQ20+BQ25+BQ8*0.1</f>
        <v>8567.9</v>
      </c>
      <c r="BR32" s="8">
        <f t="shared" si="225"/>
        <v>9087.9</v>
      </c>
      <c r="BS32" s="8">
        <f t="shared" si="225"/>
        <v>9627.9</v>
      </c>
      <c r="BT32" s="8">
        <f t="shared" si="225"/>
        <v>9837.9</v>
      </c>
      <c r="BU32" s="8">
        <f t="shared" si="225"/>
        <v>10477.9</v>
      </c>
      <c r="BV32" s="14">
        <f t="shared" si="225"/>
        <v>10797.9</v>
      </c>
      <c r="BX32" s="31" t="s">
        <v>36</v>
      </c>
      <c r="BY32" s="8">
        <f>BY8+BY20+BY25+BY8*0.1</f>
        <v>1978.9</v>
      </c>
      <c r="BZ32" s="8">
        <f t="shared" ref="BZ32:CE32" si="226">BZ8+BZ20+BZ25+BZ8*0.1</f>
        <v>2193.9</v>
      </c>
      <c r="CA32" s="8">
        <f t="shared" si="226"/>
        <v>2408.9</v>
      </c>
      <c r="CB32" s="8">
        <f t="shared" si="226"/>
        <v>2678.9</v>
      </c>
      <c r="CC32" s="8">
        <f t="shared" si="226"/>
        <v>2838.9</v>
      </c>
      <c r="CD32" s="8">
        <f t="shared" si="226"/>
        <v>3163.9</v>
      </c>
      <c r="CE32" s="14">
        <f t="shared" si="226"/>
        <v>3378.9</v>
      </c>
      <c r="CF32" s="31" t="s">
        <v>36</v>
      </c>
      <c r="CG32" s="8">
        <f>CG8+CG20+CG25+CG8*0.1</f>
        <v>4467.8999999999996</v>
      </c>
      <c r="CH32" s="8">
        <f t="shared" ref="CH32:CM32" si="227">CH8+CH20+CH25+CH8*0.1</f>
        <v>4677.8999999999996</v>
      </c>
      <c r="CI32" s="8">
        <f t="shared" si="227"/>
        <v>4887.8999999999996</v>
      </c>
      <c r="CJ32" s="8">
        <f t="shared" si="227"/>
        <v>5097.8999999999996</v>
      </c>
      <c r="CK32" s="8">
        <f t="shared" si="227"/>
        <v>5507.9</v>
      </c>
      <c r="CL32" s="8">
        <f t="shared" si="227"/>
        <v>5717.9</v>
      </c>
      <c r="CM32" s="14">
        <f t="shared" si="227"/>
        <v>5927.9</v>
      </c>
      <c r="CN32" s="31" t="s">
        <v>36</v>
      </c>
      <c r="CO32" s="8">
        <f>CO8+CO20+CO25+CO8*0.1</f>
        <v>8187.9</v>
      </c>
      <c r="CP32" s="8">
        <f t="shared" ref="CP32:CU32" si="228">CP8+CP20+CP25+CP8*0.1</f>
        <v>8567.9</v>
      </c>
      <c r="CQ32" s="8">
        <f t="shared" si="228"/>
        <v>9087.9</v>
      </c>
      <c r="CR32" s="8">
        <f t="shared" si="228"/>
        <v>9627.9</v>
      </c>
      <c r="CS32" s="8">
        <f t="shared" si="228"/>
        <v>9837.9</v>
      </c>
      <c r="CT32" s="8">
        <f t="shared" si="228"/>
        <v>10477.9</v>
      </c>
      <c r="CU32" s="14">
        <f t="shared" si="228"/>
        <v>10797.9</v>
      </c>
    </row>
    <row r="33" spans="1:99" x14ac:dyDescent="0.3">
      <c r="A33" s="31" t="s">
        <v>34</v>
      </c>
      <c r="B33" s="8">
        <f>B8+B20+B22+B25</f>
        <v>2149</v>
      </c>
      <c r="C33" s="8">
        <f t="shared" ref="C33:H33" si="229">C8+C20+C22+C25</f>
        <v>2349</v>
      </c>
      <c r="D33" s="8">
        <f t="shared" si="229"/>
        <v>2549</v>
      </c>
      <c r="E33" s="8">
        <f t="shared" si="229"/>
        <v>2799</v>
      </c>
      <c r="F33" s="8">
        <f t="shared" si="229"/>
        <v>2949</v>
      </c>
      <c r="G33" s="8">
        <f t="shared" si="229"/>
        <v>3249</v>
      </c>
      <c r="H33" s="14">
        <f t="shared" si="229"/>
        <v>3449</v>
      </c>
      <c r="I33" s="31" t="s">
        <v>34</v>
      </c>
      <c r="J33" s="8">
        <f>J8+J20+J22+J25</f>
        <v>6448</v>
      </c>
      <c r="K33" s="8">
        <f t="shared" ref="K33:P33" si="230">K8+K20+K22+K25</f>
        <v>7048</v>
      </c>
      <c r="L33" s="8">
        <f t="shared" si="230"/>
        <v>7498</v>
      </c>
      <c r="M33" s="8">
        <f t="shared" si="230"/>
        <v>7848</v>
      </c>
      <c r="N33" s="8">
        <f t="shared" si="230"/>
        <v>8348</v>
      </c>
      <c r="O33" s="8">
        <f t="shared" si="230"/>
        <v>8648</v>
      </c>
      <c r="P33" s="14">
        <f t="shared" si="230"/>
        <v>8948</v>
      </c>
      <c r="Q33" s="31" t="s">
        <v>34</v>
      </c>
      <c r="R33" s="8">
        <f>R8+R20+R22+R25</f>
        <v>8998</v>
      </c>
      <c r="S33" s="8">
        <f t="shared" ref="S33:X33" si="231">S8+S20+S22+S25</f>
        <v>9498</v>
      </c>
      <c r="T33" s="8">
        <f t="shared" si="231"/>
        <v>9998</v>
      </c>
      <c r="U33" s="8">
        <f t="shared" si="231"/>
        <v>10498</v>
      </c>
      <c r="V33" s="8">
        <f t="shared" si="231"/>
        <v>10698</v>
      </c>
      <c r="W33" s="8">
        <f t="shared" si="231"/>
        <v>11298</v>
      </c>
      <c r="X33" s="14">
        <f t="shared" si="231"/>
        <v>11698</v>
      </c>
      <c r="Z33" s="31" t="s">
        <v>34</v>
      </c>
      <c r="AA33" s="8">
        <f>AA8+AA20+AA22+AA25</f>
        <v>3499</v>
      </c>
      <c r="AB33" s="8">
        <f t="shared" ref="AB33:AG33" si="232">AB8+AB20+AB22+AB25</f>
        <v>3649</v>
      </c>
      <c r="AC33" s="8">
        <f t="shared" si="232"/>
        <v>3949</v>
      </c>
      <c r="AD33" s="8">
        <f t="shared" si="232"/>
        <v>4299</v>
      </c>
      <c r="AE33" s="8">
        <f t="shared" si="232"/>
        <v>4499</v>
      </c>
      <c r="AF33" s="8">
        <f t="shared" si="232"/>
        <v>4799</v>
      </c>
      <c r="AG33" s="14">
        <f t="shared" si="232"/>
        <v>4999</v>
      </c>
      <c r="AH33" s="31" t="s">
        <v>34</v>
      </c>
      <c r="AI33" s="8">
        <f>AI8+AI20+AI22+AI25</f>
        <v>8699</v>
      </c>
      <c r="AJ33" s="8">
        <f t="shared" ref="AJ33:AO33" si="233">AJ8+AJ20+AJ22+AJ25</f>
        <v>9399</v>
      </c>
      <c r="AK33" s="8">
        <f t="shared" si="233"/>
        <v>9849</v>
      </c>
      <c r="AL33" s="8">
        <f t="shared" si="233"/>
        <v>10449</v>
      </c>
      <c r="AM33" s="8">
        <f t="shared" si="233"/>
        <v>10749</v>
      </c>
      <c r="AN33" s="8">
        <f t="shared" si="233"/>
        <v>11049</v>
      </c>
      <c r="AO33" s="14">
        <f t="shared" si="233"/>
        <v>11349</v>
      </c>
      <c r="AP33" s="31" t="s">
        <v>34</v>
      </c>
      <c r="AQ33" s="8">
        <f>AQ8+AQ20+AQ22+AQ25</f>
        <v>11849</v>
      </c>
      <c r="AR33" s="8">
        <f t="shared" ref="AR33:AW33" si="234">AR8+AR20+AR22+AR25</f>
        <v>12549</v>
      </c>
      <c r="AS33" s="8">
        <f t="shared" si="234"/>
        <v>13049</v>
      </c>
      <c r="AT33" s="8">
        <f t="shared" si="234"/>
        <v>13549</v>
      </c>
      <c r="AU33" s="8">
        <f t="shared" si="234"/>
        <v>14049</v>
      </c>
      <c r="AV33" s="8">
        <f t="shared" si="234"/>
        <v>14649</v>
      </c>
      <c r="AW33" s="14">
        <f t="shared" si="234"/>
        <v>14999</v>
      </c>
      <c r="AY33" s="31" t="s">
        <v>34</v>
      </c>
      <c r="AZ33" s="8">
        <f>AZ8+AZ20+AZ22+AZ25</f>
        <v>2149</v>
      </c>
      <c r="BA33" s="8">
        <f t="shared" ref="BA33:BF33" si="235">BA8+BA20+BA22+BA25</f>
        <v>2349</v>
      </c>
      <c r="BB33" s="8">
        <f t="shared" si="235"/>
        <v>2549</v>
      </c>
      <c r="BC33" s="8">
        <f t="shared" si="235"/>
        <v>2799</v>
      </c>
      <c r="BD33" s="8">
        <f t="shared" si="235"/>
        <v>2949</v>
      </c>
      <c r="BE33" s="8">
        <f t="shared" si="235"/>
        <v>3249</v>
      </c>
      <c r="BF33" s="14">
        <f t="shared" si="235"/>
        <v>3449</v>
      </c>
      <c r="BG33" s="31" t="s">
        <v>34</v>
      </c>
      <c r="BH33" s="8">
        <f>BH8+BH20+BH22+BH25</f>
        <v>4648</v>
      </c>
      <c r="BI33" s="8">
        <f t="shared" ref="BI33:BN33" si="236">BI8+BI20+BI22+BI25</f>
        <v>4848</v>
      </c>
      <c r="BJ33" s="8">
        <f t="shared" si="236"/>
        <v>5148</v>
      </c>
      <c r="BK33" s="8">
        <f t="shared" si="236"/>
        <v>5348</v>
      </c>
      <c r="BL33" s="8">
        <f t="shared" si="236"/>
        <v>5848</v>
      </c>
      <c r="BM33" s="8">
        <f t="shared" si="236"/>
        <v>6048</v>
      </c>
      <c r="BN33" s="14">
        <f t="shared" si="236"/>
        <v>6248</v>
      </c>
      <c r="BO33" s="31" t="s">
        <v>34</v>
      </c>
      <c r="BP33" s="8">
        <f>BP8+BP20+BP22+BP25</f>
        <v>8398</v>
      </c>
      <c r="BQ33" s="8">
        <f t="shared" ref="BQ33:BV33" si="237">BQ8+BQ20+BQ22+BQ25</f>
        <v>8898</v>
      </c>
      <c r="BR33" s="8">
        <f t="shared" si="237"/>
        <v>9398</v>
      </c>
      <c r="BS33" s="8">
        <f t="shared" si="237"/>
        <v>9898</v>
      </c>
      <c r="BT33" s="8">
        <f t="shared" si="237"/>
        <v>10098</v>
      </c>
      <c r="BU33" s="8">
        <f t="shared" si="237"/>
        <v>10698</v>
      </c>
      <c r="BV33" s="14">
        <f t="shared" si="237"/>
        <v>10998</v>
      </c>
      <c r="BX33" s="31" t="s">
        <v>34</v>
      </c>
      <c r="BY33" s="8">
        <f>BY8+BY20+BY22+BY25</f>
        <v>2149</v>
      </c>
      <c r="BZ33" s="8">
        <f t="shared" ref="BZ33:CE33" si="238">BZ8+BZ20+BZ22+BZ25</f>
        <v>2349</v>
      </c>
      <c r="CA33" s="8">
        <f t="shared" si="238"/>
        <v>2549</v>
      </c>
      <c r="CB33" s="8">
        <f t="shared" si="238"/>
        <v>2799</v>
      </c>
      <c r="CC33" s="8">
        <f t="shared" si="238"/>
        <v>2949</v>
      </c>
      <c r="CD33" s="8">
        <f t="shared" si="238"/>
        <v>3249</v>
      </c>
      <c r="CE33" s="14">
        <f t="shared" si="238"/>
        <v>3449</v>
      </c>
      <c r="CF33" s="31" t="s">
        <v>34</v>
      </c>
      <c r="CG33" s="8">
        <f>CG8+CG20+CG22+CG25</f>
        <v>4648</v>
      </c>
      <c r="CH33" s="8">
        <f t="shared" ref="CH33:CM33" si="239">CH8+CH20+CH22+CH25</f>
        <v>4848</v>
      </c>
      <c r="CI33" s="8">
        <f t="shared" si="239"/>
        <v>5148</v>
      </c>
      <c r="CJ33" s="8">
        <f t="shared" si="239"/>
        <v>5348</v>
      </c>
      <c r="CK33" s="8">
        <f t="shared" si="239"/>
        <v>5848</v>
      </c>
      <c r="CL33" s="8">
        <f t="shared" si="239"/>
        <v>6048</v>
      </c>
      <c r="CM33" s="14">
        <f t="shared" si="239"/>
        <v>6248</v>
      </c>
      <c r="CN33" s="31" t="s">
        <v>34</v>
      </c>
      <c r="CO33" s="8">
        <f>CO8+CO20+CO22+CO25</f>
        <v>8398</v>
      </c>
      <c r="CP33" s="8">
        <f t="shared" ref="CP33:CU33" si="240">CP8+CP20+CP22+CP25</f>
        <v>8898</v>
      </c>
      <c r="CQ33" s="8">
        <f t="shared" si="240"/>
        <v>9398</v>
      </c>
      <c r="CR33" s="8">
        <f t="shared" si="240"/>
        <v>9898</v>
      </c>
      <c r="CS33" s="8">
        <f t="shared" si="240"/>
        <v>10098</v>
      </c>
      <c r="CT33" s="8">
        <f t="shared" si="240"/>
        <v>10698</v>
      </c>
      <c r="CU33" s="14">
        <f t="shared" si="240"/>
        <v>10998</v>
      </c>
    </row>
    <row r="34" spans="1:99" x14ac:dyDescent="0.3">
      <c r="A34" s="31" t="s">
        <v>28</v>
      </c>
      <c r="B34" s="8">
        <f>B8+B22</f>
        <v>1599</v>
      </c>
      <c r="C34" s="8">
        <f t="shared" ref="C34:H34" si="241">C8+C22</f>
        <v>1749</v>
      </c>
      <c r="D34" s="8">
        <f t="shared" si="241"/>
        <v>1899</v>
      </c>
      <c r="E34" s="8">
        <f t="shared" si="241"/>
        <v>2099</v>
      </c>
      <c r="F34" s="8">
        <f t="shared" si="241"/>
        <v>2199</v>
      </c>
      <c r="G34" s="8">
        <f t="shared" si="241"/>
        <v>2449</v>
      </c>
      <c r="H34" s="14">
        <f t="shared" si="241"/>
        <v>2599</v>
      </c>
      <c r="I34" s="31" t="s">
        <v>28</v>
      </c>
      <c r="J34" s="8">
        <f>J8+J22</f>
        <v>5499</v>
      </c>
      <c r="K34" s="8">
        <f t="shared" ref="K34:P34" si="242">K8+K22</f>
        <v>5999</v>
      </c>
      <c r="L34" s="8">
        <f t="shared" si="242"/>
        <v>6349</v>
      </c>
      <c r="M34" s="8">
        <f t="shared" si="242"/>
        <v>6599</v>
      </c>
      <c r="N34" s="8">
        <f t="shared" si="242"/>
        <v>6799</v>
      </c>
      <c r="O34" s="8">
        <f t="shared" si="242"/>
        <v>6999</v>
      </c>
      <c r="P34" s="14">
        <f t="shared" si="242"/>
        <v>7199</v>
      </c>
      <c r="Q34" s="31" t="s">
        <v>28</v>
      </c>
      <c r="R34" s="8">
        <f>R8+R22</f>
        <v>7849</v>
      </c>
      <c r="S34" s="8">
        <f t="shared" ref="S34:X34" si="243">S8+S22</f>
        <v>8299</v>
      </c>
      <c r="T34" s="8">
        <f t="shared" si="243"/>
        <v>8499</v>
      </c>
      <c r="U34" s="8">
        <f t="shared" si="243"/>
        <v>8899</v>
      </c>
      <c r="V34" s="8">
        <f t="shared" si="243"/>
        <v>8999</v>
      </c>
      <c r="W34" s="8">
        <f t="shared" si="243"/>
        <v>9399</v>
      </c>
      <c r="X34" s="14">
        <f t="shared" si="243"/>
        <v>9699</v>
      </c>
      <c r="Z34" s="31" t="s">
        <v>28</v>
      </c>
      <c r="AA34" s="8">
        <f>AA8+AA22</f>
        <v>2399</v>
      </c>
      <c r="AB34" s="8">
        <f t="shared" ref="AB34:AG34" si="244">AB8+AB22</f>
        <v>2499</v>
      </c>
      <c r="AC34" s="8">
        <f t="shared" si="244"/>
        <v>2649</v>
      </c>
      <c r="AD34" s="8">
        <f t="shared" si="244"/>
        <v>2899</v>
      </c>
      <c r="AE34" s="8">
        <f t="shared" si="244"/>
        <v>2999</v>
      </c>
      <c r="AF34" s="8">
        <f t="shared" si="244"/>
        <v>3199</v>
      </c>
      <c r="AG34" s="14">
        <f t="shared" si="244"/>
        <v>3299</v>
      </c>
      <c r="AH34" s="31" t="s">
        <v>28</v>
      </c>
      <c r="AI34" s="8">
        <f>AI8+AI22</f>
        <v>6999</v>
      </c>
      <c r="AJ34" s="8">
        <f t="shared" ref="AJ34:AO34" si="245">AJ8+AJ22</f>
        <v>7499</v>
      </c>
      <c r="AK34" s="8">
        <f t="shared" si="245"/>
        <v>7749</v>
      </c>
      <c r="AL34" s="8">
        <f t="shared" si="245"/>
        <v>8149</v>
      </c>
      <c r="AM34" s="8">
        <f t="shared" si="245"/>
        <v>8249</v>
      </c>
      <c r="AN34" s="8">
        <f t="shared" si="245"/>
        <v>8349</v>
      </c>
      <c r="AO34" s="14">
        <f t="shared" si="245"/>
        <v>8449</v>
      </c>
      <c r="AP34" s="31" t="s">
        <v>28</v>
      </c>
      <c r="AQ34" s="8">
        <f>AQ8+AQ22</f>
        <v>9749</v>
      </c>
      <c r="AR34" s="8">
        <f t="shared" ref="AR34:AW34" si="246">AR8+AR22</f>
        <v>10249</v>
      </c>
      <c r="AS34" s="8">
        <f t="shared" si="246"/>
        <v>10399</v>
      </c>
      <c r="AT34" s="8">
        <f t="shared" si="246"/>
        <v>10849</v>
      </c>
      <c r="AU34" s="8">
        <f t="shared" si="246"/>
        <v>10949</v>
      </c>
      <c r="AV34" s="8">
        <f t="shared" si="246"/>
        <v>11299</v>
      </c>
      <c r="AW34" s="14">
        <f t="shared" si="246"/>
        <v>11399</v>
      </c>
      <c r="AY34" s="31" t="s">
        <v>28</v>
      </c>
      <c r="AZ34" s="8">
        <f>AZ8+AZ22</f>
        <v>1599</v>
      </c>
      <c r="BA34" s="8">
        <f t="shared" ref="BA34:BF34" si="247">BA8+BA22</f>
        <v>1749</v>
      </c>
      <c r="BB34" s="8">
        <f t="shared" si="247"/>
        <v>1899</v>
      </c>
      <c r="BC34" s="8">
        <f t="shared" si="247"/>
        <v>2099</v>
      </c>
      <c r="BD34" s="8">
        <f t="shared" si="247"/>
        <v>2199</v>
      </c>
      <c r="BE34" s="8">
        <f t="shared" si="247"/>
        <v>2449</v>
      </c>
      <c r="BF34" s="14">
        <f t="shared" si="247"/>
        <v>2599</v>
      </c>
      <c r="BG34" s="31" t="s">
        <v>28</v>
      </c>
      <c r="BH34" s="8">
        <f>BH8+BH22</f>
        <v>3699</v>
      </c>
      <c r="BI34" s="8">
        <f t="shared" ref="BI34:BN34" si="248">BI8+BI22</f>
        <v>3799</v>
      </c>
      <c r="BJ34" s="8">
        <f t="shared" si="248"/>
        <v>3999</v>
      </c>
      <c r="BK34" s="8">
        <f t="shared" si="248"/>
        <v>4099</v>
      </c>
      <c r="BL34" s="8">
        <f t="shared" si="248"/>
        <v>4299</v>
      </c>
      <c r="BM34" s="8">
        <f t="shared" si="248"/>
        <v>4399</v>
      </c>
      <c r="BN34" s="14">
        <f t="shared" si="248"/>
        <v>4499</v>
      </c>
      <c r="BO34" s="31" t="s">
        <v>28</v>
      </c>
      <c r="BP34" s="8">
        <f>BP8+BP22</f>
        <v>7249</v>
      </c>
      <c r="BQ34" s="8">
        <f t="shared" ref="BQ34:BV34" si="249">BQ8+BQ22</f>
        <v>7699</v>
      </c>
      <c r="BR34" s="8">
        <f t="shared" si="249"/>
        <v>7899</v>
      </c>
      <c r="BS34" s="8">
        <f t="shared" si="249"/>
        <v>8299</v>
      </c>
      <c r="BT34" s="8">
        <f t="shared" si="249"/>
        <v>8399</v>
      </c>
      <c r="BU34" s="8">
        <f t="shared" si="249"/>
        <v>8799</v>
      </c>
      <c r="BV34" s="14">
        <f t="shared" si="249"/>
        <v>8999</v>
      </c>
      <c r="BX34" s="31" t="s">
        <v>28</v>
      </c>
      <c r="BY34" s="8">
        <f>BY8+BY22</f>
        <v>1599</v>
      </c>
      <c r="BZ34" s="8">
        <f t="shared" ref="BZ34:CE34" si="250">BZ8+BZ22</f>
        <v>1749</v>
      </c>
      <c r="CA34" s="8">
        <f t="shared" si="250"/>
        <v>1899</v>
      </c>
      <c r="CB34" s="8">
        <f t="shared" si="250"/>
        <v>2099</v>
      </c>
      <c r="CC34" s="8">
        <f t="shared" si="250"/>
        <v>2199</v>
      </c>
      <c r="CD34" s="8">
        <f t="shared" si="250"/>
        <v>2449</v>
      </c>
      <c r="CE34" s="14">
        <f t="shared" si="250"/>
        <v>2599</v>
      </c>
      <c r="CF34" s="31" t="s">
        <v>28</v>
      </c>
      <c r="CG34" s="8">
        <f>CG8+CG22</f>
        <v>3699</v>
      </c>
      <c r="CH34" s="8">
        <f t="shared" ref="CH34:CM34" si="251">CH8+CH22</f>
        <v>3799</v>
      </c>
      <c r="CI34" s="8">
        <f t="shared" si="251"/>
        <v>3999</v>
      </c>
      <c r="CJ34" s="8">
        <f t="shared" si="251"/>
        <v>4099</v>
      </c>
      <c r="CK34" s="8">
        <f t="shared" si="251"/>
        <v>4299</v>
      </c>
      <c r="CL34" s="8">
        <f t="shared" si="251"/>
        <v>4399</v>
      </c>
      <c r="CM34" s="14">
        <f t="shared" si="251"/>
        <v>4499</v>
      </c>
      <c r="CN34" s="31" t="s">
        <v>28</v>
      </c>
      <c r="CO34" s="8">
        <f>CO8+CO22</f>
        <v>7249</v>
      </c>
      <c r="CP34" s="8">
        <f t="shared" ref="CP34:CU34" si="252">CP8+CP22</f>
        <v>7699</v>
      </c>
      <c r="CQ34" s="8">
        <f t="shared" si="252"/>
        <v>7899</v>
      </c>
      <c r="CR34" s="8">
        <f t="shared" si="252"/>
        <v>8299</v>
      </c>
      <c r="CS34" s="8">
        <f t="shared" si="252"/>
        <v>8399</v>
      </c>
      <c r="CT34" s="8">
        <f t="shared" si="252"/>
        <v>8799</v>
      </c>
      <c r="CU34" s="14">
        <f t="shared" si="252"/>
        <v>8999</v>
      </c>
    </row>
    <row r="35" spans="1:99" x14ac:dyDescent="0.3">
      <c r="A35" s="31" t="s">
        <v>29</v>
      </c>
      <c r="B35" s="8">
        <f>B8+B8*0.1</f>
        <v>1428.9</v>
      </c>
      <c r="C35" s="8">
        <f t="shared" ref="C35:H35" si="253">C8+C8*0.1</f>
        <v>1593.9</v>
      </c>
      <c r="D35" s="8">
        <f t="shared" si="253"/>
        <v>1758.9</v>
      </c>
      <c r="E35" s="8">
        <f t="shared" si="253"/>
        <v>1978.9</v>
      </c>
      <c r="F35" s="8">
        <f t="shared" si="253"/>
        <v>2088.9</v>
      </c>
      <c r="G35" s="8">
        <f t="shared" si="253"/>
        <v>2363.9</v>
      </c>
      <c r="H35" s="14">
        <f t="shared" si="253"/>
        <v>2528.9</v>
      </c>
      <c r="I35" s="31" t="s">
        <v>29</v>
      </c>
      <c r="J35" s="8">
        <f>J8+J8*0.1</f>
        <v>5498.9</v>
      </c>
      <c r="K35" s="8">
        <f t="shared" ref="K35:P35" si="254">K8+K8*0.1</f>
        <v>6048.9</v>
      </c>
      <c r="L35" s="8">
        <f t="shared" si="254"/>
        <v>6323.9</v>
      </c>
      <c r="M35" s="8">
        <f t="shared" si="254"/>
        <v>6598.9</v>
      </c>
      <c r="N35" s="8">
        <f t="shared" si="254"/>
        <v>6708.9</v>
      </c>
      <c r="O35" s="8">
        <f t="shared" si="254"/>
        <v>6928.9</v>
      </c>
      <c r="P35" s="14">
        <f t="shared" si="254"/>
        <v>7148.9</v>
      </c>
      <c r="Q35" s="31" t="s">
        <v>29</v>
      </c>
      <c r="R35" s="8">
        <f>R8+R8*0.1</f>
        <v>7698.9</v>
      </c>
      <c r="S35" s="8">
        <f t="shared" ref="S35:X35" si="255">S8+S8*0.1</f>
        <v>8028.9</v>
      </c>
      <c r="T35" s="8">
        <f t="shared" si="255"/>
        <v>8248.9</v>
      </c>
      <c r="U35" s="8">
        <f t="shared" si="255"/>
        <v>8688.9</v>
      </c>
      <c r="V35" s="8">
        <f t="shared" si="255"/>
        <v>8798.9</v>
      </c>
      <c r="W35" s="8">
        <f t="shared" si="255"/>
        <v>9238.9</v>
      </c>
      <c r="X35" s="14">
        <f t="shared" si="255"/>
        <v>9568.9</v>
      </c>
      <c r="Z35" s="31" t="s">
        <v>29</v>
      </c>
      <c r="AA35" s="8">
        <f>AA8+AA8*0.1</f>
        <v>2198.9</v>
      </c>
      <c r="AB35" s="8">
        <f t="shared" ref="AB35:AG35" si="256">AB8+AB8*0.1</f>
        <v>2308.9</v>
      </c>
      <c r="AC35" s="8">
        <f t="shared" si="256"/>
        <v>2473.9</v>
      </c>
      <c r="AD35" s="8">
        <f t="shared" si="256"/>
        <v>2748.9</v>
      </c>
      <c r="AE35" s="8">
        <f t="shared" si="256"/>
        <v>2858.9</v>
      </c>
      <c r="AF35" s="8">
        <f t="shared" si="256"/>
        <v>3078.9</v>
      </c>
      <c r="AG35" s="14">
        <f t="shared" si="256"/>
        <v>3188.9</v>
      </c>
      <c r="AH35" s="31" t="s">
        <v>29</v>
      </c>
      <c r="AI35" s="8">
        <f>AI8+AI8*0.1</f>
        <v>6873.9</v>
      </c>
      <c r="AJ35" s="8">
        <f t="shared" ref="AJ35:AO35" si="257">AJ8+AJ8*0.1</f>
        <v>7423.9</v>
      </c>
      <c r="AK35" s="8">
        <f t="shared" si="257"/>
        <v>7698.9</v>
      </c>
      <c r="AL35" s="8">
        <f t="shared" si="257"/>
        <v>8138.9</v>
      </c>
      <c r="AM35" s="8">
        <f t="shared" si="257"/>
        <v>8248.9</v>
      </c>
      <c r="AN35" s="8">
        <f t="shared" si="257"/>
        <v>8358.9</v>
      </c>
      <c r="AO35" s="14">
        <f t="shared" si="257"/>
        <v>8468.9</v>
      </c>
      <c r="AP35" s="31" t="s">
        <v>29</v>
      </c>
      <c r="AQ35" s="8">
        <f>AQ8+AQ8*0.1</f>
        <v>9348.9</v>
      </c>
      <c r="AR35" s="8">
        <f t="shared" ref="AR35:AW35" si="258">AR8+AR8*0.1</f>
        <v>9623.9</v>
      </c>
      <c r="AS35" s="8">
        <f t="shared" si="258"/>
        <v>9788.9</v>
      </c>
      <c r="AT35" s="8">
        <f t="shared" si="258"/>
        <v>10283.9</v>
      </c>
      <c r="AU35" s="8">
        <f t="shared" si="258"/>
        <v>10393.9</v>
      </c>
      <c r="AV35" s="8">
        <f t="shared" si="258"/>
        <v>10778.9</v>
      </c>
      <c r="AW35" s="14">
        <f t="shared" si="258"/>
        <v>10888.9</v>
      </c>
      <c r="AY35" s="31" t="s">
        <v>29</v>
      </c>
      <c r="AZ35" s="8">
        <f>AZ8+AZ8*0.1</f>
        <v>1428.9</v>
      </c>
      <c r="BA35" s="8">
        <f t="shared" ref="BA35:BF35" si="259">BA8+BA8*0.1</f>
        <v>1593.9</v>
      </c>
      <c r="BB35" s="8">
        <f t="shared" si="259"/>
        <v>1758.9</v>
      </c>
      <c r="BC35" s="8">
        <f t="shared" si="259"/>
        <v>1978.9</v>
      </c>
      <c r="BD35" s="8">
        <f t="shared" si="259"/>
        <v>2088.9</v>
      </c>
      <c r="BE35" s="8">
        <f t="shared" si="259"/>
        <v>2363.9</v>
      </c>
      <c r="BF35" s="14">
        <f t="shared" si="259"/>
        <v>2528.9</v>
      </c>
      <c r="BG35" s="31" t="s">
        <v>29</v>
      </c>
      <c r="BH35" s="8">
        <f>BH8+BH8*0.1</f>
        <v>3518.9</v>
      </c>
      <c r="BI35" s="8">
        <f t="shared" ref="BI35:BN35" si="260">BI8+BI8*0.1</f>
        <v>3628.9</v>
      </c>
      <c r="BJ35" s="8">
        <f t="shared" si="260"/>
        <v>3738.9</v>
      </c>
      <c r="BK35" s="8">
        <f t="shared" si="260"/>
        <v>3848.9</v>
      </c>
      <c r="BL35" s="8">
        <f t="shared" si="260"/>
        <v>3958.9</v>
      </c>
      <c r="BM35" s="8">
        <f t="shared" si="260"/>
        <v>4068.9</v>
      </c>
      <c r="BN35" s="14">
        <f t="shared" si="260"/>
        <v>4178.8999999999996</v>
      </c>
      <c r="BO35" s="31" t="s">
        <v>29</v>
      </c>
      <c r="BP35" s="8">
        <f>BP8+BP8*0.1</f>
        <v>7038.9</v>
      </c>
      <c r="BQ35" s="8">
        <f t="shared" ref="BQ35:BV35" si="261">BQ8+BQ8*0.1</f>
        <v>7368.9</v>
      </c>
      <c r="BR35" s="8">
        <f t="shared" si="261"/>
        <v>7588.9</v>
      </c>
      <c r="BS35" s="8">
        <f t="shared" si="261"/>
        <v>8028.9</v>
      </c>
      <c r="BT35" s="8">
        <f t="shared" si="261"/>
        <v>8138.9</v>
      </c>
      <c r="BU35" s="8">
        <f t="shared" si="261"/>
        <v>8578.9</v>
      </c>
      <c r="BV35" s="14">
        <f t="shared" si="261"/>
        <v>8798.9</v>
      </c>
      <c r="BX35" s="31" t="s">
        <v>29</v>
      </c>
      <c r="BY35" s="8">
        <f>BY8+BY8*0.1</f>
        <v>1428.9</v>
      </c>
      <c r="BZ35" s="8">
        <f t="shared" ref="BZ35:CE35" si="262">BZ8+BZ8*0.1</f>
        <v>1593.9</v>
      </c>
      <c r="CA35" s="8">
        <f t="shared" si="262"/>
        <v>1758.9</v>
      </c>
      <c r="CB35" s="8">
        <f t="shared" si="262"/>
        <v>1978.9</v>
      </c>
      <c r="CC35" s="8">
        <f t="shared" si="262"/>
        <v>2088.9</v>
      </c>
      <c r="CD35" s="8">
        <f t="shared" si="262"/>
        <v>2363.9</v>
      </c>
      <c r="CE35" s="14">
        <f t="shared" si="262"/>
        <v>2528.9</v>
      </c>
      <c r="CF35" s="31" t="s">
        <v>29</v>
      </c>
      <c r="CG35" s="8">
        <f>CG8+CG8*0.1</f>
        <v>3518.9</v>
      </c>
      <c r="CH35" s="8">
        <f t="shared" ref="CH35:CM35" si="263">CH8+CH8*0.1</f>
        <v>3628.9</v>
      </c>
      <c r="CI35" s="8">
        <f t="shared" si="263"/>
        <v>3738.9</v>
      </c>
      <c r="CJ35" s="8">
        <f t="shared" si="263"/>
        <v>3848.9</v>
      </c>
      <c r="CK35" s="8">
        <f t="shared" si="263"/>
        <v>3958.9</v>
      </c>
      <c r="CL35" s="8">
        <f t="shared" si="263"/>
        <v>4068.9</v>
      </c>
      <c r="CM35" s="14">
        <f t="shared" si="263"/>
        <v>4178.8999999999996</v>
      </c>
      <c r="CN35" s="31" t="s">
        <v>29</v>
      </c>
      <c r="CO35" s="8">
        <f>CO8+CO8*0.1</f>
        <v>7038.9</v>
      </c>
      <c r="CP35" s="8">
        <f t="shared" ref="CP35:CU35" si="264">CP8+CP8*0.1</f>
        <v>7368.9</v>
      </c>
      <c r="CQ35" s="8">
        <f t="shared" si="264"/>
        <v>7588.9</v>
      </c>
      <c r="CR35" s="8">
        <f t="shared" si="264"/>
        <v>8028.9</v>
      </c>
      <c r="CS35" s="8">
        <f t="shared" si="264"/>
        <v>8138.9</v>
      </c>
      <c r="CT35" s="8">
        <f t="shared" si="264"/>
        <v>8578.9</v>
      </c>
      <c r="CU35" s="14">
        <f t="shared" si="264"/>
        <v>8798.9</v>
      </c>
    </row>
    <row r="36" spans="1:99" x14ac:dyDescent="0.3">
      <c r="A36" s="31" t="s">
        <v>30</v>
      </c>
      <c r="B36" s="8">
        <f>B8+B25</f>
        <v>1399</v>
      </c>
      <c r="C36" s="8">
        <f t="shared" ref="C36:H36" si="265">C8+C25</f>
        <v>1549</v>
      </c>
      <c r="D36" s="8">
        <f t="shared" si="265"/>
        <v>1699</v>
      </c>
      <c r="E36" s="8">
        <f t="shared" si="265"/>
        <v>1899</v>
      </c>
      <c r="F36" s="8">
        <f t="shared" si="265"/>
        <v>1999</v>
      </c>
      <c r="G36" s="8">
        <f t="shared" si="265"/>
        <v>2249</v>
      </c>
      <c r="H36" s="14">
        <f t="shared" si="265"/>
        <v>2399</v>
      </c>
      <c r="I36" s="31" t="s">
        <v>30</v>
      </c>
      <c r="J36" s="8">
        <f>J8+J25</f>
        <v>5249</v>
      </c>
      <c r="K36" s="8">
        <f t="shared" ref="K36:P36" si="266">K8+K25</f>
        <v>5749</v>
      </c>
      <c r="L36" s="8">
        <f t="shared" si="266"/>
        <v>5999</v>
      </c>
      <c r="M36" s="8">
        <f t="shared" si="266"/>
        <v>6249</v>
      </c>
      <c r="N36" s="8">
        <f t="shared" si="266"/>
        <v>6349</v>
      </c>
      <c r="O36" s="8">
        <f t="shared" si="266"/>
        <v>6549</v>
      </c>
      <c r="P36" s="14">
        <f t="shared" si="266"/>
        <v>6749</v>
      </c>
      <c r="Q36" s="31" t="s">
        <v>30</v>
      </c>
      <c r="R36" s="8">
        <f>R8+R25</f>
        <v>7249</v>
      </c>
      <c r="S36" s="8">
        <f t="shared" ref="S36:X36" si="267">S8+S25</f>
        <v>7499</v>
      </c>
      <c r="T36" s="8">
        <f t="shared" si="267"/>
        <v>7699</v>
      </c>
      <c r="U36" s="8">
        <f t="shared" si="267"/>
        <v>8099</v>
      </c>
      <c r="V36" s="8">
        <f t="shared" si="267"/>
        <v>8199</v>
      </c>
      <c r="W36" s="8">
        <f t="shared" si="267"/>
        <v>8599</v>
      </c>
      <c r="X36" s="14">
        <f t="shared" si="267"/>
        <v>8899</v>
      </c>
      <c r="Z36" s="31" t="s">
        <v>30</v>
      </c>
      <c r="AA36" s="8">
        <f>AA8+AA25</f>
        <v>2199</v>
      </c>
      <c r="AB36" s="8">
        <f t="shared" ref="AB36:AG36" si="268">AB8+AB25</f>
        <v>2299</v>
      </c>
      <c r="AC36" s="8">
        <f t="shared" si="268"/>
        <v>2449</v>
      </c>
      <c r="AD36" s="8">
        <f t="shared" si="268"/>
        <v>2699</v>
      </c>
      <c r="AE36" s="8">
        <f t="shared" si="268"/>
        <v>2799</v>
      </c>
      <c r="AF36" s="8">
        <f t="shared" si="268"/>
        <v>2999</v>
      </c>
      <c r="AG36" s="14">
        <f t="shared" si="268"/>
        <v>3099</v>
      </c>
      <c r="AH36" s="31" t="s">
        <v>30</v>
      </c>
      <c r="AI36" s="8">
        <f>AI8+AI25</f>
        <v>6749</v>
      </c>
      <c r="AJ36" s="8">
        <f t="shared" ref="AJ36:AO36" si="269">AJ8+AJ25</f>
        <v>7249</v>
      </c>
      <c r="AK36" s="8">
        <f t="shared" si="269"/>
        <v>7499</v>
      </c>
      <c r="AL36" s="8">
        <f t="shared" si="269"/>
        <v>7899</v>
      </c>
      <c r="AM36" s="8">
        <f t="shared" si="269"/>
        <v>7999</v>
      </c>
      <c r="AN36" s="8">
        <f t="shared" si="269"/>
        <v>8099</v>
      </c>
      <c r="AO36" s="14">
        <f t="shared" si="269"/>
        <v>8199</v>
      </c>
      <c r="AP36" s="31" t="s">
        <v>30</v>
      </c>
      <c r="AQ36" s="8">
        <f>AQ8+AQ25</f>
        <v>8999</v>
      </c>
      <c r="AR36" s="8">
        <f t="shared" ref="AR36:AW36" si="270">AR8+AR25</f>
        <v>9249</v>
      </c>
      <c r="AS36" s="8">
        <f t="shared" si="270"/>
        <v>9399</v>
      </c>
      <c r="AT36" s="8">
        <f t="shared" si="270"/>
        <v>9849</v>
      </c>
      <c r="AU36" s="8">
        <f t="shared" si="270"/>
        <v>9949</v>
      </c>
      <c r="AV36" s="8">
        <f t="shared" si="270"/>
        <v>10299</v>
      </c>
      <c r="AW36" s="14">
        <f t="shared" si="270"/>
        <v>10399</v>
      </c>
      <c r="AY36" s="31" t="s">
        <v>30</v>
      </c>
      <c r="AZ36" s="8">
        <f>AZ8+AZ25</f>
        <v>1399</v>
      </c>
      <c r="BA36" s="8">
        <f t="shared" ref="BA36:BF36" si="271">BA8+BA25</f>
        <v>1549</v>
      </c>
      <c r="BB36" s="8">
        <f t="shared" si="271"/>
        <v>1699</v>
      </c>
      <c r="BC36" s="8">
        <f t="shared" si="271"/>
        <v>1899</v>
      </c>
      <c r="BD36" s="8">
        <f t="shared" si="271"/>
        <v>1999</v>
      </c>
      <c r="BE36" s="8">
        <f t="shared" si="271"/>
        <v>2249</v>
      </c>
      <c r="BF36" s="14">
        <f t="shared" si="271"/>
        <v>2399</v>
      </c>
      <c r="BG36" s="31" t="s">
        <v>30</v>
      </c>
      <c r="BH36" s="8">
        <f>BH8+BH25</f>
        <v>3449</v>
      </c>
      <c r="BI36" s="8">
        <f t="shared" ref="BI36:BN36" si="272">BI8+BI25</f>
        <v>3549</v>
      </c>
      <c r="BJ36" s="8">
        <f t="shared" si="272"/>
        <v>3649</v>
      </c>
      <c r="BK36" s="8">
        <f t="shared" si="272"/>
        <v>3749</v>
      </c>
      <c r="BL36" s="8">
        <f t="shared" si="272"/>
        <v>3849</v>
      </c>
      <c r="BM36" s="8">
        <f t="shared" si="272"/>
        <v>3949</v>
      </c>
      <c r="BN36" s="14">
        <f t="shared" si="272"/>
        <v>4049</v>
      </c>
      <c r="BO36" s="31" t="s">
        <v>30</v>
      </c>
      <c r="BP36" s="8">
        <f>BP8+BP25</f>
        <v>6649</v>
      </c>
      <c r="BQ36" s="8">
        <f t="shared" ref="BQ36:BV36" si="273">BQ8+BQ25</f>
        <v>6899</v>
      </c>
      <c r="BR36" s="8">
        <f t="shared" si="273"/>
        <v>7099</v>
      </c>
      <c r="BS36" s="8">
        <f t="shared" si="273"/>
        <v>7499</v>
      </c>
      <c r="BT36" s="8">
        <f t="shared" si="273"/>
        <v>7599</v>
      </c>
      <c r="BU36" s="8">
        <f t="shared" si="273"/>
        <v>7999</v>
      </c>
      <c r="BV36" s="14">
        <f t="shared" si="273"/>
        <v>8199</v>
      </c>
      <c r="BX36" s="31" t="s">
        <v>30</v>
      </c>
      <c r="BY36" s="8">
        <f>BY8+BY25</f>
        <v>1399</v>
      </c>
      <c r="BZ36" s="8">
        <f t="shared" ref="BZ36:CE36" si="274">BZ8+BZ25</f>
        <v>1549</v>
      </c>
      <c r="CA36" s="8">
        <f t="shared" si="274"/>
        <v>1699</v>
      </c>
      <c r="CB36" s="8">
        <f t="shared" si="274"/>
        <v>1899</v>
      </c>
      <c r="CC36" s="8">
        <f t="shared" si="274"/>
        <v>1999</v>
      </c>
      <c r="CD36" s="8">
        <f t="shared" si="274"/>
        <v>2249</v>
      </c>
      <c r="CE36" s="14">
        <f t="shared" si="274"/>
        <v>2399</v>
      </c>
      <c r="CF36" s="31" t="s">
        <v>30</v>
      </c>
      <c r="CG36" s="8">
        <f>CG8+CG25</f>
        <v>3449</v>
      </c>
      <c r="CH36" s="8">
        <f t="shared" ref="CH36:CM36" si="275">CH8+CH25</f>
        <v>3549</v>
      </c>
      <c r="CI36" s="8">
        <f t="shared" si="275"/>
        <v>3649</v>
      </c>
      <c r="CJ36" s="8">
        <f t="shared" si="275"/>
        <v>3749</v>
      </c>
      <c r="CK36" s="8">
        <f t="shared" si="275"/>
        <v>3849</v>
      </c>
      <c r="CL36" s="8">
        <f t="shared" si="275"/>
        <v>3949</v>
      </c>
      <c r="CM36" s="14">
        <f t="shared" si="275"/>
        <v>4049</v>
      </c>
      <c r="CN36" s="31" t="s">
        <v>30</v>
      </c>
      <c r="CO36" s="8">
        <f>CO8+CO25</f>
        <v>6649</v>
      </c>
      <c r="CP36" s="8">
        <f t="shared" ref="CP36:CU36" si="276">CP8+CP25</f>
        <v>6899</v>
      </c>
      <c r="CQ36" s="8">
        <f t="shared" si="276"/>
        <v>7099</v>
      </c>
      <c r="CR36" s="8">
        <f t="shared" si="276"/>
        <v>7499</v>
      </c>
      <c r="CS36" s="8">
        <f t="shared" si="276"/>
        <v>7599</v>
      </c>
      <c r="CT36" s="8">
        <f t="shared" si="276"/>
        <v>7999</v>
      </c>
      <c r="CU36" s="14">
        <f t="shared" si="276"/>
        <v>8199</v>
      </c>
    </row>
    <row r="37" spans="1:99" x14ac:dyDescent="0.3">
      <c r="A37" s="31" t="s">
        <v>37</v>
      </c>
      <c r="B37" s="8">
        <f>B8+B22+B8*0.1</f>
        <v>1728.9</v>
      </c>
      <c r="C37" s="8">
        <f t="shared" ref="C37:H37" si="277">C8+C22+C8*0.1</f>
        <v>1893.9</v>
      </c>
      <c r="D37" s="8">
        <f t="shared" si="277"/>
        <v>2058.9</v>
      </c>
      <c r="E37" s="8">
        <f t="shared" si="277"/>
        <v>2278.9</v>
      </c>
      <c r="F37" s="8">
        <f t="shared" si="277"/>
        <v>2388.9</v>
      </c>
      <c r="G37" s="8">
        <f t="shared" si="277"/>
        <v>2663.9</v>
      </c>
      <c r="H37" s="14">
        <f t="shared" si="277"/>
        <v>2828.9</v>
      </c>
      <c r="I37" s="31" t="s">
        <v>37</v>
      </c>
      <c r="J37" s="8">
        <f>J8+J22+J8*0.1</f>
        <v>5998.9</v>
      </c>
      <c r="K37" s="8">
        <f t="shared" ref="K37:P37" si="278">K8+K22+K8*0.1</f>
        <v>6548.9</v>
      </c>
      <c r="L37" s="8">
        <f t="shared" si="278"/>
        <v>6923.9</v>
      </c>
      <c r="M37" s="8">
        <f t="shared" si="278"/>
        <v>7198.9</v>
      </c>
      <c r="N37" s="8">
        <f t="shared" si="278"/>
        <v>7408.9</v>
      </c>
      <c r="O37" s="8">
        <f t="shared" si="278"/>
        <v>7628.9</v>
      </c>
      <c r="P37" s="14">
        <f t="shared" si="278"/>
        <v>7848.9</v>
      </c>
      <c r="Q37" s="31" t="s">
        <v>37</v>
      </c>
      <c r="R37" s="8">
        <f>R8+R22+R8*0.1</f>
        <v>8548.9</v>
      </c>
      <c r="S37" s="8">
        <f t="shared" ref="S37:X37" si="279">S8+S22+S8*0.1</f>
        <v>9028.9</v>
      </c>
      <c r="T37" s="8">
        <f t="shared" si="279"/>
        <v>9248.9</v>
      </c>
      <c r="U37" s="8">
        <f t="shared" si="279"/>
        <v>9688.9</v>
      </c>
      <c r="V37" s="8">
        <f t="shared" si="279"/>
        <v>9798.9</v>
      </c>
      <c r="W37" s="8">
        <f t="shared" si="279"/>
        <v>10238.9</v>
      </c>
      <c r="X37" s="14">
        <f t="shared" si="279"/>
        <v>10568.9</v>
      </c>
      <c r="Z37" s="31" t="s">
        <v>37</v>
      </c>
      <c r="AA37" s="8">
        <f>AA8+AA22+AA8*0.1</f>
        <v>2598.9</v>
      </c>
      <c r="AB37" s="8">
        <f t="shared" ref="AB37:AG37" si="280">AB8+AB22+AB8*0.1</f>
        <v>2708.9</v>
      </c>
      <c r="AC37" s="8">
        <f t="shared" si="280"/>
        <v>2873.9</v>
      </c>
      <c r="AD37" s="8">
        <f t="shared" si="280"/>
        <v>3148.9</v>
      </c>
      <c r="AE37" s="8">
        <f t="shared" si="280"/>
        <v>3258.9</v>
      </c>
      <c r="AF37" s="8">
        <f t="shared" si="280"/>
        <v>3478.9</v>
      </c>
      <c r="AG37" s="14">
        <f t="shared" si="280"/>
        <v>3588.9</v>
      </c>
      <c r="AH37" s="31" t="s">
        <v>37</v>
      </c>
      <c r="AI37" s="8">
        <f>AI8+AI22+AI8*0.1</f>
        <v>7623.9</v>
      </c>
      <c r="AJ37" s="8">
        <f t="shared" ref="AJ37:AO37" si="281">AJ8+AJ22+AJ8*0.1</f>
        <v>8173.9</v>
      </c>
      <c r="AK37" s="8">
        <f t="shared" si="281"/>
        <v>8448.9</v>
      </c>
      <c r="AL37" s="8">
        <f t="shared" si="281"/>
        <v>8888.9</v>
      </c>
      <c r="AM37" s="8">
        <f t="shared" si="281"/>
        <v>8998.9</v>
      </c>
      <c r="AN37" s="8">
        <f t="shared" si="281"/>
        <v>9108.9</v>
      </c>
      <c r="AO37" s="14">
        <f t="shared" si="281"/>
        <v>9218.9</v>
      </c>
      <c r="AP37" s="31" t="s">
        <v>37</v>
      </c>
      <c r="AQ37" s="8">
        <f>AQ8+AQ22+AQ8*0.1</f>
        <v>10598.9</v>
      </c>
      <c r="AR37" s="8">
        <f t="shared" ref="AR37:AW37" si="282">AR8+AR22+AR8*0.1</f>
        <v>11123.9</v>
      </c>
      <c r="AS37" s="8">
        <f t="shared" si="282"/>
        <v>11288.9</v>
      </c>
      <c r="AT37" s="8">
        <f t="shared" si="282"/>
        <v>11783.9</v>
      </c>
      <c r="AU37" s="8">
        <f t="shared" si="282"/>
        <v>11893.9</v>
      </c>
      <c r="AV37" s="8">
        <f t="shared" si="282"/>
        <v>12278.9</v>
      </c>
      <c r="AW37" s="14">
        <f t="shared" si="282"/>
        <v>12388.9</v>
      </c>
      <c r="AY37" s="31" t="s">
        <v>37</v>
      </c>
      <c r="AZ37" s="8">
        <f>AZ8+AZ22+AZ8*0.1</f>
        <v>1728.9</v>
      </c>
      <c r="BA37" s="8">
        <f t="shared" ref="BA37:BF37" si="283">BA8+BA22+BA8*0.1</f>
        <v>1893.9</v>
      </c>
      <c r="BB37" s="8">
        <f t="shared" si="283"/>
        <v>2058.9</v>
      </c>
      <c r="BC37" s="8">
        <f t="shared" si="283"/>
        <v>2278.9</v>
      </c>
      <c r="BD37" s="8">
        <f t="shared" si="283"/>
        <v>2388.9</v>
      </c>
      <c r="BE37" s="8">
        <f t="shared" si="283"/>
        <v>2663.9</v>
      </c>
      <c r="BF37" s="14">
        <f t="shared" si="283"/>
        <v>2828.9</v>
      </c>
      <c r="BG37" s="31" t="s">
        <v>37</v>
      </c>
      <c r="BH37" s="8">
        <f>BH8+BH22+BH8*0.1</f>
        <v>4018.9</v>
      </c>
      <c r="BI37" s="8">
        <f t="shared" ref="BI37:BN37" si="284">BI8+BI22+BI8*0.1</f>
        <v>4128.8999999999996</v>
      </c>
      <c r="BJ37" s="8">
        <f t="shared" si="284"/>
        <v>4338.8999999999996</v>
      </c>
      <c r="BK37" s="8">
        <f t="shared" si="284"/>
        <v>4448.8999999999996</v>
      </c>
      <c r="BL37" s="8">
        <f t="shared" si="284"/>
        <v>4658.8999999999996</v>
      </c>
      <c r="BM37" s="8">
        <f t="shared" si="284"/>
        <v>4768.8999999999996</v>
      </c>
      <c r="BN37" s="14">
        <f t="shared" si="284"/>
        <v>4878.8999999999996</v>
      </c>
      <c r="BO37" s="31" t="s">
        <v>37</v>
      </c>
      <c r="BP37" s="8">
        <f>BP8+BP22+BP8*0.1</f>
        <v>7888.9</v>
      </c>
      <c r="BQ37" s="8">
        <f t="shared" ref="BQ37:BV37" si="285">BQ8+BQ22+BQ8*0.1</f>
        <v>8368.9</v>
      </c>
      <c r="BR37" s="8">
        <f t="shared" si="285"/>
        <v>8588.9</v>
      </c>
      <c r="BS37" s="8">
        <f t="shared" si="285"/>
        <v>9028.9</v>
      </c>
      <c r="BT37" s="8">
        <f t="shared" si="285"/>
        <v>9138.9</v>
      </c>
      <c r="BU37" s="8">
        <f t="shared" si="285"/>
        <v>9578.9</v>
      </c>
      <c r="BV37" s="14">
        <f t="shared" si="285"/>
        <v>9798.9</v>
      </c>
      <c r="BX37" s="31" t="s">
        <v>37</v>
      </c>
      <c r="BY37" s="8">
        <f>BY8+BY22+BY8*0.1</f>
        <v>1728.9</v>
      </c>
      <c r="BZ37" s="8">
        <f t="shared" ref="BZ37:CE37" si="286">BZ8+BZ22+BZ8*0.1</f>
        <v>1893.9</v>
      </c>
      <c r="CA37" s="8">
        <f t="shared" si="286"/>
        <v>2058.9</v>
      </c>
      <c r="CB37" s="8">
        <f t="shared" si="286"/>
        <v>2278.9</v>
      </c>
      <c r="CC37" s="8">
        <f t="shared" si="286"/>
        <v>2388.9</v>
      </c>
      <c r="CD37" s="8">
        <f t="shared" si="286"/>
        <v>2663.9</v>
      </c>
      <c r="CE37" s="14">
        <f t="shared" si="286"/>
        <v>2828.9</v>
      </c>
      <c r="CF37" s="31" t="s">
        <v>37</v>
      </c>
      <c r="CG37" s="8">
        <f>CG8+CG22+CG8*0.1</f>
        <v>4018.9</v>
      </c>
      <c r="CH37" s="8">
        <f t="shared" ref="CH37:CM37" si="287">CH8+CH22+CH8*0.1</f>
        <v>4128.8999999999996</v>
      </c>
      <c r="CI37" s="8">
        <f t="shared" si="287"/>
        <v>4338.8999999999996</v>
      </c>
      <c r="CJ37" s="8">
        <f t="shared" si="287"/>
        <v>4448.8999999999996</v>
      </c>
      <c r="CK37" s="8">
        <f t="shared" si="287"/>
        <v>4658.8999999999996</v>
      </c>
      <c r="CL37" s="8">
        <f t="shared" si="287"/>
        <v>4768.8999999999996</v>
      </c>
      <c r="CM37" s="14">
        <f t="shared" si="287"/>
        <v>4878.8999999999996</v>
      </c>
      <c r="CN37" s="31" t="s">
        <v>37</v>
      </c>
      <c r="CO37" s="8">
        <f>CO8+CO22+CO8*0.1</f>
        <v>7888.9</v>
      </c>
      <c r="CP37" s="8">
        <f t="shared" ref="CP37:CU37" si="288">CP8+CP22+CP8*0.1</f>
        <v>8368.9</v>
      </c>
      <c r="CQ37" s="8">
        <f t="shared" si="288"/>
        <v>8588.9</v>
      </c>
      <c r="CR37" s="8">
        <f t="shared" si="288"/>
        <v>9028.9</v>
      </c>
      <c r="CS37" s="8">
        <f t="shared" si="288"/>
        <v>9138.9</v>
      </c>
      <c r="CT37" s="8">
        <f t="shared" si="288"/>
        <v>9578.9</v>
      </c>
      <c r="CU37" s="14">
        <f t="shared" si="288"/>
        <v>9798.9</v>
      </c>
    </row>
    <row r="38" spans="1:99" ht="15" thickBot="1" x14ac:dyDescent="0.35">
      <c r="A38" s="32" t="s">
        <v>38</v>
      </c>
      <c r="B38" s="16">
        <f>B8+B25+B8*0.1</f>
        <v>1528.9</v>
      </c>
      <c r="C38" s="16">
        <f t="shared" ref="C38:H38" si="289">C8+C25+C8*0.1</f>
        <v>1693.9</v>
      </c>
      <c r="D38" s="16">
        <f t="shared" si="289"/>
        <v>1858.9</v>
      </c>
      <c r="E38" s="16">
        <f t="shared" si="289"/>
        <v>2078.9</v>
      </c>
      <c r="F38" s="16">
        <f t="shared" si="289"/>
        <v>2188.9</v>
      </c>
      <c r="G38" s="16">
        <f t="shared" si="289"/>
        <v>2463.9</v>
      </c>
      <c r="H38" s="17">
        <f t="shared" si="289"/>
        <v>2628.9</v>
      </c>
      <c r="I38" s="32" t="s">
        <v>38</v>
      </c>
      <c r="J38" s="16">
        <f>J8+J25+J8*0.1</f>
        <v>5748.9</v>
      </c>
      <c r="K38" s="16">
        <f t="shared" ref="K38:P38" si="290">K8+K25+K8*0.1</f>
        <v>6298.9</v>
      </c>
      <c r="L38" s="16">
        <f t="shared" si="290"/>
        <v>6573.9</v>
      </c>
      <c r="M38" s="16">
        <f t="shared" si="290"/>
        <v>6848.9</v>
      </c>
      <c r="N38" s="16">
        <f t="shared" si="290"/>
        <v>6958.9</v>
      </c>
      <c r="O38" s="16">
        <f t="shared" si="290"/>
        <v>7178.9</v>
      </c>
      <c r="P38" s="17">
        <f t="shared" si="290"/>
        <v>7398.9</v>
      </c>
      <c r="Q38" s="32" t="s">
        <v>38</v>
      </c>
      <c r="R38" s="16">
        <f>R8+R25+R8*0.1</f>
        <v>7948.9</v>
      </c>
      <c r="S38" s="16">
        <f t="shared" ref="S38:X38" si="291">S8+S25+S8*0.1</f>
        <v>8228.9</v>
      </c>
      <c r="T38" s="16">
        <f t="shared" si="291"/>
        <v>8448.9</v>
      </c>
      <c r="U38" s="16">
        <f t="shared" si="291"/>
        <v>8888.9</v>
      </c>
      <c r="V38" s="16">
        <f t="shared" si="291"/>
        <v>8998.9</v>
      </c>
      <c r="W38" s="16">
        <f t="shared" si="291"/>
        <v>9438.9</v>
      </c>
      <c r="X38" s="17">
        <f t="shared" si="291"/>
        <v>9768.9</v>
      </c>
      <c r="Z38" s="32" t="s">
        <v>38</v>
      </c>
      <c r="AA38" s="16">
        <f>AA8+AA25+AA8*0.1</f>
        <v>2398.9</v>
      </c>
      <c r="AB38" s="16">
        <f t="shared" ref="AB38:AG38" si="292">AB8+AB25+AB8*0.1</f>
        <v>2508.9</v>
      </c>
      <c r="AC38" s="16">
        <f t="shared" si="292"/>
        <v>2673.9</v>
      </c>
      <c r="AD38" s="16">
        <f t="shared" si="292"/>
        <v>2948.9</v>
      </c>
      <c r="AE38" s="16">
        <f t="shared" si="292"/>
        <v>3058.9</v>
      </c>
      <c r="AF38" s="16">
        <f t="shared" si="292"/>
        <v>3278.9</v>
      </c>
      <c r="AG38" s="17">
        <f t="shared" si="292"/>
        <v>3388.9</v>
      </c>
      <c r="AH38" s="32" t="s">
        <v>38</v>
      </c>
      <c r="AI38" s="16">
        <f>AI8+AI25+AI8*0.1</f>
        <v>7373.9</v>
      </c>
      <c r="AJ38" s="16">
        <f t="shared" ref="AJ38:AO38" si="293">AJ8+AJ25+AJ8*0.1</f>
        <v>7923.9</v>
      </c>
      <c r="AK38" s="16">
        <f t="shared" si="293"/>
        <v>8198.9</v>
      </c>
      <c r="AL38" s="16">
        <f t="shared" si="293"/>
        <v>8638.9</v>
      </c>
      <c r="AM38" s="16">
        <f t="shared" si="293"/>
        <v>8748.9</v>
      </c>
      <c r="AN38" s="16">
        <f t="shared" si="293"/>
        <v>8858.9</v>
      </c>
      <c r="AO38" s="17">
        <f t="shared" si="293"/>
        <v>8968.9</v>
      </c>
      <c r="AP38" s="32" t="s">
        <v>38</v>
      </c>
      <c r="AQ38" s="16">
        <f>AQ8+AQ25+AQ8*0.1</f>
        <v>9848.9</v>
      </c>
      <c r="AR38" s="16">
        <f t="shared" ref="AR38:AW38" si="294">AR8+AR25+AR8*0.1</f>
        <v>10123.9</v>
      </c>
      <c r="AS38" s="16">
        <f t="shared" si="294"/>
        <v>10288.9</v>
      </c>
      <c r="AT38" s="16">
        <f t="shared" si="294"/>
        <v>10783.9</v>
      </c>
      <c r="AU38" s="16">
        <f t="shared" si="294"/>
        <v>10893.9</v>
      </c>
      <c r="AV38" s="16">
        <f t="shared" si="294"/>
        <v>11278.9</v>
      </c>
      <c r="AW38" s="17">
        <f t="shared" si="294"/>
        <v>11388.9</v>
      </c>
      <c r="AY38" s="32" t="s">
        <v>38</v>
      </c>
      <c r="AZ38" s="16">
        <f>AZ8+AZ25+AZ8*0.1</f>
        <v>1528.9</v>
      </c>
      <c r="BA38" s="16">
        <f t="shared" ref="BA38:BF38" si="295">BA8+BA25+BA8*0.1</f>
        <v>1693.9</v>
      </c>
      <c r="BB38" s="16">
        <f t="shared" si="295"/>
        <v>1858.9</v>
      </c>
      <c r="BC38" s="16">
        <f t="shared" si="295"/>
        <v>2078.9</v>
      </c>
      <c r="BD38" s="16">
        <f t="shared" si="295"/>
        <v>2188.9</v>
      </c>
      <c r="BE38" s="16">
        <f t="shared" si="295"/>
        <v>2463.9</v>
      </c>
      <c r="BF38" s="17">
        <f t="shared" si="295"/>
        <v>2628.9</v>
      </c>
      <c r="BG38" s="32" t="s">
        <v>38</v>
      </c>
      <c r="BH38" s="16">
        <f>BH8+BH25+BH8*0.1</f>
        <v>3768.9</v>
      </c>
      <c r="BI38" s="16">
        <f t="shared" ref="BI38:BN38" si="296">BI8+BI25+BI8*0.1</f>
        <v>3878.9</v>
      </c>
      <c r="BJ38" s="16">
        <f t="shared" si="296"/>
        <v>3988.9</v>
      </c>
      <c r="BK38" s="16">
        <f t="shared" si="296"/>
        <v>4098.8999999999996</v>
      </c>
      <c r="BL38" s="16">
        <f t="shared" si="296"/>
        <v>4208.8999999999996</v>
      </c>
      <c r="BM38" s="16">
        <f t="shared" si="296"/>
        <v>4318.8999999999996</v>
      </c>
      <c r="BN38" s="17">
        <f t="shared" si="296"/>
        <v>4428.8999999999996</v>
      </c>
      <c r="BO38" s="32" t="s">
        <v>38</v>
      </c>
      <c r="BP38" s="16">
        <f>BP8+BP25+BP8*0.1</f>
        <v>7288.9</v>
      </c>
      <c r="BQ38" s="16">
        <f t="shared" ref="BQ38:BV38" si="297">BQ8+BQ25+BQ8*0.1</f>
        <v>7568.9</v>
      </c>
      <c r="BR38" s="16">
        <f t="shared" si="297"/>
        <v>7788.9</v>
      </c>
      <c r="BS38" s="16">
        <f t="shared" si="297"/>
        <v>8228.9</v>
      </c>
      <c r="BT38" s="16">
        <f t="shared" si="297"/>
        <v>8338.9</v>
      </c>
      <c r="BU38" s="16">
        <f t="shared" si="297"/>
        <v>8778.9</v>
      </c>
      <c r="BV38" s="17">
        <f t="shared" si="297"/>
        <v>8998.9</v>
      </c>
      <c r="BX38" s="32" t="s">
        <v>38</v>
      </c>
      <c r="BY38" s="16">
        <f>BY8+BY25+BY8*0.1</f>
        <v>1528.9</v>
      </c>
      <c r="BZ38" s="16">
        <f t="shared" ref="BZ38:CE38" si="298">BZ8+BZ25+BZ8*0.1</f>
        <v>1693.9</v>
      </c>
      <c r="CA38" s="16">
        <f t="shared" si="298"/>
        <v>1858.9</v>
      </c>
      <c r="CB38" s="16">
        <f t="shared" si="298"/>
        <v>2078.9</v>
      </c>
      <c r="CC38" s="16">
        <f t="shared" si="298"/>
        <v>2188.9</v>
      </c>
      <c r="CD38" s="16">
        <f t="shared" si="298"/>
        <v>2463.9</v>
      </c>
      <c r="CE38" s="17">
        <f t="shared" si="298"/>
        <v>2628.9</v>
      </c>
      <c r="CF38" s="32" t="s">
        <v>38</v>
      </c>
      <c r="CG38" s="16">
        <f>CG8+CG25+CG8*0.1</f>
        <v>3768.9</v>
      </c>
      <c r="CH38" s="16">
        <f t="shared" ref="CH38:CM38" si="299">CH8+CH25+CH8*0.1</f>
        <v>3878.9</v>
      </c>
      <c r="CI38" s="16">
        <f t="shared" si="299"/>
        <v>3988.9</v>
      </c>
      <c r="CJ38" s="16">
        <f t="shared" si="299"/>
        <v>4098.8999999999996</v>
      </c>
      <c r="CK38" s="16">
        <f t="shared" si="299"/>
        <v>4208.8999999999996</v>
      </c>
      <c r="CL38" s="16">
        <f t="shared" si="299"/>
        <v>4318.8999999999996</v>
      </c>
      <c r="CM38" s="17">
        <f t="shared" si="299"/>
        <v>4428.8999999999996</v>
      </c>
      <c r="CN38" s="32" t="s">
        <v>38</v>
      </c>
      <c r="CO38" s="16">
        <f>CO8+CO25+CO8*0.1</f>
        <v>7288.9</v>
      </c>
      <c r="CP38" s="16">
        <f t="shared" ref="CP38:CU38" si="300">CP8+CP25+CP8*0.1</f>
        <v>7568.9</v>
      </c>
      <c r="CQ38" s="16">
        <f t="shared" si="300"/>
        <v>7788.9</v>
      </c>
      <c r="CR38" s="16">
        <f t="shared" si="300"/>
        <v>8228.9</v>
      </c>
      <c r="CS38" s="16">
        <f t="shared" si="300"/>
        <v>8338.9</v>
      </c>
      <c r="CT38" s="16">
        <f t="shared" si="300"/>
        <v>8778.9</v>
      </c>
      <c r="CU38" s="17">
        <f t="shared" si="300"/>
        <v>8998.9</v>
      </c>
    </row>
    <row r="39" spans="1:99" x14ac:dyDescent="0.3">
      <c r="A39" s="33"/>
      <c r="B39" s="21"/>
      <c r="C39" s="21"/>
      <c r="D39" s="21"/>
      <c r="E39" s="21"/>
      <c r="F39" s="21"/>
      <c r="G39" s="21"/>
      <c r="H39" s="21"/>
      <c r="I39" s="33"/>
      <c r="J39" s="21"/>
      <c r="K39" s="21"/>
      <c r="L39" s="21"/>
      <c r="M39" s="21"/>
      <c r="N39" s="21"/>
      <c r="O39" s="21"/>
      <c r="P39" s="21"/>
      <c r="Q39" s="33"/>
      <c r="R39" s="21"/>
      <c r="S39" s="21"/>
      <c r="T39" s="21"/>
      <c r="U39" s="21"/>
      <c r="V39" s="21"/>
      <c r="W39" s="21"/>
      <c r="X39" s="21"/>
      <c r="Z39" s="33"/>
      <c r="AA39" s="21"/>
      <c r="AB39" s="21"/>
      <c r="AC39" s="21"/>
      <c r="AD39" s="21"/>
      <c r="AE39" s="21"/>
      <c r="AF39" s="21"/>
      <c r="AG39" s="21"/>
      <c r="AH39" s="33"/>
      <c r="AI39" s="21"/>
      <c r="AJ39" s="21"/>
      <c r="AK39" s="21"/>
      <c r="AL39" s="21"/>
      <c r="AM39" s="21"/>
      <c r="AN39" s="21"/>
      <c r="AO39" s="21"/>
      <c r="AP39" s="33"/>
      <c r="AQ39" s="21"/>
      <c r="AR39" s="21"/>
      <c r="AS39" s="21"/>
      <c r="AT39" s="21"/>
      <c r="AU39" s="21"/>
      <c r="AV39" s="21"/>
      <c r="AW39" s="21"/>
      <c r="AY39" s="33"/>
      <c r="AZ39" s="21"/>
      <c r="BA39" s="21"/>
      <c r="BB39" s="21"/>
      <c r="BC39" s="21"/>
      <c r="BD39" s="21"/>
      <c r="BE39" s="21"/>
      <c r="BF39" s="21"/>
      <c r="BG39" s="33"/>
      <c r="BH39" s="21"/>
      <c r="BI39" s="21"/>
      <c r="BJ39" s="21"/>
      <c r="BK39" s="21"/>
      <c r="BL39" s="21"/>
      <c r="BM39" s="21"/>
      <c r="BN39" s="21"/>
      <c r="BO39" s="33"/>
      <c r="BP39" s="21"/>
      <c r="BQ39" s="21"/>
      <c r="BR39" s="21"/>
      <c r="BS39" s="21"/>
      <c r="BT39" s="21"/>
      <c r="BU39" s="21"/>
      <c r="BV39" s="21"/>
      <c r="BX39" s="33"/>
      <c r="BY39" s="21"/>
      <c r="BZ39" s="21"/>
      <c r="CA39" s="21"/>
      <c r="CB39" s="21"/>
      <c r="CC39" s="21"/>
      <c r="CD39" s="21"/>
      <c r="CE39" s="21"/>
      <c r="CF39" s="33"/>
      <c r="CG39" s="21"/>
      <c r="CH39" s="21"/>
      <c r="CI39" s="21"/>
      <c r="CJ39" s="21"/>
      <c r="CK39" s="21"/>
      <c r="CL39" s="21"/>
      <c r="CM39" s="21"/>
      <c r="CN39" s="33"/>
      <c r="CO39" s="21"/>
      <c r="CP39" s="21"/>
      <c r="CQ39" s="21"/>
      <c r="CR39" s="21"/>
      <c r="CS39" s="21"/>
      <c r="CT39" s="21"/>
      <c r="CU39" s="21"/>
    </row>
    <row r="42" spans="1:99" ht="15" thickBot="1" x14ac:dyDescent="0.35"/>
    <row r="43" spans="1:99" x14ac:dyDescent="0.3">
      <c r="A43" s="22" t="s">
        <v>1</v>
      </c>
      <c r="B43" s="44" t="s">
        <v>66</v>
      </c>
      <c r="C43" s="45"/>
      <c r="D43" s="45"/>
      <c r="E43" s="45"/>
      <c r="F43" s="45"/>
      <c r="G43" s="45"/>
      <c r="H43" s="45"/>
      <c r="I43" s="22" t="s">
        <v>1</v>
      </c>
      <c r="J43" s="44" t="s">
        <v>66</v>
      </c>
      <c r="K43" s="45"/>
      <c r="L43" s="45"/>
      <c r="M43" s="45"/>
      <c r="N43" s="45"/>
      <c r="O43" s="45"/>
      <c r="P43" s="45"/>
      <c r="Q43" s="22" t="s">
        <v>1</v>
      </c>
      <c r="R43" s="44" t="s">
        <v>66</v>
      </c>
      <c r="S43" s="45"/>
      <c r="T43" s="45"/>
      <c r="U43" s="45"/>
      <c r="V43" s="45"/>
      <c r="W43" s="45"/>
      <c r="X43" s="45"/>
      <c r="Z43" s="22" t="s">
        <v>1</v>
      </c>
      <c r="AA43" s="44" t="s">
        <v>66</v>
      </c>
      <c r="AB43" s="45"/>
      <c r="AC43" s="45"/>
      <c r="AD43" s="45"/>
      <c r="AE43" s="45"/>
      <c r="AF43" s="45"/>
      <c r="AG43" s="45"/>
      <c r="AH43" s="22" t="s">
        <v>1</v>
      </c>
      <c r="AI43" s="44" t="s">
        <v>66</v>
      </c>
      <c r="AJ43" s="45"/>
      <c r="AK43" s="45"/>
      <c r="AL43" s="45"/>
      <c r="AM43" s="45"/>
      <c r="AN43" s="45"/>
      <c r="AO43" s="45"/>
      <c r="AP43" s="22" t="s">
        <v>1</v>
      </c>
      <c r="AQ43" s="44" t="s">
        <v>66</v>
      </c>
      <c r="AR43" s="45"/>
      <c r="AS43" s="45"/>
      <c r="AT43" s="45"/>
      <c r="AU43" s="45"/>
      <c r="AV43" s="45"/>
      <c r="AW43" s="45"/>
      <c r="AY43" s="22" t="s">
        <v>1</v>
      </c>
      <c r="AZ43" s="44" t="s">
        <v>66</v>
      </c>
      <c r="BA43" s="45"/>
      <c r="BB43" s="45"/>
      <c r="BC43" s="45"/>
      <c r="BD43" s="45"/>
      <c r="BE43" s="45"/>
      <c r="BF43" s="45"/>
      <c r="BG43" s="22" t="s">
        <v>1</v>
      </c>
      <c r="BH43" s="44" t="s">
        <v>66</v>
      </c>
      <c r="BI43" s="45"/>
      <c r="BJ43" s="45"/>
      <c r="BK43" s="45"/>
      <c r="BL43" s="45"/>
      <c r="BM43" s="45"/>
      <c r="BN43" s="45"/>
      <c r="BO43" s="22" t="s">
        <v>1</v>
      </c>
      <c r="BP43" s="44" t="s">
        <v>66</v>
      </c>
      <c r="BQ43" s="45"/>
      <c r="BR43" s="45"/>
      <c r="BS43" s="45"/>
      <c r="BT43" s="45"/>
      <c r="BU43" s="45"/>
      <c r="BV43" s="45"/>
      <c r="BX43" s="22" t="s">
        <v>1</v>
      </c>
      <c r="BY43" s="44" t="s">
        <v>66</v>
      </c>
      <c r="BZ43" s="45"/>
      <c r="CA43" s="45"/>
      <c r="CB43" s="45"/>
      <c r="CC43" s="45"/>
      <c r="CD43" s="45"/>
      <c r="CE43" s="45"/>
      <c r="CF43" s="22" t="s">
        <v>1</v>
      </c>
      <c r="CG43" s="44" t="s">
        <v>66</v>
      </c>
      <c r="CH43" s="45"/>
      <c r="CI43" s="45"/>
      <c r="CJ43" s="45"/>
      <c r="CK43" s="45"/>
      <c r="CL43" s="45"/>
      <c r="CM43" s="45"/>
      <c r="CN43" s="22" t="s">
        <v>1</v>
      </c>
      <c r="CO43" s="44" t="s">
        <v>66</v>
      </c>
      <c r="CP43" s="45"/>
      <c r="CQ43" s="45"/>
      <c r="CR43" s="45"/>
      <c r="CS43" s="45"/>
      <c r="CT43" s="45"/>
      <c r="CU43" s="45"/>
    </row>
    <row r="44" spans="1:99" x14ac:dyDescent="0.3">
      <c r="A44" s="3" t="s">
        <v>11</v>
      </c>
      <c r="B44" s="46" t="s">
        <v>12</v>
      </c>
      <c r="C44" s="46"/>
      <c r="D44" s="46"/>
      <c r="E44" s="46"/>
      <c r="F44" s="46"/>
      <c r="G44" s="46"/>
      <c r="H44" s="46"/>
      <c r="I44" s="3" t="s">
        <v>11</v>
      </c>
      <c r="J44" s="46" t="s">
        <v>39</v>
      </c>
      <c r="K44" s="46"/>
      <c r="L44" s="46"/>
      <c r="M44" s="46"/>
      <c r="N44" s="46"/>
      <c r="O44" s="46"/>
      <c r="P44" s="46"/>
      <c r="Q44" s="3" t="s">
        <v>11</v>
      </c>
      <c r="R44" s="46" t="s">
        <v>50</v>
      </c>
      <c r="S44" s="46"/>
      <c r="T44" s="46"/>
      <c r="U44" s="46"/>
      <c r="V44" s="46"/>
      <c r="W44" s="46"/>
      <c r="X44" s="46"/>
      <c r="Z44" s="3" t="s">
        <v>11</v>
      </c>
      <c r="AA44" s="46" t="s">
        <v>12</v>
      </c>
      <c r="AB44" s="46"/>
      <c r="AC44" s="46"/>
      <c r="AD44" s="46"/>
      <c r="AE44" s="46"/>
      <c r="AF44" s="46"/>
      <c r="AG44" s="46"/>
      <c r="AH44" s="3" t="s">
        <v>11</v>
      </c>
      <c r="AI44" s="46" t="s">
        <v>39</v>
      </c>
      <c r="AJ44" s="46"/>
      <c r="AK44" s="46"/>
      <c r="AL44" s="46"/>
      <c r="AM44" s="46"/>
      <c r="AN44" s="46"/>
      <c r="AO44" s="46"/>
      <c r="AP44" s="3" t="s">
        <v>11</v>
      </c>
      <c r="AQ44" s="46" t="s">
        <v>50</v>
      </c>
      <c r="AR44" s="46"/>
      <c r="AS44" s="46"/>
      <c r="AT44" s="46"/>
      <c r="AU44" s="46"/>
      <c r="AV44" s="46"/>
      <c r="AW44" s="46"/>
      <c r="AY44" s="3" t="s">
        <v>11</v>
      </c>
      <c r="AZ44" s="46" t="s">
        <v>12</v>
      </c>
      <c r="BA44" s="46"/>
      <c r="BB44" s="46"/>
      <c r="BC44" s="46"/>
      <c r="BD44" s="46"/>
      <c r="BE44" s="46"/>
      <c r="BF44" s="46"/>
      <c r="BG44" s="3" t="s">
        <v>11</v>
      </c>
      <c r="BH44" s="46" t="s">
        <v>39</v>
      </c>
      <c r="BI44" s="46"/>
      <c r="BJ44" s="46"/>
      <c r="BK44" s="46"/>
      <c r="BL44" s="46"/>
      <c r="BM44" s="46"/>
      <c r="BN44" s="46"/>
      <c r="BO44" s="3" t="s">
        <v>11</v>
      </c>
      <c r="BP44" s="46" t="s">
        <v>50</v>
      </c>
      <c r="BQ44" s="46"/>
      <c r="BR44" s="46"/>
      <c r="BS44" s="46"/>
      <c r="BT44" s="46"/>
      <c r="BU44" s="46"/>
      <c r="BV44" s="46"/>
      <c r="BX44" s="3" t="s">
        <v>11</v>
      </c>
      <c r="BY44" s="46" t="s">
        <v>12</v>
      </c>
      <c r="BZ44" s="46"/>
      <c r="CA44" s="46"/>
      <c r="CB44" s="46"/>
      <c r="CC44" s="46"/>
      <c r="CD44" s="46"/>
      <c r="CE44" s="46"/>
      <c r="CF44" s="3" t="s">
        <v>11</v>
      </c>
      <c r="CG44" s="46" t="s">
        <v>39</v>
      </c>
      <c r="CH44" s="46"/>
      <c r="CI44" s="46"/>
      <c r="CJ44" s="46"/>
      <c r="CK44" s="46"/>
      <c r="CL44" s="46"/>
      <c r="CM44" s="46"/>
      <c r="CN44" s="3" t="s">
        <v>11</v>
      </c>
      <c r="CO44" s="46" t="s">
        <v>50</v>
      </c>
      <c r="CP44" s="46"/>
      <c r="CQ44" s="46"/>
      <c r="CR44" s="46"/>
      <c r="CS44" s="46"/>
      <c r="CT44" s="46"/>
      <c r="CU44" s="46"/>
    </row>
    <row r="45" spans="1:99" x14ac:dyDescent="0.3">
      <c r="A45" s="3" t="s">
        <v>2</v>
      </c>
      <c r="B45" s="1">
        <v>1</v>
      </c>
      <c r="C45" s="1">
        <v>2</v>
      </c>
      <c r="D45" s="1">
        <v>3</v>
      </c>
      <c r="E45" s="1">
        <v>4</v>
      </c>
      <c r="F45" s="1">
        <v>5</v>
      </c>
      <c r="G45" s="1">
        <v>6</v>
      </c>
      <c r="H45" s="1" t="s">
        <v>13</v>
      </c>
      <c r="I45" s="3" t="s">
        <v>2</v>
      </c>
      <c r="J45" s="1">
        <v>1</v>
      </c>
      <c r="K45" s="1">
        <v>2</v>
      </c>
      <c r="L45" s="1">
        <v>3</v>
      </c>
      <c r="M45" s="1">
        <v>4</v>
      </c>
      <c r="N45" s="1">
        <v>5</v>
      </c>
      <c r="O45" s="1">
        <v>6</v>
      </c>
      <c r="P45" s="1" t="s">
        <v>13</v>
      </c>
      <c r="Q45" s="3" t="s">
        <v>2</v>
      </c>
      <c r="R45" s="1">
        <v>1</v>
      </c>
      <c r="S45" s="1">
        <v>2</v>
      </c>
      <c r="T45" s="1">
        <v>3</v>
      </c>
      <c r="U45" s="1">
        <v>4</v>
      </c>
      <c r="V45" s="1">
        <v>5</v>
      </c>
      <c r="W45" s="1">
        <v>6</v>
      </c>
      <c r="X45" s="1" t="s">
        <v>13</v>
      </c>
      <c r="Z45" s="3" t="s">
        <v>2</v>
      </c>
      <c r="AA45" s="1">
        <v>1</v>
      </c>
      <c r="AB45" s="1">
        <v>2</v>
      </c>
      <c r="AC45" s="1">
        <v>3</v>
      </c>
      <c r="AD45" s="1">
        <v>4</v>
      </c>
      <c r="AE45" s="1">
        <v>5</v>
      </c>
      <c r="AF45" s="1">
        <v>6</v>
      </c>
      <c r="AG45" s="1" t="s">
        <v>13</v>
      </c>
      <c r="AH45" s="3" t="s">
        <v>2</v>
      </c>
      <c r="AI45" s="1">
        <v>1</v>
      </c>
      <c r="AJ45" s="1">
        <v>2</v>
      </c>
      <c r="AK45" s="1">
        <v>3</v>
      </c>
      <c r="AL45" s="1">
        <v>4</v>
      </c>
      <c r="AM45" s="1">
        <v>5</v>
      </c>
      <c r="AN45" s="1">
        <v>6</v>
      </c>
      <c r="AO45" s="1" t="s">
        <v>13</v>
      </c>
      <c r="AP45" s="3" t="s">
        <v>2</v>
      </c>
      <c r="AQ45" s="1">
        <v>1</v>
      </c>
      <c r="AR45" s="1">
        <v>2</v>
      </c>
      <c r="AS45" s="1">
        <v>3</v>
      </c>
      <c r="AT45" s="1">
        <v>4</v>
      </c>
      <c r="AU45" s="1">
        <v>5</v>
      </c>
      <c r="AV45" s="1">
        <v>6</v>
      </c>
      <c r="AW45" s="1" t="s">
        <v>13</v>
      </c>
      <c r="AY45" s="3" t="s">
        <v>2</v>
      </c>
      <c r="AZ45" s="1">
        <v>1</v>
      </c>
      <c r="BA45" s="1">
        <v>2</v>
      </c>
      <c r="BB45" s="1">
        <v>3</v>
      </c>
      <c r="BC45" s="1">
        <v>4</v>
      </c>
      <c r="BD45" s="1">
        <v>5</v>
      </c>
      <c r="BE45" s="1">
        <v>6</v>
      </c>
      <c r="BF45" s="1" t="s">
        <v>13</v>
      </c>
      <c r="BG45" s="3" t="s">
        <v>2</v>
      </c>
      <c r="BH45" s="1">
        <v>1</v>
      </c>
      <c r="BI45" s="1">
        <v>2</v>
      </c>
      <c r="BJ45" s="1">
        <v>3</v>
      </c>
      <c r="BK45" s="1">
        <v>4</v>
      </c>
      <c r="BL45" s="1">
        <v>5</v>
      </c>
      <c r="BM45" s="1">
        <v>6</v>
      </c>
      <c r="BN45" s="1" t="s">
        <v>13</v>
      </c>
      <c r="BO45" s="3" t="s">
        <v>2</v>
      </c>
      <c r="BP45" s="1">
        <v>1</v>
      </c>
      <c r="BQ45" s="1">
        <v>2</v>
      </c>
      <c r="BR45" s="1">
        <v>3</v>
      </c>
      <c r="BS45" s="1">
        <v>4</v>
      </c>
      <c r="BT45" s="1">
        <v>5</v>
      </c>
      <c r="BU45" s="1">
        <v>6</v>
      </c>
      <c r="BV45" s="1" t="s">
        <v>13</v>
      </c>
      <c r="BX45" s="3" t="s">
        <v>2</v>
      </c>
      <c r="BY45" s="1">
        <v>1</v>
      </c>
      <c r="BZ45" s="1">
        <v>2</v>
      </c>
      <c r="CA45" s="1">
        <v>3</v>
      </c>
      <c r="CB45" s="1">
        <v>4</v>
      </c>
      <c r="CC45" s="1">
        <v>5</v>
      </c>
      <c r="CD45" s="1">
        <v>6</v>
      </c>
      <c r="CE45" s="1" t="s">
        <v>13</v>
      </c>
      <c r="CF45" s="3" t="s">
        <v>2</v>
      </c>
      <c r="CG45" s="1">
        <v>1</v>
      </c>
      <c r="CH45" s="1">
        <v>2</v>
      </c>
      <c r="CI45" s="1">
        <v>3</v>
      </c>
      <c r="CJ45" s="1">
        <v>4</v>
      </c>
      <c r="CK45" s="1">
        <v>5</v>
      </c>
      <c r="CL45" s="1">
        <v>6</v>
      </c>
      <c r="CM45" s="1" t="s">
        <v>13</v>
      </c>
      <c r="CN45" s="3" t="s">
        <v>2</v>
      </c>
      <c r="CO45" s="1">
        <v>1</v>
      </c>
      <c r="CP45" s="1">
        <v>2</v>
      </c>
      <c r="CQ45" s="1">
        <v>3</v>
      </c>
      <c r="CR45" s="1">
        <v>4</v>
      </c>
      <c r="CS45" s="1">
        <v>5</v>
      </c>
      <c r="CT45" s="1">
        <v>6</v>
      </c>
      <c r="CU45" s="1" t="s">
        <v>13</v>
      </c>
    </row>
    <row r="46" spans="1:99" ht="57.6" x14ac:dyDescent="0.3">
      <c r="A46" s="4" t="s">
        <v>3</v>
      </c>
      <c r="B46" s="5" t="s">
        <v>14</v>
      </c>
      <c r="C46" s="5" t="s">
        <v>14</v>
      </c>
      <c r="D46" s="5" t="s">
        <v>14</v>
      </c>
      <c r="E46" s="5" t="s">
        <v>14</v>
      </c>
      <c r="F46" s="5" t="s">
        <v>14</v>
      </c>
      <c r="G46" s="5" t="s">
        <v>14</v>
      </c>
      <c r="H46" s="5" t="s">
        <v>14</v>
      </c>
      <c r="I46" s="4" t="s">
        <v>3</v>
      </c>
      <c r="J46" s="5" t="s">
        <v>14</v>
      </c>
      <c r="K46" s="5" t="s">
        <v>14</v>
      </c>
      <c r="L46" s="5" t="s">
        <v>14</v>
      </c>
      <c r="M46" s="5" t="s">
        <v>14</v>
      </c>
      <c r="N46" s="5" t="s">
        <v>14</v>
      </c>
      <c r="O46" s="5" t="s">
        <v>14</v>
      </c>
      <c r="P46" s="5" t="s">
        <v>14</v>
      </c>
      <c r="Q46" s="4" t="s">
        <v>3</v>
      </c>
      <c r="R46" s="5" t="s">
        <v>14</v>
      </c>
      <c r="S46" s="5" t="s">
        <v>14</v>
      </c>
      <c r="T46" s="5" t="s">
        <v>14</v>
      </c>
      <c r="U46" s="5" t="s">
        <v>14</v>
      </c>
      <c r="V46" s="5" t="s">
        <v>14</v>
      </c>
      <c r="W46" s="5" t="s">
        <v>14</v>
      </c>
      <c r="X46" s="5" t="s">
        <v>14</v>
      </c>
      <c r="Z46" s="4" t="s">
        <v>3</v>
      </c>
      <c r="AA46" s="5" t="s">
        <v>52</v>
      </c>
      <c r="AB46" s="5" t="s">
        <v>52</v>
      </c>
      <c r="AC46" s="5" t="s">
        <v>52</v>
      </c>
      <c r="AD46" s="5" t="s">
        <v>52</v>
      </c>
      <c r="AE46" s="5" t="s">
        <v>52</v>
      </c>
      <c r="AF46" s="5" t="s">
        <v>52</v>
      </c>
      <c r="AG46" s="5" t="s">
        <v>52</v>
      </c>
      <c r="AH46" s="4" t="s">
        <v>3</v>
      </c>
      <c r="AI46" s="5" t="s">
        <v>52</v>
      </c>
      <c r="AJ46" s="5" t="s">
        <v>52</v>
      </c>
      <c r="AK46" s="5" t="s">
        <v>52</v>
      </c>
      <c r="AL46" s="5" t="s">
        <v>52</v>
      </c>
      <c r="AM46" s="5" t="s">
        <v>52</v>
      </c>
      <c r="AN46" s="5" t="s">
        <v>52</v>
      </c>
      <c r="AO46" s="5" t="s">
        <v>52</v>
      </c>
      <c r="AP46" s="4" t="s">
        <v>3</v>
      </c>
      <c r="AQ46" s="5" t="s">
        <v>52</v>
      </c>
      <c r="AR46" s="5" t="s">
        <v>52</v>
      </c>
      <c r="AS46" s="5" t="s">
        <v>52</v>
      </c>
      <c r="AT46" s="5" t="s">
        <v>52</v>
      </c>
      <c r="AU46" s="5" t="s">
        <v>52</v>
      </c>
      <c r="AV46" s="5" t="s">
        <v>52</v>
      </c>
      <c r="AW46" s="5" t="s">
        <v>52</v>
      </c>
      <c r="AY46" s="4" t="s">
        <v>3</v>
      </c>
      <c r="AZ46" s="5" t="s">
        <v>64</v>
      </c>
      <c r="BA46" s="5" t="s">
        <v>64</v>
      </c>
      <c r="BB46" s="5" t="s">
        <v>64</v>
      </c>
      <c r="BC46" s="5" t="s">
        <v>64</v>
      </c>
      <c r="BD46" s="5" t="s">
        <v>64</v>
      </c>
      <c r="BE46" s="5" t="s">
        <v>64</v>
      </c>
      <c r="BF46" s="5" t="s">
        <v>64</v>
      </c>
      <c r="BG46" s="4" t="s">
        <v>3</v>
      </c>
      <c r="BH46" s="5" t="s">
        <v>64</v>
      </c>
      <c r="BI46" s="5" t="s">
        <v>64</v>
      </c>
      <c r="BJ46" s="5" t="s">
        <v>64</v>
      </c>
      <c r="BK46" s="5" t="s">
        <v>64</v>
      </c>
      <c r="BL46" s="5" t="s">
        <v>64</v>
      </c>
      <c r="BM46" s="5" t="s">
        <v>64</v>
      </c>
      <c r="BN46" s="5" t="s">
        <v>64</v>
      </c>
      <c r="BO46" s="4" t="s">
        <v>3</v>
      </c>
      <c r="BP46" s="5" t="s">
        <v>64</v>
      </c>
      <c r="BQ46" s="5" t="s">
        <v>64</v>
      </c>
      <c r="BR46" s="5" t="s">
        <v>64</v>
      </c>
      <c r="BS46" s="5" t="s">
        <v>64</v>
      </c>
      <c r="BT46" s="5" t="s">
        <v>64</v>
      </c>
      <c r="BU46" s="5" t="s">
        <v>64</v>
      </c>
      <c r="BV46" s="5" t="s">
        <v>64</v>
      </c>
      <c r="BX46" s="4" t="s">
        <v>3</v>
      </c>
      <c r="BY46" s="5" t="s">
        <v>69</v>
      </c>
      <c r="BZ46" s="5" t="s">
        <v>69</v>
      </c>
      <c r="CA46" s="5" t="s">
        <v>69</v>
      </c>
      <c r="CB46" s="5" t="s">
        <v>69</v>
      </c>
      <c r="CC46" s="5" t="s">
        <v>69</v>
      </c>
      <c r="CD46" s="5" t="s">
        <v>69</v>
      </c>
      <c r="CE46" s="5" t="s">
        <v>69</v>
      </c>
      <c r="CF46" s="4" t="s">
        <v>3</v>
      </c>
      <c r="CG46" s="5" t="s">
        <v>69</v>
      </c>
      <c r="CH46" s="5" t="s">
        <v>69</v>
      </c>
      <c r="CI46" s="5" t="s">
        <v>69</v>
      </c>
      <c r="CJ46" s="5" t="s">
        <v>69</v>
      </c>
      <c r="CK46" s="5" t="s">
        <v>69</v>
      </c>
      <c r="CL46" s="5" t="s">
        <v>69</v>
      </c>
      <c r="CM46" s="5" t="s">
        <v>69</v>
      </c>
      <c r="CN46" s="4" t="s">
        <v>3</v>
      </c>
      <c r="CO46" s="5" t="s">
        <v>69</v>
      </c>
      <c r="CP46" s="5" t="s">
        <v>69</v>
      </c>
      <c r="CQ46" s="5" t="s">
        <v>69</v>
      </c>
      <c r="CR46" s="5" t="s">
        <v>69</v>
      </c>
      <c r="CS46" s="5" t="s">
        <v>69</v>
      </c>
      <c r="CT46" s="5" t="s">
        <v>69</v>
      </c>
      <c r="CU46" s="5" t="s">
        <v>69</v>
      </c>
    </row>
    <row r="47" spans="1:99" x14ac:dyDescent="0.3">
      <c r="A47" s="23" t="s">
        <v>4</v>
      </c>
      <c r="B47" s="6" t="s">
        <v>15</v>
      </c>
      <c r="C47" s="6" t="s">
        <v>15</v>
      </c>
      <c r="D47" s="6" t="s">
        <v>15</v>
      </c>
      <c r="E47" s="6" t="s">
        <v>15</v>
      </c>
      <c r="F47" s="6" t="s">
        <v>15</v>
      </c>
      <c r="G47" s="6" t="s">
        <v>15</v>
      </c>
      <c r="H47" s="6" t="s">
        <v>15</v>
      </c>
      <c r="I47" s="23" t="s">
        <v>4</v>
      </c>
      <c r="J47" s="6" t="s">
        <v>40</v>
      </c>
      <c r="K47" s="6" t="s">
        <v>40</v>
      </c>
      <c r="L47" s="6" t="s">
        <v>40</v>
      </c>
      <c r="M47" s="6" t="s">
        <v>40</v>
      </c>
      <c r="N47" s="6" t="s">
        <v>40</v>
      </c>
      <c r="O47" s="6" t="s">
        <v>40</v>
      </c>
      <c r="P47" s="6" t="s">
        <v>40</v>
      </c>
      <c r="Q47" s="23" t="s">
        <v>4</v>
      </c>
      <c r="R47" s="6" t="s">
        <v>40</v>
      </c>
      <c r="S47" s="6" t="s">
        <v>40</v>
      </c>
      <c r="T47" s="6" t="s">
        <v>40</v>
      </c>
      <c r="U47" s="6" t="s">
        <v>40</v>
      </c>
      <c r="V47" s="6" t="s">
        <v>40</v>
      </c>
      <c r="W47" s="6" t="s">
        <v>40</v>
      </c>
      <c r="X47" s="6" t="s">
        <v>40</v>
      </c>
      <c r="Z47" s="23" t="s">
        <v>4</v>
      </c>
      <c r="AA47" s="6" t="s">
        <v>15</v>
      </c>
      <c r="AB47" s="6" t="s">
        <v>15</v>
      </c>
      <c r="AC47" s="6" t="s">
        <v>15</v>
      </c>
      <c r="AD47" s="6" t="s">
        <v>15</v>
      </c>
      <c r="AE47" s="6" t="s">
        <v>15</v>
      </c>
      <c r="AF47" s="6" t="s">
        <v>15</v>
      </c>
      <c r="AG47" s="6" t="s">
        <v>15</v>
      </c>
      <c r="AH47" s="23" t="s">
        <v>4</v>
      </c>
      <c r="AI47" s="6" t="s">
        <v>40</v>
      </c>
      <c r="AJ47" s="6" t="s">
        <v>40</v>
      </c>
      <c r="AK47" s="6" t="s">
        <v>40</v>
      </c>
      <c r="AL47" s="6" t="s">
        <v>40</v>
      </c>
      <c r="AM47" s="6" t="s">
        <v>40</v>
      </c>
      <c r="AN47" s="6" t="s">
        <v>40</v>
      </c>
      <c r="AO47" s="6" t="s">
        <v>40</v>
      </c>
      <c r="AP47" s="23" t="s">
        <v>4</v>
      </c>
      <c r="AQ47" s="6" t="s">
        <v>40</v>
      </c>
      <c r="AR47" s="6" t="s">
        <v>40</v>
      </c>
      <c r="AS47" s="6" t="s">
        <v>40</v>
      </c>
      <c r="AT47" s="6" t="s">
        <v>40</v>
      </c>
      <c r="AU47" s="6" t="s">
        <v>40</v>
      </c>
      <c r="AV47" s="6" t="s">
        <v>40</v>
      </c>
      <c r="AW47" s="6" t="s">
        <v>40</v>
      </c>
      <c r="AY47" s="23" t="s">
        <v>4</v>
      </c>
      <c r="AZ47" s="6" t="s">
        <v>15</v>
      </c>
      <c r="BA47" s="6" t="s">
        <v>15</v>
      </c>
      <c r="BB47" s="6" t="s">
        <v>15</v>
      </c>
      <c r="BC47" s="6" t="s">
        <v>15</v>
      </c>
      <c r="BD47" s="6" t="s">
        <v>15</v>
      </c>
      <c r="BE47" s="6" t="s">
        <v>15</v>
      </c>
      <c r="BF47" s="6" t="s">
        <v>15</v>
      </c>
      <c r="BG47" s="23" t="s">
        <v>4</v>
      </c>
      <c r="BH47" s="6" t="s">
        <v>40</v>
      </c>
      <c r="BI47" s="6" t="s">
        <v>40</v>
      </c>
      <c r="BJ47" s="6" t="s">
        <v>40</v>
      </c>
      <c r="BK47" s="6" t="s">
        <v>40</v>
      </c>
      <c r="BL47" s="6" t="s">
        <v>40</v>
      </c>
      <c r="BM47" s="6" t="s">
        <v>40</v>
      </c>
      <c r="BN47" s="6" t="s">
        <v>40</v>
      </c>
      <c r="BO47" s="23" t="s">
        <v>4</v>
      </c>
      <c r="BP47" s="6" t="s">
        <v>40</v>
      </c>
      <c r="BQ47" s="6" t="s">
        <v>40</v>
      </c>
      <c r="BR47" s="6" t="s">
        <v>40</v>
      </c>
      <c r="BS47" s="6" t="s">
        <v>40</v>
      </c>
      <c r="BT47" s="6" t="s">
        <v>40</v>
      </c>
      <c r="BU47" s="6" t="s">
        <v>40</v>
      </c>
      <c r="BV47" s="6" t="s">
        <v>40</v>
      </c>
      <c r="BX47" s="23" t="s">
        <v>4</v>
      </c>
      <c r="BY47" s="6" t="s">
        <v>15</v>
      </c>
      <c r="BZ47" s="6" t="s">
        <v>15</v>
      </c>
      <c r="CA47" s="6" t="s">
        <v>15</v>
      </c>
      <c r="CB47" s="6" t="s">
        <v>15</v>
      </c>
      <c r="CC47" s="6" t="s">
        <v>15</v>
      </c>
      <c r="CD47" s="6" t="s">
        <v>15</v>
      </c>
      <c r="CE47" s="6" t="s">
        <v>15</v>
      </c>
      <c r="CF47" s="23" t="s">
        <v>4</v>
      </c>
      <c r="CG47" s="6" t="s">
        <v>40</v>
      </c>
      <c r="CH47" s="6" t="s">
        <v>40</v>
      </c>
      <c r="CI47" s="6" t="s">
        <v>40</v>
      </c>
      <c r="CJ47" s="6" t="s">
        <v>40</v>
      </c>
      <c r="CK47" s="6" t="s">
        <v>40</v>
      </c>
      <c r="CL47" s="6" t="s">
        <v>40</v>
      </c>
      <c r="CM47" s="6" t="s">
        <v>40</v>
      </c>
      <c r="CN47" s="23" t="s">
        <v>4</v>
      </c>
      <c r="CO47" s="6" t="s">
        <v>40</v>
      </c>
      <c r="CP47" s="6" t="s">
        <v>40</v>
      </c>
      <c r="CQ47" s="6" t="s">
        <v>40</v>
      </c>
      <c r="CR47" s="6" t="s">
        <v>40</v>
      </c>
      <c r="CS47" s="6" t="s">
        <v>40</v>
      </c>
      <c r="CT47" s="6" t="s">
        <v>40</v>
      </c>
      <c r="CU47" s="6" t="s">
        <v>40</v>
      </c>
    </row>
    <row r="48" spans="1:99" x14ac:dyDescent="0.3">
      <c r="A48" s="23" t="s">
        <v>5</v>
      </c>
      <c r="B48" s="6" t="s">
        <v>16</v>
      </c>
      <c r="C48" s="6" t="s">
        <v>16</v>
      </c>
      <c r="D48" s="6" t="s">
        <v>16</v>
      </c>
      <c r="E48" s="6" t="s">
        <v>16</v>
      </c>
      <c r="F48" s="6" t="s">
        <v>16</v>
      </c>
      <c r="G48" s="6" t="s">
        <v>16</v>
      </c>
      <c r="H48" s="6" t="s">
        <v>16</v>
      </c>
      <c r="I48" s="23" t="s">
        <v>5</v>
      </c>
      <c r="J48" s="6" t="s">
        <v>42</v>
      </c>
      <c r="K48" s="6" t="s">
        <v>43</v>
      </c>
      <c r="L48" s="6" t="s">
        <v>44</v>
      </c>
      <c r="M48" s="6" t="s">
        <v>47</v>
      </c>
      <c r="N48" s="6" t="s">
        <v>48</v>
      </c>
      <c r="O48" s="6" t="s">
        <v>49</v>
      </c>
      <c r="P48" s="6" t="s">
        <v>45</v>
      </c>
      <c r="Q48" s="23" t="s">
        <v>5</v>
      </c>
      <c r="R48" s="6" t="s">
        <v>42</v>
      </c>
      <c r="S48" s="6" t="s">
        <v>43</v>
      </c>
      <c r="T48" s="6" t="s">
        <v>44</v>
      </c>
      <c r="U48" s="6" t="s">
        <v>47</v>
      </c>
      <c r="V48" s="6" t="s">
        <v>48</v>
      </c>
      <c r="W48" s="6" t="s">
        <v>49</v>
      </c>
      <c r="X48" s="6" t="s">
        <v>45</v>
      </c>
      <c r="Z48" s="23" t="s">
        <v>5</v>
      </c>
      <c r="AA48" s="19" t="s">
        <v>46</v>
      </c>
      <c r="AB48" s="19" t="s">
        <v>46</v>
      </c>
      <c r="AC48" s="19" t="s">
        <v>46</v>
      </c>
      <c r="AD48" s="19" t="s">
        <v>46</v>
      </c>
      <c r="AE48" s="19" t="s">
        <v>46</v>
      </c>
      <c r="AF48" s="19" t="s">
        <v>46</v>
      </c>
      <c r="AG48" s="19" t="s">
        <v>46</v>
      </c>
      <c r="AH48" s="23" t="s">
        <v>5</v>
      </c>
      <c r="AI48" s="6" t="s">
        <v>53</v>
      </c>
      <c r="AJ48" s="6" t="s">
        <v>54</v>
      </c>
      <c r="AK48" s="6" t="s">
        <v>55</v>
      </c>
      <c r="AL48" s="6" t="s">
        <v>56</v>
      </c>
      <c r="AM48" s="6" t="s">
        <v>57</v>
      </c>
      <c r="AN48" s="6" t="s">
        <v>58</v>
      </c>
      <c r="AO48" s="6" t="s">
        <v>59</v>
      </c>
      <c r="AP48" s="23" t="s">
        <v>5</v>
      </c>
      <c r="AQ48" s="6" t="s">
        <v>42</v>
      </c>
      <c r="AR48" s="6" t="s">
        <v>43</v>
      </c>
      <c r="AS48" s="6" t="s">
        <v>44</v>
      </c>
      <c r="AT48" s="6" t="s">
        <v>47</v>
      </c>
      <c r="AU48" s="6" t="s">
        <v>48</v>
      </c>
      <c r="AV48" s="6" t="s">
        <v>49</v>
      </c>
      <c r="AW48" s="6" t="s">
        <v>45</v>
      </c>
      <c r="AY48" s="23" t="s">
        <v>5</v>
      </c>
      <c r="AZ48" s="6" t="s">
        <v>16</v>
      </c>
      <c r="BA48" s="6" t="s">
        <v>16</v>
      </c>
      <c r="BB48" s="6" t="s">
        <v>16</v>
      </c>
      <c r="BC48" s="6" t="s">
        <v>16</v>
      </c>
      <c r="BD48" s="6" t="s">
        <v>16</v>
      </c>
      <c r="BE48" s="6" t="s">
        <v>16</v>
      </c>
      <c r="BF48" s="6" t="s">
        <v>16</v>
      </c>
      <c r="BG48" s="23" t="s">
        <v>5</v>
      </c>
      <c r="BH48" s="6" t="s">
        <v>42</v>
      </c>
      <c r="BI48" s="6" t="s">
        <v>43</v>
      </c>
      <c r="BJ48" s="6" t="s">
        <v>44</v>
      </c>
      <c r="BK48" s="6" t="s">
        <v>47</v>
      </c>
      <c r="BL48" s="6" t="s">
        <v>48</v>
      </c>
      <c r="BM48" s="6" t="s">
        <v>49</v>
      </c>
      <c r="BN48" s="6" t="s">
        <v>45</v>
      </c>
      <c r="BO48" s="23" t="s">
        <v>5</v>
      </c>
      <c r="BP48" s="6" t="s">
        <v>42</v>
      </c>
      <c r="BQ48" s="6" t="s">
        <v>43</v>
      </c>
      <c r="BR48" s="6" t="s">
        <v>44</v>
      </c>
      <c r="BS48" s="6" t="s">
        <v>47</v>
      </c>
      <c r="BT48" s="6" t="s">
        <v>48</v>
      </c>
      <c r="BU48" s="6" t="s">
        <v>49</v>
      </c>
      <c r="BV48" s="6" t="s">
        <v>45</v>
      </c>
      <c r="BX48" s="23" t="s">
        <v>5</v>
      </c>
      <c r="BY48" s="6" t="s">
        <v>16</v>
      </c>
      <c r="BZ48" s="6" t="s">
        <v>16</v>
      </c>
      <c r="CA48" s="6" t="s">
        <v>16</v>
      </c>
      <c r="CB48" s="6" t="s">
        <v>16</v>
      </c>
      <c r="CC48" s="6" t="s">
        <v>16</v>
      </c>
      <c r="CD48" s="6" t="s">
        <v>16</v>
      </c>
      <c r="CE48" s="6" t="s">
        <v>16</v>
      </c>
      <c r="CF48" s="23" t="s">
        <v>5</v>
      </c>
      <c r="CG48" s="6" t="s">
        <v>42</v>
      </c>
      <c r="CH48" s="6" t="s">
        <v>43</v>
      </c>
      <c r="CI48" s="6" t="s">
        <v>44</v>
      </c>
      <c r="CJ48" s="6" t="s">
        <v>47</v>
      </c>
      <c r="CK48" s="6" t="s">
        <v>48</v>
      </c>
      <c r="CL48" s="6" t="s">
        <v>49</v>
      </c>
      <c r="CM48" s="6" t="s">
        <v>45</v>
      </c>
      <c r="CN48" s="23" t="s">
        <v>5</v>
      </c>
      <c r="CO48" s="6" t="s">
        <v>42</v>
      </c>
      <c r="CP48" s="6" t="s">
        <v>43</v>
      </c>
      <c r="CQ48" s="6" t="s">
        <v>44</v>
      </c>
      <c r="CR48" s="6" t="s">
        <v>47</v>
      </c>
      <c r="CS48" s="6" t="s">
        <v>48</v>
      </c>
      <c r="CT48" s="6" t="s">
        <v>49</v>
      </c>
      <c r="CU48" s="6" t="s">
        <v>45</v>
      </c>
    </row>
    <row r="49" spans="1:99" x14ac:dyDescent="0.3">
      <c r="A49" s="23" t="s">
        <v>19</v>
      </c>
      <c r="B49" s="6">
        <f>1299+250</f>
        <v>1549</v>
      </c>
      <c r="C49" s="6">
        <f>1449+250</f>
        <v>1699</v>
      </c>
      <c r="D49" s="6">
        <f>1599+250</f>
        <v>1849</v>
      </c>
      <c r="E49" s="6">
        <f>1799+250</f>
        <v>2049</v>
      </c>
      <c r="F49" s="6">
        <f>1899+250</f>
        <v>2149</v>
      </c>
      <c r="G49" s="6">
        <f>2149+250</f>
        <v>2399</v>
      </c>
      <c r="H49" s="6">
        <f>2299+250</f>
        <v>2549</v>
      </c>
      <c r="I49" s="23" t="s">
        <v>19</v>
      </c>
      <c r="J49" s="6">
        <f>4999+400</f>
        <v>5399</v>
      </c>
      <c r="K49" s="6">
        <f>5499+400</f>
        <v>5899</v>
      </c>
      <c r="L49" s="6">
        <f>5749+400</f>
        <v>6149</v>
      </c>
      <c r="M49" s="6">
        <f>5999+400</f>
        <v>6399</v>
      </c>
      <c r="N49" s="6">
        <f>6099+400</f>
        <v>6499</v>
      </c>
      <c r="O49" s="6">
        <f>6299+400</f>
        <v>6699</v>
      </c>
      <c r="P49" s="6">
        <f>6499+400</f>
        <v>6899</v>
      </c>
      <c r="Q49" s="23" t="s">
        <v>19</v>
      </c>
      <c r="R49" s="6">
        <f>6999+500</f>
        <v>7499</v>
      </c>
      <c r="S49" s="6">
        <f>7299+500</f>
        <v>7799</v>
      </c>
      <c r="T49" s="6">
        <f>7499+500</f>
        <v>7999</v>
      </c>
      <c r="U49" s="6">
        <f>7899+500</f>
        <v>8399</v>
      </c>
      <c r="V49" s="6">
        <f>7999+600</f>
        <v>8599</v>
      </c>
      <c r="W49" s="6">
        <f>8399+500</f>
        <v>8899</v>
      </c>
      <c r="X49" s="6">
        <f>8699+500</f>
        <v>9199</v>
      </c>
      <c r="Z49" s="23" t="s">
        <v>19</v>
      </c>
      <c r="AA49" s="6">
        <v>2199</v>
      </c>
      <c r="AB49" s="6">
        <v>2299</v>
      </c>
      <c r="AC49" s="6">
        <v>2449</v>
      </c>
      <c r="AD49" s="6">
        <v>2699</v>
      </c>
      <c r="AE49" s="6">
        <v>2799</v>
      </c>
      <c r="AF49" s="6">
        <v>2999</v>
      </c>
      <c r="AG49" s="6">
        <v>3099</v>
      </c>
      <c r="AH49" s="23" t="s">
        <v>19</v>
      </c>
      <c r="AI49" s="6">
        <v>6749</v>
      </c>
      <c r="AJ49" s="6">
        <v>7249</v>
      </c>
      <c r="AK49" s="6">
        <v>7499</v>
      </c>
      <c r="AL49" s="6">
        <v>7999</v>
      </c>
      <c r="AM49" s="6">
        <v>8099</v>
      </c>
      <c r="AN49" s="6">
        <v>8199</v>
      </c>
      <c r="AO49" s="6">
        <v>8299</v>
      </c>
      <c r="AP49" s="23" t="s">
        <v>19</v>
      </c>
      <c r="AQ49" s="6">
        <v>8999</v>
      </c>
      <c r="AR49" s="6">
        <f>8749+600</f>
        <v>9349</v>
      </c>
      <c r="AS49" s="6">
        <f>8899+600</f>
        <v>9499</v>
      </c>
      <c r="AT49" s="6">
        <f>9349+600</f>
        <v>9949</v>
      </c>
      <c r="AU49" s="6">
        <f>9449+600</f>
        <v>10049</v>
      </c>
      <c r="AV49" s="6">
        <f>9799+600</f>
        <v>10399</v>
      </c>
      <c r="AW49" s="6">
        <f>9899+600</f>
        <v>10499</v>
      </c>
      <c r="AY49" s="23" t="s">
        <v>19</v>
      </c>
      <c r="AZ49" s="6">
        <v>1499</v>
      </c>
      <c r="BA49" s="6">
        <v>1649</v>
      </c>
      <c r="BB49" s="6">
        <v>1799</v>
      </c>
      <c r="BC49" s="6">
        <v>1999</v>
      </c>
      <c r="BD49" s="6">
        <v>2099</v>
      </c>
      <c r="BE49" s="6">
        <v>2349</v>
      </c>
      <c r="BF49" s="6">
        <v>2499</v>
      </c>
      <c r="BG49" s="23" t="s">
        <v>19</v>
      </c>
      <c r="BH49" s="6">
        <v>3499</v>
      </c>
      <c r="BI49" s="6">
        <v>3599</v>
      </c>
      <c r="BJ49" s="6">
        <v>3699</v>
      </c>
      <c r="BK49" s="6">
        <v>3799</v>
      </c>
      <c r="BL49" s="6">
        <v>3899</v>
      </c>
      <c r="BM49" s="6">
        <v>3999</v>
      </c>
      <c r="BN49" s="6">
        <v>4099</v>
      </c>
      <c r="BO49" s="23" t="s">
        <v>19</v>
      </c>
      <c r="BP49" s="6">
        <v>6399</v>
      </c>
      <c r="BQ49" s="6">
        <v>6699</v>
      </c>
      <c r="BR49" s="6">
        <v>6899</v>
      </c>
      <c r="BS49" s="6">
        <v>7299</v>
      </c>
      <c r="BT49" s="6">
        <v>7399</v>
      </c>
      <c r="BU49" s="6">
        <v>7799</v>
      </c>
      <c r="BV49" s="6">
        <v>7999</v>
      </c>
      <c r="BX49" s="23" t="s">
        <v>19</v>
      </c>
      <c r="BY49" s="6">
        <v>1499</v>
      </c>
      <c r="BZ49" s="6">
        <v>1649</v>
      </c>
      <c r="CA49" s="6">
        <v>1799</v>
      </c>
      <c r="CB49" s="6">
        <v>1999</v>
      </c>
      <c r="CC49" s="6">
        <v>2099</v>
      </c>
      <c r="CD49" s="6">
        <v>2349</v>
      </c>
      <c r="CE49" s="6">
        <v>2499</v>
      </c>
      <c r="CF49" s="23" t="s">
        <v>19</v>
      </c>
      <c r="CG49" s="6">
        <v>3499</v>
      </c>
      <c r="CH49" s="6">
        <v>3599</v>
      </c>
      <c r="CI49" s="6">
        <v>3699</v>
      </c>
      <c r="CJ49" s="6">
        <v>3799</v>
      </c>
      <c r="CK49" s="6">
        <v>3899</v>
      </c>
      <c r="CL49" s="6">
        <v>3999</v>
      </c>
      <c r="CM49" s="6">
        <v>4099</v>
      </c>
      <c r="CN49" s="23" t="s">
        <v>19</v>
      </c>
      <c r="CO49" s="6">
        <v>6399</v>
      </c>
      <c r="CP49" s="6">
        <v>6699</v>
      </c>
      <c r="CQ49" s="6">
        <v>6899</v>
      </c>
      <c r="CR49" s="6">
        <v>7299</v>
      </c>
      <c r="CS49" s="6">
        <v>7399</v>
      </c>
      <c r="CT49" s="6">
        <v>7799</v>
      </c>
      <c r="CU49" s="6">
        <v>7999</v>
      </c>
    </row>
    <row r="50" spans="1:99" x14ac:dyDescent="0.3">
      <c r="A50" s="23" t="s">
        <v>6</v>
      </c>
      <c r="B50" s="6">
        <f>1100+225</f>
        <v>1325</v>
      </c>
      <c r="C50" s="6">
        <f>1250+225</f>
        <v>1475</v>
      </c>
      <c r="D50" s="6">
        <f>1375+225</f>
        <v>1600</v>
      </c>
      <c r="E50" s="6">
        <f>1550+200</f>
        <v>1750</v>
      </c>
      <c r="F50" s="6">
        <f>1650+200</f>
        <v>1850</v>
      </c>
      <c r="G50" s="6">
        <f>1850+225</f>
        <v>2075</v>
      </c>
      <c r="H50" s="6">
        <v>2225</v>
      </c>
      <c r="I50" s="23" t="s">
        <v>6</v>
      </c>
      <c r="J50" s="6">
        <f>4600+350</f>
        <v>4950</v>
      </c>
      <c r="K50" s="6">
        <f>5100+350</f>
        <v>5450</v>
      </c>
      <c r="L50" s="6">
        <f>5350+350</f>
        <v>5700</v>
      </c>
      <c r="M50" s="6">
        <f>5550+350</f>
        <v>5900</v>
      </c>
      <c r="N50" s="6">
        <v>6000</v>
      </c>
      <c r="O50" s="6">
        <v>6200</v>
      </c>
      <c r="P50" s="6">
        <v>6350</v>
      </c>
      <c r="Q50" s="23" t="s">
        <v>6</v>
      </c>
      <c r="R50" s="6">
        <v>6900</v>
      </c>
      <c r="S50" s="6">
        <v>7200</v>
      </c>
      <c r="T50" s="6">
        <v>7400</v>
      </c>
      <c r="U50" s="6">
        <v>7750</v>
      </c>
      <c r="V50" s="6">
        <v>7900</v>
      </c>
      <c r="W50" s="6">
        <v>8200</v>
      </c>
      <c r="X50" s="6">
        <v>8450</v>
      </c>
      <c r="Z50" s="23" t="s">
        <v>6</v>
      </c>
      <c r="AA50" s="6">
        <f>1775+200</f>
        <v>1975</v>
      </c>
      <c r="AB50" s="6">
        <v>2075</v>
      </c>
      <c r="AC50" s="6">
        <v>2200</v>
      </c>
      <c r="AD50" s="6">
        <v>2425</v>
      </c>
      <c r="AE50" s="6">
        <v>2550</v>
      </c>
      <c r="AF50" s="6">
        <v>2700</v>
      </c>
      <c r="AG50" s="6">
        <v>2850</v>
      </c>
      <c r="AH50" s="23" t="s">
        <v>6</v>
      </c>
      <c r="AI50" s="6">
        <v>6200</v>
      </c>
      <c r="AJ50" s="6">
        <v>6700</v>
      </c>
      <c r="AK50" s="6">
        <v>6950</v>
      </c>
      <c r="AL50" s="6">
        <f>6850+450</f>
        <v>7300</v>
      </c>
      <c r="AM50" s="6">
        <f>6950+450</f>
        <v>7400</v>
      </c>
      <c r="AN50" s="6">
        <v>7500</v>
      </c>
      <c r="AO50" s="6">
        <v>7600</v>
      </c>
      <c r="AP50" s="23" t="s">
        <v>6</v>
      </c>
      <c r="AQ50" s="6">
        <f>7925+550</f>
        <v>8475</v>
      </c>
      <c r="AR50" s="6">
        <f>8150+550</f>
        <v>8700</v>
      </c>
      <c r="AS50" s="6">
        <f>8300+550</f>
        <v>8850</v>
      </c>
      <c r="AT50" s="6">
        <f>8650+550</f>
        <v>9200</v>
      </c>
      <c r="AU50" s="6">
        <f>8800+550</f>
        <v>9350</v>
      </c>
      <c r="AV50" s="6">
        <f>9150+550</f>
        <v>9700</v>
      </c>
      <c r="AW50" s="6">
        <f>9250+550</f>
        <v>9800</v>
      </c>
      <c r="AY50" s="23" t="s">
        <v>6</v>
      </c>
      <c r="AZ50" s="6">
        <v>1300</v>
      </c>
      <c r="BA50" s="6">
        <v>1400</v>
      </c>
      <c r="BB50" s="6">
        <v>1550</v>
      </c>
      <c r="BC50" s="6">
        <v>1750</v>
      </c>
      <c r="BD50" s="6">
        <v>1850</v>
      </c>
      <c r="BE50" s="6">
        <v>2050</v>
      </c>
      <c r="BF50" s="6">
        <v>2200</v>
      </c>
      <c r="BG50" s="23" t="s">
        <v>6</v>
      </c>
      <c r="BH50" s="6">
        <v>3100</v>
      </c>
      <c r="BI50" s="6">
        <v>3200</v>
      </c>
      <c r="BJ50" s="6">
        <v>3300</v>
      </c>
      <c r="BK50" s="6">
        <v>3400</v>
      </c>
      <c r="BL50" s="6">
        <v>3500</v>
      </c>
      <c r="BM50" s="6">
        <v>3600</v>
      </c>
      <c r="BN50" s="6">
        <v>3700</v>
      </c>
      <c r="BO50" s="23" t="s">
        <v>6</v>
      </c>
      <c r="BP50" s="6">
        <v>5850</v>
      </c>
      <c r="BQ50" s="6">
        <v>6150</v>
      </c>
      <c r="BR50" s="6">
        <v>6350</v>
      </c>
      <c r="BS50" s="6">
        <v>6675</v>
      </c>
      <c r="BT50" s="6">
        <v>6800</v>
      </c>
      <c r="BU50" s="6">
        <v>7200</v>
      </c>
      <c r="BV50" s="6">
        <v>7400</v>
      </c>
      <c r="BX50" s="23" t="s">
        <v>6</v>
      </c>
      <c r="BY50" s="6">
        <v>1300</v>
      </c>
      <c r="BZ50" s="6">
        <v>1400</v>
      </c>
      <c r="CA50" s="6">
        <v>1550</v>
      </c>
      <c r="CB50" s="6">
        <v>1750</v>
      </c>
      <c r="CC50" s="6">
        <v>1850</v>
      </c>
      <c r="CD50" s="6">
        <v>2050</v>
      </c>
      <c r="CE50" s="6">
        <v>2200</v>
      </c>
      <c r="CF50" s="23" t="s">
        <v>6</v>
      </c>
      <c r="CG50" s="6">
        <v>3100</v>
      </c>
      <c r="CH50" s="6">
        <v>3200</v>
      </c>
      <c r="CI50" s="6">
        <v>3300</v>
      </c>
      <c r="CJ50" s="6">
        <v>3400</v>
      </c>
      <c r="CK50" s="6">
        <v>3500</v>
      </c>
      <c r="CL50" s="6">
        <v>3600</v>
      </c>
      <c r="CM50" s="6">
        <v>3700</v>
      </c>
      <c r="CN50" s="23" t="s">
        <v>6</v>
      </c>
      <c r="CO50" s="6">
        <v>5850</v>
      </c>
      <c r="CP50" s="6">
        <v>6150</v>
      </c>
      <c r="CQ50" s="6">
        <v>6350</v>
      </c>
      <c r="CR50" s="6">
        <v>6675</v>
      </c>
      <c r="CS50" s="6">
        <v>6800</v>
      </c>
      <c r="CT50" s="6">
        <v>7200</v>
      </c>
      <c r="CU50" s="6">
        <v>7400</v>
      </c>
    </row>
    <row r="51" spans="1:99" x14ac:dyDescent="0.3">
      <c r="A51" s="23" t="s">
        <v>7</v>
      </c>
      <c r="B51" s="6">
        <f>B49-B50</f>
        <v>224</v>
      </c>
      <c r="C51" s="6">
        <f t="shared" ref="C51:H51" si="301">C49-C50</f>
        <v>224</v>
      </c>
      <c r="D51" s="6">
        <f t="shared" si="301"/>
        <v>249</v>
      </c>
      <c r="E51" s="6">
        <f t="shared" si="301"/>
        <v>299</v>
      </c>
      <c r="F51" s="6">
        <f t="shared" si="301"/>
        <v>299</v>
      </c>
      <c r="G51" s="6">
        <f t="shared" si="301"/>
        <v>324</v>
      </c>
      <c r="H51" s="6">
        <f t="shared" si="301"/>
        <v>324</v>
      </c>
      <c r="I51" s="23" t="s">
        <v>7</v>
      </c>
      <c r="J51" s="6">
        <f>J49-J50</f>
        <v>449</v>
      </c>
      <c r="K51" s="6">
        <f t="shared" ref="K51:P51" si="302">K49-K50</f>
        <v>449</v>
      </c>
      <c r="L51" s="6">
        <f t="shared" si="302"/>
        <v>449</v>
      </c>
      <c r="M51" s="6">
        <f t="shared" si="302"/>
        <v>499</v>
      </c>
      <c r="N51" s="6">
        <f t="shared" si="302"/>
        <v>499</v>
      </c>
      <c r="O51" s="6">
        <f t="shared" si="302"/>
        <v>499</v>
      </c>
      <c r="P51" s="6">
        <f t="shared" si="302"/>
        <v>549</v>
      </c>
      <c r="Q51" s="23" t="s">
        <v>7</v>
      </c>
      <c r="R51" s="6">
        <f>R49-R50</f>
        <v>599</v>
      </c>
      <c r="S51" s="6">
        <f t="shared" ref="S51:X51" si="303">S49-S50</f>
        <v>599</v>
      </c>
      <c r="T51" s="6">
        <f t="shared" si="303"/>
        <v>599</v>
      </c>
      <c r="U51" s="6">
        <f t="shared" si="303"/>
        <v>649</v>
      </c>
      <c r="V51" s="6">
        <f t="shared" si="303"/>
        <v>699</v>
      </c>
      <c r="W51" s="6">
        <f t="shared" si="303"/>
        <v>699</v>
      </c>
      <c r="X51" s="6">
        <f t="shared" si="303"/>
        <v>749</v>
      </c>
      <c r="Z51" s="23" t="s">
        <v>7</v>
      </c>
      <c r="AA51" s="6">
        <f>AA49-AA50</f>
        <v>224</v>
      </c>
      <c r="AB51" s="6">
        <f t="shared" ref="AB51:AG51" si="304">AB49-AB50</f>
        <v>224</v>
      </c>
      <c r="AC51" s="6">
        <f t="shared" si="304"/>
        <v>249</v>
      </c>
      <c r="AD51" s="6">
        <f t="shared" si="304"/>
        <v>274</v>
      </c>
      <c r="AE51" s="6">
        <f t="shared" si="304"/>
        <v>249</v>
      </c>
      <c r="AF51" s="6">
        <f t="shared" si="304"/>
        <v>299</v>
      </c>
      <c r="AG51" s="6">
        <f t="shared" si="304"/>
        <v>249</v>
      </c>
      <c r="AH51" s="23" t="s">
        <v>7</v>
      </c>
      <c r="AI51" s="6">
        <f>AI49-AI50</f>
        <v>549</v>
      </c>
      <c r="AJ51" s="6">
        <f t="shared" ref="AJ51:AO51" si="305">AJ49-AJ50</f>
        <v>549</v>
      </c>
      <c r="AK51" s="6">
        <f t="shared" si="305"/>
        <v>549</v>
      </c>
      <c r="AL51" s="6">
        <f t="shared" si="305"/>
        <v>699</v>
      </c>
      <c r="AM51" s="6">
        <f t="shared" si="305"/>
        <v>699</v>
      </c>
      <c r="AN51" s="6">
        <f t="shared" si="305"/>
        <v>699</v>
      </c>
      <c r="AO51" s="6">
        <f t="shared" si="305"/>
        <v>699</v>
      </c>
      <c r="AP51" s="23" t="s">
        <v>7</v>
      </c>
      <c r="AQ51" s="6">
        <f>AQ49-AQ50</f>
        <v>524</v>
      </c>
      <c r="AR51" s="6">
        <f t="shared" ref="AR51:AW51" si="306">AR49-AR50</f>
        <v>649</v>
      </c>
      <c r="AS51" s="6">
        <f t="shared" si="306"/>
        <v>649</v>
      </c>
      <c r="AT51" s="6">
        <f t="shared" si="306"/>
        <v>749</v>
      </c>
      <c r="AU51" s="6">
        <f t="shared" si="306"/>
        <v>699</v>
      </c>
      <c r="AV51" s="6">
        <f t="shared" si="306"/>
        <v>699</v>
      </c>
      <c r="AW51" s="6">
        <f t="shared" si="306"/>
        <v>699</v>
      </c>
      <c r="AY51" s="23" t="s">
        <v>7</v>
      </c>
      <c r="AZ51" s="6">
        <f>AZ49-AZ50</f>
        <v>199</v>
      </c>
      <c r="BA51" s="6">
        <f t="shared" ref="BA51:BF51" si="307">BA49-BA50</f>
        <v>249</v>
      </c>
      <c r="BB51" s="6">
        <f t="shared" si="307"/>
        <v>249</v>
      </c>
      <c r="BC51" s="6">
        <f t="shared" si="307"/>
        <v>249</v>
      </c>
      <c r="BD51" s="6">
        <f t="shared" si="307"/>
        <v>249</v>
      </c>
      <c r="BE51" s="6">
        <f t="shared" si="307"/>
        <v>299</v>
      </c>
      <c r="BF51" s="6">
        <f t="shared" si="307"/>
        <v>299</v>
      </c>
      <c r="BG51" s="23" t="s">
        <v>7</v>
      </c>
      <c r="BH51" s="6">
        <f>BH49-BH50</f>
        <v>399</v>
      </c>
      <c r="BI51" s="6">
        <f t="shared" ref="BI51:BN51" si="308">BI49-BI50</f>
        <v>399</v>
      </c>
      <c r="BJ51" s="6">
        <f t="shared" si="308"/>
        <v>399</v>
      </c>
      <c r="BK51" s="6">
        <f t="shared" si="308"/>
        <v>399</v>
      </c>
      <c r="BL51" s="6">
        <f t="shared" si="308"/>
        <v>399</v>
      </c>
      <c r="BM51" s="6">
        <f t="shared" si="308"/>
        <v>399</v>
      </c>
      <c r="BN51" s="6">
        <f t="shared" si="308"/>
        <v>399</v>
      </c>
      <c r="BO51" s="23" t="s">
        <v>7</v>
      </c>
      <c r="BP51" s="6">
        <f>BP49-BP50</f>
        <v>549</v>
      </c>
      <c r="BQ51" s="6">
        <f t="shared" ref="BQ51:BV51" si="309">BQ49-BQ50</f>
        <v>549</v>
      </c>
      <c r="BR51" s="6">
        <f t="shared" si="309"/>
        <v>549</v>
      </c>
      <c r="BS51" s="6">
        <f t="shared" si="309"/>
        <v>624</v>
      </c>
      <c r="BT51" s="6">
        <f t="shared" si="309"/>
        <v>599</v>
      </c>
      <c r="BU51" s="6">
        <f t="shared" si="309"/>
        <v>599</v>
      </c>
      <c r="BV51" s="6">
        <f t="shared" si="309"/>
        <v>599</v>
      </c>
      <c r="BX51" s="23" t="s">
        <v>7</v>
      </c>
      <c r="BY51" s="6">
        <f>BY49-BY50</f>
        <v>199</v>
      </c>
      <c r="BZ51" s="6">
        <f t="shared" ref="BZ51:CE51" si="310">BZ49-BZ50</f>
        <v>249</v>
      </c>
      <c r="CA51" s="6">
        <f t="shared" si="310"/>
        <v>249</v>
      </c>
      <c r="CB51" s="6">
        <f t="shared" si="310"/>
        <v>249</v>
      </c>
      <c r="CC51" s="6">
        <f t="shared" si="310"/>
        <v>249</v>
      </c>
      <c r="CD51" s="6">
        <f t="shared" si="310"/>
        <v>299</v>
      </c>
      <c r="CE51" s="6">
        <f t="shared" si="310"/>
        <v>299</v>
      </c>
      <c r="CF51" s="23" t="s">
        <v>7</v>
      </c>
      <c r="CG51" s="6">
        <f>CG49-CG50</f>
        <v>399</v>
      </c>
      <c r="CH51" s="6">
        <f t="shared" ref="CH51:CM51" si="311">CH49-CH50</f>
        <v>399</v>
      </c>
      <c r="CI51" s="6">
        <f t="shared" si="311"/>
        <v>399</v>
      </c>
      <c r="CJ51" s="6">
        <f t="shared" si="311"/>
        <v>399</v>
      </c>
      <c r="CK51" s="6">
        <f t="shared" si="311"/>
        <v>399</v>
      </c>
      <c r="CL51" s="6">
        <f t="shared" si="311"/>
        <v>399</v>
      </c>
      <c r="CM51" s="6">
        <f t="shared" si="311"/>
        <v>399</v>
      </c>
      <c r="CN51" s="23" t="s">
        <v>7</v>
      </c>
      <c r="CO51" s="6">
        <f>CO49-CO50</f>
        <v>549</v>
      </c>
      <c r="CP51" s="6">
        <f t="shared" ref="CP51:CU51" si="312">CP49-CP50</f>
        <v>549</v>
      </c>
      <c r="CQ51" s="6">
        <f t="shared" si="312"/>
        <v>549</v>
      </c>
      <c r="CR51" s="6">
        <f t="shared" si="312"/>
        <v>624</v>
      </c>
      <c r="CS51" s="6">
        <f t="shared" si="312"/>
        <v>599</v>
      </c>
      <c r="CT51" s="6">
        <f t="shared" si="312"/>
        <v>599</v>
      </c>
      <c r="CU51" s="6">
        <f t="shared" si="312"/>
        <v>599</v>
      </c>
    </row>
    <row r="52" spans="1:99" x14ac:dyDescent="0.3">
      <c r="A52" s="23" t="s">
        <v>8</v>
      </c>
      <c r="B52" s="6">
        <v>25</v>
      </c>
      <c r="C52" s="6">
        <v>25</v>
      </c>
      <c r="D52" s="6">
        <v>25</v>
      </c>
      <c r="E52" s="6">
        <v>25</v>
      </c>
      <c r="F52" s="6">
        <v>25</v>
      </c>
      <c r="G52" s="6">
        <v>25</v>
      </c>
      <c r="H52" s="6">
        <v>25</v>
      </c>
      <c r="I52" s="23" t="s">
        <v>8</v>
      </c>
      <c r="J52" s="6">
        <v>25</v>
      </c>
      <c r="K52" s="6">
        <v>25</v>
      </c>
      <c r="L52" s="6">
        <v>25</v>
      </c>
      <c r="M52" s="6">
        <v>25</v>
      </c>
      <c r="N52" s="6">
        <v>25</v>
      </c>
      <c r="O52" s="6">
        <v>25</v>
      </c>
      <c r="P52" s="6">
        <v>25</v>
      </c>
      <c r="Q52" s="23" t="s">
        <v>8</v>
      </c>
      <c r="R52" s="6">
        <v>30</v>
      </c>
      <c r="S52" s="6">
        <v>30</v>
      </c>
      <c r="T52" s="6">
        <v>30</v>
      </c>
      <c r="U52" s="6">
        <v>30</v>
      </c>
      <c r="V52" s="6">
        <v>30</v>
      </c>
      <c r="W52" s="6">
        <v>30</v>
      </c>
      <c r="X52" s="6">
        <v>30</v>
      </c>
      <c r="Z52" s="23" t="s">
        <v>8</v>
      </c>
      <c r="AA52" s="6">
        <v>25</v>
      </c>
      <c r="AB52" s="6">
        <v>25</v>
      </c>
      <c r="AC52" s="6">
        <v>25</v>
      </c>
      <c r="AD52" s="6">
        <v>25</v>
      </c>
      <c r="AE52" s="6">
        <v>25</v>
      </c>
      <c r="AF52" s="6">
        <v>25</v>
      </c>
      <c r="AG52" s="6">
        <v>25</v>
      </c>
      <c r="AH52" s="23" t="s">
        <v>8</v>
      </c>
      <c r="AI52" s="6">
        <v>25</v>
      </c>
      <c r="AJ52" s="6">
        <v>25</v>
      </c>
      <c r="AK52" s="6">
        <v>25</v>
      </c>
      <c r="AL52" s="6">
        <v>25</v>
      </c>
      <c r="AM52" s="6">
        <v>25</v>
      </c>
      <c r="AN52" s="6">
        <v>25</v>
      </c>
      <c r="AO52" s="6">
        <v>25</v>
      </c>
      <c r="AP52" s="23" t="s">
        <v>8</v>
      </c>
      <c r="AQ52" s="6">
        <v>25</v>
      </c>
      <c r="AR52" s="6">
        <v>25</v>
      </c>
      <c r="AS52" s="6">
        <v>25</v>
      </c>
      <c r="AT52" s="6">
        <v>25</v>
      </c>
      <c r="AU52" s="6">
        <v>25</v>
      </c>
      <c r="AV52" s="6">
        <v>25</v>
      </c>
      <c r="AW52" s="6">
        <v>25</v>
      </c>
      <c r="AY52" s="23" t="s">
        <v>8</v>
      </c>
      <c r="AZ52" s="6">
        <v>25</v>
      </c>
      <c r="BA52" s="6">
        <v>25</v>
      </c>
      <c r="BB52" s="6">
        <v>25</v>
      </c>
      <c r="BC52" s="6">
        <v>25</v>
      </c>
      <c r="BD52" s="6">
        <v>25</v>
      </c>
      <c r="BE52" s="6">
        <v>25</v>
      </c>
      <c r="BF52" s="6">
        <v>25</v>
      </c>
      <c r="BG52" s="23" t="s">
        <v>8</v>
      </c>
      <c r="BH52" s="6">
        <v>25</v>
      </c>
      <c r="BI52" s="6">
        <v>25</v>
      </c>
      <c r="BJ52" s="6">
        <v>25</v>
      </c>
      <c r="BK52" s="6">
        <v>25</v>
      </c>
      <c r="BL52" s="6">
        <v>25</v>
      </c>
      <c r="BM52" s="6">
        <v>25</v>
      </c>
      <c r="BN52" s="6">
        <v>25</v>
      </c>
      <c r="BO52" s="23" t="s">
        <v>8</v>
      </c>
      <c r="BP52" s="6">
        <v>30</v>
      </c>
      <c r="BQ52" s="6">
        <v>30</v>
      </c>
      <c r="BR52" s="6">
        <v>30</v>
      </c>
      <c r="BS52" s="6">
        <v>30</v>
      </c>
      <c r="BT52" s="6">
        <v>30</v>
      </c>
      <c r="BU52" s="6">
        <v>30</v>
      </c>
      <c r="BV52" s="6">
        <v>30</v>
      </c>
      <c r="BX52" s="23" t="s">
        <v>8</v>
      </c>
      <c r="BY52" s="6">
        <v>25</v>
      </c>
      <c r="BZ52" s="6">
        <v>25</v>
      </c>
      <c r="CA52" s="6">
        <v>25</v>
      </c>
      <c r="CB52" s="6">
        <v>25</v>
      </c>
      <c r="CC52" s="6">
        <v>25</v>
      </c>
      <c r="CD52" s="6">
        <v>25</v>
      </c>
      <c r="CE52" s="6">
        <v>25</v>
      </c>
      <c r="CF52" s="23" t="s">
        <v>8</v>
      </c>
      <c r="CG52" s="6">
        <v>25</v>
      </c>
      <c r="CH52" s="6">
        <v>25</v>
      </c>
      <c r="CI52" s="6">
        <v>25</v>
      </c>
      <c r="CJ52" s="6">
        <v>25</v>
      </c>
      <c r="CK52" s="6">
        <v>25</v>
      </c>
      <c r="CL52" s="6">
        <v>25</v>
      </c>
      <c r="CM52" s="6">
        <v>25</v>
      </c>
      <c r="CN52" s="23" t="s">
        <v>8</v>
      </c>
      <c r="CO52" s="6">
        <v>30</v>
      </c>
      <c r="CP52" s="6">
        <v>30</v>
      </c>
      <c r="CQ52" s="6">
        <v>30</v>
      </c>
      <c r="CR52" s="6">
        <v>30</v>
      </c>
      <c r="CS52" s="6">
        <v>30</v>
      </c>
      <c r="CT52" s="6">
        <v>30</v>
      </c>
      <c r="CU52" s="6">
        <v>30</v>
      </c>
    </row>
    <row r="53" spans="1:99" x14ac:dyDescent="0.3">
      <c r="A53" s="23" t="s">
        <v>67</v>
      </c>
      <c r="B53" s="6">
        <f>B49*0.05</f>
        <v>77.45</v>
      </c>
      <c r="C53" s="6">
        <f t="shared" ref="C53:H53" si="313">C49*0.05</f>
        <v>84.95</v>
      </c>
      <c r="D53" s="6">
        <f t="shared" si="313"/>
        <v>92.45</v>
      </c>
      <c r="E53" s="6">
        <f t="shared" si="313"/>
        <v>102.45</v>
      </c>
      <c r="F53" s="6">
        <f t="shared" si="313"/>
        <v>107.45</v>
      </c>
      <c r="G53" s="6">
        <f t="shared" si="313"/>
        <v>119.95</v>
      </c>
      <c r="H53" s="6">
        <f t="shared" si="313"/>
        <v>127.45</v>
      </c>
      <c r="I53" s="23" t="s">
        <v>41</v>
      </c>
      <c r="J53" s="6">
        <f>J49*0.03</f>
        <v>161.97</v>
      </c>
      <c r="K53" s="6">
        <f t="shared" ref="K53:P53" si="314">K49*0.03</f>
        <v>176.97</v>
      </c>
      <c r="L53" s="6">
        <f t="shared" si="314"/>
        <v>184.47</v>
      </c>
      <c r="M53" s="6">
        <f t="shared" si="314"/>
        <v>191.97</v>
      </c>
      <c r="N53" s="6">
        <f t="shared" si="314"/>
        <v>194.97</v>
      </c>
      <c r="O53" s="6">
        <f t="shared" si="314"/>
        <v>200.97</v>
      </c>
      <c r="P53" s="6">
        <f t="shared" si="314"/>
        <v>206.97</v>
      </c>
      <c r="Q53" s="23" t="s">
        <v>41</v>
      </c>
      <c r="R53" s="6">
        <f>R49*0.0285</f>
        <v>213.72150000000002</v>
      </c>
      <c r="S53" s="6">
        <f t="shared" ref="S53:X53" si="315">S49*0.0285</f>
        <v>222.2715</v>
      </c>
      <c r="T53" s="6">
        <f t="shared" si="315"/>
        <v>227.97150000000002</v>
      </c>
      <c r="U53" s="6">
        <f t="shared" si="315"/>
        <v>239.3715</v>
      </c>
      <c r="V53" s="6">
        <f t="shared" si="315"/>
        <v>245.07150000000001</v>
      </c>
      <c r="W53" s="6">
        <f t="shared" si="315"/>
        <v>253.6215</v>
      </c>
      <c r="X53" s="6">
        <f t="shared" si="315"/>
        <v>262.17150000000004</v>
      </c>
      <c r="Z53" s="23" t="s">
        <v>22</v>
      </c>
      <c r="AA53" s="6">
        <f>AA49*0.0415</f>
        <v>91.258499999999998</v>
      </c>
      <c r="AB53" s="6">
        <f t="shared" ref="AB53:AG53" si="316">AB49*0.0415</f>
        <v>95.408500000000004</v>
      </c>
      <c r="AC53" s="6">
        <f t="shared" si="316"/>
        <v>101.63350000000001</v>
      </c>
      <c r="AD53" s="6">
        <f t="shared" si="316"/>
        <v>112.00850000000001</v>
      </c>
      <c r="AE53" s="6">
        <f t="shared" si="316"/>
        <v>116.1585</v>
      </c>
      <c r="AF53" s="6">
        <f t="shared" si="316"/>
        <v>124.4585</v>
      </c>
      <c r="AG53" s="6">
        <f t="shared" si="316"/>
        <v>128.60850000000002</v>
      </c>
      <c r="AH53" s="23" t="s">
        <v>41</v>
      </c>
      <c r="AI53" s="6">
        <f>AI49*0.03</f>
        <v>202.47</v>
      </c>
      <c r="AJ53" s="6">
        <f t="shared" ref="AJ53:AO53" si="317">AJ49*0.03</f>
        <v>217.47</v>
      </c>
      <c r="AK53" s="6">
        <f t="shared" si="317"/>
        <v>224.97</v>
      </c>
      <c r="AL53" s="6">
        <f t="shared" si="317"/>
        <v>239.97</v>
      </c>
      <c r="AM53" s="6">
        <f t="shared" si="317"/>
        <v>242.97</v>
      </c>
      <c r="AN53" s="6">
        <f t="shared" si="317"/>
        <v>245.97</v>
      </c>
      <c r="AO53" s="6">
        <f t="shared" si="317"/>
        <v>248.97</v>
      </c>
      <c r="AP53" s="23" t="s">
        <v>60</v>
      </c>
      <c r="AQ53" s="6">
        <f>AQ49*0.018</f>
        <v>161.982</v>
      </c>
      <c r="AR53" s="6">
        <f t="shared" ref="AR53:AW53" si="318">AR49*0.018</f>
        <v>168.28199999999998</v>
      </c>
      <c r="AS53" s="6">
        <f t="shared" si="318"/>
        <v>170.982</v>
      </c>
      <c r="AT53" s="6">
        <f t="shared" si="318"/>
        <v>179.08199999999999</v>
      </c>
      <c r="AU53" s="6">
        <f t="shared" si="318"/>
        <v>180.88199999999998</v>
      </c>
      <c r="AV53" s="6">
        <f t="shared" si="318"/>
        <v>187.18199999999999</v>
      </c>
      <c r="AW53" s="6">
        <f t="shared" si="318"/>
        <v>188.982</v>
      </c>
      <c r="AY53" s="23" t="s">
        <v>65</v>
      </c>
      <c r="AZ53" s="6">
        <f>AZ49*0.06</f>
        <v>89.94</v>
      </c>
      <c r="BA53" s="6">
        <f t="shared" ref="BA53:BF53" si="319">BA49*0.06</f>
        <v>98.94</v>
      </c>
      <c r="BB53" s="6">
        <f t="shared" si="319"/>
        <v>107.94</v>
      </c>
      <c r="BC53" s="6">
        <f t="shared" si="319"/>
        <v>119.94</v>
      </c>
      <c r="BD53" s="6">
        <f t="shared" si="319"/>
        <v>125.94</v>
      </c>
      <c r="BE53" s="6">
        <f t="shared" si="319"/>
        <v>140.94</v>
      </c>
      <c r="BF53" s="6">
        <f t="shared" si="319"/>
        <v>149.94</v>
      </c>
      <c r="BG53" s="23" t="s">
        <v>41</v>
      </c>
      <c r="BH53" s="6">
        <f>BH49*0.03</f>
        <v>104.97</v>
      </c>
      <c r="BI53" s="6">
        <f t="shared" ref="BI53:BN53" si="320">BI49*0.03</f>
        <v>107.97</v>
      </c>
      <c r="BJ53" s="6">
        <f t="shared" si="320"/>
        <v>110.97</v>
      </c>
      <c r="BK53" s="6">
        <f t="shared" si="320"/>
        <v>113.97</v>
      </c>
      <c r="BL53" s="6">
        <f t="shared" si="320"/>
        <v>116.97</v>
      </c>
      <c r="BM53" s="6">
        <f t="shared" si="320"/>
        <v>119.97</v>
      </c>
      <c r="BN53" s="6">
        <f t="shared" si="320"/>
        <v>122.97</v>
      </c>
      <c r="BO53" s="23" t="s">
        <v>41</v>
      </c>
      <c r="BP53" s="6">
        <f>BP49*0.03</f>
        <v>191.97</v>
      </c>
      <c r="BQ53" s="6">
        <f t="shared" ref="BQ53:BV53" si="321">BQ49*0.03</f>
        <v>200.97</v>
      </c>
      <c r="BR53" s="6">
        <f t="shared" si="321"/>
        <v>206.97</v>
      </c>
      <c r="BS53" s="6">
        <f t="shared" si="321"/>
        <v>218.97</v>
      </c>
      <c r="BT53" s="6">
        <f t="shared" si="321"/>
        <v>221.97</v>
      </c>
      <c r="BU53" s="6">
        <f t="shared" si="321"/>
        <v>233.97</v>
      </c>
      <c r="BV53" s="6">
        <f t="shared" si="321"/>
        <v>239.97</v>
      </c>
      <c r="BX53" s="23" t="s">
        <v>65</v>
      </c>
      <c r="BY53" s="6">
        <f>BY49*0.06</f>
        <v>89.94</v>
      </c>
      <c r="BZ53" s="6">
        <f t="shared" ref="BZ53:CE53" si="322">BZ49*0.06</f>
        <v>98.94</v>
      </c>
      <c r="CA53" s="6">
        <f t="shared" si="322"/>
        <v>107.94</v>
      </c>
      <c r="CB53" s="6">
        <f t="shared" si="322"/>
        <v>119.94</v>
      </c>
      <c r="CC53" s="6">
        <f t="shared" si="322"/>
        <v>125.94</v>
      </c>
      <c r="CD53" s="6">
        <f t="shared" si="322"/>
        <v>140.94</v>
      </c>
      <c r="CE53" s="6">
        <f t="shared" si="322"/>
        <v>149.94</v>
      </c>
      <c r="CF53" s="23" t="s">
        <v>41</v>
      </c>
      <c r="CG53" s="6">
        <f>CG49*0.03</f>
        <v>104.97</v>
      </c>
      <c r="CH53" s="6">
        <f t="shared" ref="CH53:CM53" si="323">CH49*0.03</f>
        <v>107.97</v>
      </c>
      <c r="CI53" s="6">
        <f t="shared" si="323"/>
        <v>110.97</v>
      </c>
      <c r="CJ53" s="6">
        <f t="shared" si="323"/>
        <v>113.97</v>
      </c>
      <c r="CK53" s="6">
        <f t="shared" si="323"/>
        <v>116.97</v>
      </c>
      <c r="CL53" s="6">
        <f t="shared" si="323"/>
        <v>119.97</v>
      </c>
      <c r="CM53" s="6">
        <f t="shared" si="323"/>
        <v>122.97</v>
      </c>
      <c r="CN53" s="23" t="s">
        <v>41</v>
      </c>
      <c r="CO53" s="6">
        <f>CO49*0.03</f>
        <v>191.97</v>
      </c>
      <c r="CP53" s="6">
        <f t="shared" ref="CP53:CU53" si="324">CP49*0.03</f>
        <v>200.97</v>
      </c>
      <c r="CQ53" s="6">
        <f t="shared" si="324"/>
        <v>206.97</v>
      </c>
      <c r="CR53" s="6">
        <f t="shared" si="324"/>
        <v>218.97</v>
      </c>
      <c r="CS53" s="6">
        <f t="shared" si="324"/>
        <v>221.97</v>
      </c>
      <c r="CT53" s="6">
        <f t="shared" si="324"/>
        <v>233.97</v>
      </c>
      <c r="CU53" s="6">
        <f t="shared" si="324"/>
        <v>239.97</v>
      </c>
    </row>
    <row r="54" spans="1:99" x14ac:dyDescent="0.3">
      <c r="A54" s="23" t="s">
        <v>9</v>
      </c>
      <c r="B54" s="6"/>
      <c r="C54" s="6"/>
      <c r="D54" s="6"/>
      <c r="E54" s="6"/>
      <c r="F54" s="6"/>
      <c r="G54" s="6"/>
      <c r="H54" s="6"/>
      <c r="I54" s="23" t="s">
        <v>9</v>
      </c>
      <c r="J54" s="6"/>
      <c r="K54" s="6"/>
      <c r="L54" s="6"/>
      <c r="M54" s="6"/>
      <c r="N54" s="6"/>
      <c r="O54" s="6"/>
      <c r="P54" s="6"/>
      <c r="Q54" s="23" t="s">
        <v>9</v>
      </c>
      <c r="R54" s="6"/>
      <c r="S54" s="6"/>
      <c r="T54" s="6"/>
      <c r="U54" s="6"/>
      <c r="V54" s="6"/>
      <c r="W54" s="6"/>
      <c r="X54" s="6"/>
      <c r="Z54" s="23" t="s">
        <v>9</v>
      </c>
      <c r="AA54" s="6"/>
      <c r="AB54" s="6"/>
      <c r="AC54" s="6"/>
      <c r="AD54" s="6"/>
      <c r="AE54" s="6"/>
      <c r="AF54" s="6"/>
      <c r="AG54" s="6"/>
      <c r="AH54" s="23" t="s">
        <v>9</v>
      </c>
      <c r="AI54" s="6"/>
      <c r="AJ54" s="6"/>
      <c r="AK54" s="6"/>
      <c r="AL54" s="6"/>
      <c r="AM54" s="6"/>
      <c r="AN54" s="6"/>
      <c r="AO54" s="6"/>
      <c r="AP54" s="23" t="s">
        <v>9</v>
      </c>
      <c r="AQ54" s="6"/>
      <c r="AR54" s="6"/>
      <c r="AS54" s="6"/>
      <c r="AT54" s="6"/>
      <c r="AU54" s="6"/>
      <c r="AV54" s="6"/>
      <c r="AW54" s="6"/>
      <c r="AY54" s="23" t="s">
        <v>9</v>
      </c>
      <c r="AZ54" s="6"/>
      <c r="BA54" s="6"/>
      <c r="BB54" s="6"/>
      <c r="BC54" s="6"/>
      <c r="BD54" s="6"/>
      <c r="BE54" s="6"/>
      <c r="BF54" s="6"/>
      <c r="BG54" s="23" t="s">
        <v>9</v>
      </c>
      <c r="BH54" s="6"/>
      <c r="BI54" s="6"/>
      <c r="BJ54" s="6"/>
      <c r="BK54" s="6"/>
      <c r="BL54" s="6"/>
      <c r="BM54" s="6"/>
      <c r="BN54" s="6"/>
      <c r="BO54" s="23" t="s">
        <v>9</v>
      </c>
      <c r="BP54" s="6"/>
      <c r="BQ54" s="6"/>
      <c r="BR54" s="6"/>
      <c r="BS54" s="6"/>
      <c r="BT54" s="6"/>
      <c r="BU54" s="6"/>
      <c r="BV54" s="6"/>
      <c r="BX54" s="23" t="s">
        <v>9</v>
      </c>
      <c r="BY54" s="6"/>
      <c r="BZ54" s="6"/>
      <c r="CA54" s="6"/>
      <c r="CB54" s="6"/>
      <c r="CC54" s="6"/>
      <c r="CD54" s="6"/>
      <c r="CE54" s="6"/>
      <c r="CF54" s="23" t="s">
        <v>9</v>
      </c>
      <c r="CG54" s="6"/>
      <c r="CH54" s="6"/>
      <c r="CI54" s="6"/>
      <c r="CJ54" s="6"/>
      <c r="CK54" s="6"/>
      <c r="CL54" s="6"/>
      <c r="CM54" s="6"/>
      <c r="CN54" s="23" t="s">
        <v>9</v>
      </c>
      <c r="CO54" s="6"/>
      <c r="CP54" s="6"/>
      <c r="CQ54" s="6"/>
      <c r="CR54" s="6"/>
      <c r="CS54" s="6"/>
      <c r="CT54" s="6"/>
      <c r="CU54" s="6"/>
    </row>
    <row r="55" spans="1:99" x14ac:dyDescent="0.3">
      <c r="A55" s="23" t="s">
        <v>10</v>
      </c>
      <c r="B55" s="6">
        <v>40</v>
      </c>
      <c r="C55" s="6">
        <v>40</v>
      </c>
      <c r="D55" s="6">
        <v>40</v>
      </c>
      <c r="E55" s="6">
        <v>40</v>
      </c>
      <c r="F55" s="6">
        <v>40</v>
      </c>
      <c r="G55" s="6">
        <v>40</v>
      </c>
      <c r="H55" s="6">
        <v>40</v>
      </c>
      <c r="I55" s="23" t="s">
        <v>10</v>
      </c>
      <c r="J55" s="6">
        <v>40</v>
      </c>
      <c r="K55" s="6">
        <v>40</v>
      </c>
      <c r="L55" s="6">
        <v>40</v>
      </c>
      <c r="M55" s="6">
        <v>40</v>
      </c>
      <c r="N55" s="6">
        <v>40</v>
      </c>
      <c r="O55" s="6">
        <v>40</v>
      </c>
      <c r="P55" s="6">
        <v>40</v>
      </c>
      <c r="Q55" s="23" t="s">
        <v>10</v>
      </c>
      <c r="R55" s="6">
        <v>40</v>
      </c>
      <c r="S55" s="6">
        <v>40</v>
      </c>
      <c r="T55" s="6">
        <v>40</v>
      </c>
      <c r="U55" s="6">
        <v>40</v>
      </c>
      <c r="V55" s="6">
        <v>40</v>
      </c>
      <c r="W55" s="6">
        <v>40</v>
      </c>
      <c r="X55" s="6">
        <v>40</v>
      </c>
      <c r="Z55" s="23" t="s">
        <v>10</v>
      </c>
      <c r="AA55" s="6">
        <v>40</v>
      </c>
      <c r="AB55" s="6">
        <v>40</v>
      </c>
      <c r="AC55" s="6">
        <v>40</v>
      </c>
      <c r="AD55" s="6">
        <v>40</v>
      </c>
      <c r="AE55" s="6">
        <v>40</v>
      </c>
      <c r="AF55" s="6">
        <v>40</v>
      </c>
      <c r="AG55" s="6">
        <v>40</v>
      </c>
      <c r="AH55" s="23" t="s">
        <v>10</v>
      </c>
      <c r="AI55" s="6">
        <v>40</v>
      </c>
      <c r="AJ55" s="6">
        <v>40</v>
      </c>
      <c r="AK55" s="6">
        <v>40</v>
      </c>
      <c r="AL55" s="6">
        <v>40</v>
      </c>
      <c r="AM55" s="6">
        <v>40</v>
      </c>
      <c r="AN55" s="6">
        <v>40</v>
      </c>
      <c r="AO55" s="6">
        <v>40</v>
      </c>
      <c r="AP55" s="23" t="s">
        <v>10</v>
      </c>
      <c r="AQ55" s="6">
        <v>40</v>
      </c>
      <c r="AR55" s="6">
        <v>40</v>
      </c>
      <c r="AS55" s="6">
        <v>40</v>
      </c>
      <c r="AT55" s="6">
        <v>40</v>
      </c>
      <c r="AU55" s="6">
        <v>40</v>
      </c>
      <c r="AV55" s="6">
        <v>40</v>
      </c>
      <c r="AW55" s="6">
        <v>40</v>
      </c>
      <c r="AY55" s="23" t="s">
        <v>10</v>
      </c>
      <c r="AZ55" s="6">
        <v>40</v>
      </c>
      <c r="BA55" s="6">
        <v>40</v>
      </c>
      <c r="BB55" s="6">
        <v>40</v>
      </c>
      <c r="BC55" s="6">
        <v>40</v>
      </c>
      <c r="BD55" s="6">
        <v>40</v>
      </c>
      <c r="BE55" s="6">
        <v>40</v>
      </c>
      <c r="BF55" s="6">
        <v>40</v>
      </c>
      <c r="BG55" s="23" t="s">
        <v>10</v>
      </c>
      <c r="BH55" s="6">
        <v>40</v>
      </c>
      <c r="BI55" s="6">
        <v>40</v>
      </c>
      <c r="BJ55" s="6">
        <v>40</v>
      </c>
      <c r="BK55" s="6">
        <v>40</v>
      </c>
      <c r="BL55" s="6">
        <v>40</v>
      </c>
      <c r="BM55" s="6">
        <v>40</v>
      </c>
      <c r="BN55" s="6">
        <v>40</v>
      </c>
      <c r="BO55" s="23" t="s">
        <v>10</v>
      </c>
      <c r="BP55" s="6">
        <v>40</v>
      </c>
      <c r="BQ55" s="6">
        <v>40</v>
      </c>
      <c r="BR55" s="6">
        <v>40</v>
      </c>
      <c r="BS55" s="6">
        <v>40</v>
      </c>
      <c r="BT55" s="6">
        <v>40</v>
      </c>
      <c r="BU55" s="6">
        <v>40</v>
      </c>
      <c r="BV55" s="6">
        <v>40</v>
      </c>
      <c r="BX55" s="23" t="s">
        <v>10</v>
      </c>
      <c r="BY55" s="6">
        <v>40</v>
      </c>
      <c r="BZ55" s="6">
        <v>40</v>
      </c>
      <c r="CA55" s="6">
        <v>40</v>
      </c>
      <c r="CB55" s="6">
        <v>40</v>
      </c>
      <c r="CC55" s="6">
        <v>40</v>
      </c>
      <c r="CD55" s="6">
        <v>40</v>
      </c>
      <c r="CE55" s="6">
        <v>40</v>
      </c>
      <c r="CF55" s="23" t="s">
        <v>10</v>
      </c>
      <c r="CG55" s="6">
        <v>40</v>
      </c>
      <c r="CH55" s="6">
        <v>40</v>
      </c>
      <c r="CI55" s="6">
        <v>40</v>
      </c>
      <c r="CJ55" s="6">
        <v>40</v>
      </c>
      <c r="CK55" s="6">
        <v>40</v>
      </c>
      <c r="CL55" s="6">
        <v>40</v>
      </c>
      <c r="CM55" s="6">
        <v>40</v>
      </c>
      <c r="CN55" s="23" t="s">
        <v>10</v>
      </c>
      <c r="CO55" s="6">
        <v>40</v>
      </c>
      <c r="CP55" s="6">
        <v>40</v>
      </c>
      <c r="CQ55" s="6">
        <v>40</v>
      </c>
      <c r="CR55" s="6">
        <v>40</v>
      </c>
      <c r="CS55" s="6">
        <v>40</v>
      </c>
      <c r="CT55" s="6">
        <v>40</v>
      </c>
      <c r="CU55" s="6">
        <v>40</v>
      </c>
    </row>
    <row r="56" spans="1:99" x14ac:dyDescent="0.3">
      <c r="A56" s="23" t="s">
        <v>17</v>
      </c>
      <c r="B56" s="6">
        <f t="shared" ref="B56:H56" si="325">B49*0.0199</f>
        <v>30.825100000000003</v>
      </c>
      <c r="C56" s="6">
        <f t="shared" si="325"/>
        <v>33.810099999999998</v>
      </c>
      <c r="D56" s="6">
        <f t="shared" si="325"/>
        <v>36.795100000000005</v>
      </c>
      <c r="E56" s="6">
        <f t="shared" si="325"/>
        <v>40.775100000000002</v>
      </c>
      <c r="F56" s="6">
        <f t="shared" si="325"/>
        <v>42.765100000000004</v>
      </c>
      <c r="G56" s="6">
        <f t="shared" si="325"/>
        <v>47.740100000000005</v>
      </c>
      <c r="H56" s="6">
        <f t="shared" si="325"/>
        <v>50.725100000000005</v>
      </c>
      <c r="I56" s="23" t="s">
        <v>17</v>
      </c>
      <c r="J56" s="6">
        <f t="shared" ref="J56:P56" si="326">J49*0.0199</f>
        <v>107.4401</v>
      </c>
      <c r="K56" s="6">
        <f t="shared" si="326"/>
        <v>117.3901</v>
      </c>
      <c r="L56" s="6">
        <f t="shared" si="326"/>
        <v>122.36510000000001</v>
      </c>
      <c r="M56" s="6">
        <f t="shared" si="326"/>
        <v>127.34010000000001</v>
      </c>
      <c r="N56" s="6">
        <f t="shared" si="326"/>
        <v>129.33010000000002</v>
      </c>
      <c r="O56" s="6">
        <f t="shared" si="326"/>
        <v>133.31010000000001</v>
      </c>
      <c r="P56" s="6">
        <f t="shared" si="326"/>
        <v>137.2901</v>
      </c>
      <c r="Q56" s="23" t="s">
        <v>17</v>
      </c>
      <c r="R56" s="6">
        <f t="shared" ref="R56:X56" si="327">R49*0.0199</f>
        <v>149.23010000000002</v>
      </c>
      <c r="S56" s="6">
        <f t="shared" si="327"/>
        <v>155.20010000000002</v>
      </c>
      <c r="T56" s="6">
        <f t="shared" si="327"/>
        <v>159.18010000000001</v>
      </c>
      <c r="U56" s="6">
        <f t="shared" si="327"/>
        <v>167.14010000000002</v>
      </c>
      <c r="V56" s="6">
        <f t="shared" si="327"/>
        <v>171.12010000000001</v>
      </c>
      <c r="W56" s="6">
        <f t="shared" si="327"/>
        <v>177.09010000000001</v>
      </c>
      <c r="X56" s="6">
        <f t="shared" si="327"/>
        <v>183.06010000000001</v>
      </c>
      <c r="Z56" s="23" t="s">
        <v>17</v>
      </c>
      <c r="AA56" s="6">
        <f t="shared" ref="AA56:AG56" si="328">AA49*0.0199</f>
        <v>43.760100000000001</v>
      </c>
      <c r="AB56" s="6">
        <f t="shared" si="328"/>
        <v>45.750100000000003</v>
      </c>
      <c r="AC56" s="6">
        <f t="shared" si="328"/>
        <v>48.735100000000003</v>
      </c>
      <c r="AD56" s="6">
        <f t="shared" si="328"/>
        <v>53.710100000000004</v>
      </c>
      <c r="AE56" s="6">
        <f t="shared" si="328"/>
        <v>55.700100000000006</v>
      </c>
      <c r="AF56" s="6">
        <f t="shared" si="328"/>
        <v>59.680100000000003</v>
      </c>
      <c r="AG56" s="6">
        <f t="shared" si="328"/>
        <v>61.670100000000005</v>
      </c>
      <c r="AH56" s="23" t="s">
        <v>17</v>
      </c>
      <c r="AI56" s="6">
        <f t="shared" ref="AI56:AO56" si="329">AI49*0.0199</f>
        <v>134.30510000000001</v>
      </c>
      <c r="AJ56" s="6">
        <f t="shared" si="329"/>
        <v>144.2551</v>
      </c>
      <c r="AK56" s="6">
        <f t="shared" si="329"/>
        <v>149.23010000000002</v>
      </c>
      <c r="AL56" s="6">
        <f t="shared" si="329"/>
        <v>159.18010000000001</v>
      </c>
      <c r="AM56" s="6">
        <f t="shared" si="329"/>
        <v>161.17010000000002</v>
      </c>
      <c r="AN56" s="6">
        <f t="shared" si="329"/>
        <v>163.1601</v>
      </c>
      <c r="AO56" s="6">
        <f t="shared" si="329"/>
        <v>165.15010000000001</v>
      </c>
      <c r="AP56" s="23" t="s">
        <v>17</v>
      </c>
      <c r="AQ56" s="6">
        <f t="shared" ref="AQ56:AW56" si="330">AQ49*0.0199</f>
        <v>179.08010000000002</v>
      </c>
      <c r="AR56" s="6">
        <f t="shared" si="330"/>
        <v>186.04510000000002</v>
      </c>
      <c r="AS56" s="6">
        <f t="shared" si="330"/>
        <v>189.0301</v>
      </c>
      <c r="AT56" s="6">
        <f t="shared" si="330"/>
        <v>197.98510000000002</v>
      </c>
      <c r="AU56" s="6">
        <f t="shared" si="330"/>
        <v>199.9751</v>
      </c>
      <c r="AV56" s="6">
        <f t="shared" si="330"/>
        <v>206.9401</v>
      </c>
      <c r="AW56" s="6">
        <f t="shared" si="330"/>
        <v>208.93010000000001</v>
      </c>
      <c r="AY56" s="23" t="s">
        <v>17</v>
      </c>
      <c r="AZ56" s="6">
        <f t="shared" ref="AZ56:BF56" si="331">AZ49*0.0199</f>
        <v>29.830100000000002</v>
      </c>
      <c r="BA56" s="6">
        <f t="shared" si="331"/>
        <v>32.815100000000001</v>
      </c>
      <c r="BB56" s="6">
        <f t="shared" si="331"/>
        <v>35.8001</v>
      </c>
      <c r="BC56" s="6">
        <f t="shared" si="331"/>
        <v>39.780100000000004</v>
      </c>
      <c r="BD56" s="6">
        <f t="shared" si="331"/>
        <v>41.770099999999999</v>
      </c>
      <c r="BE56" s="6">
        <f t="shared" si="331"/>
        <v>46.745100000000001</v>
      </c>
      <c r="BF56" s="6">
        <f t="shared" si="331"/>
        <v>49.7301</v>
      </c>
      <c r="BG56" s="23" t="s">
        <v>17</v>
      </c>
      <c r="BH56" s="6">
        <f t="shared" ref="BH56:BN56" si="332">BH49*0.0199</f>
        <v>69.630099999999999</v>
      </c>
      <c r="BI56" s="6">
        <f t="shared" si="332"/>
        <v>71.620100000000008</v>
      </c>
      <c r="BJ56" s="6">
        <f t="shared" si="332"/>
        <v>73.610100000000003</v>
      </c>
      <c r="BK56" s="6">
        <f t="shared" si="332"/>
        <v>75.600099999999998</v>
      </c>
      <c r="BL56" s="6">
        <f t="shared" si="332"/>
        <v>77.590100000000007</v>
      </c>
      <c r="BM56" s="6">
        <f t="shared" si="332"/>
        <v>79.580100000000002</v>
      </c>
      <c r="BN56" s="6">
        <f t="shared" si="332"/>
        <v>81.570100000000011</v>
      </c>
      <c r="BO56" s="23" t="s">
        <v>17</v>
      </c>
      <c r="BP56" s="6">
        <f t="shared" ref="BP56:BV56" si="333">BP49*0.0199</f>
        <v>127.34010000000001</v>
      </c>
      <c r="BQ56" s="6">
        <f t="shared" si="333"/>
        <v>133.31010000000001</v>
      </c>
      <c r="BR56" s="6">
        <f t="shared" si="333"/>
        <v>137.2901</v>
      </c>
      <c r="BS56" s="6">
        <f t="shared" si="333"/>
        <v>145.2501</v>
      </c>
      <c r="BT56" s="6">
        <f t="shared" si="333"/>
        <v>147.24010000000001</v>
      </c>
      <c r="BU56" s="6">
        <f t="shared" si="333"/>
        <v>155.20010000000002</v>
      </c>
      <c r="BV56" s="6">
        <f t="shared" si="333"/>
        <v>159.18010000000001</v>
      </c>
      <c r="BX56" s="23" t="s">
        <v>17</v>
      </c>
      <c r="BY56" s="6">
        <f t="shared" ref="BY56:CE56" si="334">BY49*0.0199</f>
        <v>29.830100000000002</v>
      </c>
      <c r="BZ56" s="6">
        <f t="shared" si="334"/>
        <v>32.815100000000001</v>
      </c>
      <c r="CA56" s="6">
        <f t="shared" si="334"/>
        <v>35.8001</v>
      </c>
      <c r="CB56" s="6">
        <f t="shared" si="334"/>
        <v>39.780100000000004</v>
      </c>
      <c r="CC56" s="6">
        <f t="shared" si="334"/>
        <v>41.770099999999999</v>
      </c>
      <c r="CD56" s="6">
        <f t="shared" si="334"/>
        <v>46.745100000000001</v>
      </c>
      <c r="CE56" s="6">
        <f t="shared" si="334"/>
        <v>49.7301</v>
      </c>
      <c r="CF56" s="23" t="s">
        <v>17</v>
      </c>
      <c r="CG56" s="6">
        <f t="shared" ref="CG56:CM56" si="335">CG49*0.0199</f>
        <v>69.630099999999999</v>
      </c>
      <c r="CH56" s="6">
        <f t="shared" si="335"/>
        <v>71.620100000000008</v>
      </c>
      <c r="CI56" s="6">
        <f t="shared" si="335"/>
        <v>73.610100000000003</v>
      </c>
      <c r="CJ56" s="6">
        <f t="shared" si="335"/>
        <v>75.600099999999998</v>
      </c>
      <c r="CK56" s="6">
        <f t="shared" si="335"/>
        <v>77.590100000000007</v>
      </c>
      <c r="CL56" s="6">
        <f t="shared" si="335"/>
        <v>79.580100000000002</v>
      </c>
      <c r="CM56" s="6">
        <f t="shared" si="335"/>
        <v>81.570100000000011</v>
      </c>
      <c r="CN56" s="23" t="s">
        <v>17</v>
      </c>
      <c r="CO56" s="6">
        <f t="shared" ref="CO56:CU56" si="336">CO49*0.0199</f>
        <v>127.34010000000001</v>
      </c>
      <c r="CP56" s="6">
        <f t="shared" si="336"/>
        <v>133.31010000000001</v>
      </c>
      <c r="CQ56" s="6">
        <f t="shared" si="336"/>
        <v>137.2901</v>
      </c>
      <c r="CR56" s="6">
        <f t="shared" si="336"/>
        <v>145.2501</v>
      </c>
      <c r="CS56" s="6">
        <f t="shared" si="336"/>
        <v>147.24010000000001</v>
      </c>
      <c r="CT56" s="6">
        <f t="shared" si="336"/>
        <v>155.20010000000002</v>
      </c>
      <c r="CU56" s="6">
        <f t="shared" si="336"/>
        <v>159.18010000000001</v>
      </c>
    </row>
    <row r="57" spans="1:99" x14ac:dyDescent="0.3">
      <c r="A57" s="23" t="s">
        <v>21</v>
      </c>
      <c r="B57" s="7">
        <f t="shared" ref="B57" si="337">B50+B52+B53+B54+B55+B56</f>
        <v>1498.2751000000001</v>
      </c>
      <c r="C57" s="7">
        <f t="shared" ref="C57" si="338">C50+C52+C53+C54+C55+C56</f>
        <v>1658.7601</v>
      </c>
      <c r="D57" s="7">
        <f t="shared" ref="D57" si="339">D50+D52+D53+D54+D55+D56</f>
        <v>1794.2451000000001</v>
      </c>
      <c r="E57" s="7">
        <f t="shared" ref="E57" si="340">E50+E52+E53+E54+E55+E56</f>
        <v>1958.2251000000001</v>
      </c>
      <c r="F57" s="7">
        <f t="shared" ref="F57" si="341">F50+F52+F53+F54+F55+F56</f>
        <v>2065.2150999999999</v>
      </c>
      <c r="G57" s="7">
        <f t="shared" ref="G57" si="342">G50+G52+G53+G54+G55+G56</f>
        <v>2307.6900999999998</v>
      </c>
      <c r="H57" s="7">
        <f t="shared" ref="H57" si="343">H50+H52+H53+H54+H55+H56</f>
        <v>2468.1750999999999</v>
      </c>
      <c r="I57" s="23" t="s">
        <v>21</v>
      </c>
      <c r="J57" s="7">
        <f>J52+J53+J54+J55+J56</f>
        <v>334.4101</v>
      </c>
      <c r="K57" s="7">
        <f t="shared" ref="K57:P57" si="344">K52+K53+K54+K55+K56</f>
        <v>359.36009999999999</v>
      </c>
      <c r="L57" s="7">
        <f t="shared" si="344"/>
        <v>371.83510000000001</v>
      </c>
      <c r="M57" s="7">
        <f t="shared" si="344"/>
        <v>384.31010000000003</v>
      </c>
      <c r="N57" s="7">
        <f t="shared" si="344"/>
        <v>389.30010000000004</v>
      </c>
      <c r="O57" s="7">
        <f t="shared" si="344"/>
        <v>399.28010000000006</v>
      </c>
      <c r="P57" s="7">
        <f t="shared" si="344"/>
        <v>409.26010000000002</v>
      </c>
      <c r="Q57" s="23" t="s">
        <v>21</v>
      </c>
      <c r="R57" s="7">
        <f>R52+R53+R54+R55+R56</f>
        <v>432.95159999999998</v>
      </c>
      <c r="S57" s="7">
        <f t="shared" ref="S57:X57" si="345">S52+S53+S54+S55+S56</f>
        <v>447.47160000000002</v>
      </c>
      <c r="T57" s="7">
        <f t="shared" si="345"/>
        <v>457.15160000000003</v>
      </c>
      <c r="U57" s="7">
        <f t="shared" si="345"/>
        <v>476.51159999999999</v>
      </c>
      <c r="V57" s="7">
        <f t="shared" si="345"/>
        <v>486.19159999999999</v>
      </c>
      <c r="W57" s="7">
        <f t="shared" si="345"/>
        <v>500.71159999999998</v>
      </c>
      <c r="X57" s="7">
        <f t="shared" si="345"/>
        <v>515.23160000000007</v>
      </c>
      <c r="Z57" s="23" t="s">
        <v>21</v>
      </c>
      <c r="AA57" s="7">
        <f t="shared" ref="AA57" si="346">AA50+AA52+AA53+AA54+AA55+AA56</f>
        <v>2175.0185999999999</v>
      </c>
      <c r="AB57" s="7">
        <f t="shared" ref="AB57" si="347">AB50+AB52+AB53+AB54+AB55+AB56</f>
        <v>2281.1586000000002</v>
      </c>
      <c r="AC57" s="7">
        <f t="shared" ref="AC57" si="348">AC50+AC52+AC53+AC54+AC55+AC56</f>
        <v>2415.3685999999998</v>
      </c>
      <c r="AD57" s="7">
        <f t="shared" ref="AD57" si="349">AD50+AD52+AD53+AD54+AD55+AD56</f>
        <v>2655.7185999999997</v>
      </c>
      <c r="AE57" s="7">
        <f t="shared" ref="AE57" si="350">AE50+AE52+AE53+AE54+AE55+AE56</f>
        <v>2786.8586</v>
      </c>
      <c r="AF57" s="7">
        <f t="shared" ref="AF57" si="351">AF50+AF52+AF53+AF54+AF55+AF56</f>
        <v>2949.1386000000002</v>
      </c>
      <c r="AG57" s="7">
        <f t="shared" ref="AG57" si="352">AG50+AG52+AG53+AG54+AG55+AG56</f>
        <v>3105.2785999999996</v>
      </c>
      <c r="AH57" s="23" t="s">
        <v>21</v>
      </c>
      <c r="AI57" s="7">
        <f>AI52+AI53+AI54+AI55+AI56</f>
        <v>401.77510000000007</v>
      </c>
      <c r="AJ57" s="7">
        <f t="shared" ref="AJ57:AO57" si="353">AJ52+AJ53+AJ54+AJ55+AJ56</f>
        <v>426.7251</v>
      </c>
      <c r="AK57" s="7">
        <f t="shared" si="353"/>
        <v>439.20010000000002</v>
      </c>
      <c r="AL57" s="7">
        <f t="shared" si="353"/>
        <v>464.15010000000007</v>
      </c>
      <c r="AM57" s="7">
        <f t="shared" si="353"/>
        <v>469.14010000000007</v>
      </c>
      <c r="AN57" s="7">
        <f t="shared" si="353"/>
        <v>474.13010000000003</v>
      </c>
      <c r="AO57" s="7">
        <f t="shared" si="353"/>
        <v>479.12010000000004</v>
      </c>
      <c r="AP57" s="23" t="s">
        <v>21</v>
      </c>
      <c r="AQ57" s="7">
        <f>AQ52+AQ53+AQ54+AQ55+AQ56</f>
        <v>406.06209999999999</v>
      </c>
      <c r="AR57" s="7">
        <f t="shared" ref="AR57:AW57" si="354">AR52+AR53+AR54+AR55+AR56</f>
        <v>419.32709999999997</v>
      </c>
      <c r="AS57" s="7">
        <f t="shared" si="354"/>
        <v>425.01210000000003</v>
      </c>
      <c r="AT57" s="7">
        <f t="shared" si="354"/>
        <v>442.06709999999998</v>
      </c>
      <c r="AU57" s="7">
        <f t="shared" si="354"/>
        <v>445.85709999999995</v>
      </c>
      <c r="AV57" s="7">
        <f t="shared" si="354"/>
        <v>459.12209999999999</v>
      </c>
      <c r="AW57" s="7">
        <f t="shared" si="354"/>
        <v>462.91210000000001</v>
      </c>
      <c r="AY57" s="23" t="s">
        <v>21</v>
      </c>
      <c r="AZ57" s="7">
        <f t="shared" ref="AZ57" si="355">AZ50+AZ52+AZ53+AZ54+AZ55+AZ56</f>
        <v>1484.7701</v>
      </c>
      <c r="BA57" s="7">
        <f t="shared" ref="BA57" si="356">BA50+BA52+BA53+BA54+BA55+BA56</f>
        <v>1596.7551000000001</v>
      </c>
      <c r="BB57" s="7">
        <f t="shared" ref="BB57" si="357">BB50+BB52+BB53+BB54+BB55+BB56</f>
        <v>1758.7401</v>
      </c>
      <c r="BC57" s="7">
        <f t="shared" ref="BC57" si="358">BC50+BC52+BC53+BC54+BC55+BC56</f>
        <v>1974.7201</v>
      </c>
      <c r="BD57" s="7">
        <f t="shared" ref="BD57" si="359">BD50+BD52+BD53+BD54+BD55+BD56</f>
        <v>2082.7101000000002</v>
      </c>
      <c r="BE57" s="7">
        <f t="shared" ref="BE57" si="360">BE50+BE52+BE53+BE54+BE55+BE56</f>
        <v>2302.6851000000001</v>
      </c>
      <c r="BF57" s="7">
        <f t="shared" ref="BF57" si="361">BF50+BF52+BF53+BF54+BF55+BF56</f>
        <v>2464.6701000000003</v>
      </c>
      <c r="BG57" s="23" t="s">
        <v>21</v>
      </c>
      <c r="BH57" s="7">
        <f>BH52+BH53+BH54+BH55+BH56</f>
        <v>239.6001</v>
      </c>
      <c r="BI57" s="7">
        <f t="shared" ref="BI57:BN57" si="362">BI52+BI53+BI54+BI55+BI56</f>
        <v>244.59010000000001</v>
      </c>
      <c r="BJ57" s="7">
        <f t="shared" si="362"/>
        <v>249.58010000000002</v>
      </c>
      <c r="BK57" s="7">
        <f t="shared" si="362"/>
        <v>254.5701</v>
      </c>
      <c r="BL57" s="7">
        <f t="shared" si="362"/>
        <v>259.56010000000003</v>
      </c>
      <c r="BM57" s="7">
        <f t="shared" si="362"/>
        <v>264.55009999999999</v>
      </c>
      <c r="BN57" s="7">
        <f t="shared" si="362"/>
        <v>269.5401</v>
      </c>
      <c r="BO57" s="23" t="s">
        <v>21</v>
      </c>
      <c r="BP57" s="7">
        <f>BP52+BP53+BP54+BP55+BP56</f>
        <v>389.31010000000003</v>
      </c>
      <c r="BQ57" s="7">
        <f t="shared" ref="BQ57:BV57" si="363">BQ52+BQ53+BQ54+BQ55+BQ56</f>
        <v>404.28010000000006</v>
      </c>
      <c r="BR57" s="7">
        <f t="shared" si="363"/>
        <v>414.26010000000002</v>
      </c>
      <c r="BS57" s="7">
        <f t="shared" si="363"/>
        <v>434.2201</v>
      </c>
      <c r="BT57" s="7">
        <f t="shared" si="363"/>
        <v>439.21010000000001</v>
      </c>
      <c r="BU57" s="7">
        <f t="shared" si="363"/>
        <v>459.17010000000005</v>
      </c>
      <c r="BV57" s="7">
        <f t="shared" si="363"/>
        <v>469.15010000000007</v>
      </c>
      <c r="BX57" s="23" t="s">
        <v>21</v>
      </c>
      <c r="BY57" s="7">
        <f t="shared" ref="BY57" si="364">BY50+BY52+BY53+BY54+BY55+BY56</f>
        <v>1484.7701</v>
      </c>
      <c r="BZ57" s="7">
        <f t="shared" ref="BZ57" si="365">BZ50+BZ52+BZ53+BZ54+BZ55+BZ56</f>
        <v>1596.7551000000001</v>
      </c>
      <c r="CA57" s="7">
        <f t="shared" ref="CA57" si="366">CA50+CA52+CA53+CA54+CA55+CA56</f>
        <v>1758.7401</v>
      </c>
      <c r="CB57" s="7">
        <f t="shared" ref="CB57" si="367">CB50+CB52+CB53+CB54+CB55+CB56</f>
        <v>1974.7201</v>
      </c>
      <c r="CC57" s="7">
        <f t="shared" ref="CC57" si="368">CC50+CC52+CC53+CC54+CC55+CC56</f>
        <v>2082.7101000000002</v>
      </c>
      <c r="CD57" s="7">
        <f t="shared" ref="CD57" si="369">CD50+CD52+CD53+CD54+CD55+CD56</f>
        <v>2302.6851000000001</v>
      </c>
      <c r="CE57" s="7">
        <f t="shared" ref="CE57" si="370">CE50+CE52+CE53+CE54+CE55+CE56</f>
        <v>2464.6701000000003</v>
      </c>
      <c r="CF57" s="23" t="s">
        <v>21</v>
      </c>
      <c r="CG57" s="7">
        <f>CG52+CG53+CG54+CG55+CG56</f>
        <v>239.6001</v>
      </c>
      <c r="CH57" s="7">
        <f t="shared" ref="CH57:CM57" si="371">CH52+CH53+CH54+CH55+CH56</f>
        <v>244.59010000000001</v>
      </c>
      <c r="CI57" s="7">
        <f t="shared" si="371"/>
        <v>249.58010000000002</v>
      </c>
      <c r="CJ57" s="7">
        <f t="shared" si="371"/>
        <v>254.5701</v>
      </c>
      <c r="CK57" s="7">
        <f t="shared" si="371"/>
        <v>259.56010000000003</v>
      </c>
      <c r="CL57" s="7">
        <f t="shared" si="371"/>
        <v>264.55009999999999</v>
      </c>
      <c r="CM57" s="7">
        <f t="shared" si="371"/>
        <v>269.5401</v>
      </c>
      <c r="CN57" s="23" t="s">
        <v>21</v>
      </c>
      <c r="CO57" s="7">
        <f>CO52+CO53+CO54+CO55+CO56</f>
        <v>389.31010000000003</v>
      </c>
      <c r="CP57" s="7">
        <f t="shared" ref="CP57:CU57" si="372">CP52+CP53+CP54+CP55+CP56</f>
        <v>404.28010000000006</v>
      </c>
      <c r="CQ57" s="7">
        <f t="shared" si="372"/>
        <v>414.26010000000002</v>
      </c>
      <c r="CR57" s="7">
        <f t="shared" si="372"/>
        <v>434.2201</v>
      </c>
      <c r="CS57" s="7">
        <f t="shared" si="372"/>
        <v>439.21010000000001</v>
      </c>
      <c r="CT57" s="7">
        <f t="shared" si="372"/>
        <v>459.17010000000005</v>
      </c>
      <c r="CU57" s="7">
        <f t="shared" si="372"/>
        <v>469.15010000000007</v>
      </c>
    </row>
    <row r="58" spans="1:99" ht="15" thickBot="1" x14ac:dyDescent="0.35">
      <c r="A58" s="24" t="s">
        <v>18</v>
      </c>
      <c r="B58" s="10">
        <f>B49-B50-B52-B55-B56-B53</f>
        <v>50.724900000000005</v>
      </c>
      <c r="C58" s="10">
        <f t="shared" ref="C58:H58" si="373">C49-C50-C52-C55-C56-C53</f>
        <v>40.239899999999992</v>
      </c>
      <c r="D58" s="10">
        <f t="shared" si="373"/>
        <v>54.754900000000006</v>
      </c>
      <c r="E58" s="10">
        <f t="shared" si="373"/>
        <v>90.774899999999988</v>
      </c>
      <c r="F58" s="10">
        <f t="shared" si="373"/>
        <v>83.784899999999979</v>
      </c>
      <c r="G58" s="10">
        <f t="shared" si="373"/>
        <v>91.309899999999985</v>
      </c>
      <c r="H58" s="10">
        <f t="shared" si="373"/>
        <v>80.8249</v>
      </c>
      <c r="I58" s="24" t="s">
        <v>18</v>
      </c>
      <c r="J58" s="10">
        <f>J49-J50-J52-J55-J56-J53</f>
        <v>114.58989999999997</v>
      </c>
      <c r="K58" s="10">
        <f t="shared" ref="K58:P58" si="374">K49-K50-K52-K55-K56-K53</f>
        <v>89.639899999999983</v>
      </c>
      <c r="L58" s="10">
        <f t="shared" si="374"/>
        <v>77.164900000000017</v>
      </c>
      <c r="M58" s="10">
        <f t="shared" si="374"/>
        <v>114.68989999999999</v>
      </c>
      <c r="N58" s="10">
        <f t="shared" si="374"/>
        <v>109.69989999999999</v>
      </c>
      <c r="O58" s="10">
        <f t="shared" si="374"/>
        <v>99.719899999999967</v>
      </c>
      <c r="P58" s="10">
        <f t="shared" si="374"/>
        <v>139.73990000000001</v>
      </c>
      <c r="Q58" s="24" t="s">
        <v>18</v>
      </c>
      <c r="R58" s="10">
        <f>R49-R50-R52-R55-R56-R53</f>
        <v>166.04839999999999</v>
      </c>
      <c r="S58" s="10">
        <f t="shared" ref="S58:X58" si="375">S49-S50-S52-S55-S56-S53</f>
        <v>151.52839999999998</v>
      </c>
      <c r="T58" s="10">
        <f t="shared" si="375"/>
        <v>141.84839999999994</v>
      </c>
      <c r="U58" s="10">
        <f t="shared" si="375"/>
        <v>172.48839999999998</v>
      </c>
      <c r="V58" s="10">
        <f t="shared" si="375"/>
        <v>212.80840000000001</v>
      </c>
      <c r="W58" s="10">
        <f t="shared" si="375"/>
        <v>198.2884</v>
      </c>
      <c r="X58" s="10">
        <f t="shared" si="375"/>
        <v>233.76839999999993</v>
      </c>
      <c r="Z58" s="24" t="s">
        <v>18</v>
      </c>
      <c r="AA58" s="10">
        <f>AA49-AA50-AA52-AA55-AA56-AA53</f>
        <v>23.981400000000008</v>
      </c>
      <c r="AB58" s="10">
        <f t="shared" ref="AB58:AG58" si="376">AB49-AB50-AB52-AB55-AB56-AB53</f>
        <v>17.841399999999993</v>
      </c>
      <c r="AC58" s="10">
        <f t="shared" si="376"/>
        <v>33.631399999999999</v>
      </c>
      <c r="AD58" s="10">
        <f t="shared" si="376"/>
        <v>43.281399999999977</v>
      </c>
      <c r="AE58" s="10">
        <f t="shared" si="376"/>
        <v>12.141399999999976</v>
      </c>
      <c r="AF58" s="10">
        <f t="shared" si="376"/>
        <v>49.861399999999989</v>
      </c>
      <c r="AG58" s="10">
        <f t="shared" si="376"/>
        <v>-6.2786000000000257</v>
      </c>
      <c r="AH58" s="24" t="s">
        <v>18</v>
      </c>
      <c r="AI58" s="10">
        <f>AI49-AI50-AI52-AI55-AI56-AI53</f>
        <v>147.22489999999996</v>
      </c>
      <c r="AJ58" s="10">
        <f t="shared" ref="AJ58:AO58" si="377">AJ49-AJ50-AJ52-AJ55-AJ56-AJ53</f>
        <v>122.27490000000003</v>
      </c>
      <c r="AK58" s="10">
        <f t="shared" si="377"/>
        <v>109.79990000000001</v>
      </c>
      <c r="AL58" s="10">
        <f t="shared" si="377"/>
        <v>234.84989999999996</v>
      </c>
      <c r="AM58" s="10">
        <f t="shared" si="377"/>
        <v>229.85989999999995</v>
      </c>
      <c r="AN58" s="10">
        <f t="shared" si="377"/>
        <v>224.8699</v>
      </c>
      <c r="AO58" s="10">
        <f t="shared" si="377"/>
        <v>219.87989999999999</v>
      </c>
      <c r="AP58" s="24" t="s">
        <v>18</v>
      </c>
      <c r="AQ58" s="10">
        <f>AQ49-AQ50-AQ52-AQ55-AQ56-AQ53</f>
        <v>117.93789999999998</v>
      </c>
      <c r="AR58" s="10">
        <f t="shared" ref="AR58:AW58" si="378">AR49-AR50-AR52-AR55-AR56-AR53</f>
        <v>229.67289999999997</v>
      </c>
      <c r="AS58" s="10">
        <f t="shared" si="378"/>
        <v>223.9879</v>
      </c>
      <c r="AT58" s="10">
        <f t="shared" si="378"/>
        <v>306.93290000000002</v>
      </c>
      <c r="AU58" s="10">
        <f t="shared" si="378"/>
        <v>253.14290000000003</v>
      </c>
      <c r="AV58" s="10">
        <f t="shared" si="378"/>
        <v>239.87789999999998</v>
      </c>
      <c r="AW58" s="10">
        <f t="shared" si="378"/>
        <v>236.08789999999996</v>
      </c>
      <c r="AY58" s="24" t="s">
        <v>18</v>
      </c>
      <c r="AZ58" s="10">
        <f>AZ49-AZ50-AZ52-AZ55-AZ56-AZ53</f>
        <v>14.229900000000001</v>
      </c>
      <c r="BA58" s="10">
        <f t="shared" ref="BA58:BF58" si="379">BA49-BA50-BA52-BA55-BA56-BA53</f>
        <v>52.244900000000001</v>
      </c>
      <c r="BB58" s="10">
        <f t="shared" si="379"/>
        <v>40.259900000000016</v>
      </c>
      <c r="BC58" s="10">
        <f t="shared" si="379"/>
        <v>24.279899999999998</v>
      </c>
      <c r="BD58" s="10">
        <f t="shared" si="379"/>
        <v>16.289899999999989</v>
      </c>
      <c r="BE58" s="10">
        <f t="shared" si="379"/>
        <v>46.314899999999994</v>
      </c>
      <c r="BF58" s="10">
        <f t="shared" si="379"/>
        <v>34.329900000000009</v>
      </c>
      <c r="BG58" s="24" t="s">
        <v>18</v>
      </c>
      <c r="BH58" s="10">
        <f>BH49-BH50-BH52-BH55-BH56-BH53</f>
        <v>159.39990000000003</v>
      </c>
      <c r="BI58" s="10">
        <f t="shared" ref="BI58:BN58" si="380">BI49-BI50-BI52-BI55-BI56-BI53</f>
        <v>154.40990000000002</v>
      </c>
      <c r="BJ58" s="10">
        <f t="shared" si="380"/>
        <v>149.41990000000001</v>
      </c>
      <c r="BK58" s="10">
        <f t="shared" si="380"/>
        <v>144.4299</v>
      </c>
      <c r="BL58" s="10">
        <f t="shared" si="380"/>
        <v>139.43989999999999</v>
      </c>
      <c r="BM58" s="10">
        <f t="shared" si="380"/>
        <v>134.44989999999999</v>
      </c>
      <c r="BN58" s="10">
        <f t="shared" si="380"/>
        <v>129.45989999999998</v>
      </c>
      <c r="BO58" s="24" t="s">
        <v>18</v>
      </c>
      <c r="BP58" s="10">
        <f>BP49-BP50-BP52-BP55-BP56-BP53</f>
        <v>159.68989999999999</v>
      </c>
      <c r="BQ58" s="10">
        <f t="shared" ref="BQ58:BV58" si="381">BQ49-BQ50-BQ52-BQ55-BQ56-BQ53</f>
        <v>144.71989999999997</v>
      </c>
      <c r="BR58" s="10">
        <f t="shared" si="381"/>
        <v>134.73990000000001</v>
      </c>
      <c r="BS58" s="10">
        <f t="shared" si="381"/>
        <v>189.77990000000003</v>
      </c>
      <c r="BT58" s="10">
        <f t="shared" si="381"/>
        <v>159.78990000000002</v>
      </c>
      <c r="BU58" s="10">
        <f t="shared" si="381"/>
        <v>139.82989999999998</v>
      </c>
      <c r="BV58" s="10">
        <f t="shared" si="381"/>
        <v>129.84989999999996</v>
      </c>
      <c r="BX58" s="24" t="s">
        <v>18</v>
      </c>
      <c r="BY58" s="10">
        <f>BY49-BY50-BY52-BY55-BY56-BY53</f>
        <v>14.229900000000001</v>
      </c>
      <c r="BZ58" s="10">
        <f t="shared" ref="BZ58:CE58" si="382">BZ49-BZ50-BZ52-BZ55-BZ56-BZ53</f>
        <v>52.244900000000001</v>
      </c>
      <c r="CA58" s="10">
        <f t="shared" si="382"/>
        <v>40.259900000000016</v>
      </c>
      <c r="CB58" s="10">
        <f t="shared" si="382"/>
        <v>24.279899999999998</v>
      </c>
      <c r="CC58" s="10">
        <f t="shared" si="382"/>
        <v>16.289899999999989</v>
      </c>
      <c r="CD58" s="10">
        <f t="shared" si="382"/>
        <v>46.314899999999994</v>
      </c>
      <c r="CE58" s="10">
        <f t="shared" si="382"/>
        <v>34.329900000000009</v>
      </c>
      <c r="CF58" s="24" t="s">
        <v>18</v>
      </c>
      <c r="CG58" s="10">
        <f>CG49-CG50-CG52-CG55-CG56-CG53</f>
        <v>159.39990000000003</v>
      </c>
      <c r="CH58" s="10">
        <f t="shared" ref="CH58:CM58" si="383">CH49-CH50-CH52-CH55-CH56-CH53</f>
        <v>154.40990000000002</v>
      </c>
      <c r="CI58" s="10">
        <f t="shared" si="383"/>
        <v>149.41990000000001</v>
      </c>
      <c r="CJ58" s="10">
        <f t="shared" si="383"/>
        <v>144.4299</v>
      </c>
      <c r="CK58" s="10">
        <f t="shared" si="383"/>
        <v>139.43989999999999</v>
      </c>
      <c r="CL58" s="10">
        <f t="shared" si="383"/>
        <v>134.44989999999999</v>
      </c>
      <c r="CM58" s="10">
        <f t="shared" si="383"/>
        <v>129.45989999999998</v>
      </c>
      <c r="CN58" s="24" t="s">
        <v>18</v>
      </c>
      <c r="CO58" s="10">
        <f>CO49-CO50-CO52-CO55-CO56-CO53</f>
        <v>159.68989999999999</v>
      </c>
      <c r="CP58" s="10">
        <f t="shared" ref="CP58:CU58" si="384">CP49-CP50-CP52-CP55-CP56-CP53</f>
        <v>144.71989999999997</v>
      </c>
      <c r="CQ58" s="10">
        <f t="shared" si="384"/>
        <v>134.73990000000001</v>
      </c>
      <c r="CR58" s="10">
        <f t="shared" si="384"/>
        <v>189.77990000000003</v>
      </c>
      <c r="CS58" s="10">
        <f t="shared" si="384"/>
        <v>159.78990000000002</v>
      </c>
      <c r="CT58" s="10">
        <f t="shared" si="384"/>
        <v>139.82989999999998</v>
      </c>
      <c r="CU58" s="10">
        <f t="shared" si="384"/>
        <v>129.84989999999996</v>
      </c>
    </row>
    <row r="59" spans="1:99" x14ac:dyDescent="0.3">
      <c r="A59" s="1"/>
      <c r="I59" s="1"/>
      <c r="Q59" s="1"/>
      <c r="Z59" s="1"/>
      <c r="AH59" s="1"/>
      <c r="AP59" s="1"/>
      <c r="AY59" s="1"/>
      <c r="BG59" s="1"/>
      <c r="BO59" s="1"/>
      <c r="BX59" s="1"/>
      <c r="CF59" s="1"/>
      <c r="CN59" s="1"/>
    </row>
    <row r="60" spans="1:99" ht="21.6" thickBot="1" x14ac:dyDescent="0.35">
      <c r="A60" s="25" t="s">
        <v>20</v>
      </c>
      <c r="I60" s="25" t="s">
        <v>20</v>
      </c>
      <c r="Q60" s="25" t="s">
        <v>20</v>
      </c>
      <c r="Z60" s="25" t="s">
        <v>20</v>
      </c>
      <c r="AH60" s="25" t="s">
        <v>20</v>
      </c>
      <c r="AP60" s="25" t="s">
        <v>20</v>
      </c>
      <c r="AY60" s="25" t="s">
        <v>20</v>
      </c>
      <c r="BG60" s="25" t="s">
        <v>20</v>
      </c>
      <c r="BO60" s="25" t="s">
        <v>20</v>
      </c>
      <c r="BX60" s="25" t="s">
        <v>20</v>
      </c>
      <c r="CF60" s="25" t="s">
        <v>20</v>
      </c>
      <c r="CN60" s="25" t="s">
        <v>20</v>
      </c>
    </row>
    <row r="61" spans="1:99" x14ac:dyDescent="0.3">
      <c r="A61" s="26" t="s">
        <v>26</v>
      </c>
      <c r="B61" s="12">
        <v>500</v>
      </c>
      <c r="C61" s="12">
        <v>550</v>
      </c>
      <c r="D61" s="12">
        <v>600</v>
      </c>
      <c r="E61" s="12">
        <v>650</v>
      </c>
      <c r="F61" s="12">
        <v>700</v>
      </c>
      <c r="G61" s="12">
        <v>750</v>
      </c>
      <c r="H61" s="13">
        <v>800</v>
      </c>
      <c r="I61" s="26" t="s">
        <v>26</v>
      </c>
      <c r="J61" s="12">
        <v>799</v>
      </c>
      <c r="K61" s="12">
        <v>899</v>
      </c>
      <c r="L61" s="12">
        <v>999</v>
      </c>
      <c r="M61" s="12">
        <v>1099</v>
      </c>
      <c r="N61" s="12">
        <v>1199</v>
      </c>
      <c r="O61" s="12">
        <v>1299</v>
      </c>
      <c r="P61" s="13">
        <v>1399</v>
      </c>
      <c r="Q61" s="26" t="s">
        <v>26</v>
      </c>
      <c r="R61" s="12">
        <v>1199</v>
      </c>
      <c r="S61" s="12">
        <v>1299</v>
      </c>
      <c r="T61" s="12">
        <v>1399</v>
      </c>
      <c r="U61" s="12">
        <v>1499</v>
      </c>
      <c r="V61" s="12">
        <v>1599</v>
      </c>
      <c r="W61" s="12">
        <v>1699</v>
      </c>
      <c r="X61" s="13">
        <v>1799</v>
      </c>
      <c r="Z61" s="26" t="s">
        <v>26</v>
      </c>
      <c r="AA61" s="12">
        <v>999</v>
      </c>
      <c r="AB61" s="12">
        <v>1099</v>
      </c>
      <c r="AC61" s="12">
        <v>1299</v>
      </c>
      <c r="AD61" s="12">
        <v>1499</v>
      </c>
      <c r="AE61" s="12">
        <v>1699</v>
      </c>
      <c r="AF61" s="12">
        <v>1699</v>
      </c>
      <c r="AG61" s="13">
        <v>1899</v>
      </c>
      <c r="AH61" s="26" t="s">
        <v>26</v>
      </c>
      <c r="AI61" s="12">
        <v>1400</v>
      </c>
      <c r="AJ61" s="12">
        <v>1600</v>
      </c>
      <c r="AK61" s="12">
        <v>1800</v>
      </c>
      <c r="AL61" s="12">
        <v>2000</v>
      </c>
      <c r="AM61" s="12">
        <v>2200</v>
      </c>
      <c r="AN61" s="12">
        <v>2400</v>
      </c>
      <c r="AO61" s="13">
        <v>2600</v>
      </c>
      <c r="AP61" s="26" t="s">
        <v>26</v>
      </c>
      <c r="AQ61" s="12">
        <v>1600</v>
      </c>
      <c r="AR61" s="12">
        <v>1800</v>
      </c>
      <c r="AS61" s="12">
        <v>2150</v>
      </c>
      <c r="AT61" s="12">
        <v>2200</v>
      </c>
      <c r="AU61" s="12">
        <v>2600</v>
      </c>
      <c r="AV61" s="12">
        <v>2850</v>
      </c>
      <c r="AW61" s="13">
        <v>3100</v>
      </c>
      <c r="AY61" s="26" t="s">
        <v>26</v>
      </c>
      <c r="AZ61" s="12">
        <v>500</v>
      </c>
      <c r="BA61" s="12">
        <v>550</v>
      </c>
      <c r="BB61" s="12">
        <v>600</v>
      </c>
      <c r="BC61" s="12">
        <v>650</v>
      </c>
      <c r="BD61" s="12">
        <v>700</v>
      </c>
      <c r="BE61" s="12">
        <v>750</v>
      </c>
      <c r="BF61" s="13">
        <v>800</v>
      </c>
      <c r="BG61" s="26" t="s">
        <v>26</v>
      </c>
      <c r="BH61" s="12">
        <v>799</v>
      </c>
      <c r="BI61" s="12">
        <v>899</v>
      </c>
      <c r="BJ61" s="12">
        <v>999</v>
      </c>
      <c r="BK61" s="12">
        <v>1099</v>
      </c>
      <c r="BL61" s="12">
        <v>1199</v>
      </c>
      <c r="BM61" s="12">
        <v>1299</v>
      </c>
      <c r="BN61" s="13">
        <v>1399</v>
      </c>
      <c r="BO61" s="26" t="s">
        <v>26</v>
      </c>
      <c r="BP61" s="12">
        <v>1199</v>
      </c>
      <c r="BQ61" s="12">
        <v>1299</v>
      </c>
      <c r="BR61" s="12">
        <v>1399</v>
      </c>
      <c r="BS61" s="12">
        <v>1499</v>
      </c>
      <c r="BT61" s="12">
        <v>1599</v>
      </c>
      <c r="BU61" s="12">
        <v>1699</v>
      </c>
      <c r="BV61" s="13">
        <v>1799</v>
      </c>
      <c r="BX61" s="26" t="s">
        <v>26</v>
      </c>
      <c r="BY61" s="12">
        <v>500</v>
      </c>
      <c r="BZ61" s="12">
        <v>550</v>
      </c>
      <c r="CA61" s="12">
        <v>600</v>
      </c>
      <c r="CB61" s="12">
        <v>650</v>
      </c>
      <c r="CC61" s="12">
        <v>700</v>
      </c>
      <c r="CD61" s="12">
        <v>750</v>
      </c>
      <c r="CE61" s="13">
        <v>800</v>
      </c>
      <c r="CF61" s="26" t="s">
        <v>26</v>
      </c>
      <c r="CG61" s="12">
        <v>799</v>
      </c>
      <c r="CH61" s="12">
        <v>899</v>
      </c>
      <c r="CI61" s="12">
        <v>999</v>
      </c>
      <c r="CJ61" s="12">
        <v>1099</v>
      </c>
      <c r="CK61" s="12">
        <v>1199</v>
      </c>
      <c r="CL61" s="12">
        <v>1299</v>
      </c>
      <c r="CM61" s="13">
        <v>1399</v>
      </c>
      <c r="CN61" s="26" t="s">
        <v>26</v>
      </c>
      <c r="CO61" s="12">
        <v>1199</v>
      </c>
      <c r="CP61" s="12">
        <v>1299</v>
      </c>
      <c r="CQ61" s="12">
        <v>1399</v>
      </c>
      <c r="CR61" s="12">
        <v>1499</v>
      </c>
      <c r="CS61" s="12">
        <v>1599</v>
      </c>
      <c r="CT61" s="12">
        <v>1699</v>
      </c>
      <c r="CU61" s="13">
        <v>1799</v>
      </c>
    </row>
    <row r="62" spans="1:99" x14ac:dyDescent="0.3">
      <c r="A62" s="27" t="s">
        <v>61</v>
      </c>
      <c r="B62" s="11">
        <v>15</v>
      </c>
      <c r="C62" s="11">
        <v>20</v>
      </c>
      <c r="D62" s="11">
        <v>25</v>
      </c>
      <c r="E62" s="11">
        <v>30</v>
      </c>
      <c r="F62" s="11">
        <v>35</v>
      </c>
      <c r="G62" s="11">
        <v>50</v>
      </c>
      <c r="H62" s="11">
        <v>50</v>
      </c>
      <c r="I62" s="27" t="s">
        <v>62</v>
      </c>
      <c r="J62" s="11">
        <v>32</v>
      </c>
      <c r="K62" s="11">
        <v>36</v>
      </c>
      <c r="L62" s="11">
        <v>42</v>
      </c>
      <c r="M62" s="11">
        <v>50</v>
      </c>
      <c r="N62" s="11">
        <v>65</v>
      </c>
      <c r="O62" s="11">
        <v>75</v>
      </c>
      <c r="P62" s="11">
        <v>90</v>
      </c>
      <c r="Q62" s="27" t="s">
        <v>61</v>
      </c>
      <c r="R62" s="11">
        <v>45</v>
      </c>
      <c r="S62" s="11">
        <v>50</v>
      </c>
      <c r="T62" s="11">
        <v>55</v>
      </c>
      <c r="U62" s="11">
        <v>60</v>
      </c>
      <c r="V62" s="11">
        <v>65</v>
      </c>
      <c r="W62" s="11">
        <v>70</v>
      </c>
      <c r="X62" s="11">
        <v>75</v>
      </c>
      <c r="Z62" s="27" t="s">
        <v>61</v>
      </c>
      <c r="AA62" s="11">
        <v>20</v>
      </c>
      <c r="AB62" s="11">
        <v>20</v>
      </c>
      <c r="AC62" s="11">
        <v>25</v>
      </c>
      <c r="AD62" s="11">
        <v>25</v>
      </c>
      <c r="AE62" s="11">
        <v>30</v>
      </c>
      <c r="AF62" s="11">
        <v>35</v>
      </c>
      <c r="AG62" s="20">
        <v>35</v>
      </c>
      <c r="AH62" s="27" t="s">
        <v>61</v>
      </c>
      <c r="AI62" s="11">
        <v>30</v>
      </c>
      <c r="AJ62" s="11">
        <v>30</v>
      </c>
      <c r="AK62" s="11">
        <v>40</v>
      </c>
      <c r="AL62" s="11">
        <v>40</v>
      </c>
      <c r="AM62" s="11">
        <v>50</v>
      </c>
      <c r="AN62" s="11">
        <v>60</v>
      </c>
      <c r="AO62" s="20">
        <v>60</v>
      </c>
      <c r="AP62" s="27" t="s">
        <v>61</v>
      </c>
      <c r="AQ62" s="11">
        <v>30</v>
      </c>
      <c r="AR62" s="11">
        <v>35</v>
      </c>
      <c r="AS62" s="11">
        <v>40</v>
      </c>
      <c r="AT62" s="11">
        <v>45</v>
      </c>
      <c r="AU62" s="11">
        <v>50</v>
      </c>
      <c r="AV62" s="11">
        <v>65</v>
      </c>
      <c r="AW62" s="20">
        <v>70</v>
      </c>
      <c r="AY62" s="27" t="s">
        <v>61</v>
      </c>
      <c r="AZ62" s="11">
        <v>15</v>
      </c>
      <c r="BA62" s="11">
        <v>20</v>
      </c>
      <c r="BB62" s="11">
        <v>25</v>
      </c>
      <c r="BC62" s="11">
        <v>30</v>
      </c>
      <c r="BD62" s="11">
        <v>35</v>
      </c>
      <c r="BE62" s="11">
        <v>50</v>
      </c>
      <c r="BF62" s="11">
        <v>50</v>
      </c>
      <c r="BG62" s="27" t="s">
        <v>62</v>
      </c>
      <c r="BH62" s="11">
        <v>32</v>
      </c>
      <c r="BI62" s="11">
        <v>36</v>
      </c>
      <c r="BJ62" s="11">
        <v>42</v>
      </c>
      <c r="BK62" s="11">
        <v>50</v>
      </c>
      <c r="BL62" s="11">
        <v>65</v>
      </c>
      <c r="BM62" s="11">
        <v>75</v>
      </c>
      <c r="BN62" s="11">
        <v>90</v>
      </c>
      <c r="BO62" s="27" t="s">
        <v>61</v>
      </c>
      <c r="BP62" s="11">
        <v>45</v>
      </c>
      <c r="BQ62" s="11">
        <v>50</v>
      </c>
      <c r="BR62" s="11">
        <v>55</v>
      </c>
      <c r="BS62" s="11">
        <v>60</v>
      </c>
      <c r="BT62" s="11">
        <v>65</v>
      </c>
      <c r="BU62" s="11">
        <v>70</v>
      </c>
      <c r="BV62" s="11">
        <v>75</v>
      </c>
      <c r="BX62" s="27" t="s">
        <v>61</v>
      </c>
      <c r="BY62" s="11">
        <v>15</v>
      </c>
      <c r="BZ62" s="11">
        <v>20</v>
      </c>
      <c r="CA62" s="11">
        <v>25</v>
      </c>
      <c r="CB62" s="11">
        <v>30</v>
      </c>
      <c r="CC62" s="11">
        <v>35</v>
      </c>
      <c r="CD62" s="11">
        <v>50</v>
      </c>
      <c r="CE62" s="11">
        <v>50</v>
      </c>
      <c r="CF62" s="27" t="s">
        <v>62</v>
      </c>
      <c r="CG62" s="11">
        <v>32</v>
      </c>
      <c r="CH62" s="11">
        <v>36</v>
      </c>
      <c r="CI62" s="11">
        <v>42</v>
      </c>
      <c r="CJ62" s="11">
        <v>50</v>
      </c>
      <c r="CK62" s="11">
        <v>65</v>
      </c>
      <c r="CL62" s="11">
        <v>75</v>
      </c>
      <c r="CM62" s="11">
        <v>90</v>
      </c>
      <c r="CN62" s="27" t="s">
        <v>61</v>
      </c>
      <c r="CO62" s="11">
        <v>45</v>
      </c>
      <c r="CP62" s="11">
        <v>50</v>
      </c>
      <c r="CQ62" s="11">
        <v>55</v>
      </c>
      <c r="CR62" s="11">
        <v>60</v>
      </c>
      <c r="CS62" s="11">
        <v>65</v>
      </c>
      <c r="CT62" s="11">
        <v>70</v>
      </c>
      <c r="CU62" s="11">
        <v>75</v>
      </c>
    </row>
    <row r="63" spans="1:99" x14ac:dyDescent="0.3">
      <c r="A63" s="28" t="s">
        <v>25</v>
      </c>
      <c r="B63" s="8">
        <v>300</v>
      </c>
      <c r="C63" s="8">
        <v>300</v>
      </c>
      <c r="D63" s="8">
        <v>300</v>
      </c>
      <c r="E63" s="8">
        <v>300</v>
      </c>
      <c r="F63" s="8">
        <v>300</v>
      </c>
      <c r="G63" s="8">
        <v>300</v>
      </c>
      <c r="H63" s="14">
        <v>300</v>
      </c>
      <c r="I63" s="28" t="s">
        <v>25</v>
      </c>
      <c r="J63" s="8">
        <v>500</v>
      </c>
      <c r="K63" s="8">
        <v>500</v>
      </c>
      <c r="L63" s="8">
        <v>600</v>
      </c>
      <c r="M63" s="8">
        <v>600</v>
      </c>
      <c r="N63" s="8">
        <v>700</v>
      </c>
      <c r="O63" s="8">
        <v>700</v>
      </c>
      <c r="P63" s="14">
        <v>700</v>
      </c>
      <c r="Q63" s="28" t="s">
        <v>51</v>
      </c>
      <c r="R63" s="8">
        <v>850</v>
      </c>
      <c r="S63" s="8">
        <v>1000</v>
      </c>
      <c r="T63" s="8">
        <v>1000</v>
      </c>
      <c r="U63" s="8">
        <v>1000</v>
      </c>
      <c r="V63" s="8">
        <v>1000</v>
      </c>
      <c r="W63" s="8">
        <v>1000</v>
      </c>
      <c r="X63" s="14">
        <v>1000</v>
      </c>
      <c r="Z63" s="28" t="s">
        <v>25</v>
      </c>
      <c r="AA63" s="8">
        <v>400</v>
      </c>
      <c r="AB63" s="8">
        <v>400</v>
      </c>
      <c r="AC63" s="8">
        <v>400</v>
      </c>
      <c r="AD63" s="8">
        <v>400</v>
      </c>
      <c r="AE63" s="8">
        <v>400</v>
      </c>
      <c r="AF63" s="8">
        <v>400</v>
      </c>
      <c r="AG63" s="14">
        <v>400</v>
      </c>
      <c r="AH63" s="28" t="s">
        <v>25</v>
      </c>
      <c r="AI63" s="8">
        <v>750</v>
      </c>
      <c r="AJ63" s="8">
        <v>750</v>
      </c>
      <c r="AK63" s="8">
        <v>750</v>
      </c>
      <c r="AL63" s="8">
        <v>750</v>
      </c>
      <c r="AM63" s="8">
        <v>750</v>
      </c>
      <c r="AN63" s="8">
        <v>750</v>
      </c>
      <c r="AO63" s="14">
        <v>750</v>
      </c>
      <c r="AP63" s="28" t="s">
        <v>51</v>
      </c>
      <c r="AQ63" s="8">
        <v>1250</v>
      </c>
      <c r="AR63" s="8">
        <v>1500</v>
      </c>
      <c r="AS63" s="8">
        <v>1500</v>
      </c>
      <c r="AT63" s="8">
        <v>1500</v>
      </c>
      <c r="AU63" s="8">
        <v>1500</v>
      </c>
      <c r="AV63" s="8">
        <v>1500</v>
      </c>
      <c r="AW63" s="14">
        <v>1500</v>
      </c>
      <c r="AY63" s="28" t="s">
        <v>25</v>
      </c>
      <c r="AZ63" s="8">
        <v>300</v>
      </c>
      <c r="BA63" s="8">
        <v>300</v>
      </c>
      <c r="BB63" s="8">
        <v>300</v>
      </c>
      <c r="BC63" s="8">
        <v>300</v>
      </c>
      <c r="BD63" s="8">
        <v>300</v>
      </c>
      <c r="BE63" s="8">
        <v>300</v>
      </c>
      <c r="BF63" s="14">
        <v>300</v>
      </c>
      <c r="BG63" s="28" t="s">
        <v>25</v>
      </c>
      <c r="BH63" s="8">
        <v>500</v>
      </c>
      <c r="BI63" s="8">
        <v>500</v>
      </c>
      <c r="BJ63" s="8">
        <v>600</v>
      </c>
      <c r="BK63" s="8">
        <v>600</v>
      </c>
      <c r="BL63" s="8">
        <v>700</v>
      </c>
      <c r="BM63" s="8">
        <v>700</v>
      </c>
      <c r="BN63" s="14">
        <v>700</v>
      </c>
      <c r="BO63" s="28" t="s">
        <v>51</v>
      </c>
      <c r="BP63" s="8">
        <v>850</v>
      </c>
      <c r="BQ63" s="8">
        <v>1000</v>
      </c>
      <c r="BR63" s="8">
        <v>1000</v>
      </c>
      <c r="BS63" s="8">
        <v>1000</v>
      </c>
      <c r="BT63" s="8">
        <v>1000</v>
      </c>
      <c r="BU63" s="8">
        <v>1000</v>
      </c>
      <c r="BV63" s="14">
        <v>1000</v>
      </c>
      <c r="BX63" s="28" t="s">
        <v>25</v>
      </c>
      <c r="BY63" s="8">
        <v>300</v>
      </c>
      <c r="BZ63" s="8">
        <v>300</v>
      </c>
      <c r="CA63" s="8">
        <v>300</v>
      </c>
      <c r="CB63" s="8">
        <v>300</v>
      </c>
      <c r="CC63" s="8">
        <v>300</v>
      </c>
      <c r="CD63" s="8">
        <v>300</v>
      </c>
      <c r="CE63" s="14">
        <v>300</v>
      </c>
      <c r="CF63" s="28" t="s">
        <v>25</v>
      </c>
      <c r="CG63" s="8">
        <v>500</v>
      </c>
      <c r="CH63" s="8">
        <v>500</v>
      </c>
      <c r="CI63" s="8">
        <v>600</v>
      </c>
      <c r="CJ63" s="8">
        <v>600</v>
      </c>
      <c r="CK63" s="8">
        <v>700</v>
      </c>
      <c r="CL63" s="8">
        <v>700</v>
      </c>
      <c r="CM63" s="14">
        <v>700</v>
      </c>
      <c r="CN63" s="28" t="s">
        <v>51</v>
      </c>
      <c r="CO63" s="8">
        <v>850</v>
      </c>
      <c r="CP63" s="8">
        <v>1000</v>
      </c>
      <c r="CQ63" s="8">
        <v>1000</v>
      </c>
      <c r="CR63" s="8">
        <v>1000</v>
      </c>
      <c r="CS63" s="8">
        <v>1000</v>
      </c>
      <c r="CT63" s="8">
        <v>1000</v>
      </c>
      <c r="CU63" s="14">
        <v>1000</v>
      </c>
    </row>
    <row r="64" spans="1:99" x14ac:dyDescent="0.3">
      <c r="A64" s="28" t="s">
        <v>61</v>
      </c>
      <c r="B64" s="8"/>
      <c r="C64" s="8"/>
      <c r="D64" s="8"/>
      <c r="E64" s="8"/>
      <c r="F64" s="8"/>
      <c r="G64" s="8"/>
      <c r="H64" s="14"/>
      <c r="I64" s="28" t="s">
        <v>61</v>
      </c>
      <c r="J64" s="8">
        <v>10</v>
      </c>
      <c r="K64" s="8">
        <v>10</v>
      </c>
      <c r="L64" s="8">
        <v>20</v>
      </c>
      <c r="M64" s="8">
        <v>20</v>
      </c>
      <c r="N64" s="8">
        <v>30</v>
      </c>
      <c r="O64" s="8">
        <v>30</v>
      </c>
      <c r="P64" s="14">
        <v>30</v>
      </c>
      <c r="Q64" s="28"/>
      <c r="R64" s="8">
        <v>25</v>
      </c>
      <c r="S64" s="8">
        <v>30</v>
      </c>
      <c r="T64" s="8">
        <v>35</v>
      </c>
      <c r="U64" s="8">
        <v>40</v>
      </c>
      <c r="V64" s="8">
        <v>45</v>
      </c>
      <c r="W64" s="8">
        <v>50</v>
      </c>
      <c r="X64" s="14">
        <v>50</v>
      </c>
      <c r="Z64" s="28" t="s">
        <v>61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14">
        <v>0</v>
      </c>
      <c r="AH64" s="28" t="s">
        <v>61</v>
      </c>
      <c r="AI64" s="8">
        <v>10</v>
      </c>
      <c r="AJ64" s="8">
        <v>10</v>
      </c>
      <c r="AK64" s="8">
        <v>10</v>
      </c>
      <c r="AL64" s="8">
        <v>10</v>
      </c>
      <c r="AM64" s="8">
        <v>10</v>
      </c>
      <c r="AN64" s="8">
        <v>10</v>
      </c>
      <c r="AO64" s="14">
        <v>10</v>
      </c>
      <c r="AP64" s="28" t="s">
        <v>63</v>
      </c>
      <c r="AQ64" s="8">
        <v>25</v>
      </c>
      <c r="AR64" s="8">
        <v>30</v>
      </c>
      <c r="AS64" s="8">
        <v>35</v>
      </c>
      <c r="AT64" s="8">
        <v>35</v>
      </c>
      <c r="AU64" s="8">
        <v>40</v>
      </c>
      <c r="AV64" s="8">
        <v>40</v>
      </c>
      <c r="AW64" s="14">
        <v>40</v>
      </c>
      <c r="AY64" s="28" t="s">
        <v>61</v>
      </c>
      <c r="AZ64" s="8"/>
      <c r="BA64" s="8"/>
      <c r="BB64" s="8"/>
      <c r="BC64" s="8"/>
      <c r="BD64" s="8"/>
      <c r="BE64" s="8"/>
      <c r="BF64" s="14"/>
      <c r="BG64" s="28" t="s">
        <v>61</v>
      </c>
      <c r="BH64" s="8">
        <v>10</v>
      </c>
      <c r="BI64" s="8">
        <v>10</v>
      </c>
      <c r="BJ64" s="8">
        <v>20</v>
      </c>
      <c r="BK64" s="8">
        <v>20</v>
      </c>
      <c r="BL64" s="8">
        <v>30</v>
      </c>
      <c r="BM64" s="8">
        <v>30</v>
      </c>
      <c r="BN64" s="14">
        <v>30</v>
      </c>
      <c r="BO64" s="28"/>
      <c r="BP64" s="8">
        <v>25</v>
      </c>
      <c r="BQ64" s="8">
        <v>30</v>
      </c>
      <c r="BR64" s="8">
        <v>35</v>
      </c>
      <c r="BS64" s="8">
        <v>40</v>
      </c>
      <c r="BT64" s="8">
        <v>45</v>
      </c>
      <c r="BU64" s="8">
        <v>50</v>
      </c>
      <c r="BV64" s="14">
        <v>50</v>
      </c>
      <c r="BX64" s="28" t="s">
        <v>61</v>
      </c>
      <c r="BY64" s="8"/>
      <c r="BZ64" s="8"/>
      <c r="CA64" s="8"/>
      <c r="CB64" s="8"/>
      <c r="CC64" s="8"/>
      <c r="CD64" s="8"/>
      <c r="CE64" s="14"/>
      <c r="CF64" s="28" t="s">
        <v>61</v>
      </c>
      <c r="CG64" s="8">
        <v>10</v>
      </c>
      <c r="CH64" s="8">
        <v>10</v>
      </c>
      <c r="CI64" s="8">
        <v>20</v>
      </c>
      <c r="CJ64" s="8">
        <v>20</v>
      </c>
      <c r="CK64" s="8">
        <v>30</v>
      </c>
      <c r="CL64" s="8">
        <v>30</v>
      </c>
      <c r="CM64" s="14">
        <v>30</v>
      </c>
      <c r="CN64" s="28"/>
      <c r="CO64" s="8">
        <v>25</v>
      </c>
      <c r="CP64" s="8">
        <v>30</v>
      </c>
      <c r="CQ64" s="8">
        <v>35</v>
      </c>
      <c r="CR64" s="8">
        <v>40</v>
      </c>
      <c r="CS64" s="8">
        <v>45</v>
      </c>
      <c r="CT64" s="8">
        <v>50</v>
      </c>
      <c r="CU64" s="14">
        <v>50</v>
      </c>
    </row>
    <row r="65" spans="1:99" x14ac:dyDescent="0.3">
      <c r="A65" s="28" t="s">
        <v>24</v>
      </c>
      <c r="B65" s="9">
        <v>0.1</v>
      </c>
      <c r="C65" s="9">
        <v>0.1</v>
      </c>
      <c r="D65" s="9">
        <v>0.1</v>
      </c>
      <c r="E65" s="9">
        <v>0.1</v>
      </c>
      <c r="F65" s="9">
        <v>0.1</v>
      </c>
      <c r="G65" s="9">
        <v>0.1</v>
      </c>
      <c r="H65" s="15">
        <v>0.1</v>
      </c>
      <c r="I65" s="28" t="s">
        <v>24</v>
      </c>
      <c r="J65" s="9">
        <v>0.1</v>
      </c>
      <c r="K65" s="9">
        <v>0.1</v>
      </c>
      <c r="L65" s="9">
        <v>0.1</v>
      </c>
      <c r="M65" s="9">
        <v>0.1</v>
      </c>
      <c r="N65" s="9">
        <v>0.1</v>
      </c>
      <c r="O65" s="9">
        <v>0.1</v>
      </c>
      <c r="P65" s="15">
        <v>0.1</v>
      </c>
      <c r="Q65" s="28" t="s">
        <v>24</v>
      </c>
      <c r="R65" s="9">
        <v>0.1</v>
      </c>
      <c r="S65" s="9">
        <v>0.1</v>
      </c>
      <c r="T65" s="9">
        <v>0.1</v>
      </c>
      <c r="U65" s="9">
        <v>0.1</v>
      </c>
      <c r="V65" s="9">
        <v>0.1</v>
      </c>
      <c r="W65" s="9">
        <v>0.1</v>
      </c>
      <c r="X65" s="15">
        <v>0.1</v>
      </c>
      <c r="Z65" s="28" t="s">
        <v>24</v>
      </c>
      <c r="AA65" s="9">
        <v>0.1</v>
      </c>
      <c r="AB65" s="9">
        <v>0.1</v>
      </c>
      <c r="AC65" s="9">
        <v>0.1</v>
      </c>
      <c r="AD65" s="9">
        <v>0.1</v>
      </c>
      <c r="AE65" s="9">
        <v>0.1</v>
      </c>
      <c r="AF65" s="9">
        <v>0.1</v>
      </c>
      <c r="AG65" s="15">
        <v>0.1</v>
      </c>
      <c r="AH65" s="28" t="s">
        <v>24</v>
      </c>
      <c r="AI65" s="9">
        <v>0.1</v>
      </c>
      <c r="AJ65" s="9">
        <v>0.1</v>
      </c>
      <c r="AK65" s="9">
        <v>0.1</v>
      </c>
      <c r="AL65" s="9">
        <v>0.1</v>
      </c>
      <c r="AM65" s="9">
        <v>0.1</v>
      </c>
      <c r="AN65" s="9">
        <v>0.1</v>
      </c>
      <c r="AO65" s="15">
        <v>0.1</v>
      </c>
      <c r="AP65" s="28" t="s">
        <v>24</v>
      </c>
      <c r="AQ65" s="9">
        <v>0.1</v>
      </c>
      <c r="AR65" s="9">
        <v>0.1</v>
      </c>
      <c r="AS65" s="9">
        <v>0.1</v>
      </c>
      <c r="AT65" s="9">
        <v>0.1</v>
      </c>
      <c r="AU65" s="9">
        <v>0.1</v>
      </c>
      <c r="AV65" s="9">
        <v>0.1</v>
      </c>
      <c r="AW65" s="15">
        <v>0.1</v>
      </c>
      <c r="AY65" s="28" t="s">
        <v>24</v>
      </c>
      <c r="AZ65" s="9">
        <v>0.1</v>
      </c>
      <c r="BA65" s="9">
        <v>0.1</v>
      </c>
      <c r="BB65" s="9">
        <v>0.1</v>
      </c>
      <c r="BC65" s="9">
        <v>0.1</v>
      </c>
      <c r="BD65" s="9">
        <v>0.1</v>
      </c>
      <c r="BE65" s="9">
        <v>0.1</v>
      </c>
      <c r="BF65" s="15">
        <v>0.1</v>
      </c>
      <c r="BG65" s="28" t="s">
        <v>24</v>
      </c>
      <c r="BH65" s="9">
        <v>0.1</v>
      </c>
      <c r="BI65" s="9">
        <v>0.1</v>
      </c>
      <c r="BJ65" s="9">
        <v>0.1</v>
      </c>
      <c r="BK65" s="9">
        <v>0.1</v>
      </c>
      <c r="BL65" s="9">
        <v>0.1</v>
      </c>
      <c r="BM65" s="9">
        <v>0.1</v>
      </c>
      <c r="BN65" s="15">
        <v>0.1</v>
      </c>
      <c r="BO65" s="28" t="s">
        <v>24</v>
      </c>
      <c r="BP65" s="9">
        <v>0.1</v>
      </c>
      <c r="BQ65" s="9">
        <v>0.1</v>
      </c>
      <c r="BR65" s="9">
        <v>0.1</v>
      </c>
      <c r="BS65" s="9">
        <v>0.1</v>
      </c>
      <c r="BT65" s="9">
        <v>0.1</v>
      </c>
      <c r="BU65" s="9">
        <v>0.1</v>
      </c>
      <c r="BV65" s="15">
        <v>0.1</v>
      </c>
      <c r="BX65" s="28" t="s">
        <v>24</v>
      </c>
      <c r="BY65" s="9">
        <v>0.1</v>
      </c>
      <c r="BZ65" s="9">
        <v>0.1</v>
      </c>
      <c r="CA65" s="9">
        <v>0.1</v>
      </c>
      <c r="CB65" s="9">
        <v>0.1</v>
      </c>
      <c r="CC65" s="9">
        <v>0.1</v>
      </c>
      <c r="CD65" s="9">
        <v>0.1</v>
      </c>
      <c r="CE65" s="15">
        <v>0.1</v>
      </c>
      <c r="CF65" s="28" t="s">
        <v>24</v>
      </c>
      <c r="CG65" s="9">
        <v>0.1</v>
      </c>
      <c r="CH65" s="9">
        <v>0.1</v>
      </c>
      <c r="CI65" s="9">
        <v>0.1</v>
      </c>
      <c r="CJ65" s="9">
        <v>0.1</v>
      </c>
      <c r="CK65" s="9">
        <v>0.1</v>
      </c>
      <c r="CL65" s="9">
        <v>0.1</v>
      </c>
      <c r="CM65" s="15">
        <v>0.1</v>
      </c>
      <c r="CN65" s="28" t="s">
        <v>24</v>
      </c>
      <c r="CO65" s="9">
        <v>0.1</v>
      </c>
      <c r="CP65" s="9">
        <v>0.1</v>
      </c>
      <c r="CQ65" s="9">
        <v>0.1</v>
      </c>
      <c r="CR65" s="9">
        <v>0.1</v>
      </c>
      <c r="CS65" s="9">
        <v>0.1</v>
      </c>
      <c r="CT65" s="9">
        <v>0.1</v>
      </c>
      <c r="CU65" s="15">
        <v>0.1</v>
      </c>
    </row>
    <row r="66" spans="1:99" ht="29.4" thickBot="1" x14ac:dyDescent="0.35">
      <c r="A66" s="29" t="s">
        <v>23</v>
      </c>
      <c r="B66" s="16">
        <v>100</v>
      </c>
      <c r="C66" s="16">
        <v>100</v>
      </c>
      <c r="D66" s="16">
        <v>100</v>
      </c>
      <c r="E66" s="16">
        <v>100</v>
      </c>
      <c r="F66" s="16">
        <v>100</v>
      </c>
      <c r="G66" s="16">
        <v>100</v>
      </c>
      <c r="H66" s="17">
        <v>100</v>
      </c>
      <c r="I66" s="29" t="s">
        <v>23</v>
      </c>
      <c r="J66" s="16">
        <v>250</v>
      </c>
      <c r="K66" s="16">
        <v>250</v>
      </c>
      <c r="L66" s="16">
        <v>250</v>
      </c>
      <c r="M66" s="16">
        <v>250</v>
      </c>
      <c r="N66" s="16">
        <v>250</v>
      </c>
      <c r="O66" s="16">
        <v>250</v>
      </c>
      <c r="P66" s="16">
        <v>250</v>
      </c>
      <c r="Q66" s="29" t="s">
        <v>23</v>
      </c>
      <c r="R66" s="16">
        <v>250</v>
      </c>
      <c r="S66" s="16">
        <v>200</v>
      </c>
      <c r="T66" s="16">
        <v>200</v>
      </c>
      <c r="U66" s="16">
        <v>200</v>
      </c>
      <c r="V66" s="16">
        <v>200</v>
      </c>
      <c r="W66" s="16">
        <v>200</v>
      </c>
      <c r="X66" s="16">
        <v>200</v>
      </c>
      <c r="Z66" s="29" t="s">
        <v>23</v>
      </c>
      <c r="AA66" s="16">
        <v>200</v>
      </c>
      <c r="AB66" s="16">
        <v>200</v>
      </c>
      <c r="AC66" s="16">
        <v>200</v>
      </c>
      <c r="AD66" s="16">
        <v>200</v>
      </c>
      <c r="AE66" s="16">
        <v>200</v>
      </c>
      <c r="AF66" s="16">
        <v>200</v>
      </c>
      <c r="AG66" s="17">
        <v>200</v>
      </c>
      <c r="AH66" s="29" t="s">
        <v>23</v>
      </c>
      <c r="AI66" s="16">
        <v>500</v>
      </c>
      <c r="AJ66" s="16">
        <v>500</v>
      </c>
      <c r="AK66" s="16">
        <v>500</v>
      </c>
      <c r="AL66" s="16">
        <v>500</v>
      </c>
      <c r="AM66" s="16">
        <v>500</v>
      </c>
      <c r="AN66" s="16">
        <v>500</v>
      </c>
      <c r="AO66" s="16">
        <v>500</v>
      </c>
      <c r="AP66" s="29" t="s">
        <v>23</v>
      </c>
      <c r="AQ66" s="16">
        <v>500</v>
      </c>
      <c r="AR66" s="16">
        <v>500</v>
      </c>
      <c r="AS66" s="16">
        <v>500</v>
      </c>
      <c r="AT66" s="16">
        <v>500</v>
      </c>
      <c r="AU66" s="16">
        <v>500</v>
      </c>
      <c r="AV66" s="16">
        <v>500</v>
      </c>
      <c r="AW66" s="16">
        <v>500</v>
      </c>
      <c r="AY66" s="29" t="s">
        <v>23</v>
      </c>
      <c r="AZ66" s="16">
        <v>100</v>
      </c>
      <c r="BA66" s="16">
        <v>100</v>
      </c>
      <c r="BB66" s="16">
        <v>100</v>
      </c>
      <c r="BC66" s="16">
        <v>100</v>
      </c>
      <c r="BD66" s="16">
        <v>100</v>
      </c>
      <c r="BE66" s="16">
        <v>100</v>
      </c>
      <c r="BF66" s="17">
        <v>100</v>
      </c>
      <c r="BG66" s="29" t="s">
        <v>23</v>
      </c>
      <c r="BH66" s="16">
        <v>250</v>
      </c>
      <c r="BI66" s="16">
        <v>250</v>
      </c>
      <c r="BJ66" s="16">
        <v>250</v>
      </c>
      <c r="BK66" s="16">
        <v>250</v>
      </c>
      <c r="BL66" s="16">
        <v>250</v>
      </c>
      <c r="BM66" s="16">
        <v>250</v>
      </c>
      <c r="BN66" s="16">
        <v>250</v>
      </c>
      <c r="BO66" s="29" t="s">
        <v>23</v>
      </c>
      <c r="BP66" s="16">
        <v>250</v>
      </c>
      <c r="BQ66" s="16">
        <v>200</v>
      </c>
      <c r="BR66" s="16">
        <v>200</v>
      </c>
      <c r="BS66" s="16">
        <v>200</v>
      </c>
      <c r="BT66" s="16">
        <v>200</v>
      </c>
      <c r="BU66" s="16">
        <v>200</v>
      </c>
      <c r="BV66" s="16">
        <v>200</v>
      </c>
      <c r="BX66" s="29" t="s">
        <v>23</v>
      </c>
      <c r="BY66" s="16">
        <v>100</v>
      </c>
      <c r="BZ66" s="16">
        <v>100</v>
      </c>
      <c r="CA66" s="16">
        <v>100</v>
      </c>
      <c r="CB66" s="16">
        <v>100</v>
      </c>
      <c r="CC66" s="16">
        <v>100</v>
      </c>
      <c r="CD66" s="16">
        <v>100</v>
      </c>
      <c r="CE66" s="17">
        <v>100</v>
      </c>
      <c r="CF66" s="29" t="s">
        <v>23</v>
      </c>
      <c r="CG66" s="16">
        <v>250</v>
      </c>
      <c r="CH66" s="16">
        <v>250</v>
      </c>
      <c r="CI66" s="16">
        <v>250</v>
      </c>
      <c r="CJ66" s="16">
        <v>250</v>
      </c>
      <c r="CK66" s="16">
        <v>250</v>
      </c>
      <c r="CL66" s="16">
        <v>250</v>
      </c>
      <c r="CM66" s="16">
        <v>250</v>
      </c>
      <c r="CN66" s="29" t="s">
        <v>23</v>
      </c>
      <c r="CO66" s="16">
        <v>250</v>
      </c>
      <c r="CP66" s="16">
        <v>200</v>
      </c>
      <c r="CQ66" s="16">
        <v>200</v>
      </c>
      <c r="CR66" s="16">
        <v>200</v>
      </c>
      <c r="CS66" s="16">
        <v>200</v>
      </c>
      <c r="CT66" s="16">
        <v>200</v>
      </c>
      <c r="CU66" s="16">
        <v>200</v>
      </c>
    </row>
    <row r="67" spans="1:99" ht="15" thickBot="1" x14ac:dyDescent="0.35">
      <c r="B67" s="18"/>
      <c r="C67" s="18"/>
      <c r="D67" s="18"/>
      <c r="E67" s="18"/>
      <c r="F67" s="18"/>
      <c r="G67" s="18"/>
      <c r="H67" s="18"/>
      <c r="J67" s="18"/>
      <c r="K67" s="18"/>
      <c r="L67" s="18"/>
      <c r="M67" s="18"/>
      <c r="N67" s="18"/>
      <c r="O67" s="18"/>
      <c r="P67" s="18"/>
      <c r="R67" s="18"/>
      <c r="S67" s="18"/>
      <c r="T67" s="18"/>
      <c r="U67" s="18"/>
      <c r="V67" s="18"/>
      <c r="W67" s="18"/>
      <c r="X67" s="18"/>
      <c r="AA67" s="18"/>
      <c r="AB67" s="18"/>
      <c r="AC67" s="18"/>
      <c r="AD67" s="18"/>
      <c r="AE67" s="18"/>
      <c r="AF67" s="18"/>
      <c r="AG67" s="18"/>
      <c r="AI67" s="18"/>
      <c r="AJ67" s="18"/>
      <c r="AK67" s="18"/>
      <c r="AL67" s="18"/>
      <c r="AM67" s="18"/>
      <c r="AN67" s="18"/>
      <c r="AO67" s="18"/>
      <c r="AQ67" s="18"/>
      <c r="AR67" s="18"/>
      <c r="AS67" s="18"/>
      <c r="AT67" s="18"/>
      <c r="AU67" s="18"/>
      <c r="AV67" s="18"/>
      <c r="AW67" s="18"/>
      <c r="AY67" s="2"/>
      <c r="AZ67" s="18"/>
      <c r="BA67" s="18"/>
      <c r="BB67" s="18"/>
      <c r="BC67" s="18"/>
      <c r="BD67" s="18"/>
      <c r="BE67" s="18"/>
      <c r="BF67" s="18"/>
      <c r="BG67" s="2"/>
      <c r="BH67" s="18"/>
      <c r="BI67" s="18"/>
      <c r="BJ67" s="18"/>
      <c r="BK67" s="18"/>
      <c r="BL67" s="18"/>
      <c r="BM67" s="18"/>
      <c r="BN67" s="18"/>
      <c r="BO67" s="2"/>
      <c r="BP67" s="18"/>
      <c r="BQ67" s="18"/>
      <c r="BR67" s="18"/>
      <c r="BS67" s="18"/>
      <c r="BT67" s="18"/>
      <c r="BU67" s="18"/>
      <c r="BV67" s="18"/>
      <c r="BX67" s="2"/>
      <c r="BY67" s="18"/>
      <c r="BZ67" s="18"/>
      <c r="CA67" s="18"/>
      <c r="CB67" s="18"/>
      <c r="CC67" s="18"/>
      <c r="CD67" s="18"/>
      <c r="CE67" s="18"/>
      <c r="CF67" s="2"/>
      <c r="CG67" s="18"/>
      <c r="CH67" s="18"/>
      <c r="CI67" s="18"/>
      <c r="CJ67" s="18"/>
      <c r="CK67" s="18"/>
      <c r="CL67" s="18"/>
      <c r="CM67" s="18"/>
      <c r="CN67" s="2"/>
      <c r="CO67" s="18"/>
      <c r="CP67" s="18"/>
      <c r="CQ67" s="18"/>
      <c r="CR67" s="18"/>
      <c r="CS67" s="18"/>
      <c r="CT67" s="18"/>
      <c r="CU67" s="18"/>
    </row>
    <row r="68" spans="1:99" x14ac:dyDescent="0.3">
      <c r="A68" s="30" t="s">
        <v>27</v>
      </c>
      <c r="B68" s="12">
        <f>B49+B61</f>
        <v>2049</v>
      </c>
      <c r="C68" s="12">
        <f t="shared" ref="C68:H68" si="385">C49+C61</f>
        <v>2249</v>
      </c>
      <c r="D68" s="12">
        <f t="shared" si="385"/>
        <v>2449</v>
      </c>
      <c r="E68" s="12">
        <f t="shared" si="385"/>
        <v>2699</v>
      </c>
      <c r="F68" s="12">
        <f t="shared" si="385"/>
        <v>2849</v>
      </c>
      <c r="G68" s="12">
        <f t="shared" si="385"/>
        <v>3149</v>
      </c>
      <c r="H68" s="13">
        <f t="shared" si="385"/>
        <v>3349</v>
      </c>
      <c r="I68" s="30" t="s">
        <v>27</v>
      </c>
      <c r="J68" s="12">
        <f>J49+J61</f>
        <v>6198</v>
      </c>
      <c r="K68" s="12">
        <f t="shared" ref="K68:P68" si="386">K49+K61</f>
        <v>6798</v>
      </c>
      <c r="L68" s="12">
        <f t="shared" si="386"/>
        <v>7148</v>
      </c>
      <c r="M68" s="12">
        <f t="shared" si="386"/>
        <v>7498</v>
      </c>
      <c r="N68" s="12">
        <f t="shared" si="386"/>
        <v>7698</v>
      </c>
      <c r="O68" s="12">
        <f t="shared" si="386"/>
        <v>7998</v>
      </c>
      <c r="P68" s="13">
        <f t="shared" si="386"/>
        <v>8298</v>
      </c>
      <c r="Q68" s="30" t="s">
        <v>27</v>
      </c>
      <c r="R68" s="12">
        <f>R49+R61</f>
        <v>8698</v>
      </c>
      <c r="S68" s="12">
        <f t="shared" ref="S68:X68" si="387">S49+S61</f>
        <v>9098</v>
      </c>
      <c r="T68" s="12">
        <f t="shared" si="387"/>
        <v>9398</v>
      </c>
      <c r="U68" s="12">
        <f t="shared" si="387"/>
        <v>9898</v>
      </c>
      <c r="V68" s="12">
        <f t="shared" si="387"/>
        <v>10198</v>
      </c>
      <c r="W68" s="12">
        <f t="shared" si="387"/>
        <v>10598</v>
      </c>
      <c r="X68" s="13">
        <f t="shared" si="387"/>
        <v>10998</v>
      </c>
      <c r="Z68" s="30" t="s">
        <v>27</v>
      </c>
      <c r="AA68" s="12">
        <f>AA49+AA61</f>
        <v>3198</v>
      </c>
      <c r="AB68" s="12">
        <f t="shared" ref="AB68:AG68" si="388">AB49+AB61</f>
        <v>3398</v>
      </c>
      <c r="AC68" s="12">
        <f t="shared" si="388"/>
        <v>3748</v>
      </c>
      <c r="AD68" s="12">
        <f t="shared" si="388"/>
        <v>4198</v>
      </c>
      <c r="AE68" s="12">
        <f t="shared" si="388"/>
        <v>4498</v>
      </c>
      <c r="AF68" s="12">
        <f t="shared" si="388"/>
        <v>4698</v>
      </c>
      <c r="AG68" s="13">
        <f t="shared" si="388"/>
        <v>4998</v>
      </c>
      <c r="AH68" s="30" t="s">
        <v>27</v>
      </c>
      <c r="AI68" s="12">
        <f>AI49+AI61</f>
        <v>8149</v>
      </c>
      <c r="AJ68" s="12">
        <f t="shared" ref="AJ68:AO68" si="389">AJ49+AJ61</f>
        <v>8849</v>
      </c>
      <c r="AK68" s="12">
        <f t="shared" si="389"/>
        <v>9299</v>
      </c>
      <c r="AL68" s="12">
        <f t="shared" si="389"/>
        <v>9999</v>
      </c>
      <c r="AM68" s="12">
        <f t="shared" si="389"/>
        <v>10299</v>
      </c>
      <c r="AN68" s="12">
        <f t="shared" si="389"/>
        <v>10599</v>
      </c>
      <c r="AO68" s="13">
        <f t="shared" si="389"/>
        <v>10899</v>
      </c>
      <c r="AP68" s="30" t="s">
        <v>27</v>
      </c>
      <c r="AQ68" s="12">
        <f>AQ49+AQ61</f>
        <v>10599</v>
      </c>
      <c r="AR68" s="12">
        <f t="shared" ref="AR68:AW68" si="390">AR49+AR61</f>
        <v>11149</v>
      </c>
      <c r="AS68" s="12">
        <f t="shared" si="390"/>
        <v>11649</v>
      </c>
      <c r="AT68" s="12">
        <f t="shared" si="390"/>
        <v>12149</v>
      </c>
      <c r="AU68" s="12">
        <f t="shared" si="390"/>
        <v>12649</v>
      </c>
      <c r="AV68" s="12">
        <f t="shared" si="390"/>
        <v>13249</v>
      </c>
      <c r="AW68" s="13">
        <f t="shared" si="390"/>
        <v>13599</v>
      </c>
      <c r="AY68" s="30" t="s">
        <v>27</v>
      </c>
      <c r="AZ68" s="12">
        <f>AZ49+AZ61</f>
        <v>1999</v>
      </c>
      <c r="BA68" s="12">
        <f t="shared" ref="BA68:BF68" si="391">BA49+BA61</f>
        <v>2199</v>
      </c>
      <c r="BB68" s="12">
        <f t="shared" si="391"/>
        <v>2399</v>
      </c>
      <c r="BC68" s="12">
        <f t="shared" si="391"/>
        <v>2649</v>
      </c>
      <c r="BD68" s="12">
        <f t="shared" si="391"/>
        <v>2799</v>
      </c>
      <c r="BE68" s="12">
        <f t="shared" si="391"/>
        <v>3099</v>
      </c>
      <c r="BF68" s="13">
        <f t="shared" si="391"/>
        <v>3299</v>
      </c>
      <c r="BG68" s="30" t="s">
        <v>27</v>
      </c>
      <c r="BH68" s="12">
        <f>BH49+BH61</f>
        <v>4298</v>
      </c>
      <c r="BI68" s="12">
        <f t="shared" ref="BI68:BN68" si="392">BI49+BI61</f>
        <v>4498</v>
      </c>
      <c r="BJ68" s="12">
        <f t="shared" si="392"/>
        <v>4698</v>
      </c>
      <c r="BK68" s="12">
        <f t="shared" si="392"/>
        <v>4898</v>
      </c>
      <c r="BL68" s="12">
        <f t="shared" si="392"/>
        <v>5098</v>
      </c>
      <c r="BM68" s="12">
        <f t="shared" si="392"/>
        <v>5298</v>
      </c>
      <c r="BN68" s="13">
        <f t="shared" si="392"/>
        <v>5498</v>
      </c>
      <c r="BO68" s="30" t="s">
        <v>27</v>
      </c>
      <c r="BP68" s="12">
        <f>BP49+BP61</f>
        <v>7598</v>
      </c>
      <c r="BQ68" s="12">
        <f t="shared" ref="BQ68:BV68" si="393">BQ49+BQ61</f>
        <v>7998</v>
      </c>
      <c r="BR68" s="12">
        <f t="shared" si="393"/>
        <v>8298</v>
      </c>
      <c r="BS68" s="12">
        <f t="shared" si="393"/>
        <v>8798</v>
      </c>
      <c r="BT68" s="12">
        <f t="shared" si="393"/>
        <v>8998</v>
      </c>
      <c r="BU68" s="12">
        <f t="shared" si="393"/>
        <v>9498</v>
      </c>
      <c r="BV68" s="13">
        <f t="shared" si="393"/>
        <v>9798</v>
      </c>
      <c r="BX68" s="30" t="s">
        <v>27</v>
      </c>
      <c r="BY68" s="12">
        <f>BY49+BY61</f>
        <v>1999</v>
      </c>
      <c r="BZ68" s="12">
        <f t="shared" ref="BZ68:CE68" si="394">BZ49+BZ61</f>
        <v>2199</v>
      </c>
      <c r="CA68" s="12">
        <f t="shared" si="394"/>
        <v>2399</v>
      </c>
      <c r="CB68" s="12">
        <f t="shared" si="394"/>
        <v>2649</v>
      </c>
      <c r="CC68" s="12">
        <f t="shared" si="394"/>
        <v>2799</v>
      </c>
      <c r="CD68" s="12">
        <f t="shared" si="394"/>
        <v>3099</v>
      </c>
      <c r="CE68" s="13">
        <f t="shared" si="394"/>
        <v>3299</v>
      </c>
      <c r="CF68" s="30" t="s">
        <v>27</v>
      </c>
      <c r="CG68" s="12">
        <f>CG49+CG61</f>
        <v>4298</v>
      </c>
      <c r="CH68" s="12">
        <f t="shared" ref="CH68:CM68" si="395">CH49+CH61</f>
        <v>4498</v>
      </c>
      <c r="CI68" s="12">
        <f t="shared" si="395"/>
        <v>4698</v>
      </c>
      <c r="CJ68" s="12">
        <f t="shared" si="395"/>
        <v>4898</v>
      </c>
      <c r="CK68" s="12">
        <f t="shared" si="395"/>
        <v>5098</v>
      </c>
      <c r="CL68" s="12">
        <f t="shared" si="395"/>
        <v>5298</v>
      </c>
      <c r="CM68" s="13">
        <f t="shared" si="395"/>
        <v>5498</v>
      </c>
      <c r="CN68" s="30" t="s">
        <v>27</v>
      </c>
      <c r="CO68" s="12">
        <f>CO49+CO61</f>
        <v>7598</v>
      </c>
      <c r="CP68" s="12">
        <f t="shared" ref="CP68:CU68" si="396">CP49+CP61</f>
        <v>7998</v>
      </c>
      <c r="CQ68" s="12">
        <f t="shared" si="396"/>
        <v>8298</v>
      </c>
      <c r="CR68" s="12">
        <f t="shared" si="396"/>
        <v>8798</v>
      </c>
      <c r="CS68" s="12">
        <f t="shared" si="396"/>
        <v>8998</v>
      </c>
      <c r="CT68" s="12">
        <f t="shared" si="396"/>
        <v>9498</v>
      </c>
      <c r="CU68" s="13">
        <f t="shared" si="396"/>
        <v>9798</v>
      </c>
    </row>
    <row r="69" spans="1:99" x14ac:dyDescent="0.3">
      <c r="A69" s="31" t="s">
        <v>31</v>
      </c>
      <c r="B69" s="8">
        <f>B49+B61+B63</f>
        <v>2349</v>
      </c>
      <c r="C69" s="8">
        <f t="shared" ref="C69:H69" si="397">C49+C61+C63</f>
        <v>2549</v>
      </c>
      <c r="D69" s="8">
        <f t="shared" si="397"/>
        <v>2749</v>
      </c>
      <c r="E69" s="8">
        <f t="shared" si="397"/>
        <v>2999</v>
      </c>
      <c r="F69" s="8">
        <f t="shared" si="397"/>
        <v>3149</v>
      </c>
      <c r="G69" s="8">
        <f t="shared" si="397"/>
        <v>3449</v>
      </c>
      <c r="H69" s="14">
        <f t="shared" si="397"/>
        <v>3649</v>
      </c>
      <c r="I69" s="31" t="s">
        <v>31</v>
      </c>
      <c r="J69" s="8">
        <f>J49+J61+J63</f>
        <v>6698</v>
      </c>
      <c r="K69" s="8">
        <f t="shared" ref="K69:P69" si="398">K49+K61+K63</f>
        <v>7298</v>
      </c>
      <c r="L69" s="8">
        <f t="shared" si="398"/>
        <v>7748</v>
      </c>
      <c r="M69" s="8">
        <f t="shared" si="398"/>
        <v>8098</v>
      </c>
      <c r="N69" s="8">
        <f t="shared" si="398"/>
        <v>8398</v>
      </c>
      <c r="O69" s="8">
        <f t="shared" si="398"/>
        <v>8698</v>
      </c>
      <c r="P69" s="14">
        <f t="shared" si="398"/>
        <v>8998</v>
      </c>
      <c r="Q69" s="31" t="s">
        <v>31</v>
      </c>
      <c r="R69" s="8">
        <f>R49+R61+R63</f>
        <v>9548</v>
      </c>
      <c r="S69" s="8">
        <f t="shared" ref="S69:X69" si="399">S49+S61+S63</f>
        <v>10098</v>
      </c>
      <c r="T69" s="8">
        <f t="shared" si="399"/>
        <v>10398</v>
      </c>
      <c r="U69" s="8">
        <f t="shared" si="399"/>
        <v>10898</v>
      </c>
      <c r="V69" s="8">
        <f t="shared" si="399"/>
        <v>11198</v>
      </c>
      <c r="W69" s="8">
        <f t="shared" si="399"/>
        <v>11598</v>
      </c>
      <c r="X69" s="14">
        <f t="shared" si="399"/>
        <v>11998</v>
      </c>
      <c r="Z69" s="31" t="s">
        <v>31</v>
      </c>
      <c r="AA69" s="8">
        <f>AA49+AA61+AA63</f>
        <v>3598</v>
      </c>
      <c r="AB69" s="8">
        <f t="shared" ref="AB69:AG69" si="400">AB49+AB61+AB63</f>
        <v>3798</v>
      </c>
      <c r="AC69" s="8">
        <f t="shared" si="400"/>
        <v>4148</v>
      </c>
      <c r="AD69" s="8">
        <f t="shared" si="400"/>
        <v>4598</v>
      </c>
      <c r="AE69" s="8">
        <f t="shared" si="400"/>
        <v>4898</v>
      </c>
      <c r="AF69" s="8">
        <f t="shared" si="400"/>
        <v>5098</v>
      </c>
      <c r="AG69" s="14">
        <f t="shared" si="400"/>
        <v>5398</v>
      </c>
      <c r="AH69" s="31" t="s">
        <v>31</v>
      </c>
      <c r="AI69" s="8">
        <f>AI49+AI61+AI63</f>
        <v>8899</v>
      </c>
      <c r="AJ69" s="8">
        <f t="shared" ref="AJ69:AO69" si="401">AJ49+AJ61+AJ63</f>
        <v>9599</v>
      </c>
      <c r="AK69" s="8">
        <f t="shared" si="401"/>
        <v>10049</v>
      </c>
      <c r="AL69" s="8">
        <f t="shared" si="401"/>
        <v>10749</v>
      </c>
      <c r="AM69" s="8">
        <f t="shared" si="401"/>
        <v>11049</v>
      </c>
      <c r="AN69" s="8">
        <f t="shared" si="401"/>
        <v>11349</v>
      </c>
      <c r="AO69" s="14">
        <f t="shared" si="401"/>
        <v>11649</v>
      </c>
      <c r="AP69" s="31" t="s">
        <v>31</v>
      </c>
      <c r="AQ69" s="8">
        <f>AQ49+AQ61+AQ63</f>
        <v>11849</v>
      </c>
      <c r="AR69" s="8">
        <f t="shared" ref="AR69:AW69" si="402">AR49+AR61+AR63</f>
        <v>12649</v>
      </c>
      <c r="AS69" s="8">
        <f t="shared" si="402"/>
        <v>13149</v>
      </c>
      <c r="AT69" s="8">
        <f t="shared" si="402"/>
        <v>13649</v>
      </c>
      <c r="AU69" s="8">
        <f t="shared" si="402"/>
        <v>14149</v>
      </c>
      <c r="AV69" s="8">
        <f t="shared" si="402"/>
        <v>14749</v>
      </c>
      <c r="AW69" s="14">
        <f t="shared" si="402"/>
        <v>15099</v>
      </c>
      <c r="AY69" s="31" t="s">
        <v>31</v>
      </c>
      <c r="AZ69" s="8">
        <f>AZ49+AZ61+AZ63</f>
        <v>2299</v>
      </c>
      <c r="BA69" s="8">
        <f t="shared" ref="BA69:BF69" si="403">BA49+BA61+BA63</f>
        <v>2499</v>
      </c>
      <c r="BB69" s="8">
        <f t="shared" si="403"/>
        <v>2699</v>
      </c>
      <c r="BC69" s="8">
        <f t="shared" si="403"/>
        <v>2949</v>
      </c>
      <c r="BD69" s="8">
        <f t="shared" si="403"/>
        <v>3099</v>
      </c>
      <c r="BE69" s="8">
        <f t="shared" si="403"/>
        <v>3399</v>
      </c>
      <c r="BF69" s="14">
        <f t="shared" si="403"/>
        <v>3599</v>
      </c>
      <c r="BG69" s="31" t="s">
        <v>31</v>
      </c>
      <c r="BH69" s="8">
        <f>BH49+BH61+BH63</f>
        <v>4798</v>
      </c>
      <c r="BI69" s="8">
        <f t="shared" ref="BI69:BN69" si="404">BI49+BI61+BI63</f>
        <v>4998</v>
      </c>
      <c r="BJ69" s="8">
        <f t="shared" si="404"/>
        <v>5298</v>
      </c>
      <c r="BK69" s="8">
        <f t="shared" si="404"/>
        <v>5498</v>
      </c>
      <c r="BL69" s="8">
        <f t="shared" si="404"/>
        <v>5798</v>
      </c>
      <c r="BM69" s="8">
        <f t="shared" si="404"/>
        <v>5998</v>
      </c>
      <c r="BN69" s="14">
        <f t="shared" si="404"/>
        <v>6198</v>
      </c>
      <c r="BO69" s="31" t="s">
        <v>31</v>
      </c>
      <c r="BP69" s="8">
        <f>BP49+BP61+BP63</f>
        <v>8448</v>
      </c>
      <c r="BQ69" s="8">
        <f t="shared" ref="BQ69:BV69" si="405">BQ49+BQ61+BQ63</f>
        <v>8998</v>
      </c>
      <c r="BR69" s="8">
        <f t="shared" si="405"/>
        <v>9298</v>
      </c>
      <c r="BS69" s="8">
        <f t="shared" si="405"/>
        <v>9798</v>
      </c>
      <c r="BT69" s="8">
        <f t="shared" si="405"/>
        <v>9998</v>
      </c>
      <c r="BU69" s="8">
        <f t="shared" si="405"/>
        <v>10498</v>
      </c>
      <c r="BV69" s="14">
        <f t="shared" si="405"/>
        <v>10798</v>
      </c>
      <c r="BX69" s="31" t="s">
        <v>31</v>
      </c>
      <c r="BY69" s="8">
        <f>BY49+BY61+BY63</f>
        <v>2299</v>
      </c>
      <c r="BZ69" s="8">
        <f t="shared" ref="BZ69:CE69" si="406">BZ49+BZ61+BZ63</f>
        <v>2499</v>
      </c>
      <c r="CA69" s="8">
        <f t="shared" si="406"/>
        <v>2699</v>
      </c>
      <c r="CB69" s="8">
        <f t="shared" si="406"/>
        <v>2949</v>
      </c>
      <c r="CC69" s="8">
        <f t="shared" si="406"/>
        <v>3099</v>
      </c>
      <c r="CD69" s="8">
        <f t="shared" si="406"/>
        <v>3399</v>
      </c>
      <c r="CE69" s="14">
        <f t="shared" si="406"/>
        <v>3599</v>
      </c>
      <c r="CF69" s="31" t="s">
        <v>31</v>
      </c>
      <c r="CG69" s="8">
        <f>CG49+CG61+CG63</f>
        <v>4798</v>
      </c>
      <c r="CH69" s="8">
        <f t="shared" ref="CH69:CM69" si="407">CH49+CH61+CH63</f>
        <v>4998</v>
      </c>
      <c r="CI69" s="8">
        <f t="shared" si="407"/>
        <v>5298</v>
      </c>
      <c r="CJ69" s="8">
        <f t="shared" si="407"/>
        <v>5498</v>
      </c>
      <c r="CK69" s="8">
        <f t="shared" si="407"/>
        <v>5798</v>
      </c>
      <c r="CL69" s="8">
        <f t="shared" si="407"/>
        <v>5998</v>
      </c>
      <c r="CM69" s="14">
        <f t="shared" si="407"/>
        <v>6198</v>
      </c>
      <c r="CN69" s="31" t="s">
        <v>31</v>
      </c>
      <c r="CO69" s="8">
        <f>CO49+CO61+CO63</f>
        <v>8448</v>
      </c>
      <c r="CP69" s="8">
        <f t="shared" ref="CP69:CU69" si="408">CP49+CP61+CP63</f>
        <v>8998</v>
      </c>
      <c r="CQ69" s="8">
        <f t="shared" si="408"/>
        <v>9298</v>
      </c>
      <c r="CR69" s="8">
        <f t="shared" si="408"/>
        <v>9798</v>
      </c>
      <c r="CS69" s="8">
        <f t="shared" si="408"/>
        <v>9998</v>
      </c>
      <c r="CT69" s="8">
        <f t="shared" si="408"/>
        <v>10498</v>
      </c>
      <c r="CU69" s="14">
        <f t="shared" si="408"/>
        <v>10798</v>
      </c>
    </row>
    <row r="70" spans="1:99" x14ac:dyDescent="0.3">
      <c r="A70" s="31" t="s">
        <v>32</v>
      </c>
      <c r="B70" s="8">
        <f>B49+B61+B63+B49*0.1</f>
        <v>2503.9</v>
      </c>
      <c r="C70" s="8">
        <f t="shared" ref="C70:H70" si="409">C49+C61+C63+C49*0.1</f>
        <v>2718.9</v>
      </c>
      <c r="D70" s="8">
        <f t="shared" si="409"/>
        <v>2933.9</v>
      </c>
      <c r="E70" s="8">
        <f t="shared" si="409"/>
        <v>3203.9</v>
      </c>
      <c r="F70" s="8">
        <f t="shared" si="409"/>
        <v>3363.9</v>
      </c>
      <c r="G70" s="8">
        <f t="shared" si="409"/>
        <v>3688.9</v>
      </c>
      <c r="H70" s="14">
        <f t="shared" si="409"/>
        <v>3903.9</v>
      </c>
      <c r="I70" s="31" t="s">
        <v>32</v>
      </c>
      <c r="J70" s="8">
        <f>J49+J61+J63+J49*0.1</f>
        <v>7237.9</v>
      </c>
      <c r="K70" s="8">
        <f t="shared" ref="K70:P70" si="410">K49+K61+K63+K49*0.1</f>
        <v>7887.9</v>
      </c>
      <c r="L70" s="8">
        <f t="shared" si="410"/>
        <v>8362.9</v>
      </c>
      <c r="M70" s="8">
        <f t="shared" si="410"/>
        <v>8737.9</v>
      </c>
      <c r="N70" s="8">
        <f t="shared" si="410"/>
        <v>9047.9</v>
      </c>
      <c r="O70" s="8">
        <f t="shared" si="410"/>
        <v>9367.9</v>
      </c>
      <c r="P70" s="14">
        <f t="shared" si="410"/>
        <v>9687.9</v>
      </c>
      <c r="Q70" s="31" t="s">
        <v>32</v>
      </c>
      <c r="R70" s="8">
        <f>R49+R61+R63+R49*0.1</f>
        <v>10297.9</v>
      </c>
      <c r="S70" s="8">
        <f t="shared" ref="S70:X70" si="411">S49+S61+S63+S49*0.1</f>
        <v>10877.9</v>
      </c>
      <c r="T70" s="8">
        <f t="shared" si="411"/>
        <v>11197.9</v>
      </c>
      <c r="U70" s="8">
        <f t="shared" si="411"/>
        <v>11737.9</v>
      </c>
      <c r="V70" s="8">
        <f t="shared" si="411"/>
        <v>12057.9</v>
      </c>
      <c r="W70" s="8">
        <f t="shared" si="411"/>
        <v>12487.9</v>
      </c>
      <c r="X70" s="14">
        <f t="shared" si="411"/>
        <v>12917.9</v>
      </c>
      <c r="Z70" s="31" t="s">
        <v>32</v>
      </c>
      <c r="AA70" s="8">
        <f>AA49+AA61+AA63+AA49*0.1</f>
        <v>3817.9</v>
      </c>
      <c r="AB70" s="8">
        <f t="shared" ref="AB70:AG70" si="412">AB49+AB61+AB63+AB49*0.1</f>
        <v>4027.9</v>
      </c>
      <c r="AC70" s="8">
        <f t="shared" si="412"/>
        <v>4392.8999999999996</v>
      </c>
      <c r="AD70" s="8">
        <f t="shared" si="412"/>
        <v>4867.8999999999996</v>
      </c>
      <c r="AE70" s="8">
        <f t="shared" si="412"/>
        <v>5177.8999999999996</v>
      </c>
      <c r="AF70" s="8">
        <f t="shared" si="412"/>
        <v>5397.9</v>
      </c>
      <c r="AG70" s="14">
        <f t="shared" si="412"/>
        <v>5707.9</v>
      </c>
      <c r="AH70" s="31" t="s">
        <v>32</v>
      </c>
      <c r="AI70" s="8">
        <f>AI49+AI61+AI63+AI49*0.1</f>
        <v>9573.9</v>
      </c>
      <c r="AJ70" s="8">
        <f t="shared" ref="AJ70:AO70" si="413">AJ49+AJ61+AJ63+AJ49*0.1</f>
        <v>10323.9</v>
      </c>
      <c r="AK70" s="8">
        <f t="shared" si="413"/>
        <v>10798.9</v>
      </c>
      <c r="AL70" s="8">
        <f t="shared" si="413"/>
        <v>11548.9</v>
      </c>
      <c r="AM70" s="8">
        <f t="shared" si="413"/>
        <v>11858.9</v>
      </c>
      <c r="AN70" s="8">
        <f t="shared" si="413"/>
        <v>12168.9</v>
      </c>
      <c r="AO70" s="14">
        <f t="shared" si="413"/>
        <v>12478.9</v>
      </c>
      <c r="AP70" s="31" t="s">
        <v>32</v>
      </c>
      <c r="AQ70" s="8">
        <f>AQ49+AQ61+AQ63+AQ49*0.1</f>
        <v>12748.9</v>
      </c>
      <c r="AR70" s="8">
        <f t="shared" ref="AR70:AW70" si="414">AR49+AR61+AR63+AR49*0.1</f>
        <v>13583.9</v>
      </c>
      <c r="AS70" s="8">
        <f t="shared" si="414"/>
        <v>14098.9</v>
      </c>
      <c r="AT70" s="8">
        <f t="shared" si="414"/>
        <v>14643.9</v>
      </c>
      <c r="AU70" s="8">
        <f t="shared" si="414"/>
        <v>15153.9</v>
      </c>
      <c r="AV70" s="8">
        <f t="shared" si="414"/>
        <v>15788.9</v>
      </c>
      <c r="AW70" s="14">
        <f t="shared" si="414"/>
        <v>16148.9</v>
      </c>
      <c r="AY70" s="31" t="s">
        <v>32</v>
      </c>
      <c r="AZ70" s="8">
        <f>AZ49+AZ61+AZ63+AZ49*0.1</f>
        <v>2448.9</v>
      </c>
      <c r="BA70" s="8">
        <f t="shared" ref="BA70:BF70" si="415">BA49+BA61+BA63+BA49*0.1</f>
        <v>2663.9</v>
      </c>
      <c r="BB70" s="8">
        <f t="shared" si="415"/>
        <v>2878.9</v>
      </c>
      <c r="BC70" s="8">
        <f t="shared" si="415"/>
        <v>3148.9</v>
      </c>
      <c r="BD70" s="8">
        <f t="shared" si="415"/>
        <v>3308.9</v>
      </c>
      <c r="BE70" s="8">
        <f t="shared" si="415"/>
        <v>3633.9</v>
      </c>
      <c r="BF70" s="14">
        <f t="shared" si="415"/>
        <v>3848.9</v>
      </c>
      <c r="BG70" s="31" t="s">
        <v>32</v>
      </c>
      <c r="BH70" s="8">
        <f>BH49+BH61+BH63+BH49*0.1</f>
        <v>5147.8999999999996</v>
      </c>
      <c r="BI70" s="8">
        <f t="shared" ref="BI70:BN70" si="416">BI49+BI61+BI63+BI49*0.1</f>
        <v>5357.9</v>
      </c>
      <c r="BJ70" s="8">
        <f t="shared" si="416"/>
        <v>5667.9</v>
      </c>
      <c r="BK70" s="8">
        <f t="shared" si="416"/>
        <v>5877.9</v>
      </c>
      <c r="BL70" s="8">
        <f t="shared" si="416"/>
        <v>6187.9</v>
      </c>
      <c r="BM70" s="8">
        <f t="shared" si="416"/>
        <v>6397.9</v>
      </c>
      <c r="BN70" s="14">
        <f t="shared" si="416"/>
        <v>6607.9</v>
      </c>
      <c r="BO70" s="31" t="s">
        <v>32</v>
      </c>
      <c r="BP70" s="8">
        <f>BP49+BP61+BP63+BP49*0.1</f>
        <v>9087.9</v>
      </c>
      <c r="BQ70" s="8">
        <f t="shared" ref="BQ70:BV70" si="417">BQ49+BQ61+BQ63+BQ49*0.1</f>
        <v>9667.9</v>
      </c>
      <c r="BR70" s="8">
        <f t="shared" si="417"/>
        <v>9987.9</v>
      </c>
      <c r="BS70" s="8">
        <f t="shared" si="417"/>
        <v>10527.9</v>
      </c>
      <c r="BT70" s="8">
        <f t="shared" si="417"/>
        <v>10737.9</v>
      </c>
      <c r="BU70" s="8">
        <f t="shared" si="417"/>
        <v>11277.9</v>
      </c>
      <c r="BV70" s="14">
        <f t="shared" si="417"/>
        <v>11597.9</v>
      </c>
      <c r="BX70" s="31" t="s">
        <v>32</v>
      </c>
      <c r="BY70" s="8">
        <f>BY49+BY61+BY63+BY49*0.1</f>
        <v>2448.9</v>
      </c>
      <c r="BZ70" s="8">
        <f t="shared" ref="BZ70:CE70" si="418">BZ49+BZ61+BZ63+BZ49*0.1</f>
        <v>2663.9</v>
      </c>
      <c r="CA70" s="8">
        <f t="shared" si="418"/>
        <v>2878.9</v>
      </c>
      <c r="CB70" s="8">
        <f t="shared" si="418"/>
        <v>3148.9</v>
      </c>
      <c r="CC70" s="8">
        <f t="shared" si="418"/>
        <v>3308.9</v>
      </c>
      <c r="CD70" s="8">
        <f t="shared" si="418"/>
        <v>3633.9</v>
      </c>
      <c r="CE70" s="14">
        <f t="shared" si="418"/>
        <v>3848.9</v>
      </c>
      <c r="CF70" s="31" t="s">
        <v>32</v>
      </c>
      <c r="CG70" s="8">
        <f>CG49+CG61+CG63+CG49*0.1</f>
        <v>5147.8999999999996</v>
      </c>
      <c r="CH70" s="8">
        <f t="shared" ref="CH70:CM70" si="419">CH49+CH61+CH63+CH49*0.1</f>
        <v>5357.9</v>
      </c>
      <c r="CI70" s="8">
        <f t="shared" si="419"/>
        <v>5667.9</v>
      </c>
      <c r="CJ70" s="8">
        <f t="shared" si="419"/>
        <v>5877.9</v>
      </c>
      <c r="CK70" s="8">
        <f t="shared" si="419"/>
        <v>6187.9</v>
      </c>
      <c r="CL70" s="8">
        <f t="shared" si="419"/>
        <v>6397.9</v>
      </c>
      <c r="CM70" s="14">
        <f t="shared" si="419"/>
        <v>6607.9</v>
      </c>
      <c r="CN70" s="31" t="s">
        <v>32</v>
      </c>
      <c r="CO70" s="8">
        <f>CO49+CO61+CO63+CO49*0.1</f>
        <v>9087.9</v>
      </c>
      <c r="CP70" s="8">
        <f t="shared" ref="CP70:CU70" si="420">CP49+CP61+CP63+CP49*0.1</f>
        <v>9667.9</v>
      </c>
      <c r="CQ70" s="8">
        <f t="shared" si="420"/>
        <v>9987.9</v>
      </c>
      <c r="CR70" s="8">
        <f t="shared" si="420"/>
        <v>10527.9</v>
      </c>
      <c r="CS70" s="8">
        <f t="shared" si="420"/>
        <v>10737.9</v>
      </c>
      <c r="CT70" s="8">
        <f t="shared" si="420"/>
        <v>11277.9</v>
      </c>
      <c r="CU70" s="14">
        <f t="shared" si="420"/>
        <v>11597.9</v>
      </c>
    </row>
    <row r="71" spans="1:99" x14ac:dyDescent="0.3">
      <c r="A71" s="31" t="s">
        <v>33</v>
      </c>
      <c r="B71" s="8">
        <f>B70+B66</f>
        <v>2603.9</v>
      </c>
      <c r="C71" s="8">
        <f t="shared" ref="C71:H71" si="421">C70+C66</f>
        <v>2818.9</v>
      </c>
      <c r="D71" s="8">
        <f t="shared" si="421"/>
        <v>3033.9</v>
      </c>
      <c r="E71" s="8">
        <f t="shared" si="421"/>
        <v>3303.9</v>
      </c>
      <c r="F71" s="8">
        <f t="shared" si="421"/>
        <v>3463.9</v>
      </c>
      <c r="G71" s="8">
        <f t="shared" si="421"/>
        <v>3788.9</v>
      </c>
      <c r="H71" s="14">
        <f t="shared" si="421"/>
        <v>4003.9</v>
      </c>
      <c r="I71" s="31" t="s">
        <v>33</v>
      </c>
      <c r="J71" s="8">
        <f>J70+J66</f>
        <v>7487.9</v>
      </c>
      <c r="K71" s="8">
        <f t="shared" ref="K71:P71" si="422">K70+K66</f>
        <v>8137.9</v>
      </c>
      <c r="L71" s="8">
        <f t="shared" si="422"/>
        <v>8612.9</v>
      </c>
      <c r="M71" s="8">
        <f t="shared" si="422"/>
        <v>8987.9</v>
      </c>
      <c r="N71" s="8">
        <f t="shared" si="422"/>
        <v>9297.9</v>
      </c>
      <c r="O71" s="8">
        <f t="shared" si="422"/>
        <v>9617.9</v>
      </c>
      <c r="P71" s="14">
        <f t="shared" si="422"/>
        <v>9937.9</v>
      </c>
      <c r="Q71" s="31" t="s">
        <v>33</v>
      </c>
      <c r="R71" s="8">
        <f>R70+R66</f>
        <v>10547.9</v>
      </c>
      <c r="S71" s="8">
        <f t="shared" ref="S71:X71" si="423">S70+S66</f>
        <v>11077.9</v>
      </c>
      <c r="T71" s="8">
        <f t="shared" si="423"/>
        <v>11397.9</v>
      </c>
      <c r="U71" s="8">
        <f t="shared" si="423"/>
        <v>11937.9</v>
      </c>
      <c r="V71" s="8">
        <f t="shared" si="423"/>
        <v>12257.9</v>
      </c>
      <c r="W71" s="8">
        <f t="shared" si="423"/>
        <v>12687.9</v>
      </c>
      <c r="X71" s="14">
        <f t="shared" si="423"/>
        <v>13117.9</v>
      </c>
      <c r="Z71" s="31" t="s">
        <v>33</v>
      </c>
      <c r="AA71" s="8">
        <f>AA70+AA66</f>
        <v>4017.9</v>
      </c>
      <c r="AB71" s="8">
        <f t="shared" ref="AB71:AG71" si="424">AB70+AB66</f>
        <v>4227.8999999999996</v>
      </c>
      <c r="AC71" s="8">
        <f t="shared" si="424"/>
        <v>4592.8999999999996</v>
      </c>
      <c r="AD71" s="8">
        <f t="shared" si="424"/>
        <v>5067.8999999999996</v>
      </c>
      <c r="AE71" s="8">
        <f t="shared" si="424"/>
        <v>5377.9</v>
      </c>
      <c r="AF71" s="8">
        <f t="shared" si="424"/>
        <v>5597.9</v>
      </c>
      <c r="AG71" s="14">
        <f t="shared" si="424"/>
        <v>5907.9</v>
      </c>
      <c r="AH71" s="31" t="s">
        <v>33</v>
      </c>
      <c r="AI71" s="8">
        <f>AI70+AI66</f>
        <v>10073.9</v>
      </c>
      <c r="AJ71" s="8">
        <f t="shared" ref="AJ71:AO71" si="425">AJ70+AJ66</f>
        <v>10823.9</v>
      </c>
      <c r="AK71" s="8">
        <f t="shared" si="425"/>
        <v>11298.9</v>
      </c>
      <c r="AL71" s="8">
        <f t="shared" si="425"/>
        <v>12048.9</v>
      </c>
      <c r="AM71" s="8">
        <f t="shared" si="425"/>
        <v>12358.9</v>
      </c>
      <c r="AN71" s="8">
        <f t="shared" si="425"/>
        <v>12668.9</v>
      </c>
      <c r="AO71" s="14">
        <f t="shared" si="425"/>
        <v>12978.9</v>
      </c>
      <c r="AP71" s="31" t="s">
        <v>33</v>
      </c>
      <c r="AQ71" s="8">
        <f>AQ70+AQ66</f>
        <v>13248.9</v>
      </c>
      <c r="AR71" s="8">
        <f t="shared" ref="AR71:AW71" si="426">AR70+AR66</f>
        <v>14083.9</v>
      </c>
      <c r="AS71" s="8">
        <f t="shared" si="426"/>
        <v>14598.9</v>
      </c>
      <c r="AT71" s="8">
        <f t="shared" si="426"/>
        <v>15143.9</v>
      </c>
      <c r="AU71" s="8">
        <f t="shared" si="426"/>
        <v>15653.9</v>
      </c>
      <c r="AV71" s="8">
        <f t="shared" si="426"/>
        <v>16288.9</v>
      </c>
      <c r="AW71" s="14">
        <f t="shared" si="426"/>
        <v>16648.900000000001</v>
      </c>
      <c r="AY71" s="31" t="s">
        <v>33</v>
      </c>
      <c r="AZ71" s="8">
        <f>AZ70+AZ66</f>
        <v>2548.9</v>
      </c>
      <c r="BA71" s="8">
        <f t="shared" ref="BA71:BF71" si="427">BA70+BA66</f>
        <v>2763.9</v>
      </c>
      <c r="BB71" s="8">
        <f t="shared" si="427"/>
        <v>2978.9</v>
      </c>
      <c r="BC71" s="8">
        <f t="shared" si="427"/>
        <v>3248.9</v>
      </c>
      <c r="BD71" s="8">
        <f t="shared" si="427"/>
        <v>3408.9</v>
      </c>
      <c r="BE71" s="8">
        <f t="shared" si="427"/>
        <v>3733.9</v>
      </c>
      <c r="BF71" s="14">
        <f t="shared" si="427"/>
        <v>3948.9</v>
      </c>
      <c r="BG71" s="31" t="s">
        <v>33</v>
      </c>
      <c r="BH71" s="8">
        <f>BH70+BH66</f>
        <v>5397.9</v>
      </c>
      <c r="BI71" s="8">
        <f t="shared" ref="BI71:BN71" si="428">BI70+BI66</f>
        <v>5607.9</v>
      </c>
      <c r="BJ71" s="8">
        <f t="shared" si="428"/>
        <v>5917.9</v>
      </c>
      <c r="BK71" s="8">
        <f t="shared" si="428"/>
        <v>6127.9</v>
      </c>
      <c r="BL71" s="8">
        <f t="shared" si="428"/>
        <v>6437.9</v>
      </c>
      <c r="BM71" s="8">
        <f t="shared" si="428"/>
        <v>6647.9</v>
      </c>
      <c r="BN71" s="14">
        <f t="shared" si="428"/>
        <v>6857.9</v>
      </c>
      <c r="BO71" s="31" t="s">
        <v>33</v>
      </c>
      <c r="BP71" s="8">
        <f>BP70+BP66</f>
        <v>9337.9</v>
      </c>
      <c r="BQ71" s="8">
        <f t="shared" ref="BQ71:BV71" si="429">BQ70+BQ66</f>
        <v>9867.9</v>
      </c>
      <c r="BR71" s="8">
        <f t="shared" si="429"/>
        <v>10187.9</v>
      </c>
      <c r="BS71" s="8">
        <f t="shared" si="429"/>
        <v>10727.9</v>
      </c>
      <c r="BT71" s="8">
        <f t="shared" si="429"/>
        <v>10937.9</v>
      </c>
      <c r="BU71" s="8">
        <f t="shared" si="429"/>
        <v>11477.9</v>
      </c>
      <c r="BV71" s="14">
        <f t="shared" si="429"/>
        <v>11797.9</v>
      </c>
      <c r="BX71" s="31" t="s">
        <v>33</v>
      </c>
      <c r="BY71" s="8">
        <f>BY70+BY66</f>
        <v>2548.9</v>
      </c>
      <c r="BZ71" s="8">
        <f t="shared" ref="BZ71:CE71" si="430">BZ70+BZ66</f>
        <v>2763.9</v>
      </c>
      <c r="CA71" s="8">
        <f t="shared" si="430"/>
        <v>2978.9</v>
      </c>
      <c r="CB71" s="8">
        <f t="shared" si="430"/>
        <v>3248.9</v>
      </c>
      <c r="CC71" s="8">
        <f t="shared" si="430"/>
        <v>3408.9</v>
      </c>
      <c r="CD71" s="8">
        <f t="shared" si="430"/>
        <v>3733.9</v>
      </c>
      <c r="CE71" s="14">
        <f t="shared" si="430"/>
        <v>3948.9</v>
      </c>
      <c r="CF71" s="31" t="s">
        <v>33</v>
      </c>
      <c r="CG71" s="8">
        <f>CG70+CG66</f>
        <v>5397.9</v>
      </c>
      <c r="CH71" s="8">
        <f t="shared" ref="CH71:CM71" si="431">CH70+CH66</f>
        <v>5607.9</v>
      </c>
      <c r="CI71" s="8">
        <f t="shared" si="431"/>
        <v>5917.9</v>
      </c>
      <c r="CJ71" s="8">
        <f t="shared" si="431"/>
        <v>6127.9</v>
      </c>
      <c r="CK71" s="8">
        <f t="shared" si="431"/>
        <v>6437.9</v>
      </c>
      <c r="CL71" s="8">
        <f t="shared" si="431"/>
        <v>6647.9</v>
      </c>
      <c r="CM71" s="14">
        <f t="shared" si="431"/>
        <v>6857.9</v>
      </c>
      <c r="CN71" s="31" t="s">
        <v>33</v>
      </c>
      <c r="CO71" s="8">
        <f>CO70+CO66</f>
        <v>9337.9</v>
      </c>
      <c r="CP71" s="8">
        <f t="shared" ref="CP71:CU71" si="432">CP70+CP66</f>
        <v>9867.9</v>
      </c>
      <c r="CQ71" s="8">
        <f t="shared" si="432"/>
        <v>10187.9</v>
      </c>
      <c r="CR71" s="8">
        <f t="shared" si="432"/>
        <v>10727.9</v>
      </c>
      <c r="CS71" s="8">
        <f t="shared" si="432"/>
        <v>10937.9</v>
      </c>
      <c r="CT71" s="8">
        <f t="shared" si="432"/>
        <v>11477.9</v>
      </c>
      <c r="CU71" s="14">
        <f t="shared" si="432"/>
        <v>11797.9</v>
      </c>
    </row>
    <row r="72" spans="1:99" x14ac:dyDescent="0.3">
      <c r="A72" s="31" t="s">
        <v>35</v>
      </c>
      <c r="B72" s="8">
        <f>B49+B61+B66</f>
        <v>2149</v>
      </c>
      <c r="C72" s="8">
        <f t="shared" ref="C72:H72" si="433">C49+C61+C66</f>
        <v>2349</v>
      </c>
      <c r="D72" s="8">
        <f t="shared" si="433"/>
        <v>2549</v>
      </c>
      <c r="E72" s="8">
        <f t="shared" si="433"/>
        <v>2799</v>
      </c>
      <c r="F72" s="8">
        <f t="shared" si="433"/>
        <v>2949</v>
      </c>
      <c r="G72" s="8">
        <f t="shared" si="433"/>
        <v>3249</v>
      </c>
      <c r="H72" s="14">
        <f t="shared" si="433"/>
        <v>3449</v>
      </c>
      <c r="I72" s="31" t="s">
        <v>35</v>
      </c>
      <c r="J72" s="8">
        <f>J49+J61+J66</f>
        <v>6448</v>
      </c>
      <c r="K72" s="8">
        <f t="shared" ref="K72:P72" si="434">K49+K61+K66</f>
        <v>7048</v>
      </c>
      <c r="L72" s="8">
        <f t="shared" si="434"/>
        <v>7398</v>
      </c>
      <c r="M72" s="8">
        <f t="shared" si="434"/>
        <v>7748</v>
      </c>
      <c r="N72" s="8">
        <f t="shared" si="434"/>
        <v>7948</v>
      </c>
      <c r="O72" s="8">
        <f t="shared" si="434"/>
        <v>8248</v>
      </c>
      <c r="P72" s="14">
        <f t="shared" si="434"/>
        <v>8548</v>
      </c>
      <c r="Q72" s="31" t="s">
        <v>35</v>
      </c>
      <c r="R72" s="8">
        <f>R49+R61+R66</f>
        <v>8948</v>
      </c>
      <c r="S72" s="8">
        <f t="shared" ref="S72:X72" si="435">S49+S61+S66</f>
        <v>9298</v>
      </c>
      <c r="T72" s="8">
        <f t="shared" si="435"/>
        <v>9598</v>
      </c>
      <c r="U72" s="8">
        <f t="shared" si="435"/>
        <v>10098</v>
      </c>
      <c r="V72" s="8">
        <f t="shared" si="435"/>
        <v>10398</v>
      </c>
      <c r="W72" s="8">
        <f t="shared" si="435"/>
        <v>10798</v>
      </c>
      <c r="X72" s="14">
        <f t="shared" si="435"/>
        <v>11198</v>
      </c>
      <c r="Z72" s="31" t="s">
        <v>35</v>
      </c>
      <c r="AA72" s="8">
        <f>AA49+AA61+AA66</f>
        <v>3398</v>
      </c>
      <c r="AB72" s="8">
        <f t="shared" ref="AB72:AG72" si="436">AB49+AB61+AB66</f>
        <v>3598</v>
      </c>
      <c r="AC72" s="8">
        <f t="shared" si="436"/>
        <v>3948</v>
      </c>
      <c r="AD72" s="8">
        <f t="shared" si="436"/>
        <v>4398</v>
      </c>
      <c r="AE72" s="8">
        <f t="shared" si="436"/>
        <v>4698</v>
      </c>
      <c r="AF72" s="8">
        <f t="shared" si="436"/>
        <v>4898</v>
      </c>
      <c r="AG72" s="14">
        <f t="shared" si="436"/>
        <v>5198</v>
      </c>
      <c r="AH72" s="31" t="s">
        <v>35</v>
      </c>
      <c r="AI72" s="8">
        <f>AI49+AI61+AI66</f>
        <v>8649</v>
      </c>
      <c r="AJ72" s="8">
        <f t="shared" ref="AJ72:AO72" si="437">AJ49+AJ61+AJ66</f>
        <v>9349</v>
      </c>
      <c r="AK72" s="8">
        <f t="shared" si="437"/>
        <v>9799</v>
      </c>
      <c r="AL72" s="8">
        <f t="shared" si="437"/>
        <v>10499</v>
      </c>
      <c r="AM72" s="8">
        <f t="shared" si="437"/>
        <v>10799</v>
      </c>
      <c r="AN72" s="8">
        <f t="shared" si="437"/>
        <v>11099</v>
      </c>
      <c r="AO72" s="14">
        <f t="shared" si="437"/>
        <v>11399</v>
      </c>
      <c r="AP72" s="31" t="s">
        <v>35</v>
      </c>
      <c r="AQ72" s="8">
        <f>AQ49+AQ61+AQ66</f>
        <v>11099</v>
      </c>
      <c r="AR72" s="8">
        <f t="shared" ref="AR72:AW72" si="438">AR49+AR61+AR66</f>
        <v>11649</v>
      </c>
      <c r="AS72" s="8">
        <f t="shared" si="438"/>
        <v>12149</v>
      </c>
      <c r="AT72" s="8">
        <f t="shared" si="438"/>
        <v>12649</v>
      </c>
      <c r="AU72" s="8">
        <f t="shared" si="438"/>
        <v>13149</v>
      </c>
      <c r="AV72" s="8">
        <f t="shared" si="438"/>
        <v>13749</v>
      </c>
      <c r="AW72" s="14">
        <f t="shared" si="438"/>
        <v>14099</v>
      </c>
      <c r="AY72" s="31" t="s">
        <v>35</v>
      </c>
      <c r="AZ72" s="8">
        <f>AZ49+AZ61+AZ66</f>
        <v>2099</v>
      </c>
      <c r="BA72" s="8">
        <f t="shared" ref="BA72:BF72" si="439">BA49+BA61+BA66</f>
        <v>2299</v>
      </c>
      <c r="BB72" s="8">
        <f t="shared" si="439"/>
        <v>2499</v>
      </c>
      <c r="BC72" s="8">
        <f t="shared" si="439"/>
        <v>2749</v>
      </c>
      <c r="BD72" s="8">
        <f t="shared" si="439"/>
        <v>2899</v>
      </c>
      <c r="BE72" s="8">
        <f t="shared" si="439"/>
        <v>3199</v>
      </c>
      <c r="BF72" s="14">
        <f t="shared" si="439"/>
        <v>3399</v>
      </c>
      <c r="BG72" s="31" t="s">
        <v>35</v>
      </c>
      <c r="BH72" s="8">
        <f>BH49+BH61+BH66</f>
        <v>4548</v>
      </c>
      <c r="BI72" s="8">
        <f t="shared" ref="BI72:BN72" si="440">BI49+BI61+BI66</f>
        <v>4748</v>
      </c>
      <c r="BJ72" s="8">
        <f t="shared" si="440"/>
        <v>4948</v>
      </c>
      <c r="BK72" s="8">
        <f t="shared" si="440"/>
        <v>5148</v>
      </c>
      <c r="BL72" s="8">
        <f t="shared" si="440"/>
        <v>5348</v>
      </c>
      <c r="BM72" s="8">
        <f t="shared" si="440"/>
        <v>5548</v>
      </c>
      <c r="BN72" s="14">
        <f t="shared" si="440"/>
        <v>5748</v>
      </c>
      <c r="BO72" s="31" t="s">
        <v>35</v>
      </c>
      <c r="BP72" s="8">
        <f>BP49+BP61+BP66</f>
        <v>7848</v>
      </c>
      <c r="BQ72" s="8">
        <f t="shared" ref="BQ72:BV72" si="441">BQ49+BQ61+BQ66</f>
        <v>8198</v>
      </c>
      <c r="BR72" s="8">
        <f t="shared" si="441"/>
        <v>8498</v>
      </c>
      <c r="BS72" s="8">
        <f t="shared" si="441"/>
        <v>8998</v>
      </c>
      <c r="BT72" s="8">
        <f t="shared" si="441"/>
        <v>9198</v>
      </c>
      <c r="BU72" s="8">
        <f t="shared" si="441"/>
        <v>9698</v>
      </c>
      <c r="BV72" s="14">
        <f t="shared" si="441"/>
        <v>9998</v>
      </c>
      <c r="BX72" s="31" t="s">
        <v>35</v>
      </c>
      <c r="BY72" s="8">
        <f>BY49+BY61+BY66</f>
        <v>2099</v>
      </c>
      <c r="BZ72" s="8">
        <f t="shared" ref="BZ72:CE72" si="442">BZ49+BZ61+BZ66</f>
        <v>2299</v>
      </c>
      <c r="CA72" s="8">
        <f t="shared" si="442"/>
        <v>2499</v>
      </c>
      <c r="CB72" s="8">
        <f t="shared" si="442"/>
        <v>2749</v>
      </c>
      <c r="CC72" s="8">
        <f t="shared" si="442"/>
        <v>2899</v>
      </c>
      <c r="CD72" s="8">
        <f t="shared" si="442"/>
        <v>3199</v>
      </c>
      <c r="CE72" s="14">
        <f t="shared" si="442"/>
        <v>3399</v>
      </c>
      <c r="CF72" s="31" t="s">
        <v>35</v>
      </c>
      <c r="CG72" s="8">
        <f>CG49+CG61+CG66</f>
        <v>4548</v>
      </c>
      <c r="CH72" s="8">
        <f t="shared" ref="CH72:CM72" si="443">CH49+CH61+CH66</f>
        <v>4748</v>
      </c>
      <c r="CI72" s="8">
        <f t="shared" si="443"/>
        <v>4948</v>
      </c>
      <c r="CJ72" s="8">
        <f t="shared" si="443"/>
        <v>5148</v>
      </c>
      <c r="CK72" s="8">
        <f t="shared" si="443"/>
        <v>5348</v>
      </c>
      <c r="CL72" s="8">
        <f t="shared" si="443"/>
        <v>5548</v>
      </c>
      <c r="CM72" s="14">
        <f t="shared" si="443"/>
        <v>5748</v>
      </c>
      <c r="CN72" s="31" t="s">
        <v>35</v>
      </c>
      <c r="CO72" s="8">
        <f>CO49+CO61+CO66</f>
        <v>7848</v>
      </c>
      <c r="CP72" s="8">
        <f t="shared" ref="CP72:CU72" si="444">CP49+CP61+CP66</f>
        <v>8198</v>
      </c>
      <c r="CQ72" s="8">
        <f t="shared" si="444"/>
        <v>8498</v>
      </c>
      <c r="CR72" s="8">
        <f t="shared" si="444"/>
        <v>8998</v>
      </c>
      <c r="CS72" s="8">
        <f t="shared" si="444"/>
        <v>9198</v>
      </c>
      <c r="CT72" s="8">
        <f t="shared" si="444"/>
        <v>9698</v>
      </c>
      <c r="CU72" s="14">
        <f t="shared" si="444"/>
        <v>9998</v>
      </c>
    </row>
    <row r="73" spans="1:99" x14ac:dyDescent="0.3">
      <c r="A73" s="31" t="s">
        <v>36</v>
      </c>
      <c r="B73" s="8">
        <f>B49+B61+B66+B49*0.1</f>
        <v>2303.9</v>
      </c>
      <c r="C73" s="8">
        <f t="shared" ref="C73:H73" si="445">C49+C61+C66+C49*0.1</f>
        <v>2518.9</v>
      </c>
      <c r="D73" s="8">
        <f t="shared" si="445"/>
        <v>2733.9</v>
      </c>
      <c r="E73" s="8">
        <f t="shared" si="445"/>
        <v>3003.9</v>
      </c>
      <c r="F73" s="8">
        <f t="shared" si="445"/>
        <v>3163.9</v>
      </c>
      <c r="G73" s="8">
        <f t="shared" si="445"/>
        <v>3488.9</v>
      </c>
      <c r="H73" s="14">
        <f t="shared" si="445"/>
        <v>3703.9</v>
      </c>
      <c r="I73" s="31" t="s">
        <v>36</v>
      </c>
      <c r="J73" s="8">
        <f>J49+J61+J66+J49*0.1</f>
        <v>6987.9</v>
      </c>
      <c r="K73" s="8">
        <f t="shared" ref="K73:P73" si="446">K49+K61+K66+K49*0.1</f>
        <v>7637.9</v>
      </c>
      <c r="L73" s="8">
        <f t="shared" si="446"/>
        <v>8012.9</v>
      </c>
      <c r="M73" s="8">
        <f t="shared" si="446"/>
        <v>8387.9</v>
      </c>
      <c r="N73" s="8">
        <f t="shared" si="446"/>
        <v>8597.9</v>
      </c>
      <c r="O73" s="8">
        <f t="shared" si="446"/>
        <v>8917.9</v>
      </c>
      <c r="P73" s="14">
        <f t="shared" si="446"/>
        <v>9237.9</v>
      </c>
      <c r="Q73" s="31" t="s">
        <v>36</v>
      </c>
      <c r="R73" s="8">
        <f>R49+R61+R66+R49*0.1</f>
        <v>9697.9</v>
      </c>
      <c r="S73" s="8">
        <f t="shared" ref="S73:X73" si="447">S49+S61+S66+S49*0.1</f>
        <v>10077.9</v>
      </c>
      <c r="T73" s="8">
        <f t="shared" si="447"/>
        <v>10397.9</v>
      </c>
      <c r="U73" s="8">
        <f t="shared" si="447"/>
        <v>10937.9</v>
      </c>
      <c r="V73" s="8">
        <f t="shared" si="447"/>
        <v>11257.9</v>
      </c>
      <c r="W73" s="8">
        <f t="shared" si="447"/>
        <v>11687.9</v>
      </c>
      <c r="X73" s="14">
        <f t="shared" si="447"/>
        <v>12117.9</v>
      </c>
      <c r="Z73" s="31" t="s">
        <v>36</v>
      </c>
      <c r="AA73" s="8">
        <f>AA49+AA61+AA66+AA49*0.1</f>
        <v>3617.9</v>
      </c>
      <c r="AB73" s="8">
        <f t="shared" ref="AB73:AG73" si="448">AB49+AB61+AB66+AB49*0.1</f>
        <v>3827.9</v>
      </c>
      <c r="AC73" s="8">
        <f t="shared" si="448"/>
        <v>4192.8999999999996</v>
      </c>
      <c r="AD73" s="8">
        <f t="shared" si="448"/>
        <v>4667.8999999999996</v>
      </c>
      <c r="AE73" s="8">
        <f t="shared" si="448"/>
        <v>4977.8999999999996</v>
      </c>
      <c r="AF73" s="8">
        <f t="shared" si="448"/>
        <v>5197.8999999999996</v>
      </c>
      <c r="AG73" s="14">
        <f t="shared" si="448"/>
        <v>5507.9</v>
      </c>
      <c r="AH73" s="31" t="s">
        <v>36</v>
      </c>
      <c r="AI73" s="8">
        <f>AI49+AI61+AI66+AI49*0.1</f>
        <v>9323.9</v>
      </c>
      <c r="AJ73" s="8">
        <f t="shared" ref="AJ73:AO73" si="449">AJ49+AJ61+AJ66+AJ49*0.1</f>
        <v>10073.9</v>
      </c>
      <c r="AK73" s="8">
        <f t="shared" si="449"/>
        <v>10548.9</v>
      </c>
      <c r="AL73" s="8">
        <f t="shared" si="449"/>
        <v>11298.9</v>
      </c>
      <c r="AM73" s="8">
        <f t="shared" si="449"/>
        <v>11608.9</v>
      </c>
      <c r="AN73" s="8">
        <f t="shared" si="449"/>
        <v>11918.9</v>
      </c>
      <c r="AO73" s="14">
        <f t="shared" si="449"/>
        <v>12228.9</v>
      </c>
      <c r="AP73" s="31" t="s">
        <v>36</v>
      </c>
      <c r="AQ73" s="8">
        <f>AQ49+AQ61+AQ66+AQ49*0.1</f>
        <v>11998.9</v>
      </c>
      <c r="AR73" s="8">
        <f t="shared" ref="AR73:AW73" si="450">AR49+AR61+AR66+AR49*0.1</f>
        <v>12583.9</v>
      </c>
      <c r="AS73" s="8">
        <f t="shared" si="450"/>
        <v>13098.9</v>
      </c>
      <c r="AT73" s="8">
        <f t="shared" si="450"/>
        <v>13643.9</v>
      </c>
      <c r="AU73" s="8">
        <f t="shared" si="450"/>
        <v>14153.9</v>
      </c>
      <c r="AV73" s="8">
        <f t="shared" si="450"/>
        <v>14788.9</v>
      </c>
      <c r="AW73" s="14">
        <f t="shared" si="450"/>
        <v>15148.9</v>
      </c>
      <c r="AY73" s="31" t="s">
        <v>36</v>
      </c>
      <c r="AZ73" s="8">
        <f>AZ49+AZ61+AZ66+AZ49*0.1</f>
        <v>2248.9</v>
      </c>
      <c r="BA73" s="8">
        <f t="shared" ref="BA73:BF73" si="451">BA49+BA61+BA66+BA49*0.1</f>
        <v>2463.9</v>
      </c>
      <c r="BB73" s="8">
        <f t="shared" si="451"/>
        <v>2678.9</v>
      </c>
      <c r="BC73" s="8">
        <f t="shared" si="451"/>
        <v>2948.9</v>
      </c>
      <c r="BD73" s="8">
        <f t="shared" si="451"/>
        <v>3108.9</v>
      </c>
      <c r="BE73" s="8">
        <f t="shared" si="451"/>
        <v>3433.9</v>
      </c>
      <c r="BF73" s="14">
        <f t="shared" si="451"/>
        <v>3648.9</v>
      </c>
      <c r="BG73" s="31" t="s">
        <v>36</v>
      </c>
      <c r="BH73" s="8">
        <f>BH49+BH61+BH66+BH49*0.1</f>
        <v>4897.8999999999996</v>
      </c>
      <c r="BI73" s="8">
        <f t="shared" ref="BI73:BN73" si="452">BI49+BI61+BI66+BI49*0.1</f>
        <v>5107.8999999999996</v>
      </c>
      <c r="BJ73" s="8">
        <f t="shared" si="452"/>
        <v>5317.9</v>
      </c>
      <c r="BK73" s="8">
        <f t="shared" si="452"/>
        <v>5527.9</v>
      </c>
      <c r="BL73" s="8">
        <f t="shared" si="452"/>
        <v>5737.9</v>
      </c>
      <c r="BM73" s="8">
        <f t="shared" si="452"/>
        <v>5947.9</v>
      </c>
      <c r="BN73" s="14">
        <f t="shared" si="452"/>
        <v>6157.9</v>
      </c>
      <c r="BO73" s="31" t="s">
        <v>36</v>
      </c>
      <c r="BP73" s="8">
        <f>BP49+BP61+BP66+BP49*0.1</f>
        <v>8487.9</v>
      </c>
      <c r="BQ73" s="8">
        <f t="shared" ref="BQ73:BV73" si="453">BQ49+BQ61+BQ66+BQ49*0.1</f>
        <v>8867.9</v>
      </c>
      <c r="BR73" s="8">
        <f t="shared" si="453"/>
        <v>9187.9</v>
      </c>
      <c r="BS73" s="8">
        <f t="shared" si="453"/>
        <v>9727.9</v>
      </c>
      <c r="BT73" s="8">
        <f t="shared" si="453"/>
        <v>9937.9</v>
      </c>
      <c r="BU73" s="8">
        <f t="shared" si="453"/>
        <v>10477.9</v>
      </c>
      <c r="BV73" s="14">
        <f t="shared" si="453"/>
        <v>10797.9</v>
      </c>
      <c r="BX73" s="31" t="s">
        <v>36</v>
      </c>
      <c r="BY73" s="8">
        <f>BY49+BY61+BY66+BY49*0.1</f>
        <v>2248.9</v>
      </c>
      <c r="BZ73" s="8">
        <f t="shared" ref="BZ73:CE73" si="454">BZ49+BZ61+BZ66+BZ49*0.1</f>
        <v>2463.9</v>
      </c>
      <c r="CA73" s="8">
        <f t="shared" si="454"/>
        <v>2678.9</v>
      </c>
      <c r="CB73" s="8">
        <f t="shared" si="454"/>
        <v>2948.9</v>
      </c>
      <c r="CC73" s="8">
        <f t="shared" si="454"/>
        <v>3108.9</v>
      </c>
      <c r="CD73" s="8">
        <f t="shared" si="454"/>
        <v>3433.9</v>
      </c>
      <c r="CE73" s="14">
        <f t="shared" si="454"/>
        <v>3648.9</v>
      </c>
      <c r="CF73" s="31" t="s">
        <v>36</v>
      </c>
      <c r="CG73" s="8">
        <f>CG49+CG61+CG66+CG49*0.1</f>
        <v>4897.8999999999996</v>
      </c>
      <c r="CH73" s="8">
        <f t="shared" ref="CH73:CM73" si="455">CH49+CH61+CH66+CH49*0.1</f>
        <v>5107.8999999999996</v>
      </c>
      <c r="CI73" s="8">
        <f t="shared" si="455"/>
        <v>5317.9</v>
      </c>
      <c r="CJ73" s="8">
        <f t="shared" si="455"/>
        <v>5527.9</v>
      </c>
      <c r="CK73" s="8">
        <f t="shared" si="455"/>
        <v>5737.9</v>
      </c>
      <c r="CL73" s="8">
        <f t="shared" si="455"/>
        <v>5947.9</v>
      </c>
      <c r="CM73" s="14">
        <f t="shared" si="455"/>
        <v>6157.9</v>
      </c>
      <c r="CN73" s="31" t="s">
        <v>36</v>
      </c>
      <c r="CO73" s="8">
        <f>CO49+CO61+CO66+CO49*0.1</f>
        <v>8487.9</v>
      </c>
      <c r="CP73" s="8">
        <f t="shared" ref="CP73:CU73" si="456">CP49+CP61+CP66+CP49*0.1</f>
        <v>8867.9</v>
      </c>
      <c r="CQ73" s="8">
        <f t="shared" si="456"/>
        <v>9187.9</v>
      </c>
      <c r="CR73" s="8">
        <f t="shared" si="456"/>
        <v>9727.9</v>
      </c>
      <c r="CS73" s="8">
        <f t="shared" si="456"/>
        <v>9937.9</v>
      </c>
      <c r="CT73" s="8">
        <f t="shared" si="456"/>
        <v>10477.9</v>
      </c>
      <c r="CU73" s="14">
        <f t="shared" si="456"/>
        <v>10797.9</v>
      </c>
    </row>
    <row r="74" spans="1:99" x14ac:dyDescent="0.3">
      <c r="A74" s="31" t="s">
        <v>34</v>
      </c>
      <c r="B74" s="8">
        <f>B49+B61+B63+B66</f>
        <v>2449</v>
      </c>
      <c r="C74" s="8">
        <f t="shared" ref="C74:H74" si="457">C49+C61+C63+C66</f>
        <v>2649</v>
      </c>
      <c r="D74" s="8">
        <f t="shared" si="457"/>
        <v>2849</v>
      </c>
      <c r="E74" s="8">
        <f t="shared" si="457"/>
        <v>3099</v>
      </c>
      <c r="F74" s="8">
        <f t="shared" si="457"/>
        <v>3249</v>
      </c>
      <c r="G74" s="8">
        <f t="shared" si="457"/>
        <v>3549</v>
      </c>
      <c r="H74" s="14">
        <f t="shared" si="457"/>
        <v>3749</v>
      </c>
      <c r="I74" s="31" t="s">
        <v>34</v>
      </c>
      <c r="J74" s="8">
        <f>J49+J61+J63+J66</f>
        <v>6948</v>
      </c>
      <c r="K74" s="8">
        <f t="shared" ref="K74:P74" si="458">K49+K61+K63+K66</f>
        <v>7548</v>
      </c>
      <c r="L74" s="8">
        <f t="shared" si="458"/>
        <v>7998</v>
      </c>
      <c r="M74" s="8">
        <f t="shared" si="458"/>
        <v>8348</v>
      </c>
      <c r="N74" s="8">
        <f t="shared" si="458"/>
        <v>8648</v>
      </c>
      <c r="O74" s="8">
        <f t="shared" si="458"/>
        <v>8948</v>
      </c>
      <c r="P74" s="14">
        <f t="shared" si="458"/>
        <v>9248</v>
      </c>
      <c r="Q74" s="31" t="s">
        <v>34</v>
      </c>
      <c r="R74" s="8">
        <f>R49+R61+R63+R66</f>
        <v>9798</v>
      </c>
      <c r="S74" s="8">
        <f t="shared" ref="S74:X74" si="459">S49+S61+S63+S66</f>
        <v>10298</v>
      </c>
      <c r="T74" s="8">
        <f t="shared" si="459"/>
        <v>10598</v>
      </c>
      <c r="U74" s="8">
        <f t="shared" si="459"/>
        <v>11098</v>
      </c>
      <c r="V74" s="8">
        <f t="shared" si="459"/>
        <v>11398</v>
      </c>
      <c r="W74" s="8">
        <f t="shared" si="459"/>
        <v>11798</v>
      </c>
      <c r="X74" s="14">
        <f t="shared" si="459"/>
        <v>12198</v>
      </c>
      <c r="Z74" s="31" t="s">
        <v>34</v>
      </c>
      <c r="AA74" s="8">
        <f>AA49+AA61+AA63+AA66</f>
        <v>3798</v>
      </c>
      <c r="AB74" s="8">
        <f t="shared" ref="AB74:AG74" si="460">AB49+AB61+AB63+AB66</f>
        <v>3998</v>
      </c>
      <c r="AC74" s="8">
        <f t="shared" si="460"/>
        <v>4348</v>
      </c>
      <c r="AD74" s="8">
        <f t="shared" si="460"/>
        <v>4798</v>
      </c>
      <c r="AE74" s="8">
        <f t="shared" si="460"/>
        <v>5098</v>
      </c>
      <c r="AF74" s="8">
        <f t="shared" si="460"/>
        <v>5298</v>
      </c>
      <c r="AG74" s="14">
        <f t="shared" si="460"/>
        <v>5598</v>
      </c>
      <c r="AH74" s="31" t="s">
        <v>34</v>
      </c>
      <c r="AI74" s="8">
        <f>AI49+AI61+AI63+AI66</f>
        <v>9399</v>
      </c>
      <c r="AJ74" s="8">
        <f t="shared" ref="AJ74:AO74" si="461">AJ49+AJ61+AJ63+AJ66</f>
        <v>10099</v>
      </c>
      <c r="AK74" s="8">
        <f t="shared" si="461"/>
        <v>10549</v>
      </c>
      <c r="AL74" s="8">
        <f t="shared" si="461"/>
        <v>11249</v>
      </c>
      <c r="AM74" s="8">
        <f t="shared" si="461"/>
        <v>11549</v>
      </c>
      <c r="AN74" s="8">
        <f t="shared" si="461"/>
        <v>11849</v>
      </c>
      <c r="AO74" s="14">
        <f t="shared" si="461"/>
        <v>12149</v>
      </c>
      <c r="AP74" s="31" t="s">
        <v>34</v>
      </c>
      <c r="AQ74" s="8">
        <f>AQ49+AQ61+AQ63+AQ66</f>
        <v>12349</v>
      </c>
      <c r="AR74" s="8">
        <f t="shared" ref="AR74:AW74" si="462">AR49+AR61+AR63+AR66</f>
        <v>13149</v>
      </c>
      <c r="AS74" s="8">
        <f t="shared" si="462"/>
        <v>13649</v>
      </c>
      <c r="AT74" s="8">
        <f t="shared" si="462"/>
        <v>14149</v>
      </c>
      <c r="AU74" s="8">
        <f t="shared" si="462"/>
        <v>14649</v>
      </c>
      <c r="AV74" s="8">
        <f t="shared" si="462"/>
        <v>15249</v>
      </c>
      <c r="AW74" s="14">
        <f t="shared" si="462"/>
        <v>15599</v>
      </c>
      <c r="AY74" s="31" t="s">
        <v>34</v>
      </c>
      <c r="AZ74" s="8">
        <f>AZ49+AZ61+AZ63+AZ66</f>
        <v>2399</v>
      </c>
      <c r="BA74" s="8">
        <f t="shared" ref="BA74:BF74" si="463">BA49+BA61+BA63+BA66</f>
        <v>2599</v>
      </c>
      <c r="BB74" s="8">
        <f t="shared" si="463"/>
        <v>2799</v>
      </c>
      <c r="BC74" s="8">
        <f t="shared" si="463"/>
        <v>3049</v>
      </c>
      <c r="BD74" s="8">
        <f t="shared" si="463"/>
        <v>3199</v>
      </c>
      <c r="BE74" s="8">
        <f t="shared" si="463"/>
        <v>3499</v>
      </c>
      <c r="BF74" s="14">
        <f t="shared" si="463"/>
        <v>3699</v>
      </c>
      <c r="BG74" s="31" t="s">
        <v>34</v>
      </c>
      <c r="BH74" s="8">
        <f>BH49+BH61+BH63+BH66</f>
        <v>5048</v>
      </c>
      <c r="BI74" s="8">
        <f t="shared" ref="BI74:BN74" si="464">BI49+BI61+BI63+BI66</f>
        <v>5248</v>
      </c>
      <c r="BJ74" s="8">
        <f t="shared" si="464"/>
        <v>5548</v>
      </c>
      <c r="BK74" s="8">
        <f t="shared" si="464"/>
        <v>5748</v>
      </c>
      <c r="BL74" s="8">
        <f t="shared" si="464"/>
        <v>6048</v>
      </c>
      <c r="BM74" s="8">
        <f t="shared" si="464"/>
        <v>6248</v>
      </c>
      <c r="BN74" s="14">
        <f t="shared" si="464"/>
        <v>6448</v>
      </c>
      <c r="BO74" s="31" t="s">
        <v>34</v>
      </c>
      <c r="BP74" s="8">
        <f>BP49+BP61+BP63+BP66</f>
        <v>8698</v>
      </c>
      <c r="BQ74" s="8">
        <f t="shared" ref="BQ74:BV74" si="465">BQ49+BQ61+BQ63+BQ66</f>
        <v>9198</v>
      </c>
      <c r="BR74" s="8">
        <f t="shared" si="465"/>
        <v>9498</v>
      </c>
      <c r="BS74" s="8">
        <f t="shared" si="465"/>
        <v>9998</v>
      </c>
      <c r="BT74" s="8">
        <f t="shared" si="465"/>
        <v>10198</v>
      </c>
      <c r="BU74" s="8">
        <f t="shared" si="465"/>
        <v>10698</v>
      </c>
      <c r="BV74" s="14">
        <f t="shared" si="465"/>
        <v>10998</v>
      </c>
      <c r="BX74" s="31" t="s">
        <v>34</v>
      </c>
      <c r="BY74" s="8">
        <f>BY49+BY61+BY63+BY66</f>
        <v>2399</v>
      </c>
      <c r="BZ74" s="8">
        <f t="shared" ref="BZ74:CE74" si="466">BZ49+BZ61+BZ63+BZ66</f>
        <v>2599</v>
      </c>
      <c r="CA74" s="8">
        <f t="shared" si="466"/>
        <v>2799</v>
      </c>
      <c r="CB74" s="8">
        <f t="shared" si="466"/>
        <v>3049</v>
      </c>
      <c r="CC74" s="8">
        <f t="shared" si="466"/>
        <v>3199</v>
      </c>
      <c r="CD74" s="8">
        <f t="shared" si="466"/>
        <v>3499</v>
      </c>
      <c r="CE74" s="14">
        <f t="shared" si="466"/>
        <v>3699</v>
      </c>
      <c r="CF74" s="31" t="s">
        <v>34</v>
      </c>
      <c r="CG74" s="8">
        <f>CG49+CG61+CG63+CG66</f>
        <v>5048</v>
      </c>
      <c r="CH74" s="8">
        <f t="shared" ref="CH74:CM74" si="467">CH49+CH61+CH63+CH66</f>
        <v>5248</v>
      </c>
      <c r="CI74" s="8">
        <f t="shared" si="467"/>
        <v>5548</v>
      </c>
      <c r="CJ74" s="8">
        <f t="shared" si="467"/>
        <v>5748</v>
      </c>
      <c r="CK74" s="8">
        <f t="shared" si="467"/>
        <v>6048</v>
      </c>
      <c r="CL74" s="8">
        <f t="shared" si="467"/>
        <v>6248</v>
      </c>
      <c r="CM74" s="14">
        <f t="shared" si="467"/>
        <v>6448</v>
      </c>
      <c r="CN74" s="31" t="s">
        <v>34</v>
      </c>
      <c r="CO74" s="8">
        <f>CO49+CO61+CO63+CO66</f>
        <v>8698</v>
      </c>
      <c r="CP74" s="8">
        <f t="shared" ref="CP74:CU74" si="468">CP49+CP61+CP63+CP66</f>
        <v>9198</v>
      </c>
      <c r="CQ74" s="8">
        <f t="shared" si="468"/>
        <v>9498</v>
      </c>
      <c r="CR74" s="8">
        <f t="shared" si="468"/>
        <v>9998</v>
      </c>
      <c r="CS74" s="8">
        <f t="shared" si="468"/>
        <v>10198</v>
      </c>
      <c r="CT74" s="8">
        <f t="shared" si="468"/>
        <v>10698</v>
      </c>
      <c r="CU74" s="14">
        <f t="shared" si="468"/>
        <v>10998</v>
      </c>
    </row>
    <row r="75" spans="1:99" x14ac:dyDescent="0.3">
      <c r="A75" s="31" t="s">
        <v>28</v>
      </c>
      <c r="B75" s="8">
        <f>B49+B63</f>
        <v>1849</v>
      </c>
      <c r="C75" s="8">
        <f t="shared" ref="C75:H75" si="469">C49+C63</f>
        <v>1999</v>
      </c>
      <c r="D75" s="8">
        <f t="shared" si="469"/>
        <v>2149</v>
      </c>
      <c r="E75" s="8">
        <f t="shared" si="469"/>
        <v>2349</v>
      </c>
      <c r="F75" s="8">
        <f t="shared" si="469"/>
        <v>2449</v>
      </c>
      <c r="G75" s="8">
        <f t="shared" si="469"/>
        <v>2699</v>
      </c>
      <c r="H75" s="14">
        <f t="shared" si="469"/>
        <v>2849</v>
      </c>
      <c r="I75" s="31" t="s">
        <v>28</v>
      </c>
      <c r="J75" s="8">
        <f>J49+J63</f>
        <v>5899</v>
      </c>
      <c r="K75" s="8">
        <f t="shared" ref="K75:P75" si="470">K49+K63</f>
        <v>6399</v>
      </c>
      <c r="L75" s="8">
        <f t="shared" si="470"/>
        <v>6749</v>
      </c>
      <c r="M75" s="8">
        <f t="shared" si="470"/>
        <v>6999</v>
      </c>
      <c r="N75" s="8">
        <f t="shared" si="470"/>
        <v>7199</v>
      </c>
      <c r="O75" s="8">
        <f t="shared" si="470"/>
        <v>7399</v>
      </c>
      <c r="P75" s="14">
        <f t="shared" si="470"/>
        <v>7599</v>
      </c>
      <c r="Q75" s="31" t="s">
        <v>28</v>
      </c>
      <c r="R75" s="8">
        <f>R49+R63</f>
        <v>8349</v>
      </c>
      <c r="S75" s="8">
        <f t="shared" ref="S75:X75" si="471">S49+S63</f>
        <v>8799</v>
      </c>
      <c r="T75" s="8">
        <f t="shared" si="471"/>
        <v>8999</v>
      </c>
      <c r="U75" s="8">
        <f t="shared" si="471"/>
        <v>9399</v>
      </c>
      <c r="V75" s="8">
        <f t="shared" si="471"/>
        <v>9599</v>
      </c>
      <c r="W75" s="8">
        <f t="shared" si="471"/>
        <v>9899</v>
      </c>
      <c r="X75" s="14">
        <f t="shared" si="471"/>
        <v>10199</v>
      </c>
      <c r="Z75" s="31" t="s">
        <v>28</v>
      </c>
      <c r="AA75" s="8">
        <f>AA49+AA63</f>
        <v>2599</v>
      </c>
      <c r="AB75" s="8">
        <f t="shared" ref="AB75:AG75" si="472">AB49+AB63</f>
        <v>2699</v>
      </c>
      <c r="AC75" s="8">
        <f t="shared" si="472"/>
        <v>2849</v>
      </c>
      <c r="AD75" s="8">
        <f t="shared" si="472"/>
        <v>3099</v>
      </c>
      <c r="AE75" s="8">
        <f t="shared" si="472"/>
        <v>3199</v>
      </c>
      <c r="AF75" s="8">
        <f t="shared" si="472"/>
        <v>3399</v>
      </c>
      <c r="AG75" s="14">
        <f t="shared" si="472"/>
        <v>3499</v>
      </c>
      <c r="AH75" s="31" t="s">
        <v>28</v>
      </c>
      <c r="AI75" s="8">
        <f>AI49+AI63</f>
        <v>7499</v>
      </c>
      <c r="AJ75" s="8">
        <f t="shared" ref="AJ75:AO75" si="473">AJ49+AJ63</f>
        <v>7999</v>
      </c>
      <c r="AK75" s="8">
        <f t="shared" si="473"/>
        <v>8249</v>
      </c>
      <c r="AL75" s="8">
        <f t="shared" si="473"/>
        <v>8749</v>
      </c>
      <c r="AM75" s="8">
        <f t="shared" si="473"/>
        <v>8849</v>
      </c>
      <c r="AN75" s="8">
        <f t="shared" si="473"/>
        <v>8949</v>
      </c>
      <c r="AO75" s="14">
        <f t="shared" si="473"/>
        <v>9049</v>
      </c>
      <c r="AP75" s="31" t="s">
        <v>28</v>
      </c>
      <c r="AQ75" s="8">
        <f>AQ49+AQ63</f>
        <v>10249</v>
      </c>
      <c r="AR75" s="8">
        <f t="shared" ref="AR75:AW75" si="474">AR49+AR63</f>
        <v>10849</v>
      </c>
      <c r="AS75" s="8">
        <f t="shared" si="474"/>
        <v>10999</v>
      </c>
      <c r="AT75" s="8">
        <f t="shared" si="474"/>
        <v>11449</v>
      </c>
      <c r="AU75" s="8">
        <f t="shared" si="474"/>
        <v>11549</v>
      </c>
      <c r="AV75" s="8">
        <f t="shared" si="474"/>
        <v>11899</v>
      </c>
      <c r="AW75" s="14">
        <f t="shared" si="474"/>
        <v>11999</v>
      </c>
      <c r="AY75" s="31" t="s">
        <v>28</v>
      </c>
      <c r="AZ75" s="8">
        <f>AZ49+AZ63</f>
        <v>1799</v>
      </c>
      <c r="BA75" s="8">
        <f t="shared" ref="BA75:BF75" si="475">BA49+BA63</f>
        <v>1949</v>
      </c>
      <c r="BB75" s="8">
        <f t="shared" si="475"/>
        <v>2099</v>
      </c>
      <c r="BC75" s="8">
        <f t="shared" si="475"/>
        <v>2299</v>
      </c>
      <c r="BD75" s="8">
        <f t="shared" si="475"/>
        <v>2399</v>
      </c>
      <c r="BE75" s="8">
        <f t="shared" si="475"/>
        <v>2649</v>
      </c>
      <c r="BF75" s="14">
        <f t="shared" si="475"/>
        <v>2799</v>
      </c>
      <c r="BG75" s="31" t="s">
        <v>28</v>
      </c>
      <c r="BH75" s="8">
        <f>BH49+BH63</f>
        <v>3999</v>
      </c>
      <c r="BI75" s="8">
        <f t="shared" ref="BI75:BN75" si="476">BI49+BI63</f>
        <v>4099</v>
      </c>
      <c r="BJ75" s="8">
        <f t="shared" si="476"/>
        <v>4299</v>
      </c>
      <c r="BK75" s="8">
        <f t="shared" si="476"/>
        <v>4399</v>
      </c>
      <c r="BL75" s="8">
        <f t="shared" si="476"/>
        <v>4599</v>
      </c>
      <c r="BM75" s="8">
        <f t="shared" si="476"/>
        <v>4699</v>
      </c>
      <c r="BN75" s="14">
        <f t="shared" si="476"/>
        <v>4799</v>
      </c>
      <c r="BO75" s="31" t="s">
        <v>28</v>
      </c>
      <c r="BP75" s="8">
        <f>BP49+BP63</f>
        <v>7249</v>
      </c>
      <c r="BQ75" s="8">
        <f t="shared" ref="BQ75:BV75" si="477">BQ49+BQ63</f>
        <v>7699</v>
      </c>
      <c r="BR75" s="8">
        <f t="shared" si="477"/>
        <v>7899</v>
      </c>
      <c r="BS75" s="8">
        <f t="shared" si="477"/>
        <v>8299</v>
      </c>
      <c r="BT75" s="8">
        <f t="shared" si="477"/>
        <v>8399</v>
      </c>
      <c r="BU75" s="8">
        <f t="shared" si="477"/>
        <v>8799</v>
      </c>
      <c r="BV75" s="14">
        <f t="shared" si="477"/>
        <v>8999</v>
      </c>
      <c r="BX75" s="31" t="s">
        <v>28</v>
      </c>
      <c r="BY75" s="8">
        <f>BY49+BY63</f>
        <v>1799</v>
      </c>
      <c r="BZ75" s="8">
        <f t="shared" ref="BZ75:CE75" si="478">BZ49+BZ63</f>
        <v>1949</v>
      </c>
      <c r="CA75" s="8">
        <f t="shared" si="478"/>
        <v>2099</v>
      </c>
      <c r="CB75" s="8">
        <f t="shared" si="478"/>
        <v>2299</v>
      </c>
      <c r="CC75" s="8">
        <f t="shared" si="478"/>
        <v>2399</v>
      </c>
      <c r="CD75" s="8">
        <f t="shared" si="478"/>
        <v>2649</v>
      </c>
      <c r="CE75" s="14">
        <f t="shared" si="478"/>
        <v>2799</v>
      </c>
      <c r="CF75" s="31" t="s">
        <v>28</v>
      </c>
      <c r="CG75" s="8">
        <f>CG49+CG63</f>
        <v>3999</v>
      </c>
      <c r="CH75" s="8">
        <f t="shared" ref="CH75:CM75" si="479">CH49+CH63</f>
        <v>4099</v>
      </c>
      <c r="CI75" s="8">
        <f t="shared" si="479"/>
        <v>4299</v>
      </c>
      <c r="CJ75" s="8">
        <f t="shared" si="479"/>
        <v>4399</v>
      </c>
      <c r="CK75" s="8">
        <f t="shared" si="479"/>
        <v>4599</v>
      </c>
      <c r="CL75" s="8">
        <f t="shared" si="479"/>
        <v>4699</v>
      </c>
      <c r="CM75" s="14">
        <f t="shared" si="479"/>
        <v>4799</v>
      </c>
      <c r="CN75" s="31" t="s">
        <v>28</v>
      </c>
      <c r="CO75" s="8">
        <f>CO49+CO63</f>
        <v>7249</v>
      </c>
      <c r="CP75" s="8">
        <f t="shared" ref="CP75:CU75" si="480">CP49+CP63</f>
        <v>7699</v>
      </c>
      <c r="CQ75" s="8">
        <f t="shared" si="480"/>
        <v>7899</v>
      </c>
      <c r="CR75" s="8">
        <f t="shared" si="480"/>
        <v>8299</v>
      </c>
      <c r="CS75" s="8">
        <f t="shared" si="480"/>
        <v>8399</v>
      </c>
      <c r="CT75" s="8">
        <f t="shared" si="480"/>
        <v>8799</v>
      </c>
      <c r="CU75" s="14">
        <f t="shared" si="480"/>
        <v>8999</v>
      </c>
    </row>
    <row r="76" spans="1:99" x14ac:dyDescent="0.3">
      <c r="A76" s="31" t="s">
        <v>29</v>
      </c>
      <c r="B76" s="8">
        <f>B49+B49*0.1</f>
        <v>1703.9</v>
      </c>
      <c r="C76" s="8">
        <f t="shared" ref="C76:H76" si="481">C49+C49*0.1</f>
        <v>1868.9</v>
      </c>
      <c r="D76" s="8">
        <f t="shared" si="481"/>
        <v>2033.9</v>
      </c>
      <c r="E76" s="8">
        <f t="shared" si="481"/>
        <v>2253.9</v>
      </c>
      <c r="F76" s="8">
        <f t="shared" si="481"/>
        <v>2363.9</v>
      </c>
      <c r="G76" s="8">
        <f t="shared" si="481"/>
        <v>2638.9</v>
      </c>
      <c r="H76" s="14">
        <f t="shared" si="481"/>
        <v>2803.9</v>
      </c>
      <c r="I76" s="31" t="s">
        <v>29</v>
      </c>
      <c r="J76" s="8">
        <f>J49+J49*0.1</f>
        <v>5938.9</v>
      </c>
      <c r="K76" s="8">
        <f t="shared" ref="K76:P76" si="482">K49+K49*0.1</f>
        <v>6488.9</v>
      </c>
      <c r="L76" s="8">
        <f t="shared" si="482"/>
        <v>6763.9</v>
      </c>
      <c r="M76" s="8">
        <f t="shared" si="482"/>
        <v>7038.9</v>
      </c>
      <c r="N76" s="8">
        <f t="shared" si="482"/>
        <v>7148.9</v>
      </c>
      <c r="O76" s="8">
        <f t="shared" si="482"/>
        <v>7368.9</v>
      </c>
      <c r="P76" s="14">
        <f t="shared" si="482"/>
        <v>7588.9</v>
      </c>
      <c r="Q76" s="31" t="s">
        <v>29</v>
      </c>
      <c r="R76" s="8">
        <f>R49+R49*0.1</f>
        <v>8248.9</v>
      </c>
      <c r="S76" s="8">
        <f t="shared" ref="S76:X76" si="483">S49+S49*0.1</f>
        <v>8578.9</v>
      </c>
      <c r="T76" s="8">
        <f t="shared" si="483"/>
        <v>8798.9</v>
      </c>
      <c r="U76" s="8">
        <f t="shared" si="483"/>
        <v>9238.9</v>
      </c>
      <c r="V76" s="8">
        <f t="shared" si="483"/>
        <v>9458.9</v>
      </c>
      <c r="W76" s="8">
        <f t="shared" si="483"/>
        <v>9788.9</v>
      </c>
      <c r="X76" s="14">
        <f t="shared" si="483"/>
        <v>10118.9</v>
      </c>
      <c r="Z76" s="31" t="s">
        <v>29</v>
      </c>
      <c r="AA76" s="8">
        <f>AA49+AA49*0.1</f>
        <v>2418.9</v>
      </c>
      <c r="AB76" s="8">
        <f t="shared" ref="AB76:AG76" si="484">AB49+AB49*0.1</f>
        <v>2528.9</v>
      </c>
      <c r="AC76" s="8">
        <f t="shared" si="484"/>
        <v>2693.9</v>
      </c>
      <c r="AD76" s="8">
        <f t="shared" si="484"/>
        <v>2968.9</v>
      </c>
      <c r="AE76" s="8">
        <f t="shared" si="484"/>
        <v>3078.9</v>
      </c>
      <c r="AF76" s="8">
        <f t="shared" si="484"/>
        <v>3298.9</v>
      </c>
      <c r="AG76" s="14">
        <f t="shared" si="484"/>
        <v>3408.9</v>
      </c>
      <c r="AH76" s="31" t="s">
        <v>29</v>
      </c>
      <c r="AI76" s="8">
        <f>AI49+AI49*0.1</f>
        <v>7423.9</v>
      </c>
      <c r="AJ76" s="8">
        <f t="shared" ref="AJ76:AO76" si="485">AJ49+AJ49*0.1</f>
        <v>7973.9</v>
      </c>
      <c r="AK76" s="8">
        <f t="shared" si="485"/>
        <v>8248.9</v>
      </c>
      <c r="AL76" s="8">
        <f t="shared" si="485"/>
        <v>8798.9</v>
      </c>
      <c r="AM76" s="8">
        <f t="shared" si="485"/>
        <v>8908.9</v>
      </c>
      <c r="AN76" s="8">
        <f t="shared" si="485"/>
        <v>9018.9</v>
      </c>
      <c r="AO76" s="14">
        <f t="shared" si="485"/>
        <v>9128.9</v>
      </c>
      <c r="AP76" s="31" t="s">
        <v>29</v>
      </c>
      <c r="AQ76" s="8">
        <f>AQ49+AQ49*0.1</f>
        <v>9898.9</v>
      </c>
      <c r="AR76" s="8">
        <f t="shared" ref="AR76:AW76" si="486">AR49+AR49*0.1</f>
        <v>10283.9</v>
      </c>
      <c r="AS76" s="8">
        <f t="shared" si="486"/>
        <v>10448.9</v>
      </c>
      <c r="AT76" s="8">
        <f t="shared" si="486"/>
        <v>10943.9</v>
      </c>
      <c r="AU76" s="8">
        <f t="shared" si="486"/>
        <v>11053.9</v>
      </c>
      <c r="AV76" s="8">
        <f t="shared" si="486"/>
        <v>11438.9</v>
      </c>
      <c r="AW76" s="14">
        <f t="shared" si="486"/>
        <v>11548.9</v>
      </c>
      <c r="AY76" s="31" t="s">
        <v>29</v>
      </c>
      <c r="AZ76" s="8">
        <f>AZ49+AZ49*0.1</f>
        <v>1648.9</v>
      </c>
      <c r="BA76" s="8">
        <f t="shared" ref="BA76:BF76" si="487">BA49+BA49*0.1</f>
        <v>1813.9</v>
      </c>
      <c r="BB76" s="8">
        <f t="shared" si="487"/>
        <v>1978.9</v>
      </c>
      <c r="BC76" s="8">
        <f t="shared" si="487"/>
        <v>2198.9</v>
      </c>
      <c r="BD76" s="8">
        <f t="shared" si="487"/>
        <v>2308.9</v>
      </c>
      <c r="BE76" s="8">
        <f t="shared" si="487"/>
        <v>2583.9</v>
      </c>
      <c r="BF76" s="14">
        <f t="shared" si="487"/>
        <v>2748.9</v>
      </c>
      <c r="BG76" s="31" t="s">
        <v>29</v>
      </c>
      <c r="BH76" s="8">
        <f>BH49+BH49*0.1</f>
        <v>3848.9</v>
      </c>
      <c r="BI76" s="8">
        <f t="shared" ref="BI76:BN76" si="488">BI49+BI49*0.1</f>
        <v>3958.9</v>
      </c>
      <c r="BJ76" s="8">
        <f t="shared" si="488"/>
        <v>4068.9</v>
      </c>
      <c r="BK76" s="8">
        <f t="shared" si="488"/>
        <v>4178.8999999999996</v>
      </c>
      <c r="BL76" s="8">
        <f t="shared" si="488"/>
        <v>4288.8999999999996</v>
      </c>
      <c r="BM76" s="8">
        <f t="shared" si="488"/>
        <v>4398.8999999999996</v>
      </c>
      <c r="BN76" s="14">
        <f t="shared" si="488"/>
        <v>4508.8999999999996</v>
      </c>
      <c r="BO76" s="31" t="s">
        <v>29</v>
      </c>
      <c r="BP76" s="8">
        <f>BP49+BP49*0.1</f>
        <v>7038.9</v>
      </c>
      <c r="BQ76" s="8">
        <f t="shared" ref="BQ76:BV76" si="489">BQ49+BQ49*0.1</f>
        <v>7368.9</v>
      </c>
      <c r="BR76" s="8">
        <f t="shared" si="489"/>
        <v>7588.9</v>
      </c>
      <c r="BS76" s="8">
        <f t="shared" si="489"/>
        <v>8028.9</v>
      </c>
      <c r="BT76" s="8">
        <f t="shared" si="489"/>
        <v>8138.9</v>
      </c>
      <c r="BU76" s="8">
        <f t="shared" si="489"/>
        <v>8578.9</v>
      </c>
      <c r="BV76" s="14">
        <f t="shared" si="489"/>
        <v>8798.9</v>
      </c>
      <c r="BX76" s="31" t="s">
        <v>29</v>
      </c>
      <c r="BY76" s="8">
        <f>BY49+BY49*0.1</f>
        <v>1648.9</v>
      </c>
      <c r="BZ76" s="8">
        <f t="shared" ref="BZ76:CE76" si="490">BZ49+BZ49*0.1</f>
        <v>1813.9</v>
      </c>
      <c r="CA76" s="8">
        <f t="shared" si="490"/>
        <v>1978.9</v>
      </c>
      <c r="CB76" s="8">
        <f t="shared" si="490"/>
        <v>2198.9</v>
      </c>
      <c r="CC76" s="8">
        <f t="shared" si="490"/>
        <v>2308.9</v>
      </c>
      <c r="CD76" s="8">
        <f t="shared" si="490"/>
        <v>2583.9</v>
      </c>
      <c r="CE76" s="14">
        <f t="shared" si="490"/>
        <v>2748.9</v>
      </c>
      <c r="CF76" s="31" t="s">
        <v>29</v>
      </c>
      <c r="CG76" s="8">
        <f>CG49+CG49*0.1</f>
        <v>3848.9</v>
      </c>
      <c r="CH76" s="8">
        <f t="shared" ref="CH76:CM76" si="491">CH49+CH49*0.1</f>
        <v>3958.9</v>
      </c>
      <c r="CI76" s="8">
        <f t="shared" si="491"/>
        <v>4068.9</v>
      </c>
      <c r="CJ76" s="8">
        <f t="shared" si="491"/>
        <v>4178.8999999999996</v>
      </c>
      <c r="CK76" s="8">
        <f t="shared" si="491"/>
        <v>4288.8999999999996</v>
      </c>
      <c r="CL76" s="8">
        <f t="shared" si="491"/>
        <v>4398.8999999999996</v>
      </c>
      <c r="CM76" s="14">
        <f t="shared" si="491"/>
        <v>4508.8999999999996</v>
      </c>
      <c r="CN76" s="31" t="s">
        <v>29</v>
      </c>
      <c r="CO76" s="8">
        <f>CO49+CO49*0.1</f>
        <v>7038.9</v>
      </c>
      <c r="CP76" s="8">
        <f t="shared" ref="CP76:CU76" si="492">CP49+CP49*0.1</f>
        <v>7368.9</v>
      </c>
      <c r="CQ76" s="8">
        <f t="shared" si="492"/>
        <v>7588.9</v>
      </c>
      <c r="CR76" s="8">
        <f t="shared" si="492"/>
        <v>8028.9</v>
      </c>
      <c r="CS76" s="8">
        <f t="shared" si="492"/>
        <v>8138.9</v>
      </c>
      <c r="CT76" s="8">
        <f t="shared" si="492"/>
        <v>8578.9</v>
      </c>
      <c r="CU76" s="14">
        <f t="shared" si="492"/>
        <v>8798.9</v>
      </c>
    </row>
    <row r="77" spans="1:99" x14ac:dyDescent="0.3">
      <c r="A77" s="31" t="s">
        <v>30</v>
      </c>
      <c r="B77" s="8">
        <f>B49+B66</f>
        <v>1649</v>
      </c>
      <c r="C77" s="8">
        <f t="shared" ref="C77:H77" si="493">C49+C66</f>
        <v>1799</v>
      </c>
      <c r="D77" s="8">
        <f t="shared" si="493"/>
        <v>1949</v>
      </c>
      <c r="E77" s="8">
        <f t="shared" si="493"/>
        <v>2149</v>
      </c>
      <c r="F77" s="8">
        <f t="shared" si="493"/>
        <v>2249</v>
      </c>
      <c r="G77" s="8">
        <f t="shared" si="493"/>
        <v>2499</v>
      </c>
      <c r="H77" s="14">
        <f t="shared" si="493"/>
        <v>2649</v>
      </c>
      <c r="I77" s="31" t="s">
        <v>30</v>
      </c>
      <c r="J77" s="8">
        <f>J49+J66</f>
        <v>5649</v>
      </c>
      <c r="K77" s="8">
        <f t="shared" ref="K77:P77" si="494">K49+K66</f>
        <v>6149</v>
      </c>
      <c r="L77" s="8">
        <f t="shared" si="494"/>
        <v>6399</v>
      </c>
      <c r="M77" s="8">
        <f t="shared" si="494"/>
        <v>6649</v>
      </c>
      <c r="N77" s="8">
        <f t="shared" si="494"/>
        <v>6749</v>
      </c>
      <c r="O77" s="8">
        <f t="shared" si="494"/>
        <v>6949</v>
      </c>
      <c r="P77" s="14">
        <f t="shared" si="494"/>
        <v>7149</v>
      </c>
      <c r="Q77" s="31" t="s">
        <v>30</v>
      </c>
      <c r="R77" s="8">
        <f>R49+R66</f>
        <v>7749</v>
      </c>
      <c r="S77" s="8">
        <f t="shared" ref="S77:X77" si="495">S49+S66</f>
        <v>7999</v>
      </c>
      <c r="T77" s="8">
        <f t="shared" si="495"/>
        <v>8199</v>
      </c>
      <c r="U77" s="8">
        <f t="shared" si="495"/>
        <v>8599</v>
      </c>
      <c r="V77" s="8">
        <f t="shared" si="495"/>
        <v>8799</v>
      </c>
      <c r="W77" s="8">
        <f t="shared" si="495"/>
        <v>9099</v>
      </c>
      <c r="X77" s="14">
        <f t="shared" si="495"/>
        <v>9399</v>
      </c>
      <c r="Z77" s="31" t="s">
        <v>30</v>
      </c>
      <c r="AA77" s="8">
        <f>AA49+AA66</f>
        <v>2399</v>
      </c>
      <c r="AB77" s="8">
        <f t="shared" ref="AB77:AG77" si="496">AB49+AB66</f>
        <v>2499</v>
      </c>
      <c r="AC77" s="8">
        <f t="shared" si="496"/>
        <v>2649</v>
      </c>
      <c r="AD77" s="8">
        <f t="shared" si="496"/>
        <v>2899</v>
      </c>
      <c r="AE77" s="8">
        <f t="shared" si="496"/>
        <v>2999</v>
      </c>
      <c r="AF77" s="8">
        <f t="shared" si="496"/>
        <v>3199</v>
      </c>
      <c r="AG77" s="14">
        <f t="shared" si="496"/>
        <v>3299</v>
      </c>
      <c r="AH77" s="31" t="s">
        <v>30</v>
      </c>
      <c r="AI77" s="8">
        <f>AI49+AI66</f>
        <v>7249</v>
      </c>
      <c r="AJ77" s="8">
        <f t="shared" ref="AJ77:AO77" si="497">AJ49+AJ66</f>
        <v>7749</v>
      </c>
      <c r="AK77" s="8">
        <f t="shared" si="497"/>
        <v>7999</v>
      </c>
      <c r="AL77" s="8">
        <f t="shared" si="497"/>
        <v>8499</v>
      </c>
      <c r="AM77" s="8">
        <f t="shared" si="497"/>
        <v>8599</v>
      </c>
      <c r="AN77" s="8">
        <f t="shared" si="497"/>
        <v>8699</v>
      </c>
      <c r="AO77" s="14">
        <f t="shared" si="497"/>
        <v>8799</v>
      </c>
      <c r="AP77" s="31" t="s">
        <v>30</v>
      </c>
      <c r="AQ77" s="8">
        <f>AQ49+AQ66</f>
        <v>9499</v>
      </c>
      <c r="AR77" s="8">
        <f t="shared" ref="AR77:AW77" si="498">AR49+AR66</f>
        <v>9849</v>
      </c>
      <c r="AS77" s="8">
        <f t="shared" si="498"/>
        <v>9999</v>
      </c>
      <c r="AT77" s="8">
        <f t="shared" si="498"/>
        <v>10449</v>
      </c>
      <c r="AU77" s="8">
        <f t="shared" si="498"/>
        <v>10549</v>
      </c>
      <c r="AV77" s="8">
        <f t="shared" si="498"/>
        <v>10899</v>
      </c>
      <c r="AW77" s="14">
        <f t="shared" si="498"/>
        <v>10999</v>
      </c>
      <c r="AY77" s="31" t="s">
        <v>30</v>
      </c>
      <c r="AZ77" s="8">
        <f>AZ49+AZ66</f>
        <v>1599</v>
      </c>
      <c r="BA77" s="8">
        <f t="shared" ref="BA77:BF77" si="499">BA49+BA66</f>
        <v>1749</v>
      </c>
      <c r="BB77" s="8">
        <f t="shared" si="499"/>
        <v>1899</v>
      </c>
      <c r="BC77" s="8">
        <f t="shared" si="499"/>
        <v>2099</v>
      </c>
      <c r="BD77" s="8">
        <f t="shared" si="499"/>
        <v>2199</v>
      </c>
      <c r="BE77" s="8">
        <f t="shared" si="499"/>
        <v>2449</v>
      </c>
      <c r="BF77" s="14">
        <f t="shared" si="499"/>
        <v>2599</v>
      </c>
      <c r="BG77" s="31" t="s">
        <v>30</v>
      </c>
      <c r="BH77" s="8">
        <f>BH49+BH66</f>
        <v>3749</v>
      </c>
      <c r="BI77" s="8">
        <f t="shared" ref="BI77:BN77" si="500">BI49+BI66</f>
        <v>3849</v>
      </c>
      <c r="BJ77" s="8">
        <f t="shared" si="500"/>
        <v>3949</v>
      </c>
      <c r="BK77" s="8">
        <f t="shared" si="500"/>
        <v>4049</v>
      </c>
      <c r="BL77" s="8">
        <f t="shared" si="500"/>
        <v>4149</v>
      </c>
      <c r="BM77" s="8">
        <f t="shared" si="500"/>
        <v>4249</v>
      </c>
      <c r="BN77" s="14">
        <f t="shared" si="500"/>
        <v>4349</v>
      </c>
      <c r="BO77" s="31" t="s">
        <v>30</v>
      </c>
      <c r="BP77" s="8">
        <f>BP49+BP66</f>
        <v>6649</v>
      </c>
      <c r="BQ77" s="8">
        <f t="shared" ref="BQ77:BV77" si="501">BQ49+BQ66</f>
        <v>6899</v>
      </c>
      <c r="BR77" s="8">
        <f t="shared" si="501"/>
        <v>7099</v>
      </c>
      <c r="BS77" s="8">
        <f t="shared" si="501"/>
        <v>7499</v>
      </c>
      <c r="BT77" s="8">
        <f t="shared" si="501"/>
        <v>7599</v>
      </c>
      <c r="BU77" s="8">
        <f t="shared" si="501"/>
        <v>7999</v>
      </c>
      <c r="BV77" s="14">
        <f t="shared" si="501"/>
        <v>8199</v>
      </c>
      <c r="BX77" s="31" t="s">
        <v>30</v>
      </c>
      <c r="BY77" s="8">
        <f>BY49+BY66</f>
        <v>1599</v>
      </c>
      <c r="BZ77" s="8">
        <f t="shared" ref="BZ77:CE77" si="502">BZ49+BZ66</f>
        <v>1749</v>
      </c>
      <c r="CA77" s="8">
        <f t="shared" si="502"/>
        <v>1899</v>
      </c>
      <c r="CB77" s="8">
        <f t="shared" si="502"/>
        <v>2099</v>
      </c>
      <c r="CC77" s="8">
        <f t="shared" si="502"/>
        <v>2199</v>
      </c>
      <c r="CD77" s="8">
        <f t="shared" si="502"/>
        <v>2449</v>
      </c>
      <c r="CE77" s="14">
        <f t="shared" si="502"/>
        <v>2599</v>
      </c>
      <c r="CF77" s="31" t="s">
        <v>30</v>
      </c>
      <c r="CG77" s="8">
        <f>CG49+CG66</f>
        <v>3749</v>
      </c>
      <c r="CH77" s="8">
        <f t="shared" ref="CH77:CM77" si="503">CH49+CH66</f>
        <v>3849</v>
      </c>
      <c r="CI77" s="8">
        <f t="shared" si="503"/>
        <v>3949</v>
      </c>
      <c r="CJ77" s="8">
        <f t="shared" si="503"/>
        <v>4049</v>
      </c>
      <c r="CK77" s="8">
        <f t="shared" si="503"/>
        <v>4149</v>
      </c>
      <c r="CL77" s="8">
        <f t="shared" si="503"/>
        <v>4249</v>
      </c>
      <c r="CM77" s="14">
        <f t="shared" si="503"/>
        <v>4349</v>
      </c>
      <c r="CN77" s="31" t="s">
        <v>30</v>
      </c>
      <c r="CO77" s="8">
        <f>CO49+CO66</f>
        <v>6649</v>
      </c>
      <c r="CP77" s="8">
        <f t="shared" ref="CP77:CU77" si="504">CP49+CP66</f>
        <v>6899</v>
      </c>
      <c r="CQ77" s="8">
        <f t="shared" si="504"/>
        <v>7099</v>
      </c>
      <c r="CR77" s="8">
        <f t="shared" si="504"/>
        <v>7499</v>
      </c>
      <c r="CS77" s="8">
        <f t="shared" si="504"/>
        <v>7599</v>
      </c>
      <c r="CT77" s="8">
        <f t="shared" si="504"/>
        <v>7999</v>
      </c>
      <c r="CU77" s="14">
        <f t="shared" si="504"/>
        <v>8199</v>
      </c>
    </row>
    <row r="78" spans="1:99" x14ac:dyDescent="0.3">
      <c r="A78" s="31" t="s">
        <v>37</v>
      </c>
      <c r="B78" s="8">
        <f>B49+B63+B49*0.1</f>
        <v>2003.9</v>
      </c>
      <c r="C78" s="8">
        <f t="shared" ref="C78:H78" si="505">C49+C63+C49*0.1</f>
        <v>2168.9</v>
      </c>
      <c r="D78" s="8">
        <f t="shared" si="505"/>
        <v>2333.9</v>
      </c>
      <c r="E78" s="8">
        <f t="shared" si="505"/>
        <v>2553.9</v>
      </c>
      <c r="F78" s="8">
        <f t="shared" si="505"/>
        <v>2663.9</v>
      </c>
      <c r="G78" s="8">
        <f t="shared" si="505"/>
        <v>2938.9</v>
      </c>
      <c r="H78" s="14">
        <f t="shared" si="505"/>
        <v>3103.9</v>
      </c>
      <c r="I78" s="31" t="s">
        <v>37</v>
      </c>
      <c r="J78" s="8">
        <f>J49+J63+J49*0.1</f>
        <v>6438.9</v>
      </c>
      <c r="K78" s="8">
        <f t="shared" ref="K78:P78" si="506">K49+K63+K49*0.1</f>
        <v>6988.9</v>
      </c>
      <c r="L78" s="8">
        <f t="shared" si="506"/>
        <v>7363.9</v>
      </c>
      <c r="M78" s="8">
        <f t="shared" si="506"/>
        <v>7638.9</v>
      </c>
      <c r="N78" s="8">
        <f t="shared" si="506"/>
        <v>7848.9</v>
      </c>
      <c r="O78" s="8">
        <f t="shared" si="506"/>
        <v>8068.9</v>
      </c>
      <c r="P78" s="14">
        <f t="shared" si="506"/>
        <v>8288.9</v>
      </c>
      <c r="Q78" s="31" t="s">
        <v>37</v>
      </c>
      <c r="R78" s="8">
        <f>R49+R63+R49*0.1</f>
        <v>9098.9</v>
      </c>
      <c r="S78" s="8">
        <f t="shared" ref="S78:X78" si="507">S49+S63+S49*0.1</f>
        <v>9578.9</v>
      </c>
      <c r="T78" s="8">
        <f t="shared" si="507"/>
        <v>9798.9</v>
      </c>
      <c r="U78" s="8">
        <f t="shared" si="507"/>
        <v>10238.9</v>
      </c>
      <c r="V78" s="8">
        <f t="shared" si="507"/>
        <v>10458.9</v>
      </c>
      <c r="W78" s="8">
        <f t="shared" si="507"/>
        <v>10788.9</v>
      </c>
      <c r="X78" s="14">
        <f t="shared" si="507"/>
        <v>11118.9</v>
      </c>
      <c r="Z78" s="31" t="s">
        <v>37</v>
      </c>
      <c r="AA78" s="8">
        <f>AA49+AA63+AA49*0.1</f>
        <v>2818.9</v>
      </c>
      <c r="AB78" s="8">
        <f t="shared" ref="AB78:AG78" si="508">AB49+AB63+AB49*0.1</f>
        <v>2928.9</v>
      </c>
      <c r="AC78" s="8">
        <f t="shared" si="508"/>
        <v>3093.9</v>
      </c>
      <c r="AD78" s="8">
        <f t="shared" si="508"/>
        <v>3368.9</v>
      </c>
      <c r="AE78" s="8">
        <f t="shared" si="508"/>
        <v>3478.9</v>
      </c>
      <c r="AF78" s="8">
        <f t="shared" si="508"/>
        <v>3698.9</v>
      </c>
      <c r="AG78" s="14">
        <f t="shared" si="508"/>
        <v>3808.9</v>
      </c>
      <c r="AH78" s="31" t="s">
        <v>37</v>
      </c>
      <c r="AI78" s="8">
        <f>AI49+AI63+AI49*0.1</f>
        <v>8173.9</v>
      </c>
      <c r="AJ78" s="8">
        <f t="shared" ref="AJ78:AO78" si="509">AJ49+AJ63+AJ49*0.1</f>
        <v>8723.9</v>
      </c>
      <c r="AK78" s="8">
        <f t="shared" si="509"/>
        <v>8998.9</v>
      </c>
      <c r="AL78" s="8">
        <f t="shared" si="509"/>
        <v>9548.9</v>
      </c>
      <c r="AM78" s="8">
        <f t="shared" si="509"/>
        <v>9658.9</v>
      </c>
      <c r="AN78" s="8">
        <f t="shared" si="509"/>
        <v>9768.9</v>
      </c>
      <c r="AO78" s="14">
        <f t="shared" si="509"/>
        <v>9878.9</v>
      </c>
      <c r="AP78" s="31" t="s">
        <v>37</v>
      </c>
      <c r="AQ78" s="8">
        <f>AQ49+AQ63+AQ49*0.1</f>
        <v>11148.9</v>
      </c>
      <c r="AR78" s="8">
        <f t="shared" ref="AR78:AW78" si="510">AR49+AR63+AR49*0.1</f>
        <v>11783.9</v>
      </c>
      <c r="AS78" s="8">
        <f t="shared" si="510"/>
        <v>11948.9</v>
      </c>
      <c r="AT78" s="8">
        <f t="shared" si="510"/>
        <v>12443.9</v>
      </c>
      <c r="AU78" s="8">
        <f t="shared" si="510"/>
        <v>12553.9</v>
      </c>
      <c r="AV78" s="8">
        <f t="shared" si="510"/>
        <v>12938.9</v>
      </c>
      <c r="AW78" s="14">
        <f t="shared" si="510"/>
        <v>13048.9</v>
      </c>
      <c r="AY78" s="31" t="s">
        <v>37</v>
      </c>
      <c r="AZ78" s="8">
        <f>AZ49+AZ63+AZ49*0.1</f>
        <v>1948.9</v>
      </c>
      <c r="BA78" s="8">
        <f t="shared" ref="BA78:BF78" si="511">BA49+BA63+BA49*0.1</f>
        <v>2113.9</v>
      </c>
      <c r="BB78" s="8">
        <f t="shared" si="511"/>
        <v>2278.9</v>
      </c>
      <c r="BC78" s="8">
        <f t="shared" si="511"/>
        <v>2498.9</v>
      </c>
      <c r="BD78" s="8">
        <f t="shared" si="511"/>
        <v>2608.9</v>
      </c>
      <c r="BE78" s="8">
        <f t="shared" si="511"/>
        <v>2883.9</v>
      </c>
      <c r="BF78" s="14">
        <f t="shared" si="511"/>
        <v>3048.9</v>
      </c>
      <c r="BG78" s="31" t="s">
        <v>37</v>
      </c>
      <c r="BH78" s="8">
        <f>BH49+BH63+BH49*0.1</f>
        <v>4348.8999999999996</v>
      </c>
      <c r="BI78" s="8">
        <f t="shared" ref="BI78:BN78" si="512">BI49+BI63+BI49*0.1</f>
        <v>4458.8999999999996</v>
      </c>
      <c r="BJ78" s="8">
        <f t="shared" si="512"/>
        <v>4668.8999999999996</v>
      </c>
      <c r="BK78" s="8">
        <f t="shared" si="512"/>
        <v>4778.8999999999996</v>
      </c>
      <c r="BL78" s="8">
        <f t="shared" si="512"/>
        <v>4988.8999999999996</v>
      </c>
      <c r="BM78" s="8">
        <f t="shared" si="512"/>
        <v>5098.8999999999996</v>
      </c>
      <c r="BN78" s="14">
        <f t="shared" si="512"/>
        <v>5208.8999999999996</v>
      </c>
      <c r="BO78" s="31" t="s">
        <v>37</v>
      </c>
      <c r="BP78" s="8">
        <f>BP49+BP63+BP49*0.1</f>
        <v>7888.9</v>
      </c>
      <c r="BQ78" s="8">
        <f t="shared" ref="BQ78:BV78" si="513">BQ49+BQ63+BQ49*0.1</f>
        <v>8368.9</v>
      </c>
      <c r="BR78" s="8">
        <f t="shared" si="513"/>
        <v>8588.9</v>
      </c>
      <c r="BS78" s="8">
        <f t="shared" si="513"/>
        <v>9028.9</v>
      </c>
      <c r="BT78" s="8">
        <f t="shared" si="513"/>
        <v>9138.9</v>
      </c>
      <c r="BU78" s="8">
        <f t="shared" si="513"/>
        <v>9578.9</v>
      </c>
      <c r="BV78" s="14">
        <f t="shared" si="513"/>
        <v>9798.9</v>
      </c>
      <c r="BX78" s="31" t="s">
        <v>37</v>
      </c>
      <c r="BY78" s="8">
        <f>BY49+BY63+BY49*0.1</f>
        <v>1948.9</v>
      </c>
      <c r="BZ78" s="8">
        <f t="shared" ref="BZ78:CE78" si="514">BZ49+BZ63+BZ49*0.1</f>
        <v>2113.9</v>
      </c>
      <c r="CA78" s="8">
        <f t="shared" si="514"/>
        <v>2278.9</v>
      </c>
      <c r="CB78" s="8">
        <f t="shared" si="514"/>
        <v>2498.9</v>
      </c>
      <c r="CC78" s="8">
        <f t="shared" si="514"/>
        <v>2608.9</v>
      </c>
      <c r="CD78" s="8">
        <f t="shared" si="514"/>
        <v>2883.9</v>
      </c>
      <c r="CE78" s="14">
        <f t="shared" si="514"/>
        <v>3048.9</v>
      </c>
      <c r="CF78" s="31" t="s">
        <v>37</v>
      </c>
      <c r="CG78" s="8">
        <f>CG49+CG63+CG49*0.1</f>
        <v>4348.8999999999996</v>
      </c>
      <c r="CH78" s="8">
        <f t="shared" ref="CH78:CM78" si="515">CH49+CH63+CH49*0.1</f>
        <v>4458.8999999999996</v>
      </c>
      <c r="CI78" s="8">
        <f t="shared" si="515"/>
        <v>4668.8999999999996</v>
      </c>
      <c r="CJ78" s="8">
        <f t="shared" si="515"/>
        <v>4778.8999999999996</v>
      </c>
      <c r="CK78" s="8">
        <f t="shared" si="515"/>
        <v>4988.8999999999996</v>
      </c>
      <c r="CL78" s="8">
        <f t="shared" si="515"/>
        <v>5098.8999999999996</v>
      </c>
      <c r="CM78" s="14">
        <f t="shared" si="515"/>
        <v>5208.8999999999996</v>
      </c>
      <c r="CN78" s="31" t="s">
        <v>37</v>
      </c>
      <c r="CO78" s="8">
        <f>CO49+CO63+CO49*0.1</f>
        <v>7888.9</v>
      </c>
      <c r="CP78" s="8">
        <f t="shared" ref="CP78:CU78" si="516">CP49+CP63+CP49*0.1</f>
        <v>8368.9</v>
      </c>
      <c r="CQ78" s="8">
        <f t="shared" si="516"/>
        <v>8588.9</v>
      </c>
      <c r="CR78" s="8">
        <f t="shared" si="516"/>
        <v>9028.9</v>
      </c>
      <c r="CS78" s="8">
        <f t="shared" si="516"/>
        <v>9138.9</v>
      </c>
      <c r="CT78" s="8">
        <f t="shared" si="516"/>
        <v>9578.9</v>
      </c>
      <c r="CU78" s="14">
        <f t="shared" si="516"/>
        <v>9798.9</v>
      </c>
    </row>
    <row r="79" spans="1:99" ht="15" thickBot="1" x14ac:dyDescent="0.35">
      <c r="A79" s="32" t="s">
        <v>38</v>
      </c>
      <c r="B79" s="16">
        <f>B49+B66+B49*0.1</f>
        <v>1803.9</v>
      </c>
      <c r="C79" s="16">
        <f t="shared" ref="C79:H79" si="517">C49+C66+C49*0.1</f>
        <v>1968.9</v>
      </c>
      <c r="D79" s="16">
        <f t="shared" si="517"/>
        <v>2133.9</v>
      </c>
      <c r="E79" s="16">
        <f t="shared" si="517"/>
        <v>2353.9</v>
      </c>
      <c r="F79" s="16">
        <f t="shared" si="517"/>
        <v>2463.9</v>
      </c>
      <c r="G79" s="16">
        <f t="shared" si="517"/>
        <v>2738.9</v>
      </c>
      <c r="H79" s="17">
        <f t="shared" si="517"/>
        <v>2903.9</v>
      </c>
      <c r="I79" s="32" t="s">
        <v>38</v>
      </c>
      <c r="J79" s="16">
        <f>J49+J66+J49*0.1</f>
        <v>6188.9</v>
      </c>
      <c r="K79" s="16">
        <f t="shared" ref="K79:P79" si="518">K49+K66+K49*0.1</f>
        <v>6738.9</v>
      </c>
      <c r="L79" s="16">
        <f t="shared" si="518"/>
        <v>7013.9</v>
      </c>
      <c r="M79" s="16">
        <f t="shared" si="518"/>
        <v>7288.9</v>
      </c>
      <c r="N79" s="16">
        <f t="shared" si="518"/>
        <v>7398.9</v>
      </c>
      <c r="O79" s="16">
        <f t="shared" si="518"/>
        <v>7618.9</v>
      </c>
      <c r="P79" s="17">
        <f t="shared" si="518"/>
        <v>7838.9</v>
      </c>
      <c r="Q79" s="32" t="s">
        <v>38</v>
      </c>
      <c r="R79" s="16">
        <f>R49+R66+R49*0.1</f>
        <v>8498.9</v>
      </c>
      <c r="S79" s="16">
        <f t="shared" ref="S79:X79" si="519">S49+S66+S49*0.1</f>
        <v>8778.9</v>
      </c>
      <c r="T79" s="16">
        <f t="shared" si="519"/>
        <v>8998.9</v>
      </c>
      <c r="U79" s="16">
        <f t="shared" si="519"/>
        <v>9438.9</v>
      </c>
      <c r="V79" s="16">
        <f t="shared" si="519"/>
        <v>9658.9</v>
      </c>
      <c r="W79" s="16">
        <f t="shared" si="519"/>
        <v>9988.9</v>
      </c>
      <c r="X79" s="17">
        <f t="shared" si="519"/>
        <v>10318.9</v>
      </c>
      <c r="Z79" s="32" t="s">
        <v>38</v>
      </c>
      <c r="AA79" s="16">
        <f>AA49+AA66+AA49*0.1</f>
        <v>2618.9</v>
      </c>
      <c r="AB79" s="16">
        <f t="shared" ref="AB79:AG79" si="520">AB49+AB66+AB49*0.1</f>
        <v>2728.9</v>
      </c>
      <c r="AC79" s="16">
        <f t="shared" si="520"/>
        <v>2893.9</v>
      </c>
      <c r="AD79" s="16">
        <f t="shared" si="520"/>
        <v>3168.9</v>
      </c>
      <c r="AE79" s="16">
        <f t="shared" si="520"/>
        <v>3278.9</v>
      </c>
      <c r="AF79" s="16">
        <f t="shared" si="520"/>
        <v>3498.9</v>
      </c>
      <c r="AG79" s="17">
        <f t="shared" si="520"/>
        <v>3608.9</v>
      </c>
      <c r="AH79" s="32" t="s">
        <v>38</v>
      </c>
      <c r="AI79" s="16">
        <f>AI49+AI66+AI49*0.1</f>
        <v>7923.9</v>
      </c>
      <c r="AJ79" s="16">
        <f t="shared" ref="AJ79:AO79" si="521">AJ49+AJ66+AJ49*0.1</f>
        <v>8473.9</v>
      </c>
      <c r="AK79" s="16">
        <f t="shared" si="521"/>
        <v>8748.9</v>
      </c>
      <c r="AL79" s="16">
        <f t="shared" si="521"/>
        <v>9298.9</v>
      </c>
      <c r="AM79" s="16">
        <f t="shared" si="521"/>
        <v>9408.9</v>
      </c>
      <c r="AN79" s="16">
        <f t="shared" si="521"/>
        <v>9518.9</v>
      </c>
      <c r="AO79" s="17">
        <f t="shared" si="521"/>
        <v>9628.9</v>
      </c>
      <c r="AP79" s="32" t="s">
        <v>38</v>
      </c>
      <c r="AQ79" s="16">
        <f>AQ49+AQ66+AQ49*0.1</f>
        <v>10398.9</v>
      </c>
      <c r="AR79" s="16">
        <f t="shared" ref="AR79:AW79" si="522">AR49+AR66+AR49*0.1</f>
        <v>10783.9</v>
      </c>
      <c r="AS79" s="16">
        <f t="shared" si="522"/>
        <v>10948.9</v>
      </c>
      <c r="AT79" s="16">
        <f t="shared" si="522"/>
        <v>11443.9</v>
      </c>
      <c r="AU79" s="16">
        <f t="shared" si="522"/>
        <v>11553.9</v>
      </c>
      <c r="AV79" s="16">
        <f t="shared" si="522"/>
        <v>11938.9</v>
      </c>
      <c r="AW79" s="17">
        <f t="shared" si="522"/>
        <v>12048.9</v>
      </c>
      <c r="AY79" s="32" t="s">
        <v>38</v>
      </c>
      <c r="AZ79" s="16">
        <f>AZ49+AZ66+AZ49*0.1</f>
        <v>1748.9</v>
      </c>
      <c r="BA79" s="16">
        <f t="shared" ref="BA79:BF79" si="523">BA49+BA66+BA49*0.1</f>
        <v>1913.9</v>
      </c>
      <c r="BB79" s="16">
        <f t="shared" si="523"/>
        <v>2078.9</v>
      </c>
      <c r="BC79" s="16">
        <f t="shared" si="523"/>
        <v>2298.9</v>
      </c>
      <c r="BD79" s="16">
        <f t="shared" si="523"/>
        <v>2408.9</v>
      </c>
      <c r="BE79" s="16">
        <f t="shared" si="523"/>
        <v>2683.9</v>
      </c>
      <c r="BF79" s="17">
        <f t="shared" si="523"/>
        <v>2848.9</v>
      </c>
      <c r="BG79" s="32" t="s">
        <v>38</v>
      </c>
      <c r="BH79" s="16">
        <f>BH49+BH66+BH49*0.1</f>
        <v>4098.8999999999996</v>
      </c>
      <c r="BI79" s="16">
        <f t="shared" ref="BI79:BN79" si="524">BI49+BI66+BI49*0.1</f>
        <v>4208.8999999999996</v>
      </c>
      <c r="BJ79" s="16">
        <f t="shared" si="524"/>
        <v>4318.8999999999996</v>
      </c>
      <c r="BK79" s="16">
        <f t="shared" si="524"/>
        <v>4428.8999999999996</v>
      </c>
      <c r="BL79" s="16">
        <f t="shared" si="524"/>
        <v>4538.8999999999996</v>
      </c>
      <c r="BM79" s="16">
        <f t="shared" si="524"/>
        <v>4648.8999999999996</v>
      </c>
      <c r="BN79" s="17">
        <f t="shared" si="524"/>
        <v>4758.8999999999996</v>
      </c>
      <c r="BO79" s="32" t="s">
        <v>38</v>
      </c>
      <c r="BP79" s="16">
        <f>BP49+BP66+BP49*0.1</f>
        <v>7288.9</v>
      </c>
      <c r="BQ79" s="16">
        <f t="shared" ref="BQ79:BV79" si="525">BQ49+BQ66+BQ49*0.1</f>
        <v>7568.9</v>
      </c>
      <c r="BR79" s="16">
        <f t="shared" si="525"/>
        <v>7788.9</v>
      </c>
      <c r="BS79" s="16">
        <f t="shared" si="525"/>
        <v>8228.9</v>
      </c>
      <c r="BT79" s="16">
        <f t="shared" si="525"/>
        <v>8338.9</v>
      </c>
      <c r="BU79" s="16">
        <f t="shared" si="525"/>
        <v>8778.9</v>
      </c>
      <c r="BV79" s="17">
        <f t="shared" si="525"/>
        <v>8998.9</v>
      </c>
      <c r="BX79" s="32" t="s">
        <v>38</v>
      </c>
      <c r="BY79" s="16">
        <f>BY49+BY66+BY49*0.1</f>
        <v>1748.9</v>
      </c>
      <c r="BZ79" s="16">
        <f t="shared" ref="BZ79:CE79" si="526">BZ49+BZ66+BZ49*0.1</f>
        <v>1913.9</v>
      </c>
      <c r="CA79" s="16">
        <f t="shared" si="526"/>
        <v>2078.9</v>
      </c>
      <c r="CB79" s="16">
        <f t="shared" si="526"/>
        <v>2298.9</v>
      </c>
      <c r="CC79" s="16">
        <f t="shared" si="526"/>
        <v>2408.9</v>
      </c>
      <c r="CD79" s="16">
        <f t="shared" si="526"/>
        <v>2683.9</v>
      </c>
      <c r="CE79" s="17">
        <f t="shared" si="526"/>
        <v>2848.9</v>
      </c>
      <c r="CF79" s="32" t="s">
        <v>38</v>
      </c>
      <c r="CG79" s="16">
        <f>CG49+CG66+CG49*0.1</f>
        <v>4098.8999999999996</v>
      </c>
      <c r="CH79" s="16">
        <f t="shared" ref="CH79:CM79" si="527">CH49+CH66+CH49*0.1</f>
        <v>4208.8999999999996</v>
      </c>
      <c r="CI79" s="16">
        <f t="shared" si="527"/>
        <v>4318.8999999999996</v>
      </c>
      <c r="CJ79" s="16">
        <f t="shared" si="527"/>
        <v>4428.8999999999996</v>
      </c>
      <c r="CK79" s="16">
        <f t="shared" si="527"/>
        <v>4538.8999999999996</v>
      </c>
      <c r="CL79" s="16">
        <f t="shared" si="527"/>
        <v>4648.8999999999996</v>
      </c>
      <c r="CM79" s="17">
        <f t="shared" si="527"/>
        <v>4758.8999999999996</v>
      </c>
      <c r="CN79" s="32" t="s">
        <v>38</v>
      </c>
      <c r="CO79" s="16">
        <f>CO49+CO66+CO49*0.1</f>
        <v>7288.9</v>
      </c>
      <c r="CP79" s="16">
        <f t="shared" ref="CP79:CU79" si="528">CP49+CP66+CP49*0.1</f>
        <v>7568.9</v>
      </c>
      <c r="CQ79" s="16">
        <f t="shared" si="528"/>
        <v>7788.9</v>
      </c>
      <c r="CR79" s="16">
        <f t="shared" si="528"/>
        <v>8228.9</v>
      </c>
      <c r="CS79" s="16">
        <f t="shared" si="528"/>
        <v>8338.9</v>
      </c>
      <c r="CT79" s="16">
        <f t="shared" si="528"/>
        <v>8778.9</v>
      </c>
      <c r="CU79" s="17">
        <f t="shared" si="528"/>
        <v>8998.9</v>
      </c>
    </row>
    <row r="80" spans="1:99" x14ac:dyDescent="0.3">
      <c r="A80" s="33"/>
      <c r="B80" s="21"/>
      <c r="C80" s="21"/>
      <c r="D80" s="21"/>
      <c r="E80" s="21"/>
      <c r="F80" s="21"/>
      <c r="G80" s="21"/>
      <c r="H80" s="21"/>
      <c r="I80" s="33"/>
      <c r="J80" s="21"/>
      <c r="K80" s="21"/>
      <c r="L80" s="21"/>
      <c r="M80" s="21"/>
      <c r="N80" s="21"/>
      <c r="O80" s="21"/>
      <c r="P80" s="21"/>
      <c r="Q80" s="33"/>
      <c r="R80" s="21"/>
      <c r="S80" s="21"/>
      <c r="T80" s="21"/>
      <c r="U80" s="21"/>
      <c r="V80" s="21"/>
      <c r="W80" s="21"/>
      <c r="X80" s="21"/>
      <c r="Z80" s="33"/>
      <c r="AA80" s="21"/>
      <c r="AB80" s="21"/>
      <c r="AC80" s="21"/>
      <c r="AD80" s="21"/>
      <c r="AE80" s="21"/>
      <c r="AF80" s="21"/>
      <c r="AG80" s="21"/>
      <c r="AH80" s="33"/>
      <c r="AI80" s="21"/>
      <c r="AJ80" s="21"/>
      <c r="AK80" s="21"/>
      <c r="AL80" s="21"/>
      <c r="AM80" s="21"/>
      <c r="AN80" s="21"/>
      <c r="AO80" s="21"/>
      <c r="AP80" s="33"/>
      <c r="AQ80" s="21"/>
      <c r="AR80" s="21"/>
      <c r="AS80" s="21"/>
      <c r="AT80" s="21"/>
      <c r="AU80" s="21"/>
      <c r="AV80" s="21"/>
      <c r="AW80" s="21"/>
      <c r="AY80" s="33"/>
      <c r="AZ80" s="21"/>
      <c r="BA80" s="21"/>
      <c r="BB80" s="21"/>
      <c r="BC80" s="21"/>
      <c r="BD80" s="21"/>
      <c r="BE80" s="21"/>
      <c r="BF80" s="21"/>
      <c r="BG80" s="33"/>
      <c r="BH80" s="21"/>
      <c r="BI80" s="21"/>
      <c r="BJ80" s="21"/>
      <c r="BK80" s="21"/>
      <c r="BL80" s="21"/>
      <c r="BM80" s="21"/>
      <c r="BN80" s="21"/>
      <c r="BO80" s="33"/>
      <c r="BP80" s="21"/>
      <c r="BQ80" s="21"/>
      <c r="BR80" s="21"/>
      <c r="BS80" s="21"/>
      <c r="BT80" s="21"/>
      <c r="BU80" s="21"/>
      <c r="BV80" s="21"/>
      <c r="BX80" s="33"/>
      <c r="BY80" s="21"/>
      <c r="BZ80" s="21"/>
      <c r="CA80" s="21"/>
      <c r="CB80" s="21"/>
      <c r="CC80" s="21"/>
      <c r="CD80" s="21"/>
      <c r="CE80" s="21"/>
      <c r="CF80" s="33"/>
      <c r="CG80" s="21"/>
      <c r="CH80" s="21"/>
      <c r="CI80" s="21"/>
      <c r="CJ80" s="21"/>
      <c r="CK80" s="21"/>
      <c r="CL80" s="21"/>
      <c r="CM80" s="21"/>
      <c r="CN80" s="33"/>
      <c r="CO80" s="21"/>
      <c r="CP80" s="21"/>
      <c r="CQ80" s="21"/>
      <c r="CR80" s="21"/>
      <c r="CS80" s="21"/>
      <c r="CT80" s="21"/>
      <c r="CU80" s="21"/>
    </row>
  </sheetData>
  <mergeCells count="48">
    <mergeCell ref="AA2:AG2"/>
    <mergeCell ref="AI2:AO2"/>
    <mergeCell ref="AQ2:AW2"/>
    <mergeCell ref="AA3:AG3"/>
    <mergeCell ref="AI3:AO3"/>
    <mergeCell ref="AQ3:AW3"/>
    <mergeCell ref="B3:H3"/>
    <mergeCell ref="B2:H2"/>
    <mergeCell ref="J2:P2"/>
    <mergeCell ref="J3:P3"/>
    <mergeCell ref="R2:X2"/>
    <mergeCell ref="R3:X3"/>
    <mergeCell ref="AZ2:BF2"/>
    <mergeCell ref="BH2:BN2"/>
    <mergeCell ref="BP2:BV2"/>
    <mergeCell ref="AZ3:BF3"/>
    <mergeCell ref="BH3:BN3"/>
    <mergeCell ref="BP3:BV3"/>
    <mergeCell ref="B43:H43"/>
    <mergeCell ref="J43:P43"/>
    <mergeCell ref="R43:X43"/>
    <mergeCell ref="B44:H44"/>
    <mergeCell ref="J44:P44"/>
    <mergeCell ref="R44:X44"/>
    <mergeCell ref="AA43:AG43"/>
    <mergeCell ref="AI43:AO43"/>
    <mergeCell ref="AQ43:AW43"/>
    <mergeCell ref="AA44:AG44"/>
    <mergeCell ref="AI44:AO44"/>
    <mergeCell ref="AQ44:AW44"/>
    <mergeCell ref="AZ43:BF43"/>
    <mergeCell ref="BH43:BN43"/>
    <mergeCell ref="BP43:BV43"/>
    <mergeCell ref="AZ44:BF44"/>
    <mergeCell ref="BH44:BN44"/>
    <mergeCell ref="BP44:BV44"/>
    <mergeCell ref="BY2:CE2"/>
    <mergeCell ref="CG2:CM2"/>
    <mergeCell ref="CO2:CU2"/>
    <mergeCell ref="BY3:CE3"/>
    <mergeCell ref="CG3:CM3"/>
    <mergeCell ref="CO3:CU3"/>
    <mergeCell ref="BY43:CE43"/>
    <mergeCell ref="CG43:CM43"/>
    <mergeCell ref="CO43:CU43"/>
    <mergeCell ref="BY44:CE44"/>
    <mergeCell ref="CG44:CM44"/>
    <mergeCell ref="CO44:CU4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E4AD-09BE-4490-B2F5-45B6BCDBF5C1}">
  <dimension ref="A1:JH66"/>
  <sheetViews>
    <sheetView zoomScale="59" zoomScaleNormal="88" workbookViewId="0">
      <selection activeCell="C16" sqref="C16"/>
    </sheetView>
  </sheetViews>
  <sheetFormatPr defaultRowHeight="14.4" x14ac:dyDescent="0.3"/>
  <cols>
    <col min="1" max="1" width="38.33203125" style="2" bestFit="1" customWidth="1"/>
    <col min="2" max="6" width="16.33203125" style="2" bestFit="1" customWidth="1"/>
    <col min="7" max="7" width="32.109375" style="2" bestFit="1" customWidth="1"/>
    <col min="8" max="12" width="17.6640625" style="2" bestFit="1" customWidth="1"/>
    <col min="13" max="13" width="35.21875" style="2" bestFit="1" customWidth="1"/>
    <col min="14" max="18" width="17.6640625" style="2" bestFit="1" customWidth="1"/>
    <col min="19" max="16384" width="8.88671875" style="2"/>
  </cols>
  <sheetData>
    <row r="1" spans="1:18" x14ac:dyDescent="0.3">
      <c r="A1" s="34"/>
      <c r="B1" s="52"/>
      <c r="C1" s="53"/>
      <c r="D1" s="53"/>
      <c r="E1" s="53"/>
      <c r="F1" s="53"/>
      <c r="G1" s="34"/>
      <c r="H1" s="52"/>
      <c r="I1" s="53"/>
      <c r="J1" s="53"/>
      <c r="K1" s="53"/>
      <c r="L1" s="53"/>
      <c r="M1" s="34"/>
      <c r="N1" s="52"/>
      <c r="O1" s="53"/>
      <c r="P1" s="53"/>
      <c r="Q1" s="53"/>
      <c r="R1" s="53"/>
    </row>
    <row r="2" spans="1:18" ht="31.2" x14ac:dyDescent="0.3">
      <c r="A2" s="50" t="s">
        <v>78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</row>
    <row r="3" spans="1:18" x14ac:dyDescent="0.3">
      <c r="A3" s="3" t="s">
        <v>11</v>
      </c>
      <c r="B3" s="49" t="s">
        <v>12</v>
      </c>
      <c r="C3" s="49"/>
      <c r="D3" s="49"/>
      <c r="E3" s="49"/>
      <c r="F3" s="49"/>
      <c r="G3" s="3" t="s">
        <v>11</v>
      </c>
      <c r="H3" s="49" t="s">
        <v>12</v>
      </c>
      <c r="I3" s="49"/>
      <c r="J3" s="49"/>
      <c r="K3" s="49"/>
      <c r="L3" s="49"/>
      <c r="M3" s="3" t="s">
        <v>11</v>
      </c>
      <c r="N3" s="49" t="s">
        <v>12</v>
      </c>
      <c r="O3" s="49"/>
      <c r="P3" s="49"/>
      <c r="Q3" s="49"/>
      <c r="R3" s="49"/>
    </row>
    <row r="4" spans="1:18" x14ac:dyDescent="0.3">
      <c r="A4" s="3" t="s">
        <v>70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3" t="s">
        <v>70</v>
      </c>
      <c r="H4" s="1">
        <v>1</v>
      </c>
      <c r="I4" s="1">
        <v>2</v>
      </c>
      <c r="J4" s="1">
        <v>3</v>
      </c>
      <c r="K4" s="1">
        <v>4</v>
      </c>
      <c r="L4" s="1">
        <v>5</v>
      </c>
      <c r="M4" s="3" t="s">
        <v>70</v>
      </c>
      <c r="N4" s="1">
        <v>1</v>
      </c>
      <c r="O4" s="1">
        <v>2</v>
      </c>
      <c r="P4" s="1">
        <v>3</v>
      </c>
      <c r="Q4" s="1">
        <v>4</v>
      </c>
      <c r="R4" s="1">
        <v>5</v>
      </c>
    </row>
    <row r="5" spans="1:18" ht="28.8" x14ac:dyDescent="0.3">
      <c r="A5" s="4" t="s">
        <v>3</v>
      </c>
      <c r="B5" s="5" t="s">
        <v>71</v>
      </c>
      <c r="C5" s="5" t="s">
        <v>71</v>
      </c>
      <c r="D5" s="5" t="s">
        <v>71</v>
      </c>
      <c r="E5" s="5" t="s">
        <v>71</v>
      </c>
      <c r="F5" s="5" t="s">
        <v>71</v>
      </c>
      <c r="G5" s="4" t="s">
        <v>3</v>
      </c>
      <c r="H5" s="5" t="s">
        <v>71</v>
      </c>
      <c r="I5" s="5" t="s">
        <v>71</v>
      </c>
      <c r="J5" s="5" t="s">
        <v>71</v>
      </c>
      <c r="K5" s="5" t="s">
        <v>71</v>
      </c>
      <c r="L5" s="5" t="s">
        <v>71</v>
      </c>
      <c r="M5" s="4" t="s">
        <v>3</v>
      </c>
      <c r="N5" s="5" t="s">
        <v>71</v>
      </c>
      <c r="O5" s="5" t="s">
        <v>71</v>
      </c>
      <c r="P5" s="5" t="s">
        <v>71</v>
      </c>
      <c r="Q5" s="5" t="s">
        <v>71</v>
      </c>
      <c r="R5" s="5" t="s">
        <v>71</v>
      </c>
    </row>
    <row r="6" spans="1:18" x14ac:dyDescent="0.3">
      <c r="A6" s="23" t="s">
        <v>4</v>
      </c>
      <c r="B6" s="6" t="s">
        <v>15</v>
      </c>
      <c r="C6" s="6" t="s">
        <v>15</v>
      </c>
      <c r="D6" s="6" t="s">
        <v>15</v>
      </c>
      <c r="E6" s="6" t="s">
        <v>15</v>
      </c>
      <c r="F6" s="6" t="s">
        <v>15</v>
      </c>
      <c r="G6" s="23" t="s">
        <v>4</v>
      </c>
      <c r="H6" s="6" t="s">
        <v>40</v>
      </c>
      <c r="I6" s="6" t="s">
        <v>40</v>
      </c>
      <c r="J6" s="6" t="s">
        <v>40</v>
      </c>
      <c r="K6" s="6" t="s">
        <v>40</v>
      </c>
      <c r="L6" s="6" t="s">
        <v>40</v>
      </c>
      <c r="M6" s="23" t="s">
        <v>4</v>
      </c>
      <c r="N6" s="6" t="s">
        <v>40</v>
      </c>
      <c r="O6" s="6" t="s">
        <v>40</v>
      </c>
      <c r="P6" s="6" t="s">
        <v>40</v>
      </c>
      <c r="Q6" s="6" t="s">
        <v>40</v>
      </c>
      <c r="R6" s="6" t="s">
        <v>40</v>
      </c>
    </row>
    <row r="7" spans="1:18" x14ac:dyDescent="0.3">
      <c r="A7" s="23" t="s">
        <v>19</v>
      </c>
      <c r="B7" s="6">
        <v>1300</v>
      </c>
      <c r="C7" s="6">
        <v>1600</v>
      </c>
      <c r="D7" s="6">
        <v>1900</v>
      </c>
      <c r="E7" s="6">
        <v>2200</v>
      </c>
      <c r="F7" s="6">
        <v>2500</v>
      </c>
      <c r="G7" s="23" t="s">
        <v>19</v>
      </c>
      <c r="H7" s="6">
        <v>1900</v>
      </c>
      <c r="I7" s="6">
        <v>2500</v>
      </c>
      <c r="J7" s="6">
        <v>3000</v>
      </c>
      <c r="K7" s="6">
        <v>3500</v>
      </c>
      <c r="L7" s="6">
        <v>4000</v>
      </c>
      <c r="M7" s="23" t="s">
        <v>19</v>
      </c>
      <c r="N7" s="6">
        <v>2900</v>
      </c>
      <c r="O7" s="6">
        <v>3500</v>
      </c>
      <c r="P7" s="6">
        <v>4000</v>
      </c>
      <c r="Q7" s="6">
        <v>4500</v>
      </c>
      <c r="R7" s="6">
        <v>5000</v>
      </c>
    </row>
    <row r="8" spans="1:18" x14ac:dyDescent="0.3">
      <c r="A8" s="23" t="s">
        <v>6</v>
      </c>
      <c r="B8" s="6">
        <v>1100</v>
      </c>
      <c r="C8" s="6">
        <v>1350</v>
      </c>
      <c r="D8" s="6">
        <v>1625</v>
      </c>
      <c r="E8" s="6">
        <v>1900</v>
      </c>
      <c r="F8" s="6">
        <v>2200</v>
      </c>
      <c r="G8" s="23" t="s">
        <v>6</v>
      </c>
      <c r="H8" s="6">
        <v>1675</v>
      </c>
      <c r="I8" s="6">
        <v>2200</v>
      </c>
      <c r="J8" s="6">
        <v>2700</v>
      </c>
      <c r="K8" s="6">
        <v>3175</v>
      </c>
      <c r="L8" s="6">
        <v>3625</v>
      </c>
      <c r="M8" s="23" t="s">
        <v>6</v>
      </c>
      <c r="N8" s="6">
        <v>2600</v>
      </c>
      <c r="O8" s="6">
        <v>3200</v>
      </c>
      <c r="P8" s="6">
        <v>3600</v>
      </c>
      <c r="Q8" s="6">
        <v>4100</v>
      </c>
      <c r="R8" s="6">
        <v>4550</v>
      </c>
    </row>
    <row r="9" spans="1:18" x14ac:dyDescent="0.3">
      <c r="A9" s="23" t="s">
        <v>7</v>
      </c>
      <c r="B9" s="6">
        <f>B7-B8</f>
        <v>200</v>
      </c>
      <c r="C9" s="6">
        <f>C7-C8</f>
        <v>250</v>
      </c>
      <c r="D9" s="6">
        <f>D7-D8</f>
        <v>275</v>
      </c>
      <c r="E9" s="6">
        <f>E7-E8</f>
        <v>300</v>
      </c>
      <c r="F9" s="6">
        <f>F7-F8</f>
        <v>300</v>
      </c>
      <c r="G9" s="23" t="s">
        <v>7</v>
      </c>
      <c r="H9" s="6">
        <f>H7-H8</f>
        <v>225</v>
      </c>
      <c r="I9" s="6">
        <f>I7-I8</f>
        <v>300</v>
      </c>
      <c r="J9" s="6">
        <f>J7-J8</f>
        <v>300</v>
      </c>
      <c r="K9" s="6">
        <f>K7-K8</f>
        <v>325</v>
      </c>
      <c r="L9" s="6">
        <f>L7-L8</f>
        <v>375</v>
      </c>
      <c r="M9" s="23" t="s">
        <v>7</v>
      </c>
      <c r="N9" s="6">
        <f>N7-N8</f>
        <v>300</v>
      </c>
      <c r="O9" s="6">
        <f>O7-O8</f>
        <v>300</v>
      </c>
      <c r="P9" s="6">
        <f>P7-P8</f>
        <v>400</v>
      </c>
      <c r="Q9" s="6">
        <f>Q7-Q8</f>
        <v>400</v>
      </c>
      <c r="R9" s="6">
        <f>R7-R8</f>
        <v>450</v>
      </c>
    </row>
    <row r="10" spans="1:18" x14ac:dyDescent="0.3">
      <c r="A10" s="23" t="s">
        <v>8</v>
      </c>
      <c r="B10" s="6">
        <v>15</v>
      </c>
      <c r="C10" s="6">
        <v>15</v>
      </c>
      <c r="D10" s="6">
        <v>15</v>
      </c>
      <c r="E10" s="6">
        <v>15</v>
      </c>
      <c r="F10" s="6">
        <v>15</v>
      </c>
      <c r="G10" s="23" t="s">
        <v>8</v>
      </c>
      <c r="H10" s="6">
        <v>20</v>
      </c>
      <c r="I10" s="6">
        <v>20</v>
      </c>
      <c r="J10" s="6">
        <v>20</v>
      </c>
      <c r="K10" s="6">
        <v>20</v>
      </c>
      <c r="L10" s="6">
        <v>20</v>
      </c>
      <c r="M10" s="23" t="s">
        <v>8</v>
      </c>
      <c r="N10" s="6">
        <v>20</v>
      </c>
      <c r="O10" s="6">
        <v>20</v>
      </c>
      <c r="P10" s="6">
        <v>20</v>
      </c>
      <c r="Q10" s="6">
        <v>20</v>
      </c>
      <c r="R10" s="6">
        <v>20</v>
      </c>
    </row>
    <row r="11" spans="1:18" x14ac:dyDescent="0.3">
      <c r="A11" s="23" t="s">
        <v>22</v>
      </c>
      <c r="B11" s="6">
        <v>40</v>
      </c>
      <c r="C11" s="6">
        <f>C7*0.06</f>
        <v>96</v>
      </c>
      <c r="D11" s="6">
        <f>D7*0.06</f>
        <v>114</v>
      </c>
      <c r="E11" s="6">
        <f>E7*0.06</f>
        <v>132</v>
      </c>
      <c r="F11" s="6">
        <f>F7*0.06</f>
        <v>150</v>
      </c>
      <c r="G11" s="23" t="s">
        <v>72</v>
      </c>
      <c r="H11" s="6">
        <v>50</v>
      </c>
      <c r="I11" s="6">
        <f>I7*0.04</f>
        <v>100</v>
      </c>
      <c r="J11" s="6">
        <f t="shared" ref="J11:L11" si="0">J7*0.04</f>
        <v>120</v>
      </c>
      <c r="K11" s="6">
        <f t="shared" si="0"/>
        <v>140</v>
      </c>
      <c r="L11" s="6">
        <f t="shared" si="0"/>
        <v>160</v>
      </c>
      <c r="M11" s="23" t="s">
        <v>72</v>
      </c>
      <c r="N11" s="6">
        <f>N7*0.04</f>
        <v>116</v>
      </c>
      <c r="O11" s="6">
        <f t="shared" ref="O11:R11" si="1">O7*0.04</f>
        <v>140</v>
      </c>
      <c r="P11" s="6">
        <f t="shared" si="1"/>
        <v>160</v>
      </c>
      <c r="Q11" s="6">
        <f t="shared" si="1"/>
        <v>180</v>
      </c>
      <c r="R11" s="6">
        <f t="shared" si="1"/>
        <v>200</v>
      </c>
    </row>
    <row r="12" spans="1:18" x14ac:dyDescent="0.3">
      <c r="A12" s="23" t="s">
        <v>9</v>
      </c>
      <c r="B12" s="6"/>
      <c r="C12" s="6"/>
      <c r="D12" s="6"/>
      <c r="E12" s="6"/>
      <c r="F12" s="6"/>
      <c r="G12" s="23" t="s">
        <v>9</v>
      </c>
      <c r="H12" s="6"/>
      <c r="I12" s="6"/>
      <c r="J12" s="6"/>
      <c r="K12" s="6"/>
      <c r="L12" s="6"/>
      <c r="M12" s="23" t="s">
        <v>9</v>
      </c>
      <c r="N12" s="6"/>
      <c r="O12" s="6"/>
      <c r="P12" s="6"/>
      <c r="Q12" s="6"/>
      <c r="R12" s="6"/>
    </row>
    <row r="13" spans="1:18" x14ac:dyDescent="0.3">
      <c r="A13" s="23" t="s">
        <v>10</v>
      </c>
      <c r="B13" s="6">
        <v>35</v>
      </c>
      <c r="C13" s="6">
        <v>35</v>
      </c>
      <c r="D13" s="6">
        <v>35</v>
      </c>
      <c r="E13" s="6">
        <v>35</v>
      </c>
      <c r="F13" s="6">
        <v>35</v>
      </c>
      <c r="G13" s="23" t="s">
        <v>10</v>
      </c>
      <c r="H13" s="6">
        <v>35</v>
      </c>
      <c r="I13" s="6">
        <v>35</v>
      </c>
      <c r="J13" s="6">
        <v>35</v>
      </c>
      <c r="K13" s="6">
        <v>35</v>
      </c>
      <c r="L13" s="6">
        <v>35</v>
      </c>
      <c r="M13" s="23" t="s">
        <v>10</v>
      </c>
      <c r="N13" s="6">
        <v>35</v>
      </c>
      <c r="O13" s="6">
        <v>35</v>
      </c>
      <c r="P13" s="6">
        <v>35</v>
      </c>
      <c r="Q13" s="6">
        <v>35</v>
      </c>
      <c r="R13" s="6">
        <v>35</v>
      </c>
    </row>
    <row r="14" spans="1:18" x14ac:dyDescent="0.3">
      <c r="A14" s="23" t="s">
        <v>17</v>
      </c>
      <c r="B14" s="6">
        <f>B7*0.0199</f>
        <v>25.87</v>
      </c>
      <c r="C14" s="6">
        <f>C7*0.0199</f>
        <v>31.840000000000003</v>
      </c>
      <c r="D14" s="6">
        <f>D7*0.0199</f>
        <v>37.81</v>
      </c>
      <c r="E14" s="6">
        <f>E7*0.0199</f>
        <v>43.78</v>
      </c>
      <c r="F14" s="6">
        <f>F7*0.0199</f>
        <v>49.75</v>
      </c>
      <c r="G14" s="23" t="s">
        <v>17</v>
      </c>
      <c r="H14" s="6">
        <f>H7*0.0199</f>
        <v>37.81</v>
      </c>
      <c r="I14" s="6">
        <f>I7*0.0199</f>
        <v>49.75</v>
      </c>
      <c r="J14" s="6">
        <f>J7*0.0199</f>
        <v>59.7</v>
      </c>
      <c r="K14" s="6">
        <f>K7*0.0199</f>
        <v>69.650000000000006</v>
      </c>
      <c r="L14" s="6">
        <f>L7*0.0199</f>
        <v>79.600000000000009</v>
      </c>
      <c r="M14" s="23" t="s">
        <v>17</v>
      </c>
      <c r="N14" s="6">
        <f>N7*0.0199</f>
        <v>57.71</v>
      </c>
      <c r="O14" s="6">
        <f>O7*0.0199</f>
        <v>69.650000000000006</v>
      </c>
      <c r="P14" s="6">
        <f>P7*0.0199</f>
        <v>79.600000000000009</v>
      </c>
      <c r="Q14" s="6">
        <f>Q7*0.0199</f>
        <v>89.550000000000011</v>
      </c>
      <c r="R14" s="6">
        <f>R7*0.0199</f>
        <v>99.5</v>
      </c>
    </row>
    <row r="15" spans="1:18" x14ac:dyDescent="0.3">
      <c r="A15" s="23" t="s">
        <v>21</v>
      </c>
      <c r="B15" s="7">
        <f>B8+B10+B11+B12+B13+B14</f>
        <v>1215.8699999999999</v>
      </c>
      <c r="C15" s="7">
        <f>C8+C10+C11+C12+C13+C14</f>
        <v>1527.84</v>
      </c>
      <c r="D15" s="7">
        <f>D8+D10+D11+D12+D13+D14</f>
        <v>1826.81</v>
      </c>
      <c r="E15" s="7">
        <f>E8+E10+E11+E12+E13+E14</f>
        <v>2125.7800000000002</v>
      </c>
      <c r="F15" s="7">
        <f>F8+F10+F11+F12+F13+F14</f>
        <v>2449.75</v>
      </c>
      <c r="G15" s="23" t="s">
        <v>21</v>
      </c>
      <c r="H15" s="7">
        <f>H8+H10+H11+H12+H13+H14</f>
        <v>1817.81</v>
      </c>
      <c r="I15" s="7">
        <f>I8+I10+I11+I12+I13+I14</f>
        <v>2404.75</v>
      </c>
      <c r="J15" s="7">
        <f>J8+J10+J11+J12+J13+J14</f>
        <v>2934.7</v>
      </c>
      <c r="K15" s="7">
        <f>K8+K10+K11+K12+K13+K14</f>
        <v>3439.65</v>
      </c>
      <c r="L15" s="7">
        <f>L8+L10+L11+L12+L13+L14</f>
        <v>3919.6</v>
      </c>
      <c r="M15" s="23" t="s">
        <v>21</v>
      </c>
      <c r="N15" s="7">
        <f>N8+N10+N11+N12+N13+N14</f>
        <v>2828.71</v>
      </c>
      <c r="O15" s="7">
        <f>O8+O10+O11+O12+O13+O14</f>
        <v>3464.65</v>
      </c>
      <c r="P15" s="7">
        <f>P8+P10+P11+P12+P13+P14</f>
        <v>3894.6</v>
      </c>
      <c r="Q15" s="7">
        <f>Q8+Q10+Q11+Q12+Q13+Q14</f>
        <v>4424.55</v>
      </c>
      <c r="R15" s="7">
        <f>R8+R10+R11+R12+R13+R14</f>
        <v>4904.5</v>
      </c>
    </row>
    <row r="16" spans="1:18" ht="15" thickBot="1" x14ac:dyDescent="0.35">
      <c r="A16" s="24" t="s">
        <v>18</v>
      </c>
      <c r="B16" s="10">
        <f>B7-B8-B10-B13-B14-B11</f>
        <v>84.13</v>
      </c>
      <c r="C16" s="10">
        <v>2003</v>
      </c>
      <c r="D16" s="10">
        <f>D7-D8-D10-D13-D14-D11</f>
        <v>73.19</v>
      </c>
      <c r="E16" s="10">
        <f>E7-E8-E10-E13-E14-E11</f>
        <v>74.22</v>
      </c>
      <c r="F16" s="10">
        <f>F7-F8-F10-F13-F14-F11</f>
        <v>50.25</v>
      </c>
      <c r="G16" s="24" t="s">
        <v>18</v>
      </c>
      <c r="H16" s="10">
        <f>H7-H8-H10-H13-H14-H11</f>
        <v>82.19</v>
      </c>
      <c r="I16" s="10">
        <f>I7-I8-I10-I13-I14-I11</f>
        <v>95.25</v>
      </c>
      <c r="J16" s="10">
        <f>J7-J8-J10-J13-J14-J11</f>
        <v>65.300000000000011</v>
      </c>
      <c r="K16" s="10">
        <f>K7-K8-K10-K13-K14-K11</f>
        <v>60.349999999999994</v>
      </c>
      <c r="L16" s="10">
        <f>L7-L8-L10-L13-L14-L11</f>
        <v>80.399999999999977</v>
      </c>
      <c r="M16" s="24" t="s">
        <v>18</v>
      </c>
      <c r="N16" s="10">
        <f>N7-N8-N10-N13-N14-N11</f>
        <v>71.289999999999992</v>
      </c>
      <c r="O16" s="10">
        <f>O7-O8-O10-O13-O14-O11</f>
        <v>35.349999999999994</v>
      </c>
      <c r="P16" s="10">
        <f>P7-P8-P10-P13-P14-P11</f>
        <v>105.39999999999998</v>
      </c>
      <c r="Q16" s="10">
        <f>Q7-Q8-Q10-Q13-Q14-Q11</f>
        <v>75.449999999999989</v>
      </c>
      <c r="R16" s="36">
        <f>R7-R8-R10-R13-R14-R11</f>
        <v>95.5</v>
      </c>
    </row>
    <row r="17" spans="1:268" x14ac:dyDescent="0.3">
      <c r="A17" s="1"/>
      <c r="G17" s="1"/>
      <c r="M17" s="1"/>
    </row>
    <row r="18" spans="1:268" ht="21" x14ac:dyDescent="0.3">
      <c r="A18" s="25" t="s">
        <v>20</v>
      </c>
      <c r="G18" s="25" t="s">
        <v>20</v>
      </c>
      <c r="M18" s="25" t="s">
        <v>20</v>
      </c>
    </row>
    <row r="19" spans="1:268" s="6" customFormat="1" x14ac:dyDescent="0.3">
      <c r="A19" s="35" t="s">
        <v>75</v>
      </c>
      <c r="B19" s="6">
        <v>1</v>
      </c>
      <c r="C19" s="6">
        <v>2</v>
      </c>
      <c r="D19" s="6">
        <v>3</v>
      </c>
      <c r="E19" s="6">
        <v>4</v>
      </c>
      <c r="F19" s="6">
        <v>5</v>
      </c>
      <c r="G19" s="35" t="s">
        <v>75</v>
      </c>
      <c r="H19" s="6">
        <v>1</v>
      </c>
      <c r="I19" s="6">
        <v>2</v>
      </c>
      <c r="J19" s="6">
        <v>3</v>
      </c>
      <c r="K19" s="6">
        <v>4</v>
      </c>
      <c r="L19" s="6">
        <v>5</v>
      </c>
      <c r="M19" s="35" t="s">
        <v>75</v>
      </c>
      <c r="N19" s="6">
        <v>1</v>
      </c>
      <c r="O19" s="6">
        <v>2</v>
      </c>
      <c r="P19" s="6">
        <v>3</v>
      </c>
      <c r="Q19" s="6">
        <v>4</v>
      </c>
      <c r="R19" s="37">
        <v>5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</row>
    <row r="20" spans="1:268" x14ac:dyDescent="0.3">
      <c r="A20" s="27" t="s">
        <v>73</v>
      </c>
      <c r="B20" s="38">
        <v>200</v>
      </c>
      <c r="C20" s="38">
        <v>200</v>
      </c>
      <c r="D20" s="38">
        <v>350</v>
      </c>
      <c r="E20" s="38">
        <v>400</v>
      </c>
      <c r="F20" s="38">
        <v>450</v>
      </c>
      <c r="G20" s="27" t="s">
        <v>73</v>
      </c>
      <c r="H20" s="38">
        <v>500</v>
      </c>
      <c r="I20" s="38">
        <v>500</v>
      </c>
      <c r="J20" s="38">
        <v>650</v>
      </c>
      <c r="K20" s="38">
        <v>800</v>
      </c>
      <c r="L20" s="38">
        <v>950</v>
      </c>
      <c r="M20" s="27" t="s">
        <v>73</v>
      </c>
      <c r="N20" s="38">
        <v>1000</v>
      </c>
      <c r="O20" s="38">
        <v>1250</v>
      </c>
      <c r="P20" s="38">
        <v>1500</v>
      </c>
      <c r="Q20" s="38">
        <v>1750</v>
      </c>
      <c r="R20" s="39">
        <v>2000</v>
      </c>
    </row>
    <row r="21" spans="1:268" x14ac:dyDescent="0.3">
      <c r="A21" s="27" t="s">
        <v>61</v>
      </c>
      <c r="B21" s="38">
        <v>0</v>
      </c>
      <c r="C21" s="38">
        <v>0</v>
      </c>
      <c r="D21" s="38">
        <v>25</v>
      </c>
      <c r="E21" s="38">
        <v>25</v>
      </c>
      <c r="F21" s="38">
        <v>35</v>
      </c>
      <c r="G21" s="27" t="s">
        <v>61</v>
      </c>
      <c r="H21" s="38">
        <v>20</v>
      </c>
      <c r="I21" s="38">
        <v>20</v>
      </c>
      <c r="J21" s="38">
        <v>25</v>
      </c>
      <c r="K21" s="38">
        <v>30</v>
      </c>
      <c r="L21" s="38">
        <v>35</v>
      </c>
      <c r="M21" s="27" t="s">
        <v>61</v>
      </c>
      <c r="N21" s="38">
        <f>N20*0.04</f>
        <v>40</v>
      </c>
      <c r="O21" s="38">
        <f t="shared" ref="O21:R21" si="2">O20*0.04</f>
        <v>50</v>
      </c>
      <c r="P21" s="38">
        <f t="shared" si="2"/>
        <v>60</v>
      </c>
      <c r="Q21" s="38">
        <f t="shared" si="2"/>
        <v>70</v>
      </c>
      <c r="R21" s="39">
        <f t="shared" si="2"/>
        <v>80</v>
      </c>
    </row>
    <row r="22" spans="1:268" x14ac:dyDescent="0.3">
      <c r="A22" s="28" t="s">
        <v>76</v>
      </c>
      <c r="B22" s="6">
        <v>250</v>
      </c>
      <c r="C22" s="6">
        <v>350</v>
      </c>
      <c r="D22" s="6">
        <v>500</v>
      </c>
      <c r="E22" s="6">
        <v>650</v>
      </c>
      <c r="F22" s="6">
        <v>750</v>
      </c>
      <c r="G22" s="28" t="s">
        <v>74</v>
      </c>
      <c r="H22" s="6">
        <v>800</v>
      </c>
      <c r="I22" s="6">
        <v>1000</v>
      </c>
      <c r="J22" s="6">
        <v>1300</v>
      </c>
      <c r="K22" s="6">
        <v>1700</v>
      </c>
      <c r="L22" s="6">
        <v>2000</v>
      </c>
      <c r="M22" s="28" t="s">
        <v>74</v>
      </c>
      <c r="N22" s="6">
        <v>1500</v>
      </c>
      <c r="O22" s="6">
        <v>1900</v>
      </c>
      <c r="P22" s="6">
        <v>2400</v>
      </c>
      <c r="Q22" s="6">
        <v>2800</v>
      </c>
      <c r="R22" s="37">
        <v>3200</v>
      </c>
    </row>
    <row r="23" spans="1:268" x14ac:dyDescent="0.3">
      <c r="A23" s="28" t="s">
        <v>61</v>
      </c>
      <c r="B23" s="6">
        <v>10</v>
      </c>
      <c r="C23" s="6">
        <v>25</v>
      </c>
      <c r="D23" s="6">
        <v>35</v>
      </c>
      <c r="E23" s="6">
        <v>40</v>
      </c>
      <c r="F23" s="6">
        <v>40</v>
      </c>
      <c r="G23" s="28" t="s">
        <v>61</v>
      </c>
      <c r="H23" s="6">
        <v>30</v>
      </c>
      <c r="I23" s="6">
        <v>40</v>
      </c>
      <c r="J23" s="6">
        <v>50</v>
      </c>
      <c r="K23" s="6">
        <v>60</v>
      </c>
      <c r="L23" s="6">
        <v>70</v>
      </c>
      <c r="M23" s="28" t="s">
        <v>61</v>
      </c>
      <c r="N23" s="6">
        <f>N22*0.05</f>
        <v>75</v>
      </c>
      <c r="O23" s="6">
        <f t="shared" ref="O23:R23" si="3">O22*0.05</f>
        <v>95</v>
      </c>
      <c r="P23" s="6">
        <f t="shared" si="3"/>
        <v>120</v>
      </c>
      <c r="Q23" s="6">
        <f t="shared" si="3"/>
        <v>140</v>
      </c>
      <c r="R23" s="6">
        <f t="shared" si="3"/>
        <v>160</v>
      </c>
    </row>
    <row r="24" spans="1:268" x14ac:dyDescent="0.3">
      <c r="A24" s="28" t="s">
        <v>24</v>
      </c>
      <c r="B24" s="40">
        <v>0.1</v>
      </c>
      <c r="C24" s="40">
        <v>0.1</v>
      </c>
      <c r="D24" s="40">
        <v>0.1</v>
      </c>
      <c r="E24" s="40">
        <v>0.1</v>
      </c>
      <c r="F24" s="40">
        <v>0.1</v>
      </c>
      <c r="G24" s="28" t="s">
        <v>24</v>
      </c>
      <c r="H24" s="40">
        <v>0.1</v>
      </c>
      <c r="I24" s="40">
        <v>0.1</v>
      </c>
      <c r="J24" s="40">
        <v>0.1</v>
      </c>
      <c r="K24" s="40">
        <v>0.1</v>
      </c>
      <c r="L24" s="40">
        <v>0.1</v>
      </c>
      <c r="M24" s="28" t="s">
        <v>24</v>
      </c>
      <c r="N24" s="40">
        <v>0.1</v>
      </c>
      <c r="O24" s="40">
        <v>0.1</v>
      </c>
      <c r="P24" s="40">
        <v>0.1</v>
      </c>
      <c r="Q24" s="40">
        <v>0.1</v>
      </c>
      <c r="R24" s="40">
        <v>0.1</v>
      </c>
    </row>
    <row r="25" spans="1:268" ht="15" thickBot="1" x14ac:dyDescent="0.35">
      <c r="A25" s="29"/>
      <c r="B25" s="41"/>
      <c r="C25" s="41"/>
      <c r="D25" s="41"/>
      <c r="E25" s="41"/>
      <c r="F25" s="41"/>
      <c r="G25" s="29"/>
      <c r="H25" s="41"/>
      <c r="I25" s="41"/>
      <c r="J25" s="41"/>
      <c r="K25" s="41"/>
      <c r="L25" s="41"/>
      <c r="M25" s="29"/>
      <c r="N25" s="41"/>
      <c r="O25" s="41"/>
      <c r="P25" s="41"/>
      <c r="Q25" s="41"/>
      <c r="R25" s="41"/>
    </row>
    <row r="26" spans="1:268" ht="15" thickBot="1" x14ac:dyDescent="0.35">
      <c r="B26" s="42"/>
      <c r="C26" s="42"/>
      <c r="D26" s="42"/>
      <c r="E26" s="42"/>
      <c r="F26" s="42"/>
      <c r="H26" s="42"/>
      <c r="I26" s="42"/>
      <c r="J26" s="42"/>
      <c r="K26" s="42"/>
      <c r="L26" s="42"/>
      <c r="N26" s="42"/>
      <c r="O26" s="42"/>
      <c r="P26" s="42"/>
      <c r="Q26" s="42"/>
      <c r="R26" s="42"/>
    </row>
    <row r="27" spans="1:268" x14ac:dyDescent="0.3">
      <c r="A27" s="30" t="s">
        <v>27</v>
      </c>
      <c r="B27" s="43">
        <f>B7+B20</f>
        <v>1500</v>
      </c>
      <c r="C27" s="43">
        <f>C7+C20</f>
        <v>1800</v>
      </c>
      <c r="D27" s="43">
        <f>D7+D20</f>
        <v>2250</v>
      </c>
      <c r="E27" s="43">
        <f>E7+E20</f>
        <v>2600</v>
      </c>
      <c r="F27" s="43">
        <f>F7+F20</f>
        <v>2950</v>
      </c>
      <c r="G27" s="30" t="s">
        <v>27</v>
      </c>
      <c r="H27" s="43">
        <f>H7+H20</f>
        <v>2400</v>
      </c>
      <c r="I27" s="43">
        <f>I7+I20</f>
        <v>3000</v>
      </c>
      <c r="J27" s="43">
        <f>J7+J20</f>
        <v>3650</v>
      </c>
      <c r="K27" s="43">
        <f>K7+K20</f>
        <v>4300</v>
      </c>
      <c r="L27" s="43">
        <f>L7+L20</f>
        <v>4950</v>
      </c>
      <c r="M27" s="30" t="s">
        <v>27</v>
      </c>
      <c r="N27" s="43">
        <f>N7+N20</f>
        <v>3900</v>
      </c>
      <c r="O27" s="43">
        <f>O7+O20</f>
        <v>4750</v>
      </c>
      <c r="P27" s="43">
        <f>P7+P20</f>
        <v>5500</v>
      </c>
      <c r="Q27" s="43">
        <f>Q7+Q20</f>
        <v>6250</v>
      </c>
      <c r="R27" s="43">
        <f>R7+R20</f>
        <v>7000</v>
      </c>
    </row>
    <row r="28" spans="1:268" x14ac:dyDescent="0.3">
      <c r="A28" s="31" t="s">
        <v>31</v>
      </c>
      <c r="B28" s="6">
        <f>B7+B20+B22</f>
        <v>1750</v>
      </c>
      <c r="C28" s="6">
        <f>C7+C20+C22</f>
        <v>2150</v>
      </c>
      <c r="D28" s="6">
        <f>D7+D20+D22</f>
        <v>2750</v>
      </c>
      <c r="E28" s="6">
        <f>E7+E20+E22</f>
        <v>3250</v>
      </c>
      <c r="F28" s="6">
        <f>F7+F20+F22</f>
        <v>3700</v>
      </c>
      <c r="G28" s="31" t="s">
        <v>31</v>
      </c>
      <c r="H28" s="6">
        <f>H7+H20+H22</f>
        <v>3200</v>
      </c>
      <c r="I28" s="6">
        <f>I7+I20+I22</f>
        <v>4000</v>
      </c>
      <c r="J28" s="6">
        <f>J7+J20+J22</f>
        <v>4950</v>
      </c>
      <c r="K28" s="6">
        <f>K7+K20+K22</f>
        <v>6000</v>
      </c>
      <c r="L28" s="6">
        <f>L7+L20+L22</f>
        <v>6950</v>
      </c>
      <c r="M28" s="31" t="s">
        <v>31</v>
      </c>
      <c r="N28" s="6">
        <f>N7+N20+N22</f>
        <v>5400</v>
      </c>
      <c r="O28" s="6">
        <f>O7+O20+O22</f>
        <v>6650</v>
      </c>
      <c r="P28" s="6">
        <f>P7+P20+P22</f>
        <v>7900</v>
      </c>
      <c r="Q28" s="6">
        <f>Q7+Q20+Q22</f>
        <v>9050</v>
      </c>
      <c r="R28" s="6">
        <f>R7+R20+R22</f>
        <v>10200</v>
      </c>
    </row>
    <row r="29" spans="1:268" x14ac:dyDescent="0.3">
      <c r="A29" s="31" t="s">
        <v>32</v>
      </c>
      <c r="B29" s="6">
        <f>B7+B20+B22+B7*0.1</f>
        <v>1880</v>
      </c>
      <c r="C29" s="6">
        <f>C7+C20+C22+C7*0.1</f>
        <v>2310</v>
      </c>
      <c r="D29" s="6">
        <f>D7+D20+D22+D7*0.1</f>
        <v>2940</v>
      </c>
      <c r="E29" s="6">
        <f>E7+E20+E22+E7*0.1</f>
        <v>3470</v>
      </c>
      <c r="F29" s="6">
        <f>F7+F20+F22+F7*0.1</f>
        <v>3950</v>
      </c>
      <c r="G29" s="31" t="s">
        <v>32</v>
      </c>
      <c r="H29" s="6">
        <f>H7+H20+H22+H7*0.1</f>
        <v>3390</v>
      </c>
      <c r="I29" s="6">
        <f>I7+I20+I22+I7*0.1</f>
        <v>4250</v>
      </c>
      <c r="J29" s="6">
        <f>J7+J20+J22+J7*0.1</f>
        <v>5250</v>
      </c>
      <c r="K29" s="6">
        <f>K7+K20+K22+K7*0.1</f>
        <v>6350</v>
      </c>
      <c r="L29" s="6">
        <f>L7+L20+L22+L7*0.1</f>
        <v>7350</v>
      </c>
      <c r="M29" s="31" t="s">
        <v>32</v>
      </c>
      <c r="N29" s="6">
        <f>N7+N20+N22+N7*0.1</f>
        <v>5690</v>
      </c>
      <c r="O29" s="6">
        <f>O7+O20+O22+O7*0.1</f>
        <v>7000</v>
      </c>
      <c r="P29" s="6">
        <f>P7+P20+P22+P7*0.1</f>
        <v>8300</v>
      </c>
      <c r="Q29" s="6">
        <f>Q7+Q20+Q22+Q7*0.1</f>
        <v>9500</v>
      </c>
      <c r="R29" s="6">
        <f>R7+R20+R22+R7*0.1</f>
        <v>10700</v>
      </c>
    </row>
    <row r="30" spans="1:268" x14ac:dyDescent="0.3">
      <c r="A30" s="31" t="s">
        <v>77</v>
      </c>
      <c r="B30" s="6">
        <f>B7+B20+B7*0.1</f>
        <v>1630</v>
      </c>
      <c r="C30" s="6">
        <f t="shared" ref="C30:F30" si="4">C7+C20+C7*0.1</f>
        <v>1960</v>
      </c>
      <c r="D30" s="6">
        <f t="shared" si="4"/>
        <v>2440</v>
      </c>
      <c r="E30" s="6">
        <f t="shared" si="4"/>
        <v>2820</v>
      </c>
      <c r="F30" s="6">
        <f t="shared" si="4"/>
        <v>3200</v>
      </c>
      <c r="G30" s="31" t="s">
        <v>77</v>
      </c>
      <c r="H30" s="6">
        <f>H7+H20+H7*0.1</f>
        <v>2590</v>
      </c>
      <c r="I30" s="6">
        <f t="shared" ref="I30:L30" si="5">I7+I20+I7*0.1</f>
        <v>3250</v>
      </c>
      <c r="J30" s="6">
        <f t="shared" si="5"/>
        <v>3950</v>
      </c>
      <c r="K30" s="6">
        <f t="shared" si="5"/>
        <v>4650</v>
      </c>
      <c r="L30" s="6">
        <f t="shared" si="5"/>
        <v>5350</v>
      </c>
      <c r="M30" s="31" t="s">
        <v>77</v>
      </c>
      <c r="N30" s="6">
        <f>N7+N20+N7*0.1</f>
        <v>4190</v>
      </c>
      <c r="O30" s="6">
        <f t="shared" ref="O30:R30" si="6">O7+O20+O7*0.1</f>
        <v>5100</v>
      </c>
      <c r="P30" s="6">
        <f t="shared" si="6"/>
        <v>5900</v>
      </c>
      <c r="Q30" s="6">
        <f t="shared" si="6"/>
        <v>6700</v>
      </c>
      <c r="R30" s="6">
        <f t="shared" si="6"/>
        <v>7500</v>
      </c>
    </row>
    <row r="31" spans="1:268" x14ac:dyDescent="0.3">
      <c r="A31" s="31" t="s">
        <v>28</v>
      </c>
      <c r="B31" s="6">
        <f>B7+B22</f>
        <v>1550</v>
      </c>
      <c r="C31" s="6">
        <f>C7+C22</f>
        <v>1950</v>
      </c>
      <c r="D31" s="6">
        <f>D7+D22</f>
        <v>2400</v>
      </c>
      <c r="E31" s="6">
        <f>E7+E22</f>
        <v>2850</v>
      </c>
      <c r="F31" s="6">
        <f>F7+F22</f>
        <v>3250</v>
      </c>
      <c r="G31" s="31" t="s">
        <v>28</v>
      </c>
      <c r="H31" s="6">
        <f>H7+H22</f>
        <v>2700</v>
      </c>
      <c r="I31" s="6">
        <f>I7+I22</f>
        <v>3500</v>
      </c>
      <c r="J31" s="6">
        <f>J7+J22</f>
        <v>4300</v>
      </c>
      <c r="K31" s="6">
        <f>K7+K22</f>
        <v>5200</v>
      </c>
      <c r="L31" s="6">
        <f>L7+L22</f>
        <v>6000</v>
      </c>
      <c r="M31" s="31" t="s">
        <v>28</v>
      </c>
      <c r="N31" s="6">
        <f>N7+N22</f>
        <v>4400</v>
      </c>
      <c r="O31" s="6">
        <f>O7+O22</f>
        <v>5400</v>
      </c>
      <c r="P31" s="6">
        <f>P7+P22</f>
        <v>6400</v>
      </c>
      <c r="Q31" s="6">
        <f>Q7+Q22</f>
        <v>7300</v>
      </c>
      <c r="R31" s="6">
        <f>R7+R22</f>
        <v>8200</v>
      </c>
    </row>
    <row r="32" spans="1:268" x14ac:dyDescent="0.3">
      <c r="A32" s="31" t="s">
        <v>29</v>
      </c>
      <c r="B32" s="6">
        <f>B7+B7*0.1</f>
        <v>1430</v>
      </c>
      <c r="C32" s="6">
        <f>C7+C7*0.1</f>
        <v>1760</v>
      </c>
      <c r="D32" s="6">
        <f>D7+D7*0.1</f>
        <v>2090</v>
      </c>
      <c r="E32" s="6">
        <f>E7+E7*0.1</f>
        <v>2420</v>
      </c>
      <c r="F32" s="6">
        <f>F7+F7*0.1</f>
        <v>2750</v>
      </c>
      <c r="G32" s="31" t="s">
        <v>29</v>
      </c>
      <c r="H32" s="6">
        <f>H7+H7*0.1</f>
        <v>2090</v>
      </c>
      <c r="I32" s="6">
        <f>I7+I7*0.1</f>
        <v>2750</v>
      </c>
      <c r="J32" s="6">
        <f>J7+J7*0.1</f>
        <v>3300</v>
      </c>
      <c r="K32" s="6">
        <f>K7+K7*0.1</f>
        <v>3850</v>
      </c>
      <c r="L32" s="6">
        <f>L7+L7*0.1</f>
        <v>4400</v>
      </c>
      <c r="M32" s="31" t="s">
        <v>29</v>
      </c>
      <c r="N32" s="6">
        <f>N7+N7*0.1</f>
        <v>3190</v>
      </c>
      <c r="O32" s="6">
        <f>O7+O7*0.1</f>
        <v>3850</v>
      </c>
      <c r="P32" s="6">
        <f>P7+P7*0.1</f>
        <v>4400</v>
      </c>
      <c r="Q32" s="6">
        <f>Q7+Q7*0.1</f>
        <v>4950</v>
      </c>
      <c r="R32" s="6">
        <f>R7+R7*0.1</f>
        <v>5500</v>
      </c>
    </row>
    <row r="33" spans="1:18" x14ac:dyDescent="0.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</row>
    <row r="35" spans="1:18" ht="31.2" x14ac:dyDescent="0.3">
      <c r="A35" s="50" t="s">
        <v>79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</row>
    <row r="36" spans="1:18" x14ac:dyDescent="0.3">
      <c r="A36" s="3" t="s">
        <v>11</v>
      </c>
      <c r="B36" s="49" t="s">
        <v>12</v>
      </c>
      <c r="C36" s="49"/>
      <c r="D36" s="49"/>
      <c r="E36" s="49"/>
      <c r="F36" s="49"/>
      <c r="G36" s="3" t="s">
        <v>11</v>
      </c>
      <c r="H36" s="49" t="s">
        <v>12</v>
      </c>
      <c r="I36" s="49"/>
      <c r="J36" s="49"/>
      <c r="K36" s="49"/>
      <c r="L36" s="49"/>
      <c r="M36" s="3" t="s">
        <v>11</v>
      </c>
      <c r="N36" s="49" t="s">
        <v>12</v>
      </c>
      <c r="O36" s="49"/>
      <c r="P36" s="49"/>
      <c r="Q36" s="49"/>
      <c r="R36" s="49"/>
    </row>
    <row r="37" spans="1:18" x14ac:dyDescent="0.3">
      <c r="A37" s="3" t="s">
        <v>70</v>
      </c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3" t="s">
        <v>70</v>
      </c>
      <c r="H37" s="1">
        <v>1</v>
      </c>
      <c r="I37" s="1">
        <v>2</v>
      </c>
      <c r="J37" s="1">
        <v>3</v>
      </c>
      <c r="K37" s="1">
        <v>4</v>
      </c>
      <c r="L37" s="1">
        <v>5</v>
      </c>
      <c r="M37" s="3" t="s">
        <v>70</v>
      </c>
      <c r="N37" s="1">
        <v>1</v>
      </c>
      <c r="O37" s="1">
        <v>2</v>
      </c>
      <c r="P37" s="1">
        <v>3</v>
      </c>
      <c r="Q37" s="1">
        <v>4</v>
      </c>
      <c r="R37" s="1">
        <v>5</v>
      </c>
    </row>
    <row r="38" spans="1:18" ht="28.8" x14ac:dyDescent="0.3">
      <c r="A38" s="4" t="s">
        <v>3</v>
      </c>
      <c r="B38" s="5" t="s">
        <v>71</v>
      </c>
      <c r="C38" s="5" t="s">
        <v>71</v>
      </c>
      <c r="D38" s="5" t="s">
        <v>71</v>
      </c>
      <c r="E38" s="5" t="s">
        <v>71</v>
      </c>
      <c r="F38" s="5" t="s">
        <v>71</v>
      </c>
      <c r="G38" s="4" t="s">
        <v>3</v>
      </c>
      <c r="H38" s="5" t="s">
        <v>71</v>
      </c>
      <c r="I38" s="5" t="s">
        <v>71</v>
      </c>
      <c r="J38" s="5" t="s">
        <v>71</v>
      </c>
      <c r="K38" s="5" t="s">
        <v>71</v>
      </c>
      <c r="L38" s="5" t="s">
        <v>71</v>
      </c>
      <c r="M38" s="4" t="s">
        <v>3</v>
      </c>
      <c r="N38" s="5" t="s">
        <v>71</v>
      </c>
      <c r="O38" s="5" t="s">
        <v>71</v>
      </c>
      <c r="P38" s="5" t="s">
        <v>71</v>
      </c>
      <c r="Q38" s="5" t="s">
        <v>71</v>
      </c>
      <c r="R38" s="5" t="s">
        <v>71</v>
      </c>
    </row>
    <row r="39" spans="1:18" x14ac:dyDescent="0.3">
      <c r="A39" s="23" t="s">
        <v>4</v>
      </c>
      <c r="B39" s="6" t="s">
        <v>15</v>
      </c>
      <c r="C39" s="6" t="s">
        <v>15</v>
      </c>
      <c r="D39" s="6" t="s">
        <v>15</v>
      </c>
      <c r="E39" s="6" t="s">
        <v>15</v>
      </c>
      <c r="F39" s="6" t="s">
        <v>15</v>
      </c>
      <c r="G39" s="23" t="s">
        <v>4</v>
      </c>
      <c r="H39" s="6" t="s">
        <v>40</v>
      </c>
      <c r="I39" s="6" t="s">
        <v>40</v>
      </c>
      <c r="J39" s="6" t="s">
        <v>40</v>
      </c>
      <c r="K39" s="6" t="s">
        <v>40</v>
      </c>
      <c r="L39" s="6" t="s">
        <v>40</v>
      </c>
      <c r="M39" s="23" t="s">
        <v>4</v>
      </c>
      <c r="N39" s="6" t="s">
        <v>40</v>
      </c>
      <c r="O39" s="6" t="s">
        <v>40</v>
      </c>
      <c r="P39" s="6" t="s">
        <v>40</v>
      </c>
      <c r="Q39" s="6" t="s">
        <v>40</v>
      </c>
      <c r="R39" s="6" t="s">
        <v>40</v>
      </c>
    </row>
    <row r="40" spans="1:18" x14ac:dyDescent="0.3">
      <c r="A40" s="23" t="s">
        <v>19</v>
      </c>
      <c r="B40" s="6">
        <f>B7*1.65</f>
        <v>2145</v>
      </c>
      <c r="C40" s="6">
        <f t="shared" ref="C40:F40" si="7">C7*1.65</f>
        <v>2640</v>
      </c>
      <c r="D40" s="6">
        <f t="shared" si="7"/>
        <v>3135</v>
      </c>
      <c r="E40" s="6">
        <f t="shared" si="7"/>
        <v>3630</v>
      </c>
      <c r="F40" s="6">
        <f t="shared" si="7"/>
        <v>4125</v>
      </c>
      <c r="G40" s="23" t="s">
        <v>19</v>
      </c>
      <c r="H40" s="6">
        <f>H7*1.65</f>
        <v>3135</v>
      </c>
      <c r="I40" s="6">
        <f t="shared" ref="I40:L40" si="8">I7*1.65</f>
        <v>4125</v>
      </c>
      <c r="J40" s="6">
        <f t="shared" si="8"/>
        <v>4950</v>
      </c>
      <c r="K40" s="6">
        <f t="shared" si="8"/>
        <v>5775</v>
      </c>
      <c r="L40" s="6">
        <f t="shared" si="8"/>
        <v>6600</v>
      </c>
      <c r="M40" s="23" t="s">
        <v>19</v>
      </c>
      <c r="N40" s="6">
        <f>N7*1.7</f>
        <v>4930</v>
      </c>
      <c r="O40" s="6">
        <f t="shared" ref="O40:R40" si="9">O7*1.7</f>
        <v>5950</v>
      </c>
      <c r="P40" s="6">
        <f t="shared" si="9"/>
        <v>6800</v>
      </c>
      <c r="Q40" s="6">
        <f t="shared" si="9"/>
        <v>7650</v>
      </c>
      <c r="R40" s="6">
        <f t="shared" si="9"/>
        <v>8500</v>
      </c>
    </row>
    <row r="41" spans="1:18" x14ac:dyDescent="0.3">
      <c r="A41" s="23" t="s">
        <v>6</v>
      </c>
      <c r="B41" s="6">
        <v>1800</v>
      </c>
      <c r="C41" s="6">
        <v>2200</v>
      </c>
      <c r="D41" s="6">
        <v>2800</v>
      </c>
      <c r="E41" s="6">
        <v>3300</v>
      </c>
      <c r="F41" s="6">
        <v>3750</v>
      </c>
      <c r="G41" s="23" t="s">
        <v>6</v>
      </c>
      <c r="H41" s="6">
        <v>2800</v>
      </c>
      <c r="I41" s="6">
        <v>3750</v>
      </c>
      <c r="J41" s="6">
        <v>4500</v>
      </c>
      <c r="K41" s="6">
        <v>5350</v>
      </c>
      <c r="L41" s="6">
        <v>6100</v>
      </c>
      <c r="M41" s="23" t="s">
        <v>6</v>
      </c>
      <c r="N41" s="6">
        <v>4525</v>
      </c>
      <c r="O41" s="6">
        <v>5500</v>
      </c>
      <c r="P41" s="6">
        <v>6300</v>
      </c>
      <c r="Q41" s="6">
        <v>7125</v>
      </c>
      <c r="R41" s="6">
        <v>7950</v>
      </c>
    </row>
    <row r="42" spans="1:18" x14ac:dyDescent="0.3">
      <c r="A42" s="23" t="s">
        <v>7</v>
      </c>
      <c r="B42" s="6">
        <f>B40-B41</f>
        <v>345</v>
      </c>
      <c r="C42" s="6">
        <f>C40-C41</f>
        <v>440</v>
      </c>
      <c r="D42" s="6">
        <f>D40-D41</f>
        <v>335</v>
      </c>
      <c r="E42" s="6">
        <f>E40-E41</f>
        <v>330</v>
      </c>
      <c r="F42" s="6">
        <v>3800</v>
      </c>
      <c r="G42" s="23" t="s">
        <v>7</v>
      </c>
      <c r="H42" s="6">
        <f>H40-H41</f>
        <v>335</v>
      </c>
      <c r="I42" s="6">
        <f>I40-I41</f>
        <v>375</v>
      </c>
      <c r="J42" s="6">
        <f>J40-J41</f>
        <v>450</v>
      </c>
      <c r="K42" s="6">
        <f>K40-K41</f>
        <v>425</v>
      </c>
      <c r="L42" s="6">
        <f>L40-L41</f>
        <v>500</v>
      </c>
      <c r="M42" s="23" t="s">
        <v>7</v>
      </c>
      <c r="N42" s="6">
        <f>N40-N41</f>
        <v>405</v>
      </c>
      <c r="O42" s="6">
        <f>O40-O41</f>
        <v>450</v>
      </c>
      <c r="P42" s="6">
        <f>P40-P41</f>
        <v>500</v>
      </c>
      <c r="Q42" s="6">
        <f>Q40-Q41</f>
        <v>525</v>
      </c>
      <c r="R42" s="6">
        <f>R40-R41</f>
        <v>550</v>
      </c>
    </row>
    <row r="43" spans="1:18" x14ac:dyDescent="0.3">
      <c r="A43" s="23" t="s">
        <v>8</v>
      </c>
      <c r="B43" s="6">
        <v>20</v>
      </c>
      <c r="C43" s="6">
        <v>20</v>
      </c>
      <c r="D43" s="6">
        <v>20</v>
      </c>
      <c r="E43" s="6">
        <v>20</v>
      </c>
      <c r="F43" s="6">
        <v>20</v>
      </c>
      <c r="G43" s="23" t="s">
        <v>8</v>
      </c>
      <c r="H43" s="6">
        <v>20</v>
      </c>
      <c r="I43" s="6">
        <v>20</v>
      </c>
      <c r="J43" s="6">
        <v>20</v>
      </c>
      <c r="K43" s="6">
        <v>20</v>
      </c>
      <c r="L43" s="6">
        <v>20</v>
      </c>
      <c r="M43" s="23" t="s">
        <v>8</v>
      </c>
      <c r="N43" s="6">
        <v>20</v>
      </c>
      <c r="O43" s="6">
        <v>20</v>
      </c>
      <c r="P43" s="6">
        <v>20</v>
      </c>
      <c r="Q43" s="6">
        <v>20</v>
      </c>
      <c r="R43" s="6">
        <v>20</v>
      </c>
    </row>
    <row r="44" spans="1:18" x14ac:dyDescent="0.3">
      <c r="A44" s="23" t="s">
        <v>22</v>
      </c>
      <c r="B44" s="6">
        <v>40</v>
      </c>
      <c r="C44" s="6">
        <f>C40*0.06</f>
        <v>158.4</v>
      </c>
      <c r="D44" s="6">
        <f>D40*0.06</f>
        <v>188.1</v>
      </c>
      <c r="E44" s="6">
        <f>E40*0.06</f>
        <v>217.79999999999998</v>
      </c>
      <c r="F44" s="6">
        <f>F40*0.06</f>
        <v>247.5</v>
      </c>
      <c r="G44" s="23" t="s">
        <v>72</v>
      </c>
      <c r="H44" s="6">
        <v>50</v>
      </c>
      <c r="I44" s="6">
        <f>I40*0.04</f>
        <v>165</v>
      </c>
      <c r="J44" s="6">
        <f t="shared" ref="J44:L44" si="10">J40*0.04</f>
        <v>198</v>
      </c>
      <c r="K44" s="6">
        <f t="shared" si="10"/>
        <v>231</v>
      </c>
      <c r="L44" s="6">
        <f t="shared" si="10"/>
        <v>264</v>
      </c>
      <c r="M44" s="23" t="s">
        <v>72</v>
      </c>
      <c r="N44" s="6">
        <f>N40*0.03</f>
        <v>147.9</v>
      </c>
      <c r="O44" s="6">
        <f t="shared" ref="O44:R44" si="11">O40*0.03</f>
        <v>178.5</v>
      </c>
      <c r="P44" s="6">
        <f t="shared" si="11"/>
        <v>204</v>
      </c>
      <c r="Q44" s="6">
        <f t="shared" si="11"/>
        <v>229.5</v>
      </c>
      <c r="R44" s="6">
        <f t="shared" si="11"/>
        <v>255</v>
      </c>
    </row>
    <row r="45" spans="1:18" x14ac:dyDescent="0.3">
      <c r="A45" s="23" t="s">
        <v>9</v>
      </c>
      <c r="B45" s="6"/>
      <c r="C45" s="6"/>
      <c r="D45" s="6"/>
      <c r="E45" s="6"/>
      <c r="F45" s="6"/>
      <c r="G45" s="23" t="s">
        <v>9</v>
      </c>
      <c r="H45" s="6"/>
      <c r="I45" s="6"/>
      <c r="J45" s="6"/>
      <c r="K45" s="6"/>
      <c r="L45" s="6"/>
      <c r="M45" s="23" t="s">
        <v>9</v>
      </c>
      <c r="N45" s="6"/>
      <c r="O45" s="6"/>
      <c r="P45" s="6"/>
      <c r="Q45" s="6"/>
      <c r="R45" s="6"/>
    </row>
    <row r="46" spans="1:18" x14ac:dyDescent="0.3">
      <c r="A46" s="23" t="s">
        <v>10</v>
      </c>
      <c r="B46" s="6">
        <v>35</v>
      </c>
      <c r="C46" s="6">
        <v>35</v>
      </c>
      <c r="D46" s="6">
        <v>35</v>
      </c>
      <c r="E46" s="6">
        <v>35</v>
      </c>
      <c r="F46" s="6">
        <v>35</v>
      </c>
      <c r="G46" s="23" t="s">
        <v>10</v>
      </c>
      <c r="H46" s="6">
        <v>35</v>
      </c>
      <c r="I46" s="6">
        <v>35</v>
      </c>
      <c r="J46" s="6">
        <v>35</v>
      </c>
      <c r="K46" s="6">
        <v>35</v>
      </c>
      <c r="L46" s="6">
        <v>35</v>
      </c>
      <c r="M46" s="23" t="s">
        <v>10</v>
      </c>
      <c r="N46" s="6">
        <v>35</v>
      </c>
      <c r="O46" s="6">
        <v>35</v>
      </c>
      <c r="P46" s="6">
        <v>35</v>
      </c>
      <c r="Q46" s="6">
        <v>35</v>
      </c>
      <c r="R46" s="6">
        <v>35</v>
      </c>
    </row>
    <row r="47" spans="1:18" x14ac:dyDescent="0.3">
      <c r="A47" s="23" t="s">
        <v>17</v>
      </c>
      <c r="B47" s="6">
        <f>B40*0.0199</f>
        <v>42.685500000000005</v>
      </c>
      <c r="C47" s="6">
        <f>C40*0.0199</f>
        <v>52.536000000000001</v>
      </c>
      <c r="D47" s="6">
        <f>D40*0.0199</f>
        <v>62.386500000000005</v>
      </c>
      <c r="E47" s="6">
        <f>E40*0.0199</f>
        <v>72.237000000000009</v>
      </c>
      <c r="F47" s="6">
        <f>F40*0.0199</f>
        <v>82.087500000000006</v>
      </c>
      <c r="G47" s="23" t="s">
        <v>17</v>
      </c>
      <c r="H47" s="6">
        <f>H40*0.0199</f>
        <v>62.386500000000005</v>
      </c>
      <c r="I47" s="6">
        <f>I40*0.0199</f>
        <v>82.087500000000006</v>
      </c>
      <c r="J47" s="6">
        <f>J40*0.0199</f>
        <v>98.50500000000001</v>
      </c>
      <c r="K47" s="6">
        <f>K40*0.0199</f>
        <v>114.9225</v>
      </c>
      <c r="L47" s="6">
        <f>L40*0.0199</f>
        <v>131.34</v>
      </c>
      <c r="M47" s="23" t="s">
        <v>17</v>
      </c>
      <c r="N47" s="6">
        <f>N40*0.0199</f>
        <v>98.106999999999999</v>
      </c>
      <c r="O47" s="6">
        <f>O40*0.0199</f>
        <v>118.405</v>
      </c>
      <c r="P47" s="6">
        <f>P40*0.0199</f>
        <v>135.32</v>
      </c>
      <c r="Q47" s="6">
        <f>Q40*0.0199</f>
        <v>152.23500000000001</v>
      </c>
      <c r="R47" s="6">
        <f>R40*0.0199</f>
        <v>169.15</v>
      </c>
    </row>
    <row r="48" spans="1:18" x14ac:dyDescent="0.3">
      <c r="A48" s="23" t="s">
        <v>21</v>
      </c>
      <c r="B48" s="7">
        <f>B41+B43+B44+B45+B46+B47</f>
        <v>1937.6855</v>
      </c>
      <c r="C48" s="7">
        <f>C41+C43+C44+C45+C46+C47</f>
        <v>2465.9360000000001</v>
      </c>
      <c r="D48" s="7">
        <f>D41+D43+D44+D45+D46+D47</f>
        <v>3105.4865</v>
      </c>
      <c r="E48" s="7">
        <f>E41+E43+E44+E45+E46+E47</f>
        <v>3645.0370000000003</v>
      </c>
      <c r="F48" s="7">
        <f>F41+F43+F44+F45+F46+F47</f>
        <v>4134.5874999999996</v>
      </c>
      <c r="G48" s="23" t="s">
        <v>21</v>
      </c>
      <c r="H48" s="7">
        <f>H41+H43+H44+H45+H46+H47</f>
        <v>2967.3865000000001</v>
      </c>
      <c r="I48" s="7">
        <f>I41+I43+I44+I45+I46+I47</f>
        <v>4052.0875000000001</v>
      </c>
      <c r="J48" s="7">
        <f>J41+J43+J44+J45+J46+J47</f>
        <v>4851.5050000000001</v>
      </c>
      <c r="K48" s="7">
        <f>K41+K43+K44+K45+K46+K47</f>
        <v>5750.9224999999997</v>
      </c>
      <c r="L48" s="7">
        <f>L41+L43+L44+L45+L46+L47</f>
        <v>6550.34</v>
      </c>
      <c r="M48" s="23" t="s">
        <v>21</v>
      </c>
      <c r="N48" s="7">
        <f>N41+N43+N44+N45+N46+N47</f>
        <v>4826.0069999999996</v>
      </c>
      <c r="O48" s="7">
        <f>O41+O43+O44+O45+O46+O47</f>
        <v>5851.9049999999997</v>
      </c>
      <c r="P48" s="7">
        <f>P41+P43+P44+P45+P46+P47</f>
        <v>6694.32</v>
      </c>
      <c r="Q48" s="7">
        <f>Q41+Q43+Q44+Q45+Q46+Q47</f>
        <v>7561.7349999999997</v>
      </c>
      <c r="R48" s="7">
        <f>R41+R43+R44+R45+R46+R47</f>
        <v>8429.15</v>
      </c>
    </row>
    <row r="49" spans="1:18" ht="15" thickBot="1" x14ac:dyDescent="0.35">
      <c r="A49" s="24" t="s">
        <v>18</v>
      </c>
      <c r="B49" s="10">
        <f>B40-B41-B43-B46-B47-B44</f>
        <v>207.31450000000001</v>
      </c>
      <c r="C49" s="10">
        <f>C40-C41-C43-C46-C47-C44</f>
        <v>174.06399999999999</v>
      </c>
      <c r="D49" s="10">
        <f>D40-D41-D43-D46-D47-D44</f>
        <v>29.513499999999993</v>
      </c>
      <c r="E49" s="10">
        <f>E40-E41-E43-E46-E47-E44</f>
        <v>-15.037000000000006</v>
      </c>
      <c r="F49" s="10">
        <f>F40-F41-F43-F46-F47-F44</f>
        <v>-9.5875000000000057</v>
      </c>
      <c r="G49" s="24" t="s">
        <v>18</v>
      </c>
      <c r="H49" s="10">
        <f>H40-H41-H43-H46-H47-H44</f>
        <v>167.61349999999999</v>
      </c>
      <c r="I49" s="10">
        <f>I40-I41-I43-I46-I47-I44</f>
        <v>72.912499999999994</v>
      </c>
      <c r="J49" s="10">
        <f>J40-J41-J43-J46-J47-J44</f>
        <v>98.495000000000005</v>
      </c>
      <c r="K49" s="10">
        <f>K40-K41-K43-K46-K47-K44</f>
        <v>24.077499999999986</v>
      </c>
      <c r="L49" s="10">
        <f>L40-L41-L43-L46-L47-L44</f>
        <v>49.659999999999968</v>
      </c>
      <c r="M49" s="24" t="s">
        <v>18</v>
      </c>
      <c r="N49" s="10">
        <f>N40-N41-N43-N46-N47-N44</f>
        <v>103.99299999999999</v>
      </c>
      <c r="O49" s="10">
        <f>O40-O41-O43-O46-O47-O44</f>
        <v>98.095000000000027</v>
      </c>
      <c r="P49" s="10">
        <f>P40-P41-P43-P46-P47-P44</f>
        <v>105.68</v>
      </c>
      <c r="Q49" s="10">
        <f>Q40-Q41-Q43-Q46-Q47-Q44</f>
        <v>88.264999999999986</v>
      </c>
      <c r="R49" s="10">
        <f>R40-R41-R43-R46-R47-R44</f>
        <v>70.850000000000023</v>
      </c>
    </row>
    <row r="50" spans="1:18" x14ac:dyDescent="0.3">
      <c r="A50" s="1"/>
      <c r="G50" s="1"/>
      <c r="M50" s="1"/>
    </row>
    <row r="51" spans="1:18" ht="21" x14ac:dyDescent="0.3">
      <c r="A51" s="25" t="s">
        <v>20</v>
      </c>
      <c r="G51" s="25" t="s">
        <v>20</v>
      </c>
      <c r="M51" s="25" t="s">
        <v>20</v>
      </c>
    </row>
    <row r="52" spans="1:18" x14ac:dyDescent="0.3">
      <c r="A52" s="35" t="s">
        <v>75</v>
      </c>
      <c r="B52" s="6">
        <v>1</v>
      </c>
      <c r="C52" s="6">
        <v>2</v>
      </c>
      <c r="D52" s="6">
        <v>3</v>
      </c>
      <c r="E52" s="6">
        <v>4</v>
      </c>
      <c r="F52" s="6">
        <v>5</v>
      </c>
      <c r="G52" s="35" t="s">
        <v>75</v>
      </c>
      <c r="H52" s="6">
        <v>1</v>
      </c>
      <c r="I52" s="6">
        <v>2</v>
      </c>
      <c r="J52" s="6">
        <v>3</v>
      </c>
      <c r="K52" s="6">
        <v>4</v>
      </c>
      <c r="L52" s="6">
        <v>5</v>
      </c>
      <c r="M52" s="35" t="s">
        <v>75</v>
      </c>
      <c r="N52" s="6">
        <v>1</v>
      </c>
      <c r="O52" s="6">
        <v>2</v>
      </c>
      <c r="P52" s="6">
        <v>3</v>
      </c>
      <c r="Q52" s="6">
        <v>4</v>
      </c>
      <c r="R52" s="6">
        <v>5</v>
      </c>
    </row>
    <row r="53" spans="1:18" x14ac:dyDescent="0.3">
      <c r="A53" s="27" t="s">
        <v>73</v>
      </c>
      <c r="B53" s="38">
        <v>200</v>
      </c>
      <c r="C53" s="38">
        <v>200</v>
      </c>
      <c r="D53" s="38">
        <v>350</v>
      </c>
      <c r="E53" s="38">
        <v>400</v>
      </c>
      <c r="F53" s="38">
        <v>450</v>
      </c>
      <c r="G53" s="27" t="s">
        <v>73</v>
      </c>
      <c r="H53" s="38">
        <v>500</v>
      </c>
      <c r="I53" s="38">
        <v>500</v>
      </c>
      <c r="J53" s="38">
        <v>650</v>
      </c>
      <c r="K53" s="38">
        <v>800</v>
      </c>
      <c r="L53" s="38">
        <v>950</v>
      </c>
      <c r="M53" s="27" t="s">
        <v>73</v>
      </c>
      <c r="N53" s="38">
        <v>1500</v>
      </c>
      <c r="O53" s="38">
        <v>1750</v>
      </c>
      <c r="P53" s="38">
        <v>2500</v>
      </c>
      <c r="Q53" s="38">
        <v>3000</v>
      </c>
      <c r="R53" s="38">
        <v>3500</v>
      </c>
    </row>
    <row r="54" spans="1:18" x14ac:dyDescent="0.3">
      <c r="A54" s="27" t="s">
        <v>61</v>
      </c>
      <c r="B54" s="38">
        <v>0</v>
      </c>
      <c r="C54" s="38">
        <v>0</v>
      </c>
      <c r="D54" s="38">
        <v>25</v>
      </c>
      <c r="E54" s="38">
        <v>25</v>
      </c>
      <c r="F54" s="38">
        <v>35</v>
      </c>
      <c r="G54" s="27" t="s">
        <v>61</v>
      </c>
      <c r="H54" s="38">
        <v>20</v>
      </c>
      <c r="I54" s="38">
        <v>20</v>
      </c>
      <c r="J54" s="38">
        <v>25</v>
      </c>
      <c r="K54" s="38">
        <v>30</v>
      </c>
      <c r="L54" s="38">
        <v>35</v>
      </c>
      <c r="M54" s="27" t="s">
        <v>61</v>
      </c>
      <c r="N54" s="38">
        <f>N53*0.04</f>
        <v>60</v>
      </c>
      <c r="O54" s="38">
        <f t="shared" ref="O54" si="12">O53*0.04</f>
        <v>70</v>
      </c>
      <c r="P54" s="38">
        <f t="shared" ref="P54" si="13">P53*0.04</f>
        <v>100</v>
      </c>
      <c r="Q54" s="38">
        <f t="shared" ref="Q54" si="14">Q53*0.04</f>
        <v>120</v>
      </c>
      <c r="R54" s="38">
        <f t="shared" ref="R54" si="15">R53*0.04</f>
        <v>140</v>
      </c>
    </row>
    <row r="55" spans="1:18" x14ac:dyDescent="0.3">
      <c r="A55" s="28" t="s">
        <v>76</v>
      </c>
      <c r="B55" s="6">
        <v>250</v>
      </c>
      <c r="C55" s="6">
        <v>350</v>
      </c>
      <c r="D55" s="6">
        <v>500</v>
      </c>
      <c r="E55" s="6">
        <v>650</v>
      </c>
      <c r="F55" s="6">
        <v>750</v>
      </c>
      <c r="G55" s="28" t="s">
        <v>74</v>
      </c>
      <c r="H55" s="6">
        <v>800</v>
      </c>
      <c r="I55" s="6">
        <v>1000</v>
      </c>
      <c r="J55" s="6">
        <v>1300</v>
      </c>
      <c r="K55" s="6">
        <v>1700</v>
      </c>
      <c r="L55" s="6">
        <v>2000</v>
      </c>
      <c r="M55" s="28" t="s">
        <v>74</v>
      </c>
      <c r="N55" s="6">
        <v>3000</v>
      </c>
      <c r="O55" s="6">
        <v>3500</v>
      </c>
      <c r="P55" s="6">
        <v>4500</v>
      </c>
      <c r="Q55" s="6">
        <v>5000</v>
      </c>
      <c r="R55" s="6">
        <v>5500</v>
      </c>
    </row>
    <row r="56" spans="1:18" x14ac:dyDescent="0.3">
      <c r="A56" s="28" t="s">
        <v>61</v>
      </c>
      <c r="B56" s="6">
        <v>10</v>
      </c>
      <c r="C56" s="6">
        <v>25</v>
      </c>
      <c r="D56" s="6">
        <v>35</v>
      </c>
      <c r="E56" s="6">
        <v>40</v>
      </c>
      <c r="F56" s="6">
        <v>40</v>
      </c>
      <c r="G56" s="28" t="s">
        <v>61</v>
      </c>
      <c r="H56" s="6">
        <v>30</v>
      </c>
      <c r="I56" s="6">
        <v>40</v>
      </c>
      <c r="J56" s="6">
        <v>50</v>
      </c>
      <c r="K56" s="6">
        <v>60</v>
      </c>
      <c r="L56" s="6">
        <v>70</v>
      </c>
      <c r="M56" s="28" t="s">
        <v>61</v>
      </c>
      <c r="N56" s="6">
        <f>N55*0.05</f>
        <v>150</v>
      </c>
      <c r="O56" s="6">
        <f t="shared" ref="O56" si="16">O55*0.05</f>
        <v>175</v>
      </c>
      <c r="P56" s="6">
        <f t="shared" ref="P56" si="17">P55*0.05</f>
        <v>225</v>
      </c>
      <c r="Q56" s="6">
        <f t="shared" ref="Q56" si="18">Q55*0.05</f>
        <v>250</v>
      </c>
      <c r="R56" s="6">
        <f t="shared" ref="R56" si="19">R55*0.05</f>
        <v>275</v>
      </c>
    </row>
    <row r="57" spans="1:18" x14ac:dyDescent="0.3">
      <c r="A57" s="28" t="s">
        <v>24</v>
      </c>
      <c r="B57" s="40">
        <v>0.1</v>
      </c>
      <c r="C57" s="40">
        <v>0.1</v>
      </c>
      <c r="D57" s="40">
        <v>0.1</v>
      </c>
      <c r="E57" s="40">
        <v>0.1</v>
      </c>
      <c r="F57" s="40">
        <v>0.1</v>
      </c>
      <c r="G57" s="28" t="s">
        <v>24</v>
      </c>
      <c r="H57" s="40">
        <v>0.1</v>
      </c>
      <c r="I57" s="40">
        <v>0.1</v>
      </c>
      <c r="J57" s="40">
        <v>0.1</v>
      </c>
      <c r="K57" s="40">
        <v>0.1</v>
      </c>
      <c r="L57" s="40">
        <v>0.1</v>
      </c>
      <c r="M57" s="28" t="s">
        <v>24</v>
      </c>
      <c r="N57" s="40">
        <v>0.1</v>
      </c>
      <c r="O57" s="40">
        <v>0.1</v>
      </c>
      <c r="P57" s="40">
        <v>0.1</v>
      </c>
      <c r="Q57" s="40">
        <v>0.1</v>
      </c>
      <c r="R57" s="40">
        <v>0.1</v>
      </c>
    </row>
    <row r="58" spans="1:18" ht="15" thickBot="1" x14ac:dyDescent="0.35">
      <c r="A58" s="29"/>
      <c r="B58" s="41"/>
      <c r="C58" s="41"/>
      <c r="D58" s="41"/>
      <c r="E58" s="41"/>
      <c r="F58" s="41"/>
      <c r="G58" s="29"/>
      <c r="H58" s="41"/>
      <c r="I58" s="41"/>
      <c r="J58" s="41"/>
      <c r="K58" s="41"/>
      <c r="L58" s="41"/>
      <c r="M58" s="29"/>
      <c r="N58" s="41"/>
      <c r="O58" s="41"/>
      <c r="P58" s="41"/>
      <c r="Q58" s="41"/>
      <c r="R58" s="41"/>
    </row>
    <row r="59" spans="1:18" ht="15" thickBot="1" x14ac:dyDescent="0.35">
      <c r="B59" s="42"/>
      <c r="C59" s="42"/>
      <c r="D59" s="42"/>
      <c r="E59" s="42"/>
      <c r="F59" s="42"/>
      <c r="H59" s="42"/>
      <c r="I59" s="42"/>
      <c r="J59" s="42"/>
      <c r="K59" s="42"/>
      <c r="L59" s="42"/>
      <c r="N59" s="42"/>
      <c r="O59" s="42"/>
      <c r="P59" s="42"/>
      <c r="Q59" s="42"/>
      <c r="R59" s="42"/>
    </row>
    <row r="60" spans="1:18" x14ac:dyDescent="0.3">
      <c r="A60" s="30" t="s">
        <v>27</v>
      </c>
      <c r="B60" s="43">
        <f>B40+B53</f>
        <v>2345</v>
      </c>
      <c r="C60" s="43">
        <f>C40+C53</f>
        <v>2840</v>
      </c>
      <c r="D60" s="43">
        <f>D40+D53</f>
        <v>3485</v>
      </c>
      <c r="E60" s="43">
        <f>E40+E53</f>
        <v>4030</v>
      </c>
      <c r="F60" s="43">
        <f>F40+F53</f>
        <v>4575</v>
      </c>
      <c r="G60" s="30" t="s">
        <v>27</v>
      </c>
      <c r="H60" s="43">
        <f>H40+H53</f>
        <v>3635</v>
      </c>
      <c r="I60" s="43">
        <f>I40+I53</f>
        <v>4625</v>
      </c>
      <c r="J60" s="43">
        <f>J40+J53</f>
        <v>5600</v>
      </c>
      <c r="K60" s="43">
        <f>K40+K53</f>
        <v>6575</v>
      </c>
      <c r="L60" s="43">
        <f>L40+L53</f>
        <v>7550</v>
      </c>
      <c r="M60" s="30" t="s">
        <v>27</v>
      </c>
      <c r="N60" s="43">
        <f>N40+N53</f>
        <v>6430</v>
      </c>
      <c r="O60" s="43">
        <f>O40+O53</f>
        <v>7700</v>
      </c>
      <c r="P60" s="43">
        <f>P40+P53</f>
        <v>9300</v>
      </c>
      <c r="Q60" s="43">
        <f>Q40+Q53</f>
        <v>10650</v>
      </c>
      <c r="R60" s="43">
        <f>R40+R53</f>
        <v>12000</v>
      </c>
    </row>
    <row r="61" spans="1:18" x14ac:dyDescent="0.3">
      <c r="A61" s="31" t="s">
        <v>31</v>
      </c>
      <c r="B61" s="6">
        <f>B40+B53+B55</f>
        <v>2595</v>
      </c>
      <c r="C61" s="6">
        <f>C40+C53+C55</f>
        <v>3190</v>
      </c>
      <c r="D61" s="6">
        <f>D40+D53+D55</f>
        <v>3985</v>
      </c>
      <c r="E61" s="6">
        <f>E40+E53+E55</f>
        <v>4680</v>
      </c>
      <c r="F61" s="6">
        <f>F40+F53+F55</f>
        <v>5325</v>
      </c>
      <c r="G61" s="31" t="s">
        <v>31</v>
      </c>
      <c r="H61" s="6">
        <f>H40+H53+H55</f>
        <v>4435</v>
      </c>
      <c r="I61" s="6">
        <f>I40+I53+I55</f>
        <v>5625</v>
      </c>
      <c r="J61" s="6">
        <f>J40+J53+J55</f>
        <v>6900</v>
      </c>
      <c r="K61" s="6">
        <f>K40+K53+K55</f>
        <v>8275</v>
      </c>
      <c r="L61" s="6">
        <f>L40+L53+L55</f>
        <v>9550</v>
      </c>
      <c r="M61" s="31" t="s">
        <v>31</v>
      </c>
      <c r="N61" s="6">
        <f>N40+N53+N55</f>
        <v>9430</v>
      </c>
      <c r="O61" s="6">
        <f>O40+O53+O55</f>
        <v>11200</v>
      </c>
      <c r="P61" s="6">
        <f>P40+P53+P55</f>
        <v>13800</v>
      </c>
      <c r="Q61" s="6">
        <f>Q40+Q53+Q55</f>
        <v>15650</v>
      </c>
      <c r="R61" s="6">
        <f>R40+R53+R55</f>
        <v>17500</v>
      </c>
    </row>
    <row r="62" spans="1:18" x14ac:dyDescent="0.3">
      <c r="A62" s="31" t="s">
        <v>32</v>
      </c>
      <c r="B62" s="6">
        <f>B40+B53+B55+B40*0.1</f>
        <v>2809.5</v>
      </c>
      <c r="C62" s="6">
        <f>C40+C53+C55+C40*0.1</f>
        <v>3454</v>
      </c>
      <c r="D62" s="6">
        <f>D40+D53+D55+D40*0.1</f>
        <v>4298.5</v>
      </c>
      <c r="E62" s="6">
        <f>E40+E53+E55+E40*0.1</f>
        <v>5043</v>
      </c>
      <c r="F62" s="6">
        <f>F40+F53+F55+F40*0.1</f>
        <v>5737.5</v>
      </c>
      <c r="G62" s="31" t="s">
        <v>32</v>
      </c>
      <c r="H62" s="6">
        <f>H40+H53+H55+H40*0.1</f>
        <v>4748.5</v>
      </c>
      <c r="I62" s="6">
        <f>I40+I53+I55+I40*0.1</f>
        <v>6037.5</v>
      </c>
      <c r="J62" s="6">
        <f>J40+J53+J55+J40*0.1</f>
        <v>7395</v>
      </c>
      <c r="K62" s="6">
        <f>K40+K53+K55+K40*0.1</f>
        <v>8852.5</v>
      </c>
      <c r="L62" s="6">
        <f>L40+L53+L55+L40*0.1</f>
        <v>10210</v>
      </c>
      <c r="M62" s="31" t="s">
        <v>32</v>
      </c>
      <c r="N62" s="6">
        <f>N40+N53+N55+N40*0.1</f>
        <v>9923</v>
      </c>
      <c r="O62" s="6">
        <f>O40+O53+O55+O40*0.1</f>
        <v>11795</v>
      </c>
      <c r="P62" s="6">
        <f>P40+P53+P55+P40*0.1</f>
        <v>14480</v>
      </c>
      <c r="Q62" s="6">
        <f>Q40+Q53+Q55+Q40*0.1</f>
        <v>16415</v>
      </c>
      <c r="R62" s="6">
        <f>R40+R53+R55+R40*0.1</f>
        <v>18350</v>
      </c>
    </row>
    <row r="63" spans="1:18" x14ac:dyDescent="0.3">
      <c r="A63" s="31" t="s">
        <v>77</v>
      </c>
      <c r="B63" s="6">
        <f>B40+B53+B40*0.1</f>
        <v>2559.5</v>
      </c>
      <c r="C63" s="6">
        <f t="shared" ref="C63:F63" si="20">C40+C53+C40*0.1</f>
        <v>3104</v>
      </c>
      <c r="D63" s="6">
        <f t="shared" si="20"/>
        <v>3798.5</v>
      </c>
      <c r="E63" s="6">
        <f t="shared" si="20"/>
        <v>4393</v>
      </c>
      <c r="F63" s="6">
        <f t="shared" si="20"/>
        <v>4987.5</v>
      </c>
      <c r="G63" s="31" t="s">
        <v>77</v>
      </c>
      <c r="H63" s="6">
        <f>H40+H53+H40*0.1</f>
        <v>3948.5</v>
      </c>
      <c r="I63" s="6">
        <f t="shared" ref="I63:L63" si="21">I40+I53+I40*0.1</f>
        <v>5037.5</v>
      </c>
      <c r="J63" s="6">
        <f t="shared" si="21"/>
        <v>6095</v>
      </c>
      <c r="K63" s="6">
        <f t="shared" si="21"/>
        <v>7152.5</v>
      </c>
      <c r="L63" s="6">
        <f t="shared" si="21"/>
        <v>8210</v>
      </c>
      <c r="M63" s="31" t="s">
        <v>77</v>
      </c>
      <c r="N63" s="6">
        <f>N40+N53+N40*0.1</f>
        <v>6923</v>
      </c>
      <c r="O63" s="6">
        <f t="shared" ref="O63:R63" si="22">O40+O53+O40*0.1</f>
        <v>8295</v>
      </c>
      <c r="P63" s="6">
        <f t="shared" si="22"/>
        <v>9980</v>
      </c>
      <c r="Q63" s="6">
        <f t="shared" si="22"/>
        <v>11415</v>
      </c>
      <c r="R63" s="6">
        <f t="shared" si="22"/>
        <v>12850</v>
      </c>
    </row>
    <row r="64" spans="1:18" x14ac:dyDescent="0.3">
      <c r="A64" s="31" t="s">
        <v>28</v>
      </c>
      <c r="B64" s="6">
        <f>B40+B55</f>
        <v>2395</v>
      </c>
      <c r="C64" s="6">
        <f>C40+C55</f>
        <v>2990</v>
      </c>
      <c r="D64" s="6">
        <f>D40+D55</f>
        <v>3635</v>
      </c>
      <c r="E64" s="6">
        <f>E40+E55</f>
        <v>4280</v>
      </c>
      <c r="F64" s="6">
        <f>F40+F55</f>
        <v>4875</v>
      </c>
      <c r="G64" s="31" t="s">
        <v>28</v>
      </c>
      <c r="H64" s="6">
        <f>H40+H55</f>
        <v>3935</v>
      </c>
      <c r="I64" s="6">
        <f>I40+I55</f>
        <v>5125</v>
      </c>
      <c r="J64" s="6">
        <f>J40+J55</f>
        <v>6250</v>
      </c>
      <c r="K64" s="6">
        <f>K40+K55</f>
        <v>7475</v>
      </c>
      <c r="L64" s="6">
        <f>L40+L55</f>
        <v>8600</v>
      </c>
      <c r="M64" s="31" t="s">
        <v>28</v>
      </c>
      <c r="N64" s="6">
        <f>N40+N55</f>
        <v>7930</v>
      </c>
      <c r="O64" s="6">
        <f>O40+O55</f>
        <v>9450</v>
      </c>
      <c r="P64" s="6">
        <f>P40+P55</f>
        <v>11300</v>
      </c>
      <c r="Q64" s="6">
        <f>Q40+Q55</f>
        <v>12650</v>
      </c>
      <c r="R64" s="6">
        <f>R40+R55</f>
        <v>14000</v>
      </c>
    </row>
    <row r="65" spans="1:18" x14ac:dyDescent="0.3">
      <c r="A65" s="31" t="s">
        <v>29</v>
      </c>
      <c r="B65" s="6">
        <f>B40+B40*0.1</f>
        <v>2359.5</v>
      </c>
      <c r="C65" s="6">
        <f>C40+C40*0.1</f>
        <v>2904</v>
      </c>
      <c r="D65" s="6">
        <f>D40+D40*0.1</f>
        <v>3448.5</v>
      </c>
      <c r="E65" s="6">
        <f>E40+E40*0.1</f>
        <v>3993</v>
      </c>
      <c r="F65" s="6">
        <f>F40+F40*0.1</f>
        <v>4537.5</v>
      </c>
      <c r="G65" s="31" t="s">
        <v>29</v>
      </c>
      <c r="H65" s="6">
        <f>H40+H40*0.1</f>
        <v>3448.5</v>
      </c>
      <c r="I65" s="6">
        <f>I40+I40*0.1</f>
        <v>4537.5</v>
      </c>
      <c r="J65" s="6">
        <f>J40+J40*0.1</f>
        <v>5445</v>
      </c>
      <c r="K65" s="6">
        <f>K40+K40*0.1</f>
        <v>6352.5</v>
      </c>
      <c r="L65" s="6">
        <f>L40+L40*0.1</f>
        <v>7260</v>
      </c>
      <c r="M65" s="31" t="s">
        <v>29</v>
      </c>
      <c r="N65" s="6">
        <f>N40+N40*0.1</f>
        <v>5423</v>
      </c>
      <c r="O65" s="6">
        <f>O40+O40*0.1</f>
        <v>6545</v>
      </c>
      <c r="P65" s="6">
        <f>P40+P40*0.1</f>
        <v>7480</v>
      </c>
      <c r="Q65" s="6">
        <f>Q40+Q40*0.1</f>
        <v>8415</v>
      </c>
      <c r="R65" s="6">
        <f>R40+R40*0.1</f>
        <v>9350</v>
      </c>
    </row>
    <row r="66" spans="1:18" x14ac:dyDescent="0.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</row>
  </sheetData>
  <mergeCells count="11">
    <mergeCell ref="B1:F1"/>
    <mergeCell ref="H1:L1"/>
    <mergeCell ref="N1:R1"/>
    <mergeCell ref="B3:F3"/>
    <mergeCell ref="H3:L3"/>
    <mergeCell ref="N3:R3"/>
    <mergeCell ref="B36:F36"/>
    <mergeCell ref="H36:L36"/>
    <mergeCell ref="N36:R36"/>
    <mergeCell ref="A2:R2"/>
    <mergeCell ref="A35:R3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B6E82-B2C5-4BC7-A468-59CC507E440C}">
  <dimension ref="A1:R29"/>
  <sheetViews>
    <sheetView zoomScale="99" workbookViewId="0">
      <selection activeCell="P17" sqref="P17"/>
    </sheetView>
  </sheetViews>
  <sheetFormatPr defaultRowHeight="14.4" x14ac:dyDescent="0.3"/>
  <cols>
    <col min="1" max="1" width="25.88671875" bestFit="1" customWidth="1"/>
    <col min="2" max="6" width="13.5546875" bestFit="1" customWidth="1"/>
    <col min="7" max="7" width="24.21875" bestFit="1" customWidth="1"/>
    <col min="8" max="12" width="14.5546875" bestFit="1" customWidth="1"/>
    <col min="13" max="13" width="24.21875" bestFit="1" customWidth="1"/>
    <col min="14" max="18" width="14.5546875" bestFit="1" customWidth="1"/>
  </cols>
  <sheetData>
    <row r="1" spans="1:18" x14ac:dyDescent="0.3">
      <c r="A1" s="3" t="s">
        <v>11</v>
      </c>
      <c r="B1" s="49" t="s">
        <v>12</v>
      </c>
      <c r="C1" s="49"/>
      <c r="D1" s="49"/>
      <c r="E1" s="49"/>
      <c r="F1" s="49"/>
      <c r="G1" s="3" t="s">
        <v>11</v>
      </c>
      <c r="H1" s="49" t="s">
        <v>39</v>
      </c>
      <c r="I1" s="49"/>
      <c r="J1" s="49"/>
      <c r="K1" s="49"/>
      <c r="L1" s="49"/>
      <c r="M1" s="3" t="s">
        <v>11</v>
      </c>
      <c r="N1" s="49" t="s">
        <v>50</v>
      </c>
      <c r="O1" s="49"/>
      <c r="P1" s="49"/>
      <c r="Q1" s="49"/>
      <c r="R1" s="49"/>
    </row>
    <row r="2" spans="1:18" x14ac:dyDescent="0.3">
      <c r="A2" s="3" t="s">
        <v>83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3" t="s">
        <v>83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3" t="s">
        <v>83</v>
      </c>
      <c r="N2" s="1">
        <v>1</v>
      </c>
      <c r="O2" s="1">
        <v>2</v>
      </c>
      <c r="P2" s="1">
        <v>3</v>
      </c>
      <c r="Q2" s="1">
        <v>4</v>
      </c>
      <c r="R2" s="1">
        <v>5</v>
      </c>
    </row>
    <row r="3" spans="1:18" ht="21" x14ac:dyDescent="0.3">
      <c r="A3" s="4" t="s">
        <v>3</v>
      </c>
      <c r="B3" s="5" t="s">
        <v>80</v>
      </c>
      <c r="C3" s="5" t="s">
        <v>80</v>
      </c>
      <c r="D3" s="5" t="s">
        <v>80</v>
      </c>
      <c r="E3" s="5" t="s">
        <v>80</v>
      </c>
      <c r="F3" s="5" t="s">
        <v>80</v>
      </c>
      <c r="G3" s="4" t="s">
        <v>3</v>
      </c>
      <c r="H3" s="5" t="s">
        <v>80</v>
      </c>
      <c r="I3" s="5" t="s">
        <v>80</v>
      </c>
      <c r="J3" s="5" t="s">
        <v>80</v>
      </c>
      <c r="K3" s="5" t="s">
        <v>80</v>
      </c>
      <c r="L3" s="5" t="s">
        <v>80</v>
      </c>
      <c r="M3" s="4" t="s">
        <v>3</v>
      </c>
      <c r="N3" s="5" t="s">
        <v>80</v>
      </c>
      <c r="O3" s="5" t="s">
        <v>80</v>
      </c>
      <c r="P3" s="5" t="s">
        <v>80</v>
      </c>
      <c r="Q3" s="5" t="s">
        <v>80</v>
      </c>
      <c r="R3" s="5" t="s">
        <v>80</v>
      </c>
    </row>
    <row r="4" spans="1:18" x14ac:dyDescent="0.3">
      <c r="A4" s="23" t="s">
        <v>4</v>
      </c>
      <c r="B4" s="19" t="s">
        <v>81</v>
      </c>
      <c r="C4" s="19" t="s">
        <v>81</v>
      </c>
      <c r="D4" s="19" t="s">
        <v>81</v>
      </c>
      <c r="E4" s="19" t="s">
        <v>81</v>
      </c>
      <c r="F4" s="19" t="s">
        <v>81</v>
      </c>
      <c r="G4" s="23" t="s">
        <v>4</v>
      </c>
      <c r="H4" s="19" t="s">
        <v>82</v>
      </c>
      <c r="I4" s="19" t="s">
        <v>82</v>
      </c>
      <c r="J4" s="19" t="s">
        <v>82</v>
      </c>
      <c r="K4" s="19" t="s">
        <v>82</v>
      </c>
      <c r="L4" s="19" t="s">
        <v>82</v>
      </c>
      <c r="M4" s="23" t="s">
        <v>4</v>
      </c>
      <c r="N4" s="19" t="s">
        <v>82</v>
      </c>
      <c r="O4" s="19" t="s">
        <v>82</v>
      </c>
      <c r="P4" s="19" t="s">
        <v>82</v>
      </c>
      <c r="Q4" s="19" t="s">
        <v>82</v>
      </c>
      <c r="R4" s="19" t="s">
        <v>82</v>
      </c>
    </row>
    <row r="5" spans="1:18" x14ac:dyDescent="0.3">
      <c r="A5" s="23" t="s">
        <v>19</v>
      </c>
      <c r="B5" s="6">
        <v>499</v>
      </c>
      <c r="C5" s="6">
        <v>849</v>
      </c>
      <c r="D5" s="6">
        <v>1349</v>
      </c>
      <c r="E5" s="6">
        <v>1799</v>
      </c>
      <c r="F5" s="6">
        <v>2399</v>
      </c>
      <c r="G5" s="23" t="s">
        <v>19</v>
      </c>
      <c r="H5" s="6">
        <v>1999</v>
      </c>
      <c r="I5" s="6">
        <v>3699</v>
      </c>
      <c r="J5" s="6">
        <v>4999</v>
      </c>
      <c r="K5" s="6">
        <v>6499</v>
      </c>
      <c r="L5" s="6">
        <v>8999</v>
      </c>
      <c r="M5" s="23" t="s">
        <v>19</v>
      </c>
      <c r="N5" s="6">
        <v>2999</v>
      </c>
      <c r="O5" s="6">
        <v>4599</v>
      </c>
      <c r="P5" s="6">
        <v>5999</v>
      </c>
      <c r="Q5" s="6">
        <v>7499</v>
      </c>
      <c r="R5" s="6">
        <v>9999</v>
      </c>
    </row>
    <row r="6" spans="1:18" x14ac:dyDescent="0.3">
      <c r="A6" s="23" t="s">
        <v>6</v>
      </c>
      <c r="B6" s="6">
        <v>450</v>
      </c>
      <c r="C6" s="6">
        <v>750</v>
      </c>
      <c r="D6" s="6">
        <v>1225</v>
      </c>
      <c r="E6" s="6">
        <v>1600</v>
      </c>
      <c r="F6" s="6">
        <v>2100</v>
      </c>
      <c r="G6" s="23" t="s">
        <v>6</v>
      </c>
      <c r="H6" s="6">
        <v>1800</v>
      </c>
      <c r="I6" s="6">
        <v>3300</v>
      </c>
      <c r="J6" s="6">
        <v>4600</v>
      </c>
      <c r="K6" s="6">
        <v>6100</v>
      </c>
      <c r="L6" s="6">
        <v>8500</v>
      </c>
      <c r="M6" s="23" t="s">
        <v>6</v>
      </c>
      <c r="N6" s="6">
        <v>2650</v>
      </c>
      <c r="O6" s="6">
        <v>4150</v>
      </c>
      <c r="P6" s="6">
        <v>5400</v>
      </c>
      <c r="Q6" s="6">
        <v>6600</v>
      </c>
      <c r="R6" s="6">
        <v>9250</v>
      </c>
    </row>
    <row r="7" spans="1:18" x14ac:dyDescent="0.3">
      <c r="A7" s="23" t="s">
        <v>7</v>
      </c>
      <c r="B7" s="6">
        <f>B5-B6</f>
        <v>49</v>
      </c>
      <c r="C7" s="6">
        <f>C5-C6</f>
        <v>99</v>
      </c>
      <c r="D7" s="6">
        <f>D5-D6</f>
        <v>124</v>
      </c>
      <c r="E7" s="6">
        <f>E5-E6</f>
        <v>199</v>
      </c>
      <c r="F7" s="6">
        <f>F5-F6</f>
        <v>299</v>
      </c>
      <c r="G7" s="23" t="s">
        <v>7</v>
      </c>
      <c r="H7" s="6">
        <f>H5-H6</f>
        <v>199</v>
      </c>
      <c r="I7" s="6">
        <f>I5-I6</f>
        <v>399</v>
      </c>
      <c r="J7" s="6">
        <f>J5-J6</f>
        <v>399</v>
      </c>
      <c r="K7" s="6">
        <f>K5-K6</f>
        <v>399</v>
      </c>
      <c r="L7" s="6">
        <f>L5-L6</f>
        <v>499</v>
      </c>
      <c r="M7" s="23" t="s">
        <v>7</v>
      </c>
      <c r="N7" s="6">
        <f>N5-N6</f>
        <v>349</v>
      </c>
      <c r="O7" s="6">
        <f>O5-O6</f>
        <v>449</v>
      </c>
      <c r="P7" s="6">
        <f>P5-P6</f>
        <v>599</v>
      </c>
      <c r="Q7" s="6">
        <f>Q5-Q6</f>
        <v>899</v>
      </c>
      <c r="R7" s="6">
        <f>R5-R6</f>
        <v>749</v>
      </c>
    </row>
    <row r="8" spans="1:18" x14ac:dyDescent="0.3">
      <c r="A8" s="23" t="s">
        <v>8</v>
      </c>
      <c r="B8" s="6">
        <v>10</v>
      </c>
      <c r="C8" s="6">
        <v>10</v>
      </c>
      <c r="D8" s="6">
        <v>10</v>
      </c>
      <c r="E8" s="6">
        <v>10</v>
      </c>
      <c r="F8" s="6">
        <v>10</v>
      </c>
      <c r="G8" s="23" t="s">
        <v>8</v>
      </c>
      <c r="H8" s="6">
        <v>10</v>
      </c>
      <c r="I8" s="6">
        <v>10</v>
      </c>
      <c r="J8" s="6">
        <v>10</v>
      </c>
      <c r="K8" s="6">
        <v>10</v>
      </c>
      <c r="L8" s="6">
        <v>10</v>
      </c>
      <c r="M8" s="23" t="s">
        <v>8</v>
      </c>
      <c r="N8" s="6">
        <v>20</v>
      </c>
      <c r="O8" s="6">
        <v>20</v>
      </c>
      <c r="P8" s="6">
        <v>20</v>
      </c>
      <c r="Q8" s="6">
        <v>20</v>
      </c>
      <c r="R8" s="6">
        <v>20</v>
      </c>
    </row>
    <row r="9" spans="1:18" x14ac:dyDescent="0.3">
      <c r="A9" s="23" t="s">
        <v>22</v>
      </c>
      <c r="B9" s="6">
        <v>10</v>
      </c>
      <c r="C9" s="6">
        <v>30</v>
      </c>
      <c r="D9" s="6">
        <v>50</v>
      </c>
      <c r="E9" s="6">
        <v>100</v>
      </c>
      <c r="F9" s="6">
        <v>120</v>
      </c>
      <c r="G9" s="23" t="s">
        <v>72</v>
      </c>
      <c r="H9" s="6">
        <f>H5*0.025</f>
        <v>49.975000000000001</v>
      </c>
      <c r="I9" s="6">
        <f t="shared" ref="I9:L9" si="0">I5*0.025</f>
        <v>92.475000000000009</v>
      </c>
      <c r="J9" s="6">
        <f t="shared" si="0"/>
        <v>124.97500000000001</v>
      </c>
      <c r="K9" s="6">
        <f t="shared" si="0"/>
        <v>162.47500000000002</v>
      </c>
      <c r="L9" s="6">
        <f t="shared" si="0"/>
        <v>224.97500000000002</v>
      </c>
      <c r="M9" s="23" t="s">
        <v>72</v>
      </c>
      <c r="N9" s="6">
        <f>N5*0.045</f>
        <v>134.95499999999998</v>
      </c>
      <c r="O9" s="6">
        <f t="shared" ref="O9:R9" si="1">O5*0.045</f>
        <v>206.95499999999998</v>
      </c>
      <c r="P9" s="6">
        <f t="shared" si="1"/>
        <v>269.95499999999998</v>
      </c>
      <c r="Q9" s="6">
        <f t="shared" si="1"/>
        <v>337.45499999999998</v>
      </c>
      <c r="R9" s="6">
        <f t="shared" si="1"/>
        <v>449.95499999999998</v>
      </c>
    </row>
    <row r="10" spans="1:18" x14ac:dyDescent="0.3">
      <c r="A10" s="23" t="s">
        <v>9</v>
      </c>
      <c r="B10" s="6"/>
      <c r="C10" s="6"/>
      <c r="D10" s="6"/>
      <c r="E10" s="6"/>
      <c r="F10" s="6"/>
      <c r="G10" s="23" t="s">
        <v>9</v>
      </c>
      <c r="H10" s="6"/>
      <c r="I10" s="6"/>
      <c r="J10" s="6"/>
      <c r="K10" s="6"/>
      <c r="L10" s="6"/>
      <c r="M10" s="23" t="s">
        <v>9</v>
      </c>
      <c r="N10" s="6"/>
      <c r="O10" s="6"/>
      <c r="P10" s="6"/>
      <c r="Q10" s="6"/>
      <c r="R10" s="6"/>
    </row>
    <row r="11" spans="1:18" x14ac:dyDescent="0.3">
      <c r="A11" s="23" t="s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23" t="s">
        <v>10</v>
      </c>
      <c r="H11" s="6">
        <v>35</v>
      </c>
      <c r="I11" s="6">
        <v>35</v>
      </c>
      <c r="J11" s="6">
        <v>35</v>
      </c>
      <c r="K11" s="6">
        <v>35</v>
      </c>
      <c r="L11" s="6">
        <v>35</v>
      </c>
      <c r="M11" s="23" t="s">
        <v>10</v>
      </c>
      <c r="N11" s="6">
        <v>35</v>
      </c>
      <c r="O11" s="6">
        <v>35</v>
      </c>
      <c r="P11" s="6">
        <v>35</v>
      </c>
      <c r="Q11" s="6">
        <v>35</v>
      </c>
      <c r="R11" s="6">
        <v>35</v>
      </c>
    </row>
    <row r="12" spans="1:18" x14ac:dyDescent="0.3">
      <c r="A12" s="23" t="s">
        <v>17</v>
      </c>
      <c r="B12" s="6">
        <f>B5*0.0199</f>
        <v>9.9301000000000013</v>
      </c>
      <c r="C12" s="6">
        <f>C5*0.0199</f>
        <v>16.895099999999999</v>
      </c>
      <c r="D12" s="6">
        <f>D5*0.0199</f>
        <v>26.845100000000002</v>
      </c>
      <c r="E12" s="6">
        <f>E5*0.0199</f>
        <v>35.8001</v>
      </c>
      <c r="F12" s="6">
        <f>F5*0.0199</f>
        <v>47.740100000000005</v>
      </c>
      <c r="G12" s="23" t="s">
        <v>17</v>
      </c>
      <c r="H12" s="6">
        <f>H5*0.0199</f>
        <v>39.780100000000004</v>
      </c>
      <c r="I12" s="6">
        <f>I5*0.0199</f>
        <v>73.610100000000003</v>
      </c>
      <c r="J12" s="6">
        <f>J5*0.0199</f>
        <v>99.480100000000007</v>
      </c>
      <c r="K12" s="6">
        <f>K5*0.0199</f>
        <v>129.33010000000002</v>
      </c>
      <c r="L12" s="6">
        <f>L5*0.0199</f>
        <v>179.08010000000002</v>
      </c>
      <c r="M12" s="23" t="s">
        <v>17</v>
      </c>
      <c r="N12" s="6">
        <f>N5*0.0199</f>
        <v>59.680100000000003</v>
      </c>
      <c r="O12" s="6">
        <f>O5*0.0199</f>
        <v>91.520099999999999</v>
      </c>
      <c r="P12" s="6">
        <f>P5*0.0199</f>
        <v>119.38010000000001</v>
      </c>
      <c r="Q12" s="6">
        <f>Q5*0.0199</f>
        <v>149.23010000000002</v>
      </c>
      <c r="R12" s="6">
        <f>R5*0.0199</f>
        <v>198.98010000000002</v>
      </c>
    </row>
    <row r="13" spans="1:18" x14ac:dyDescent="0.3">
      <c r="A13" s="23" t="s">
        <v>21</v>
      </c>
      <c r="B13" s="7">
        <f>B6+B8+B9+B10+B11+B12</f>
        <v>479.93009999999998</v>
      </c>
      <c r="C13" s="7">
        <f>C6+C8+C9+C10+C11+C12</f>
        <v>806.89509999999996</v>
      </c>
      <c r="D13" s="7">
        <f>D6+D8+D9+D10+D11+D12</f>
        <v>1311.8451</v>
      </c>
      <c r="E13" s="7">
        <f>E6+E8+E9+E10+E11+E12</f>
        <v>1745.8000999999999</v>
      </c>
      <c r="F13" s="7">
        <f>F6+F8+F9+F10+F11+F12</f>
        <v>2277.7401</v>
      </c>
      <c r="G13" s="23" t="s">
        <v>21</v>
      </c>
      <c r="H13" s="7">
        <f>H6+H8+H9+H10+H11+H12</f>
        <v>1934.7550999999999</v>
      </c>
      <c r="I13" s="7">
        <f>I6+I8+I9+I10+I11+I12</f>
        <v>3511.0850999999998</v>
      </c>
      <c r="J13" s="7">
        <f>J6+J8+J9+J10+J11+J12</f>
        <v>4869.4551000000001</v>
      </c>
      <c r="K13" s="7">
        <f>K6+K8+K9+K10+K11+K12</f>
        <v>6436.8051000000005</v>
      </c>
      <c r="L13" s="7">
        <f>L6+L8+L9+L10+L11+L12</f>
        <v>8949.0550999999996</v>
      </c>
      <c r="M13" s="23" t="s">
        <v>21</v>
      </c>
      <c r="N13" s="7">
        <f>N6+N8+N9+N10+N11+N12</f>
        <v>2899.6351</v>
      </c>
      <c r="O13" s="7">
        <f>O6+O8+O9+O10+O11+O12</f>
        <v>4503.4750999999997</v>
      </c>
      <c r="P13" s="7">
        <f>P6+P8+P9+P10+P11+P12</f>
        <v>5844.3351000000002</v>
      </c>
      <c r="Q13" s="7">
        <f>Q6+Q8+Q9+Q10+Q11+Q12</f>
        <v>7141.6850999999997</v>
      </c>
      <c r="R13" s="7">
        <f>R6+R8+R9+R10+R11+R12</f>
        <v>9953.9351000000006</v>
      </c>
    </row>
    <row r="14" spans="1:18" ht="15" thickBot="1" x14ac:dyDescent="0.35">
      <c r="A14" s="24" t="s">
        <v>18</v>
      </c>
      <c r="B14" s="10">
        <f>B5-B6-B8-B11-B12-B9</f>
        <v>19.069899999999997</v>
      </c>
      <c r="C14" s="10">
        <f>C5-C6-C8-C11-C12-C9</f>
        <v>42.104900000000001</v>
      </c>
      <c r="D14" s="10">
        <f>D5-D6-D8-D11-D12-D9</f>
        <v>37.154899999999998</v>
      </c>
      <c r="E14" s="10">
        <f>E5-E6-E8-E11-E12-E9</f>
        <v>53.199900000000014</v>
      </c>
      <c r="F14" s="10">
        <f>F5-F6-F8-F11-F12-F9</f>
        <v>121.25989999999999</v>
      </c>
      <c r="G14" s="24" t="s">
        <v>18</v>
      </c>
      <c r="H14" s="10">
        <f>H5-H6-H8-H11-H12-H9</f>
        <v>64.244900000000001</v>
      </c>
      <c r="I14" s="10">
        <f>I5-I6-I8-I11-I12-I9</f>
        <v>187.91489999999999</v>
      </c>
      <c r="J14" s="10">
        <f>J5-J6-J8-J11-J12-J9</f>
        <v>129.54489999999998</v>
      </c>
      <c r="K14" s="10">
        <f>K5-K6-K8-K11-K12-K9</f>
        <v>62.194899999999961</v>
      </c>
      <c r="L14" s="10">
        <f>L5-L6-L8-L11-L12-L9</f>
        <v>49.944899999999961</v>
      </c>
      <c r="M14" s="24" t="s">
        <v>18</v>
      </c>
      <c r="N14" s="10">
        <f>N5-N6-N8-N11-N12-N9</f>
        <v>99.364900000000006</v>
      </c>
      <c r="O14" s="10">
        <f>O5-O6-O8-O11-O12-O9</f>
        <v>95.524900000000002</v>
      </c>
      <c r="P14" s="10">
        <f>P5-P6-P8-P11-P12-P9</f>
        <v>154.66489999999999</v>
      </c>
      <c r="Q14" s="10">
        <f>Q5-Q6-Q8-Q11-Q12-Q9</f>
        <v>357.31490000000002</v>
      </c>
      <c r="R14" s="36">
        <f>R5-R6-R8-R11-R12-R9</f>
        <v>45.064900000000023</v>
      </c>
    </row>
    <row r="15" spans="1:18" x14ac:dyDescent="0.3">
      <c r="A15" s="1"/>
      <c r="B15" s="2"/>
      <c r="C15" s="2"/>
      <c r="D15" s="2"/>
      <c r="E15" s="2"/>
      <c r="F15" s="2"/>
      <c r="G15" s="1"/>
      <c r="H15" s="2"/>
      <c r="I15" s="2"/>
      <c r="J15" s="2"/>
      <c r="K15" s="2"/>
      <c r="L15" s="2"/>
      <c r="M15" s="1"/>
      <c r="N15" s="2"/>
      <c r="O15" s="2"/>
      <c r="P15" s="2"/>
      <c r="Q15" s="2"/>
      <c r="R15" s="2"/>
    </row>
    <row r="16" spans="1:18" ht="21" x14ac:dyDescent="0.3">
      <c r="A16" s="25" t="s">
        <v>20</v>
      </c>
      <c r="B16" s="2"/>
      <c r="C16" s="2"/>
      <c r="D16" s="2"/>
      <c r="E16" s="2"/>
      <c r="F16" s="2"/>
      <c r="G16" s="25" t="s">
        <v>20</v>
      </c>
      <c r="H16" s="2"/>
      <c r="I16" s="2"/>
      <c r="J16" s="2"/>
      <c r="K16" s="2"/>
      <c r="L16" s="2"/>
      <c r="M16" s="25" t="s">
        <v>20</v>
      </c>
      <c r="N16" s="2"/>
      <c r="O16" s="2"/>
      <c r="P16" s="2"/>
      <c r="Q16" s="2"/>
      <c r="R16" s="2"/>
    </row>
    <row r="17" spans="1:18" x14ac:dyDescent="0.3">
      <c r="A17" s="27" t="s">
        <v>84</v>
      </c>
      <c r="B17" s="38">
        <v>1299</v>
      </c>
      <c r="C17" s="38">
        <v>2199</v>
      </c>
      <c r="D17" s="38">
        <v>2999</v>
      </c>
      <c r="E17" s="38">
        <v>3799</v>
      </c>
      <c r="F17" s="38">
        <v>4799</v>
      </c>
      <c r="G17" s="27"/>
      <c r="H17" s="38"/>
      <c r="I17" s="38"/>
      <c r="J17" s="38"/>
      <c r="K17" s="38"/>
      <c r="L17" s="38"/>
      <c r="M17" s="27"/>
      <c r="N17" s="38"/>
      <c r="O17" s="38"/>
      <c r="P17" s="38"/>
      <c r="Q17" s="38"/>
      <c r="R17" s="39"/>
    </row>
    <row r="18" spans="1:18" x14ac:dyDescent="0.3">
      <c r="A18" s="27" t="s">
        <v>61</v>
      </c>
      <c r="B18" s="38">
        <f>B17*0.1</f>
        <v>129.9</v>
      </c>
      <c r="C18" s="38">
        <f t="shared" ref="C18:F18" si="2">C17*0.1</f>
        <v>219.9</v>
      </c>
      <c r="D18" s="38">
        <f t="shared" si="2"/>
        <v>299.90000000000003</v>
      </c>
      <c r="E18" s="38">
        <f t="shared" si="2"/>
        <v>379.90000000000003</v>
      </c>
      <c r="F18" s="38">
        <f t="shared" si="2"/>
        <v>479.90000000000003</v>
      </c>
      <c r="G18" s="27"/>
      <c r="H18" s="38"/>
      <c r="I18" s="38"/>
      <c r="J18" s="38"/>
      <c r="K18" s="38"/>
      <c r="L18" s="38"/>
      <c r="M18" s="27"/>
      <c r="N18" s="38"/>
      <c r="O18" s="38"/>
      <c r="P18" s="38"/>
      <c r="Q18" s="38"/>
      <c r="R18" s="39"/>
    </row>
    <row r="19" spans="1:18" x14ac:dyDescent="0.3">
      <c r="A19" s="28" t="s">
        <v>85</v>
      </c>
      <c r="B19" s="6">
        <v>250</v>
      </c>
      <c r="C19" s="6">
        <v>350</v>
      </c>
      <c r="D19" s="6">
        <v>500</v>
      </c>
      <c r="E19" s="6">
        <v>650</v>
      </c>
      <c r="F19" s="6">
        <v>750</v>
      </c>
      <c r="G19" s="28" t="s">
        <v>85</v>
      </c>
      <c r="H19" s="6">
        <v>250</v>
      </c>
      <c r="I19" s="6">
        <v>350</v>
      </c>
      <c r="J19" s="6">
        <v>500</v>
      </c>
      <c r="K19" s="6">
        <v>650</v>
      </c>
      <c r="L19" s="6">
        <v>750</v>
      </c>
      <c r="M19" s="28" t="s">
        <v>85</v>
      </c>
      <c r="N19" s="6">
        <v>250</v>
      </c>
      <c r="O19" s="6">
        <v>350</v>
      </c>
      <c r="P19" s="6">
        <v>500</v>
      </c>
      <c r="Q19" s="6">
        <v>650</v>
      </c>
      <c r="R19" s="6">
        <v>750</v>
      </c>
    </row>
    <row r="20" spans="1:18" x14ac:dyDescent="0.3">
      <c r="A20" s="28" t="s">
        <v>61</v>
      </c>
      <c r="B20" s="6">
        <v>10</v>
      </c>
      <c r="C20" s="6">
        <v>25</v>
      </c>
      <c r="D20" s="6">
        <v>35</v>
      </c>
      <c r="E20" s="6">
        <v>40</v>
      </c>
      <c r="F20" s="6">
        <v>40</v>
      </c>
      <c r="G20" s="28" t="s">
        <v>61</v>
      </c>
      <c r="H20" s="6">
        <v>10</v>
      </c>
      <c r="I20" s="6">
        <v>25</v>
      </c>
      <c r="J20" s="6">
        <v>35</v>
      </c>
      <c r="K20" s="6">
        <v>40</v>
      </c>
      <c r="L20" s="6">
        <v>40</v>
      </c>
      <c r="M20" s="28" t="s">
        <v>61</v>
      </c>
      <c r="N20" s="6">
        <v>10</v>
      </c>
      <c r="O20" s="6">
        <v>25</v>
      </c>
      <c r="P20" s="6">
        <v>35</v>
      </c>
      <c r="Q20" s="6">
        <v>40</v>
      </c>
      <c r="R20" s="6">
        <v>40</v>
      </c>
    </row>
    <row r="21" spans="1:18" ht="15" thickBot="1" x14ac:dyDescent="0.35">
      <c r="A21" s="29" t="s">
        <v>87</v>
      </c>
      <c r="B21" s="41">
        <v>250</v>
      </c>
      <c r="C21" s="41">
        <v>450</v>
      </c>
      <c r="D21" s="41">
        <v>650</v>
      </c>
      <c r="E21" s="41">
        <v>800</v>
      </c>
      <c r="F21" s="41">
        <v>900</v>
      </c>
      <c r="G21" s="29" t="s">
        <v>87</v>
      </c>
      <c r="H21" s="41">
        <v>1000</v>
      </c>
      <c r="I21" s="41">
        <v>1200</v>
      </c>
      <c r="J21" s="41">
        <v>1600</v>
      </c>
      <c r="K21" s="41">
        <v>2100</v>
      </c>
      <c r="L21" s="41">
        <v>3000</v>
      </c>
      <c r="M21" s="29" t="s">
        <v>87</v>
      </c>
      <c r="N21" s="41">
        <v>1000</v>
      </c>
      <c r="O21" s="41">
        <v>1200</v>
      </c>
      <c r="P21" s="41">
        <v>1600</v>
      </c>
      <c r="Q21" s="41">
        <v>2100</v>
      </c>
      <c r="R21" s="41">
        <v>3000</v>
      </c>
    </row>
    <row r="22" spans="1:18" ht="15" thickBot="1" x14ac:dyDescent="0.35">
      <c r="A22" s="2"/>
      <c r="B22" s="42"/>
      <c r="C22" s="42"/>
      <c r="D22" s="42"/>
      <c r="E22" s="42"/>
      <c r="F22" s="42"/>
      <c r="G22" s="2"/>
      <c r="H22" s="42"/>
      <c r="I22" s="42"/>
      <c r="J22" s="42"/>
      <c r="K22" s="42"/>
      <c r="L22" s="42"/>
      <c r="M22" s="2"/>
      <c r="N22" s="42"/>
      <c r="O22" s="42"/>
      <c r="P22" s="42"/>
      <c r="Q22" s="42"/>
      <c r="R22" s="42"/>
    </row>
    <row r="23" spans="1:18" x14ac:dyDescent="0.3">
      <c r="A23" s="30" t="s">
        <v>27</v>
      </c>
      <c r="B23" s="43">
        <f>B5+B17</f>
        <v>1798</v>
      </c>
      <c r="C23" s="43">
        <f>C5+C17</f>
        <v>3048</v>
      </c>
      <c r="D23" s="43">
        <f>D5+D17</f>
        <v>4348</v>
      </c>
      <c r="E23" s="43">
        <f>E5+E17</f>
        <v>5598</v>
      </c>
      <c r="F23" s="43">
        <f>F5+F17</f>
        <v>7198</v>
      </c>
      <c r="G23" s="30"/>
      <c r="H23" s="43"/>
      <c r="I23" s="43"/>
      <c r="J23" s="43"/>
      <c r="K23" s="43"/>
      <c r="L23" s="43"/>
      <c r="M23" s="30"/>
      <c r="N23" s="43"/>
      <c r="O23" s="43"/>
      <c r="P23" s="43"/>
      <c r="Q23" s="43"/>
      <c r="R23" s="43"/>
    </row>
    <row r="24" spans="1:18" x14ac:dyDescent="0.3">
      <c r="A24" s="31" t="s">
        <v>31</v>
      </c>
      <c r="B24" s="6">
        <f>B5+B17+B19</f>
        <v>2048</v>
      </c>
      <c r="C24" s="6">
        <f>C5+C17+C19</f>
        <v>3398</v>
      </c>
      <c r="D24" s="6">
        <f>D5+D17+D19</f>
        <v>4848</v>
      </c>
      <c r="E24" s="6">
        <f>E5+E17+E19</f>
        <v>6248</v>
      </c>
      <c r="F24" s="6">
        <f>F5+F17+F19</f>
        <v>7948</v>
      </c>
      <c r="G24" s="31"/>
      <c r="H24" s="6"/>
      <c r="I24" s="6"/>
      <c r="J24" s="6"/>
      <c r="K24" s="6"/>
      <c r="L24" s="6"/>
      <c r="M24" s="31"/>
      <c r="N24" s="6"/>
      <c r="O24" s="6"/>
      <c r="P24" s="6"/>
      <c r="Q24" s="6"/>
      <c r="R24" s="6"/>
    </row>
    <row r="25" spans="1:18" x14ac:dyDescent="0.3">
      <c r="A25" s="31" t="s">
        <v>32</v>
      </c>
      <c r="B25" s="6">
        <f>B5+B17+B19+B21</f>
        <v>2298</v>
      </c>
      <c r="C25" s="6">
        <f t="shared" ref="C25:F25" si="3">C5+C17+C19+C21</f>
        <v>3848</v>
      </c>
      <c r="D25" s="6">
        <f t="shared" si="3"/>
        <v>5498</v>
      </c>
      <c r="E25" s="6">
        <f t="shared" si="3"/>
        <v>7048</v>
      </c>
      <c r="F25" s="6">
        <f t="shared" si="3"/>
        <v>8848</v>
      </c>
      <c r="G25" s="31"/>
      <c r="H25" s="6"/>
      <c r="I25" s="6"/>
      <c r="J25" s="6"/>
      <c r="K25" s="6"/>
      <c r="L25" s="6"/>
      <c r="M25" s="31"/>
      <c r="N25" s="6"/>
      <c r="O25" s="6"/>
      <c r="P25" s="6"/>
      <c r="Q25" s="6"/>
      <c r="R25" s="6"/>
    </row>
    <row r="26" spans="1:18" x14ac:dyDescent="0.3">
      <c r="A26" s="31" t="s">
        <v>86</v>
      </c>
      <c r="B26" s="6">
        <f>B5+B19+B21</f>
        <v>999</v>
      </c>
      <c r="C26" s="6">
        <f t="shared" ref="C26:F26" si="4">C5+C19+C21</f>
        <v>1649</v>
      </c>
      <c r="D26" s="6">
        <f t="shared" si="4"/>
        <v>2499</v>
      </c>
      <c r="E26" s="6">
        <f t="shared" si="4"/>
        <v>3249</v>
      </c>
      <c r="F26" s="6">
        <f t="shared" si="4"/>
        <v>4049</v>
      </c>
      <c r="G26" s="31" t="s">
        <v>86</v>
      </c>
      <c r="H26" s="6">
        <f>H5+H21+H19</f>
        <v>3249</v>
      </c>
      <c r="I26" s="6">
        <f t="shared" ref="I26:L26" si="5">I5+I21+I19</f>
        <v>5249</v>
      </c>
      <c r="J26" s="6">
        <f t="shared" si="5"/>
        <v>7099</v>
      </c>
      <c r="K26" s="6">
        <f t="shared" si="5"/>
        <v>9249</v>
      </c>
      <c r="L26" s="6">
        <f t="shared" si="5"/>
        <v>12749</v>
      </c>
      <c r="M26" s="31" t="s">
        <v>86</v>
      </c>
      <c r="N26" s="6">
        <f>N5+N19+N21</f>
        <v>4249</v>
      </c>
      <c r="O26" s="6">
        <f t="shared" ref="O26:R26" si="6">O5+O19+O21</f>
        <v>6149</v>
      </c>
      <c r="P26" s="6">
        <f t="shared" si="6"/>
        <v>8099</v>
      </c>
      <c r="Q26" s="6">
        <f t="shared" si="6"/>
        <v>10249</v>
      </c>
      <c r="R26" s="6">
        <f t="shared" si="6"/>
        <v>13749</v>
      </c>
    </row>
    <row r="27" spans="1:18" x14ac:dyDescent="0.3">
      <c r="A27" s="31" t="s">
        <v>28</v>
      </c>
      <c r="B27" s="6">
        <f>B5+B19</f>
        <v>749</v>
      </c>
      <c r="C27" s="6">
        <f t="shared" ref="C27:F27" si="7">C5+C19</f>
        <v>1199</v>
      </c>
      <c r="D27" s="6">
        <f t="shared" si="7"/>
        <v>1849</v>
      </c>
      <c r="E27" s="6">
        <f t="shared" si="7"/>
        <v>2449</v>
      </c>
      <c r="F27" s="6">
        <f t="shared" si="7"/>
        <v>3149</v>
      </c>
      <c r="G27" s="31" t="s">
        <v>28</v>
      </c>
      <c r="H27" s="6">
        <f>H5+H19</f>
        <v>2249</v>
      </c>
      <c r="I27" s="6">
        <f>I5+I19</f>
        <v>4049</v>
      </c>
      <c r="J27" s="6">
        <f>J5+J19</f>
        <v>5499</v>
      </c>
      <c r="K27" s="6">
        <f>K5+K19</f>
        <v>7149</v>
      </c>
      <c r="L27" s="6">
        <f>L5+L19</f>
        <v>9749</v>
      </c>
      <c r="M27" s="31" t="s">
        <v>28</v>
      </c>
      <c r="N27" s="6">
        <f>N5+N19</f>
        <v>3249</v>
      </c>
      <c r="O27" s="6">
        <f t="shared" ref="O27:Q27" si="8">O5+O19</f>
        <v>4949</v>
      </c>
      <c r="P27" s="6">
        <f t="shared" si="8"/>
        <v>6499</v>
      </c>
      <c r="Q27" s="6">
        <f t="shared" si="8"/>
        <v>8149</v>
      </c>
      <c r="R27" s="6">
        <f>R5+R19</f>
        <v>10749</v>
      </c>
    </row>
    <row r="28" spans="1:18" x14ac:dyDescent="0.3">
      <c r="A28" s="31" t="s">
        <v>29</v>
      </c>
      <c r="B28" s="6">
        <f>B5+B21</f>
        <v>749</v>
      </c>
      <c r="C28" s="6">
        <f t="shared" ref="C28:F28" si="9">C5+C21</f>
        <v>1299</v>
      </c>
      <c r="D28" s="6">
        <f t="shared" si="9"/>
        <v>1999</v>
      </c>
      <c r="E28" s="6">
        <f t="shared" si="9"/>
        <v>2599</v>
      </c>
      <c r="F28" s="6">
        <f t="shared" si="9"/>
        <v>3299</v>
      </c>
      <c r="G28" s="31" t="s">
        <v>29</v>
      </c>
      <c r="H28" s="6">
        <f>H5+H21</f>
        <v>2999</v>
      </c>
      <c r="I28" s="6">
        <f t="shared" ref="I28:L28" si="10">I5+I21</f>
        <v>4899</v>
      </c>
      <c r="J28" s="6">
        <f t="shared" si="10"/>
        <v>6599</v>
      </c>
      <c r="K28" s="6">
        <f t="shared" si="10"/>
        <v>8599</v>
      </c>
      <c r="L28" s="6">
        <f t="shared" si="10"/>
        <v>11999</v>
      </c>
      <c r="M28" s="31" t="s">
        <v>29</v>
      </c>
      <c r="N28" s="6">
        <f>N5+N21</f>
        <v>3999</v>
      </c>
      <c r="O28" s="6">
        <f t="shared" ref="O28:R28" si="11">O5+O21</f>
        <v>5799</v>
      </c>
      <c r="P28" s="6">
        <f t="shared" si="11"/>
        <v>7599</v>
      </c>
      <c r="Q28" s="6">
        <f t="shared" si="11"/>
        <v>9599</v>
      </c>
      <c r="R28" s="6">
        <f t="shared" si="11"/>
        <v>12999</v>
      </c>
    </row>
    <row r="29" spans="1:18" x14ac:dyDescent="0.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</sheetData>
  <mergeCells count="3">
    <mergeCell ref="B1:F1"/>
    <mergeCell ref="H1:L1"/>
    <mergeCell ref="N1:R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COOKING</vt:lpstr>
      <vt:lpstr>CLEANING</vt:lpstr>
      <vt:lpstr>AC 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Sontakke</dc:creator>
  <cp:lastModifiedBy>Shantanu Sontakke</cp:lastModifiedBy>
  <dcterms:created xsi:type="dcterms:W3CDTF">2025-04-18T07:41:51Z</dcterms:created>
  <dcterms:modified xsi:type="dcterms:W3CDTF">2025-04-21T10:29:47Z</dcterms:modified>
</cp:coreProperties>
</file>