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0" windowWidth="14310" windowHeight="14775"/>
  </bookViews>
  <sheets>
    <sheet name="Strategy126548162_leverageData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1" i="1" l="1"/>
  <c r="O231" i="1"/>
  <c r="O234" i="1"/>
  <c r="Q350" i="1" l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3" i="1"/>
  <c r="O232" i="1"/>
  <c r="S238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2" i="1"/>
  <c r="K349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8" i="1"/>
  <c r="E110" i="1"/>
  <c r="E111" i="1"/>
  <c r="E112" i="1"/>
  <c r="E113" i="1"/>
  <c r="E115" i="1"/>
  <c r="E116" i="1"/>
  <c r="E117" i="1"/>
  <c r="E118" i="1"/>
  <c r="E119" i="1"/>
  <c r="E120" i="1"/>
  <c r="E137" i="1"/>
  <c r="E325" i="1"/>
  <c r="E326" i="1"/>
  <c r="E343" i="1"/>
  <c r="E344" i="1"/>
  <c r="E346" i="1"/>
  <c r="E347" i="1"/>
  <c r="E348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X102" i="1" s="1"/>
  <c r="W101" i="1"/>
  <c r="X101" i="1" s="1"/>
  <c r="W100" i="1"/>
  <c r="W99" i="1"/>
  <c r="W98" i="1"/>
  <c r="W97" i="1"/>
  <c r="X97" i="1" s="1"/>
  <c r="W96" i="1"/>
  <c r="W95" i="1"/>
  <c r="W94" i="1"/>
  <c r="W93" i="1"/>
  <c r="W92" i="1"/>
  <c r="W91" i="1"/>
  <c r="W90" i="1"/>
  <c r="W89" i="1"/>
  <c r="W88" i="1"/>
  <c r="W87" i="1"/>
  <c r="W86" i="1"/>
  <c r="W85" i="1"/>
  <c r="X85" i="1" s="1"/>
  <c r="W84" i="1"/>
  <c r="W83" i="1"/>
  <c r="X83" i="1" s="1"/>
  <c r="W82" i="1"/>
  <c r="X82" i="1" s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E2" i="1"/>
  <c r="D348" i="1"/>
  <c r="D347" i="1"/>
  <c r="D346" i="1"/>
  <c r="D345" i="1"/>
  <c r="E345" i="1" s="1"/>
  <c r="D344" i="1"/>
  <c r="D343" i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D325" i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D317" i="1"/>
  <c r="E317" i="1" s="1"/>
  <c r="D316" i="1"/>
  <c r="E316" i="1" s="1"/>
  <c r="D315" i="1"/>
  <c r="E315" i="1" s="1"/>
  <c r="D314" i="1"/>
  <c r="D313" i="1"/>
  <c r="E313" i="1" s="1"/>
  <c r="D312" i="1"/>
  <c r="E312" i="1" s="1"/>
  <c r="D311" i="1"/>
  <c r="E311" i="1" s="1"/>
  <c r="D310" i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D293" i="1"/>
  <c r="E293" i="1" s="1"/>
  <c r="D292" i="1"/>
  <c r="E292" i="1" s="1"/>
  <c r="D291" i="1"/>
  <c r="E291" i="1" s="1"/>
  <c r="D290" i="1"/>
  <c r="D289" i="1"/>
  <c r="E289" i="1" s="1"/>
  <c r="D288" i="1"/>
  <c r="E288" i="1" s="1"/>
  <c r="D287" i="1"/>
  <c r="E287" i="1" s="1"/>
  <c r="D286" i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D269" i="1"/>
  <c r="E269" i="1" s="1"/>
  <c r="D268" i="1"/>
  <c r="E268" i="1" s="1"/>
  <c r="D267" i="1"/>
  <c r="E267" i="1" s="1"/>
  <c r="D266" i="1"/>
  <c r="D265" i="1"/>
  <c r="E265" i="1" s="1"/>
  <c r="D264" i="1"/>
  <c r="E264" i="1" s="1"/>
  <c r="D263" i="1"/>
  <c r="E263" i="1" s="1"/>
  <c r="D262" i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D141" i="1"/>
  <c r="E141" i="1" s="1"/>
  <c r="D140" i="1"/>
  <c r="E140" i="1" s="1"/>
  <c r="D139" i="1"/>
  <c r="E139" i="1" s="1"/>
  <c r="D138" i="1"/>
  <c r="E138" i="1" s="1"/>
  <c r="D137" i="1"/>
  <c r="D136" i="1"/>
  <c r="E136" i="1" s="1"/>
  <c r="D135" i="1"/>
  <c r="E135" i="1" s="1"/>
  <c r="D134" i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D119" i="1"/>
  <c r="D118" i="1"/>
  <c r="D117" i="1"/>
  <c r="D116" i="1"/>
  <c r="D115" i="1"/>
  <c r="D114" i="1"/>
  <c r="E114" i="1" s="1"/>
  <c r="D113" i="1"/>
  <c r="D112" i="1"/>
  <c r="D111" i="1"/>
  <c r="D110" i="1"/>
  <c r="D109" i="1"/>
  <c r="E109" i="1" s="1"/>
  <c r="D108" i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E89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D5" i="1"/>
  <c r="E5" i="1" s="1"/>
  <c r="D4" i="1"/>
  <c r="E4" i="1" s="1"/>
  <c r="D3" i="1"/>
  <c r="E3" i="1" s="1"/>
  <c r="F3" i="1" s="1"/>
  <c r="K182" i="1" l="1"/>
  <c r="K214" i="1"/>
  <c r="K134" i="1"/>
  <c r="K166" i="1"/>
  <c r="K302" i="1"/>
  <c r="K326" i="1"/>
  <c r="K79" i="1"/>
  <c r="K119" i="1"/>
  <c r="K46" i="1"/>
  <c r="K70" i="1"/>
  <c r="K94" i="1"/>
  <c r="K126" i="1"/>
  <c r="K270" i="1"/>
  <c r="K318" i="1"/>
  <c r="K87" i="1"/>
  <c r="K81" i="1"/>
  <c r="K76" i="1"/>
  <c r="K84" i="1"/>
  <c r="K78" i="1"/>
  <c r="K77" i="1"/>
  <c r="K85" i="1"/>
  <c r="K284" i="1"/>
  <c r="K260" i="1"/>
  <c r="L3" i="1"/>
  <c r="K345" i="1"/>
  <c r="K337" i="1"/>
  <c r="K329" i="1"/>
  <c r="K321" i="1"/>
  <c r="K273" i="1"/>
  <c r="K265" i="1"/>
  <c r="K257" i="1"/>
  <c r="K209" i="1"/>
  <c r="K201" i="1"/>
  <c r="K193" i="1"/>
  <c r="K145" i="1"/>
  <c r="K129" i="1"/>
  <c r="K121" i="1"/>
  <c r="K41" i="1"/>
  <c r="K33" i="1"/>
  <c r="K196" i="1"/>
  <c r="K52" i="1"/>
  <c r="K328" i="1"/>
  <c r="K320" i="1"/>
  <c r="K312" i="1"/>
  <c r="K304" i="1"/>
  <c r="K264" i="1"/>
  <c r="K256" i="1"/>
  <c r="K248" i="1"/>
  <c r="K240" i="1"/>
  <c r="K200" i="1"/>
  <c r="K192" i="1"/>
  <c r="K184" i="1"/>
  <c r="K176" i="1"/>
  <c r="K136" i="1"/>
  <c r="K128" i="1"/>
  <c r="K72" i="1"/>
  <c r="K24" i="1"/>
  <c r="K300" i="1"/>
  <c r="K244" i="1"/>
  <c r="K127" i="1"/>
  <c r="K23" i="1"/>
  <c r="K172" i="1"/>
  <c r="K140" i="1"/>
  <c r="K68" i="1"/>
  <c r="K60" i="1"/>
  <c r="K340" i="1"/>
  <c r="K308" i="1"/>
  <c r="K268" i="1"/>
  <c r="K236" i="1"/>
  <c r="K341" i="1"/>
  <c r="K333" i="1"/>
  <c r="K285" i="1"/>
  <c r="K277" i="1"/>
  <c r="K269" i="1"/>
  <c r="K221" i="1"/>
  <c r="K213" i="1"/>
  <c r="K197" i="1"/>
  <c r="K149" i="1"/>
  <c r="K141" i="1"/>
  <c r="K133" i="1"/>
  <c r="K45" i="1"/>
  <c r="K37" i="1"/>
  <c r="K29" i="1"/>
  <c r="J121" i="1"/>
  <c r="J182" i="1"/>
  <c r="J190" i="1"/>
  <c r="K190" i="1" s="1"/>
  <c r="J198" i="1"/>
  <c r="K198" i="1" s="1"/>
  <c r="J206" i="1"/>
  <c r="K206" i="1" s="1"/>
  <c r="J222" i="1"/>
  <c r="K222" i="1" s="1"/>
  <c r="J254" i="1"/>
  <c r="K254" i="1" s="1"/>
  <c r="J262" i="1"/>
  <c r="K262" i="1" s="1"/>
  <c r="J270" i="1"/>
  <c r="J318" i="1"/>
  <c r="J326" i="1"/>
  <c r="J137" i="1"/>
  <c r="K137" i="1" s="1"/>
  <c r="J294" i="1"/>
  <c r="K294" i="1" s="1"/>
  <c r="J113" i="1"/>
  <c r="K113" i="1" s="1"/>
  <c r="J230" i="1"/>
  <c r="K230" i="1" s="1"/>
  <c r="J97" i="1"/>
  <c r="K97" i="1" s="1"/>
  <c r="J345" i="1"/>
  <c r="J105" i="1"/>
  <c r="K105" i="1" s="1"/>
  <c r="E70" i="1"/>
  <c r="J90" i="1"/>
  <c r="K90" i="1" s="1"/>
  <c r="J86" i="1"/>
  <c r="K86" i="1" s="1"/>
  <c r="J85" i="1"/>
  <c r="E158" i="1"/>
  <c r="J178" i="1"/>
  <c r="K178" i="1" s="1"/>
  <c r="J173" i="1"/>
  <c r="K173" i="1" s="1"/>
  <c r="E230" i="1"/>
  <c r="J250" i="1"/>
  <c r="K250" i="1" s="1"/>
  <c r="J245" i="1"/>
  <c r="K245" i="1" s="1"/>
  <c r="E286" i="1"/>
  <c r="J306" i="1"/>
  <c r="K306" i="1" s="1"/>
  <c r="J301" i="1"/>
  <c r="K301" i="1" s="1"/>
  <c r="J346" i="1"/>
  <c r="K346" i="1" s="1"/>
  <c r="J341" i="1"/>
  <c r="J115" i="1"/>
  <c r="K115" i="1" s="1"/>
  <c r="J132" i="1"/>
  <c r="K132" i="1" s="1"/>
  <c r="E6" i="1"/>
  <c r="J26" i="1"/>
  <c r="K26" i="1" s="1"/>
  <c r="J22" i="1"/>
  <c r="K22" i="1" s="1"/>
  <c r="E30" i="1"/>
  <c r="J50" i="1"/>
  <c r="K50" i="1" s="1"/>
  <c r="J45" i="1"/>
  <c r="J46" i="1"/>
  <c r="E46" i="1"/>
  <c r="J61" i="1"/>
  <c r="K61" i="1" s="1"/>
  <c r="J62" i="1"/>
  <c r="K62" i="1" s="1"/>
  <c r="J66" i="1"/>
  <c r="K66" i="1" s="1"/>
  <c r="J98" i="1"/>
  <c r="K98" i="1" s="1"/>
  <c r="J93" i="1"/>
  <c r="K93" i="1" s="1"/>
  <c r="J94" i="1"/>
  <c r="J130" i="1"/>
  <c r="K130" i="1" s="1"/>
  <c r="J126" i="1"/>
  <c r="J125" i="1"/>
  <c r="K125" i="1" s="1"/>
  <c r="E126" i="1"/>
  <c r="J141" i="1"/>
  <c r="J142" i="1"/>
  <c r="K142" i="1" s="1"/>
  <c r="J146" i="1"/>
  <c r="K146" i="1" s="1"/>
  <c r="E150" i="1"/>
  <c r="J170" i="1"/>
  <c r="K170" i="1" s="1"/>
  <c r="J165" i="1"/>
  <c r="K165" i="1" s="1"/>
  <c r="J166" i="1"/>
  <c r="E182" i="1"/>
  <c r="J197" i="1"/>
  <c r="J202" i="1"/>
  <c r="K202" i="1" s="1"/>
  <c r="E198" i="1"/>
  <c r="J218" i="1"/>
  <c r="K218" i="1" s="1"/>
  <c r="J213" i="1"/>
  <c r="E222" i="1"/>
  <c r="J237" i="1"/>
  <c r="K237" i="1" s="1"/>
  <c r="J242" i="1"/>
  <c r="K242" i="1" s="1"/>
  <c r="E246" i="1"/>
  <c r="J266" i="1"/>
  <c r="K266" i="1" s="1"/>
  <c r="J261" i="1"/>
  <c r="K261" i="1" s="1"/>
  <c r="E262" i="1"/>
  <c r="J277" i="1"/>
  <c r="J282" i="1"/>
  <c r="K282" i="1" s="1"/>
  <c r="E294" i="1"/>
  <c r="J314" i="1"/>
  <c r="K314" i="1" s="1"/>
  <c r="J309" i="1"/>
  <c r="K309" i="1" s="1"/>
  <c r="J107" i="1"/>
  <c r="K107" i="1" s="1"/>
  <c r="J139" i="1"/>
  <c r="K139" i="1" s="1"/>
  <c r="J342" i="1"/>
  <c r="K342" i="1" s="1"/>
  <c r="J108" i="1"/>
  <c r="K108" i="1" s="1"/>
  <c r="J140" i="1"/>
  <c r="E22" i="1"/>
  <c r="J42" i="1"/>
  <c r="K42" i="1" s="1"/>
  <c r="J37" i="1"/>
  <c r="J38" i="1"/>
  <c r="K38" i="1" s="1"/>
  <c r="E62" i="1"/>
  <c r="J77" i="1"/>
  <c r="J78" i="1"/>
  <c r="J82" i="1"/>
  <c r="K82" i="1" s="1"/>
  <c r="J109" i="1"/>
  <c r="K109" i="1" s="1"/>
  <c r="J110" i="1"/>
  <c r="K110" i="1" s="1"/>
  <c r="J114" i="1"/>
  <c r="K114" i="1" s="1"/>
  <c r="E134" i="1"/>
  <c r="J150" i="1"/>
  <c r="K150" i="1" s="1"/>
  <c r="J149" i="1"/>
  <c r="J154" i="1"/>
  <c r="K154" i="1" s="1"/>
  <c r="E174" i="1"/>
  <c r="J189" i="1"/>
  <c r="K189" i="1" s="1"/>
  <c r="J194" i="1"/>
  <c r="K194" i="1" s="1"/>
  <c r="E214" i="1"/>
  <c r="J234" i="1"/>
  <c r="K234" i="1" s="1"/>
  <c r="J229" i="1"/>
  <c r="K229" i="1" s="1"/>
  <c r="E270" i="1"/>
  <c r="J285" i="1"/>
  <c r="J290" i="1"/>
  <c r="K290" i="1" s="1"/>
  <c r="J214" i="1"/>
  <c r="J111" i="1"/>
  <c r="K111" i="1" s="1"/>
  <c r="J119" i="1"/>
  <c r="J135" i="1"/>
  <c r="K135" i="1" s="1"/>
  <c r="J310" i="1"/>
  <c r="K310" i="1" s="1"/>
  <c r="J246" i="1"/>
  <c r="K246" i="1" s="1"/>
  <c r="E14" i="1"/>
  <c r="J30" i="1"/>
  <c r="K30" i="1" s="1"/>
  <c r="J29" i="1"/>
  <c r="J34" i="1"/>
  <c r="K34" i="1" s="1"/>
  <c r="E38" i="1"/>
  <c r="J54" i="1"/>
  <c r="K54" i="1" s="1"/>
  <c r="J53" i="1"/>
  <c r="K53" i="1" s="1"/>
  <c r="J58" i="1"/>
  <c r="K58" i="1" s="1"/>
  <c r="E54" i="1"/>
  <c r="J69" i="1"/>
  <c r="K69" i="1" s="1"/>
  <c r="J70" i="1"/>
  <c r="J74" i="1"/>
  <c r="K74" i="1" s="1"/>
  <c r="J101" i="1"/>
  <c r="K101" i="1" s="1"/>
  <c r="J102" i="1"/>
  <c r="K102" i="1" s="1"/>
  <c r="J106" i="1"/>
  <c r="K106" i="1" s="1"/>
  <c r="J117" i="1"/>
  <c r="K117" i="1" s="1"/>
  <c r="J118" i="1"/>
  <c r="K118" i="1" s="1"/>
  <c r="J122" i="1"/>
  <c r="K122" i="1" s="1"/>
  <c r="J138" i="1"/>
  <c r="K138" i="1" s="1"/>
  <c r="J133" i="1"/>
  <c r="J134" i="1"/>
  <c r="E142" i="1"/>
  <c r="J157" i="1"/>
  <c r="K157" i="1" s="1"/>
  <c r="J158" i="1"/>
  <c r="K158" i="1" s="1"/>
  <c r="J162" i="1"/>
  <c r="K162" i="1" s="1"/>
  <c r="E166" i="1"/>
  <c r="J181" i="1"/>
  <c r="K181" i="1" s="1"/>
  <c r="J186" i="1"/>
  <c r="K186" i="1" s="1"/>
  <c r="E190" i="1"/>
  <c r="J210" i="1"/>
  <c r="K210" i="1" s="1"/>
  <c r="J205" i="1"/>
  <c r="K205" i="1" s="1"/>
  <c r="E206" i="1"/>
  <c r="J221" i="1"/>
  <c r="J226" i="1"/>
  <c r="K226" i="1" s="1"/>
  <c r="E238" i="1"/>
  <c r="J253" i="1"/>
  <c r="K253" i="1" s="1"/>
  <c r="J258" i="1"/>
  <c r="K258" i="1" s="1"/>
  <c r="E254" i="1"/>
  <c r="J274" i="1"/>
  <c r="K274" i="1" s="1"/>
  <c r="J269" i="1"/>
  <c r="E278" i="1"/>
  <c r="J293" i="1"/>
  <c r="K293" i="1" s="1"/>
  <c r="J298" i="1"/>
  <c r="K298" i="1" s="1"/>
  <c r="E302" i="1"/>
  <c r="J317" i="1"/>
  <c r="K317" i="1" s="1"/>
  <c r="J322" i="1"/>
  <c r="K322" i="1" s="1"/>
  <c r="E310" i="1"/>
  <c r="J325" i="1"/>
  <c r="K325" i="1" s="1"/>
  <c r="J330" i="1"/>
  <c r="K330" i="1" s="1"/>
  <c r="E318" i="1"/>
  <c r="J333" i="1"/>
  <c r="J338" i="1"/>
  <c r="K338" i="1" s="1"/>
  <c r="J286" i="1"/>
  <c r="K286" i="1" s="1"/>
  <c r="J99" i="1"/>
  <c r="K99" i="1" s="1"/>
  <c r="J131" i="1"/>
  <c r="K131" i="1" s="1"/>
  <c r="J278" i="1"/>
  <c r="K278" i="1" s="1"/>
  <c r="J100" i="1"/>
  <c r="K100" i="1" s="1"/>
  <c r="J116" i="1"/>
  <c r="K116" i="1" s="1"/>
  <c r="J334" i="1"/>
  <c r="K334" i="1" s="1"/>
  <c r="J103" i="1"/>
  <c r="K103" i="1" s="1"/>
  <c r="J96" i="1"/>
  <c r="K96" i="1" s="1"/>
  <c r="J104" i="1"/>
  <c r="K104" i="1" s="1"/>
  <c r="J112" i="1"/>
  <c r="K112" i="1" s="1"/>
  <c r="J120" i="1"/>
  <c r="K120" i="1" s="1"/>
  <c r="J128" i="1"/>
  <c r="J136" i="1"/>
  <c r="J302" i="1"/>
  <c r="J238" i="1"/>
  <c r="K238" i="1" s="1"/>
  <c r="J174" i="1"/>
  <c r="K174" i="1" s="1"/>
  <c r="J324" i="1"/>
  <c r="K324" i="1" s="1"/>
  <c r="J292" i="1"/>
  <c r="K292" i="1" s="1"/>
  <c r="J284" i="1"/>
  <c r="J276" i="1"/>
  <c r="K276" i="1" s="1"/>
  <c r="J268" i="1"/>
  <c r="J260" i="1"/>
  <c r="J252" i="1"/>
  <c r="K252" i="1" s="1"/>
  <c r="J244" i="1"/>
  <c r="J236" i="1"/>
  <c r="J204" i="1"/>
  <c r="K204" i="1" s="1"/>
  <c r="J196" i="1"/>
  <c r="J188" i="1"/>
  <c r="K188" i="1" s="1"/>
  <c r="J180" i="1"/>
  <c r="K180" i="1" s="1"/>
  <c r="J172" i="1"/>
  <c r="J164" i="1"/>
  <c r="K164" i="1" s="1"/>
  <c r="J156" i="1"/>
  <c r="K156" i="1" s="1"/>
  <c r="J148" i="1"/>
  <c r="K148" i="1" s="1"/>
  <c r="J124" i="1"/>
  <c r="K124" i="1" s="1"/>
  <c r="J92" i="1"/>
  <c r="K92" i="1" s="1"/>
  <c r="J84" i="1"/>
  <c r="J76" i="1"/>
  <c r="J68" i="1"/>
  <c r="J60" i="1"/>
  <c r="J52" i="1"/>
  <c r="J44" i="1"/>
  <c r="K44" i="1" s="1"/>
  <c r="J36" i="1"/>
  <c r="K36" i="1" s="1"/>
  <c r="J28" i="1"/>
  <c r="K28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23" i="1"/>
  <c r="K123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348" i="1"/>
  <c r="K348" i="1" s="1"/>
  <c r="J316" i="1"/>
  <c r="K316" i="1" s="1"/>
  <c r="J220" i="1"/>
  <c r="K220" i="1" s="1"/>
  <c r="J337" i="1"/>
  <c r="J329" i="1"/>
  <c r="J321" i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J265" i="1"/>
  <c r="J257" i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J201" i="1"/>
  <c r="J193" i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J129" i="1"/>
  <c r="J89" i="1"/>
  <c r="K89" i="1" s="1"/>
  <c r="J81" i="1"/>
  <c r="J73" i="1"/>
  <c r="K73" i="1" s="1"/>
  <c r="J65" i="1"/>
  <c r="K65" i="1" s="1"/>
  <c r="J57" i="1"/>
  <c r="K57" i="1" s="1"/>
  <c r="J49" i="1"/>
  <c r="K49" i="1" s="1"/>
  <c r="J41" i="1"/>
  <c r="J33" i="1"/>
  <c r="J25" i="1"/>
  <c r="K25" i="1" s="1"/>
  <c r="J332" i="1"/>
  <c r="K332" i="1" s="1"/>
  <c r="J300" i="1"/>
  <c r="J228" i="1"/>
  <c r="K228" i="1" s="1"/>
  <c r="J344" i="1"/>
  <c r="K344" i="1" s="1"/>
  <c r="J336" i="1"/>
  <c r="K336" i="1" s="1"/>
  <c r="J328" i="1"/>
  <c r="J320" i="1"/>
  <c r="J312" i="1"/>
  <c r="J304" i="1"/>
  <c r="J296" i="1"/>
  <c r="K296" i="1" s="1"/>
  <c r="J288" i="1"/>
  <c r="K288" i="1" s="1"/>
  <c r="J280" i="1"/>
  <c r="K280" i="1" s="1"/>
  <c r="J272" i="1"/>
  <c r="K272" i="1" s="1"/>
  <c r="J264" i="1"/>
  <c r="J256" i="1"/>
  <c r="J248" i="1"/>
  <c r="J240" i="1"/>
  <c r="J232" i="1"/>
  <c r="K232" i="1" s="1"/>
  <c r="J224" i="1"/>
  <c r="K224" i="1" s="1"/>
  <c r="J216" i="1"/>
  <c r="K216" i="1" s="1"/>
  <c r="J208" i="1"/>
  <c r="K208" i="1" s="1"/>
  <c r="J200" i="1"/>
  <c r="J192" i="1"/>
  <c r="J184" i="1"/>
  <c r="J176" i="1"/>
  <c r="J168" i="1"/>
  <c r="K168" i="1" s="1"/>
  <c r="J160" i="1"/>
  <c r="K160" i="1" s="1"/>
  <c r="J152" i="1"/>
  <c r="K152" i="1" s="1"/>
  <c r="J144" i="1"/>
  <c r="K144" i="1" s="1"/>
  <c r="J88" i="1"/>
  <c r="K88" i="1" s="1"/>
  <c r="J80" i="1"/>
  <c r="K80" i="1" s="1"/>
  <c r="J72" i="1"/>
  <c r="J64" i="1"/>
  <c r="K64" i="1" s="1"/>
  <c r="J56" i="1"/>
  <c r="K56" i="1" s="1"/>
  <c r="J48" i="1"/>
  <c r="K48" i="1" s="1"/>
  <c r="J40" i="1"/>
  <c r="K40" i="1" s="1"/>
  <c r="J32" i="1"/>
  <c r="K32" i="1" s="1"/>
  <c r="J24" i="1"/>
  <c r="J340" i="1"/>
  <c r="J308" i="1"/>
  <c r="J212" i="1"/>
  <c r="K212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27" i="1"/>
  <c r="J95" i="1"/>
  <c r="K95" i="1" s="1"/>
  <c r="J87" i="1"/>
  <c r="J79" i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X90" i="1"/>
  <c r="X266" i="1"/>
  <c r="X290" i="1"/>
  <c r="X314" i="1"/>
  <c r="X92" i="1"/>
  <c r="X108" i="1"/>
  <c r="X116" i="1"/>
  <c r="E314" i="1"/>
  <c r="E290" i="1"/>
  <c r="E266" i="1"/>
  <c r="AA180" i="1"/>
  <c r="AA228" i="1"/>
  <c r="AA348" i="1"/>
  <c r="AA48" i="1"/>
  <c r="AA72" i="1"/>
  <c r="AA96" i="1"/>
  <c r="AA120" i="1"/>
  <c r="AA144" i="1"/>
  <c r="AA168" i="1"/>
  <c r="AA192" i="1"/>
  <c r="AA216" i="1"/>
  <c r="AA240" i="1"/>
  <c r="AA264" i="1"/>
  <c r="AA288" i="1"/>
  <c r="AA312" i="1"/>
  <c r="AA336" i="1"/>
  <c r="X78" i="1"/>
  <c r="X110" i="1"/>
  <c r="X254" i="1"/>
  <c r="X278" i="1"/>
  <c r="X302" i="1"/>
  <c r="X326" i="1"/>
  <c r="AA60" i="1"/>
  <c r="AA156" i="1"/>
  <c r="X80" i="1"/>
  <c r="X120" i="1"/>
  <c r="X344" i="1"/>
  <c r="AA36" i="1"/>
  <c r="AA84" i="1"/>
  <c r="AA132" i="1"/>
  <c r="AA276" i="1"/>
  <c r="AA324" i="1"/>
  <c r="AA108" i="1"/>
  <c r="AA204" i="1"/>
  <c r="AA252" i="1"/>
  <c r="AA300" i="1"/>
  <c r="X19" i="1"/>
  <c r="X31" i="1"/>
  <c r="X43" i="1"/>
  <c r="X55" i="1"/>
  <c r="X67" i="1"/>
  <c r="X79" i="1"/>
  <c r="X91" i="1"/>
  <c r="X103" i="1"/>
  <c r="X115" i="1"/>
  <c r="X127" i="1"/>
  <c r="X139" i="1"/>
  <c r="X151" i="1"/>
  <c r="X163" i="1"/>
  <c r="X175" i="1"/>
  <c r="X187" i="1"/>
  <c r="X199" i="1"/>
  <c r="X211" i="1"/>
  <c r="X223" i="1"/>
  <c r="X235" i="1"/>
  <c r="X247" i="1"/>
  <c r="X259" i="1"/>
  <c r="X271" i="1"/>
  <c r="X283" i="1"/>
  <c r="X295" i="1"/>
  <c r="X307" i="1"/>
  <c r="X319" i="1"/>
  <c r="X331" i="1"/>
  <c r="X343" i="1"/>
  <c r="AA28" i="1"/>
  <c r="AA40" i="1"/>
  <c r="AA52" i="1"/>
  <c r="AA64" i="1"/>
  <c r="AA76" i="1"/>
  <c r="AA88" i="1"/>
  <c r="AA100" i="1"/>
  <c r="AA112" i="1"/>
  <c r="AA124" i="1"/>
  <c r="AA136" i="1"/>
  <c r="AA148" i="1"/>
  <c r="AA160" i="1"/>
  <c r="AA172" i="1"/>
  <c r="AA184" i="1"/>
  <c r="AA196" i="1"/>
  <c r="AA208" i="1"/>
  <c r="AA220" i="1"/>
  <c r="AA232" i="1"/>
  <c r="AA244" i="1"/>
  <c r="AA256" i="1"/>
  <c r="AA268" i="1"/>
  <c r="AA280" i="1"/>
  <c r="AA292" i="1"/>
  <c r="AA304" i="1"/>
  <c r="AA316" i="1"/>
  <c r="AA328" i="1"/>
  <c r="AA340" i="1"/>
  <c r="X9" i="1"/>
  <c r="Y9" i="1" s="1"/>
  <c r="Y10" i="1" s="1"/>
  <c r="X21" i="1"/>
  <c r="X33" i="1"/>
  <c r="X45" i="1"/>
  <c r="X57" i="1"/>
  <c r="X69" i="1"/>
  <c r="X81" i="1"/>
  <c r="X93" i="1"/>
  <c r="X105" i="1"/>
  <c r="X117" i="1"/>
  <c r="X129" i="1"/>
  <c r="X141" i="1"/>
  <c r="X153" i="1"/>
  <c r="X165" i="1"/>
  <c r="X177" i="1"/>
  <c r="X189" i="1"/>
  <c r="X201" i="1"/>
  <c r="X213" i="1"/>
  <c r="X225" i="1"/>
  <c r="X237" i="1"/>
  <c r="X249" i="1"/>
  <c r="X261" i="1"/>
  <c r="X273" i="1"/>
  <c r="X285" i="1"/>
  <c r="X297" i="1"/>
  <c r="X309" i="1"/>
  <c r="X321" i="1"/>
  <c r="X333" i="1"/>
  <c r="X345" i="1"/>
  <c r="X10" i="1"/>
  <c r="X22" i="1"/>
  <c r="X34" i="1"/>
  <c r="X46" i="1"/>
  <c r="X58" i="1"/>
  <c r="X70" i="1"/>
  <c r="X94" i="1"/>
  <c r="X106" i="1"/>
  <c r="X118" i="1"/>
  <c r="X130" i="1"/>
  <c r="X142" i="1"/>
  <c r="X154" i="1"/>
  <c r="X166" i="1"/>
  <c r="X178" i="1"/>
  <c r="X190" i="1"/>
  <c r="X202" i="1"/>
  <c r="X214" i="1"/>
  <c r="X226" i="1"/>
  <c r="X238" i="1"/>
  <c r="X250" i="1"/>
  <c r="X262" i="1"/>
  <c r="X274" i="1"/>
  <c r="X286" i="1"/>
  <c r="X298" i="1"/>
  <c r="X310" i="1"/>
  <c r="X322" i="1"/>
  <c r="X334" i="1"/>
  <c r="X346" i="1"/>
  <c r="X11" i="1"/>
  <c r="X23" i="1"/>
  <c r="X35" i="1"/>
  <c r="X47" i="1"/>
  <c r="X59" i="1"/>
  <c r="X71" i="1"/>
  <c r="X95" i="1"/>
  <c r="X107" i="1"/>
  <c r="X119" i="1"/>
  <c r="X131" i="1"/>
  <c r="X143" i="1"/>
  <c r="X155" i="1"/>
  <c r="X167" i="1"/>
  <c r="X179" i="1"/>
  <c r="X191" i="1"/>
  <c r="X203" i="1"/>
  <c r="X215" i="1"/>
  <c r="X227" i="1"/>
  <c r="X239" i="1"/>
  <c r="X251" i="1"/>
  <c r="X263" i="1"/>
  <c r="X275" i="1"/>
  <c r="X287" i="1"/>
  <c r="X299" i="1"/>
  <c r="X311" i="1"/>
  <c r="X323" i="1"/>
  <c r="X335" i="1"/>
  <c r="X347" i="1"/>
  <c r="AA32" i="1"/>
  <c r="AA44" i="1"/>
  <c r="AA56" i="1"/>
  <c r="AA68" i="1"/>
  <c r="AA80" i="1"/>
  <c r="AA92" i="1"/>
  <c r="AA104" i="1"/>
  <c r="AA116" i="1"/>
  <c r="AA128" i="1"/>
  <c r="AA140" i="1"/>
  <c r="AA152" i="1"/>
  <c r="AA164" i="1"/>
  <c r="AA176" i="1"/>
  <c r="AA188" i="1"/>
  <c r="AA200" i="1"/>
  <c r="AA212" i="1"/>
  <c r="AA224" i="1"/>
  <c r="AA236" i="1"/>
  <c r="AA248" i="1"/>
  <c r="AA260" i="1"/>
  <c r="X252" i="1"/>
  <c r="X264" i="1"/>
  <c r="X276" i="1"/>
  <c r="X288" i="1"/>
  <c r="X300" i="1"/>
  <c r="X312" i="1"/>
  <c r="X324" i="1"/>
  <c r="X336" i="1"/>
  <c r="X348" i="1"/>
  <c r="X13" i="1"/>
  <c r="X25" i="1"/>
  <c r="X37" i="1"/>
  <c r="X49" i="1"/>
  <c r="X61" i="1"/>
  <c r="X73" i="1"/>
  <c r="X109" i="1"/>
  <c r="X121" i="1"/>
  <c r="X133" i="1"/>
  <c r="X145" i="1"/>
  <c r="X157" i="1"/>
  <c r="X169" i="1"/>
  <c r="X181" i="1"/>
  <c r="X193" i="1"/>
  <c r="X205" i="1"/>
  <c r="X217" i="1"/>
  <c r="X229" i="1"/>
  <c r="X241" i="1"/>
  <c r="X253" i="1"/>
  <c r="X265" i="1"/>
  <c r="X277" i="1"/>
  <c r="X289" i="1"/>
  <c r="X301" i="1"/>
  <c r="X313" i="1"/>
  <c r="X325" i="1"/>
  <c r="X337" i="1"/>
  <c r="X84" i="1"/>
  <c r="AA34" i="1"/>
  <c r="AA46" i="1"/>
  <c r="AA58" i="1"/>
  <c r="AA70" i="1"/>
  <c r="AA82" i="1"/>
  <c r="AA94" i="1"/>
  <c r="AA106" i="1"/>
  <c r="AA118" i="1"/>
  <c r="AA130" i="1"/>
  <c r="AA142" i="1"/>
  <c r="AA154" i="1"/>
  <c r="AA166" i="1"/>
  <c r="AA178" i="1"/>
  <c r="AA190" i="1"/>
  <c r="AA202" i="1"/>
  <c r="AA214" i="1"/>
  <c r="AA226" i="1"/>
  <c r="AA238" i="1"/>
  <c r="AA250" i="1"/>
  <c r="AA262" i="1"/>
  <c r="AA274" i="1"/>
  <c r="AA286" i="1"/>
  <c r="AA298" i="1"/>
  <c r="AA310" i="1"/>
  <c r="AA322" i="1"/>
  <c r="AA334" i="1"/>
  <c r="AA346" i="1"/>
  <c r="X86" i="1"/>
  <c r="AA35" i="1"/>
  <c r="AA47" i="1"/>
  <c r="AA59" i="1"/>
  <c r="AA71" i="1"/>
  <c r="AA83" i="1"/>
  <c r="AA95" i="1"/>
  <c r="AA107" i="1"/>
  <c r="AA119" i="1"/>
  <c r="AA131" i="1"/>
  <c r="AA143" i="1"/>
  <c r="AA155" i="1"/>
  <c r="AA167" i="1"/>
  <c r="AA179" i="1"/>
  <c r="AA191" i="1"/>
  <c r="AA203" i="1"/>
  <c r="AA215" i="1"/>
  <c r="AA227" i="1"/>
  <c r="AA239" i="1"/>
  <c r="AA251" i="1"/>
  <c r="AA263" i="1"/>
  <c r="AA275" i="1"/>
  <c r="AA287" i="1"/>
  <c r="AA299" i="1"/>
  <c r="AA311" i="1"/>
  <c r="AA323" i="1"/>
  <c r="AA335" i="1"/>
  <c r="AA347" i="1"/>
  <c r="X339" i="1"/>
  <c r="X96" i="1"/>
  <c r="X340" i="1"/>
  <c r="X98" i="1"/>
  <c r="X17" i="1"/>
  <c r="X29" i="1"/>
  <c r="X41" i="1"/>
  <c r="X53" i="1"/>
  <c r="X65" i="1"/>
  <c r="X77" i="1"/>
  <c r="X89" i="1"/>
  <c r="X113" i="1"/>
  <c r="X125" i="1"/>
  <c r="X137" i="1"/>
  <c r="X149" i="1"/>
  <c r="X161" i="1"/>
  <c r="X173" i="1"/>
  <c r="X185" i="1"/>
  <c r="X197" i="1"/>
  <c r="X209" i="1"/>
  <c r="X221" i="1"/>
  <c r="X233" i="1"/>
  <c r="X245" i="1"/>
  <c r="X257" i="1"/>
  <c r="X269" i="1"/>
  <c r="X281" i="1"/>
  <c r="X293" i="1"/>
  <c r="X305" i="1"/>
  <c r="X317" i="1"/>
  <c r="X329" i="1"/>
  <c r="X341" i="1"/>
  <c r="X18" i="1"/>
  <c r="X30" i="1"/>
  <c r="X42" i="1"/>
  <c r="X54" i="1"/>
  <c r="AA86" i="1"/>
  <c r="AA98" i="1"/>
  <c r="AA110" i="1"/>
  <c r="AA122" i="1"/>
  <c r="AA134" i="1"/>
  <c r="AA146" i="1"/>
  <c r="AA158" i="1"/>
  <c r="AA170" i="1"/>
  <c r="AA182" i="1"/>
  <c r="AA194" i="1"/>
  <c r="AA206" i="1"/>
  <c r="AA218" i="1"/>
  <c r="AA230" i="1"/>
  <c r="AA242" i="1"/>
  <c r="AA254" i="1"/>
  <c r="AA266" i="1"/>
  <c r="AA278" i="1"/>
  <c r="AA290" i="1"/>
  <c r="AA302" i="1"/>
  <c r="AA314" i="1"/>
  <c r="AA326" i="1"/>
  <c r="AA338" i="1"/>
  <c r="X15" i="1"/>
  <c r="X27" i="1"/>
  <c r="X39" i="1"/>
  <c r="X51" i="1"/>
  <c r="X63" i="1"/>
  <c r="X75" i="1"/>
  <c r="X87" i="1"/>
  <c r="X99" i="1"/>
  <c r="X111" i="1"/>
  <c r="X123" i="1"/>
  <c r="X135" i="1"/>
  <c r="X147" i="1"/>
  <c r="X159" i="1"/>
  <c r="X171" i="1"/>
  <c r="X183" i="1"/>
  <c r="X195" i="1"/>
  <c r="X207" i="1"/>
  <c r="X219" i="1"/>
  <c r="X231" i="1"/>
  <c r="X243" i="1"/>
  <c r="X255" i="1"/>
  <c r="X267" i="1"/>
  <c r="X279" i="1"/>
  <c r="X291" i="1"/>
  <c r="X303" i="1"/>
  <c r="X315" i="1"/>
  <c r="X327" i="1"/>
  <c r="AA37" i="1"/>
  <c r="AA49" i="1"/>
  <c r="AA61" i="1"/>
  <c r="AA73" i="1"/>
  <c r="AA85" i="1"/>
  <c r="AA97" i="1"/>
  <c r="AA109" i="1"/>
  <c r="AA121" i="1"/>
  <c r="AA133" i="1"/>
  <c r="AA145" i="1"/>
  <c r="AA157" i="1"/>
  <c r="AA169" i="1"/>
  <c r="AA181" i="1"/>
  <c r="AA193" i="1"/>
  <c r="AA205" i="1"/>
  <c r="AA217" i="1"/>
  <c r="AA229" i="1"/>
  <c r="AA241" i="1"/>
  <c r="AA253" i="1"/>
  <c r="AA265" i="1"/>
  <c r="AA277" i="1"/>
  <c r="AA289" i="1"/>
  <c r="AA301" i="1"/>
  <c r="AA313" i="1"/>
  <c r="AA325" i="1"/>
  <c r="AA337" i="1"/>
  <c r="X16" i="1"/>
  <c r="X28" i="1"/>
  <c r="X40" i="1"/>
  <c r="X52" i="1"/>
  <c r="X64" i="1"/>
  <c r="X76" i="1"/>
  <c r="X88" i="1"/>
  <c r="X100" i="1"/>
  <c r="X112" i="1"/>
  <c r="X124" i="1"/>
  <c r="X136" i="1"/>
  <c r="X148" i="1"/>
  <c r="X160" i="1"/>
  <c r="X172" i="1"/>
  <c r="X184" i="1"/>
  <c r="X196" i="1"/>
  <c r="X208" i="1"/>
  <c r="X220" i="1"/>
  <c r="X232" i="1"/>
  <c r="X244" i="1"/>
  <c r="X256" i="1"/>
  <c r="X268" i="1"/>
  <c r="X280" i="1"/>
  <c r="X292" i="1"/>
  <c r="X304" i="1"/>
  <c r="X316" i="1"/>
  <c r="X328" i="1"/>
  <c r="AA38" i="1"/>
  <c r="AA50" i="1"/>
  <c r="AA62" i="1"/>
  <c r="AA74" i="1"/>
  <c r="AA39" i="1"/>
  <c r="AA51" i="1"/>
  <c r="AA63" i="1"/>
  <c r="AA75" i="1"/>
  <c r="AA87" i="1"/>
  <c r="AA99" i="1"/>
  <c r="AA111" i="1"/>
  <c r="AA123" i="1"/>
  <c r="AA135" i="1"/>
  <c r="AA147" i="1"/>
  <c r="AA159" i="1"/>
  <c r="AA171" i="1"/>
  <c r="AA183" i="1"/>
  <c r="AA195" i="1"/>
  <c r="AA207" i="1"/>
  <c r="AA219" i="1"/>
  <c r="AA231" i="1"/>
  <c r="AA243" i="1"/>
  <c r="AA255" i="1"/>
  <c r="AA267" i="1"/>
  <c r="AA279" i="1"/>
  <c r="AA291" i="1"/>
  <c r="AA303" i="1"/>
  <c r="AA315" i="1"/>
  <c r="AA327" i="1"/>
  <c r="AA339" i="1"/>
  <c r="X66" i="1"/>
  <c r="X114" i="1"/>
  <c r="X126" i="1"/>
  <c r="X138" i="1"/>
  <c r="X150" i="1"/>
  <c r="X162" i="1"/>
  <c r="X174" i="1"/>
  <c r="X186" i="1"/>
  <c r="X198" i="1"/>
  <c r="X210" i="1"/>
  <c r="X222" i="1"/>
  <c r="X234" i="1"/>
  <c r="X246" i="1"/>
  <c r="X258" i="1"/>
  <c r="X270" i="1"/>
  <c r="X282" i="1"/>
  <c r="X294" i="1"/>
  <c r="X306" i="1"/>
  <c r="X318" i="1"/>
  <c r="X330" i="1"/>
  <c r="X342" i="1"/>
  <c r="AA29" i="1"/>
  <c r="AA41" i="1"/>
  <c r="AA53" i="1"/>
  <c r="AA65" i="1"/>
  <c r="AA77" i="1"/>
  <c r="AA89" i="1"/>
  <c r="AA101" i="1"/>
  <c r="AA113" i="1"/>
  <c r="AA125" i="1"/>
  <c r="AA137" i="1"/>
  <c r="AA149" i="1"/>
  <c r="AA161" i="1"/>
  <c r="AA173" i="1"/>
  <c r="AA185" i="1"/>
  <c r="AA197" i="1"/>
  <c r="AA209" i="1"/>
  <c r="AA221" i="1"/>
  <c r="AA233" i="1"/>
  <c r="AA245" i="1"/>
  <c r="AA257" i="1"/>
  <c r="AA269" i="1"/>
  <c r="AA281" i="1"/>
  <c r="AA293" i="1"/>
  <c r="AA305" i="1"/>
  <c r="AA317" i="1"/>
  <c r="AA329" i="1"/>
  <c r="AA341" i="1"/>
  <c r="X8" i="1"/>
  <c r="X20" i="1"/>
  <c r="X32" i="1"/>
  <c r="X44" i="1"/>
  <c r="X56" i="1"/>
  <c r="X68" i="1"/>
  <c r="X104" i="1"/>
  <c r="X128" i="1"/>
  <c r="X140" i="1"/>
  <c r="X152" i="1"/>
  <c r="X164" i="1"/>
  <c r="X176" i="1"/>
  <c r="X188" i="1"/>
  <c r="X200" i="1"/>
  <c r="X212" i="1"/>
  <c r="X224" i="1"/>
  <c r="X236" i="1"/>
  <c r="X248" i="1"/>
  <c r="X260" i="1"/>
  <c r="X272" i="1"/>
  <c r="X284" i="1"/>
  <c r="X296" i="1"/>
  <c r="X308" i="1"/>
  <c r="X320" i="1"/>
  <c r="X332" i="1"/>
  <c r="AA30" i="1"/>
  <c r="AA42" i="1"/>
  <c r="AA54" i="1"/>
  <c r="AA66" i="1"/>
  <c r="AA78" i="1"/>
  <c r="AA90" i="1"/>
  <c r="AA102" i="1"/>
  <c r="AA114" i="1"/>
  <c r="AA126" i="1"/>
  <c r="AA138" i="1"/>
  <c r="AA150" i="1"/>
  <c r="AA162" i="1"/>
  <c r="AA174" i="1"/>
  <c r="AA186" i="1"/>
  <c r="AA198" i="1"/>
  <c r="AA210" i="1"/>
  <c r="AA222" i="1"/>
  <c r="AA234" i="1"/>
  <c r="AA246" i="1"/>
  <c r="AA258" i="1"/>
  <c r="AA270" i="1"/>
  <c r="AA282" i="1"/>
  <c r="AA294" i="1"/>
  <c r="AA306" i="1"/>
  <c r="AA318" i="1"/>
  <c r="AA330" i="1"/>
  <c r="AA342" i="1"/>
  <c r="AA31" i="1"/>
  <c r="AA43" i="1"/>
  <c r="AA55" i="1"/>
  <c r="AA67" i="1"/>
  <c r="AA79" i="1"/>
  <c r="AA91" i="1"/>
  <c r="AA103" i="1"/>
  <c r="AA115" i="1"/>
  <c r="AA127" i="1"/>
  <c r="AA139" i="1"/>
  <c r="AA151" i="1"/>
  <c r="AA163" i="1"/>
  <c r="AA175" i="1"/>
  <c r="AA187" i="1"/>
  <c r="AA199" i="1"/>
  <c r="AA211" i="1"/>
  <c r="AA223" i="1"/>
  <c r="AA235" i="1"/>
  <c r="AA247" i="1"/>
  <c r="AA259" i="1"/>
  <c r="AA271" i="1"/>
  <c r="AA283" i="1"/>
  <c r="AA295" i="1"/>
  <c r="AA307" i="1"/>
  <c r="AA319" i="1"/>
  <c r="AA331" i="1"/>
  <c r="AA343" i="1"/>
  <c r="AA272" i="1"/>
  <c r="AA284" i="1"/>
  <c r="AA296" i="1"/>
  <c r="AA308" i="1"/>
  <c r="AA320" i="1"/>
  <c r="AA332" i="1"/>
  <c r="AA344" i="1"/>
  <c r="AA33" i="1"/>
  <c r="AA45" i="1"/>
  <c r="AA57" i="1"/>
  <c r="AA69" i="1"/>
  <c r="AA81" i="1"/>
  <c r="AA93" i="1"/>
  <c r="AA105" i="1"/>
  <c r="AA117" i="1"/>
  <c r="AA129" i="1"/>
  <c r="AA141" i="1"/>
  <c r="AA153" i="1"/>
  <c r="AA165" i="1"/>
  <c r="AA177" i="1"/>
  <c r="AA189" i="1"/>
  <c r="AA201" i="1"/>
  <c r="AA213" i="1"/>
  <c r="AA225" i="1"/>
  <c r="AA237" i="1"/>
  <c r="AA249" i="1"/>
  <c r="AA261" i="1"/>
  <c r="AA273" i="1"/>
  <c r="AA285" i="1"/>
  <c r="AA297" i="1"/>
  <c r="AA309" i="1"/>
  <c r="AA321" i="1"/>
  <c r="AA333" i="1"/>
  <c r="AA345" i="1"/>
  <c r="X12" i="1"/>
  <c r="X24" i="1"/>
  <c r="X36" i="1"/>
  <c r="X48" i="1"/>
  <c r="X60" i="1"/>
  <c r="X72" i="1"/>
  <c r="X132" i="1"/>
  <c r="X144" i="1"/>
  <c r="X156" i="1"/>
  <c r="X168" i="1"/>
  <c r="X180" i="1"/>
  <c r="X192" i="1"/>
  <c r="X204" i="1"/>
  <c r="X216" i="1"/>
  <c r="X228" i="1"/>
  <c r="X240" i="1"/>
  <c r="X14" i="1"/>
  <c r="X26" i="1"/>
  <c r="X38" i="1"/>
  <c r="X50" i="1"/>
  <c r="X62" i="1"/>
  <c r="X74" i="1"/>
  <c r="X122" i="1"/>
  <c r="X134" i="1"/>
  <c r="X146" i="1"/>
  <c r="X158" i="1"/>
  <c r="X170" i="1"/>
  <c r="X182" i="1"/>
  <c r="X194" i="1"/>
  <c r="X206" i="1"/>
  <c r="X218" i="1"/>
  <c r="X230" i="1"/>
  <c r="X242" i="1"/>
  <c r="X338" i="1"/>
  <c r="F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Y11" i="1"/>
  <c r="Y12" i="1" s="1"/>
  <c r="F5" i="1"/>
  <c r="L38" i="1" l="1"/>
  <c r="Y13" i="1"/>
  <c r="F6" i="1"/>
  <c r="L39" i="1" l="1"/>
  <c r="Y14" i="1"/>
  <c r="F7" i="1"/>
  <c r="L40" i="1" l="1"/>
  <c r="Y15" i="1"/>
  <c r="F8" i="1"/>
  <c r="L41" i="1" l="1"/>
  <c r="Y16" i="1"/>
  <c r="F9" i="1"/>
  <c r="L42" i="1" l="1"/>
  <c r="Y17" i="1"/>
  <c r="F10" i="1"/>
  <c r="L43" i="1" l="1"/>
  <c r="Y18" i="1"/>
  <c r="F11" i="1"/>
  <c r="L44" i="1" l="1"/>
  <c r="Y19" i="1"/>
  <c r="F12" i="1"/>
  <c r="L45" i="1" l="1"/>
  <c r="Y20" i="1"/>
  <c r="F13" i="1"/>
  <c r="L46" i="1" l="1"/>
  <c r="Y21" i="1"/>
  <c r="F14" i="1"/>
  <c r="L47" i="1" l="1"/>
  <c r="Y22" i="1"/>
  <c r="F15" i="1"/>
  <c r="L48" i="1" l="1"/>
  <c r="Y23" i="1"/>
  <c r="F16" i="1"/>
  <c r="L49" i="1" l="1"/>
  <c r="Y24" i="1"/>
  <c r="F17" i="1"/>
  <c r="L50" i="1" l="1"/>
  <c r="Y25" i="1"/>
  <c r="F18" i="1"/>
  <c r="L51" i="1" l="1"/>
  <c r="Y26" i="1"/>
  <c r="F19" i="1"/>
  <c r="L52" i="1" l="1"/>
  <c r="Y27" i="1"/>
  <c r="F20" i="1"/>
  <c r="L53" i="1" l="1"/>
  <c r="Y28" i="1"/>
  <c r="F21" i="1"/>
  <c r="L54" i="1" l="1"/>
  <c r="Y29" i="1"/>
  <c r="F22" i="1"/>
  <c r="L55" i="1" l="1"/>
  <c r="Y30" i="1"/>
  <c r="F23" i="1"/>
  <c r="L56" i="1" l="1"/>
  <c r="Y31" i="1"/>
  <c r="F24" i="1"/>
  <c r="L57" i="1" l="1"/>
  <c r="Y32" i="1"/>
  <c r="F25" i="1"/>
  <c r="L58" i="1" l="1"/>
  <c r="Y33" i="1"/>
  <c r="F26" i="1"/>
  <c r="L59" i="1" l="1"/>
  <c r="Y34" i="1"/>
  <c r="F27" i="1"/>
  <c r="L60" i="1" l="1"/>
  <c r="Y35" i="1"/>
  <c r="F28" i="1"/>
  <c r="L61" i="1" l="1"/>
  <c r="Y36" i="1"/>
  <c r="F29" i="1"/>
  <c r="L62" i="1" l="1"/>
  <c r="Y37" i="1"/>
  <c r="F30" i="1"/>
  <c r="L63" i="1" l="1"/>
  <c r="Y38" i="1"/>
  <c r="Z37" i="1"/>
  <c r="AB37" i="1" s="1"/>
  <c r="F31" i="1"/>
  <c r="L64" i="1" l="1"/>
  <c r="R31" i="1"/>
  <c r="Y39" i="1"/>
  <c r="Z38" i="1"/>
  <c r="AB38" i="1" s="1"/>
  <c r="F32" i="1"/>
  <c r="L65" i="1" l="1"/>
  <c r="R32" i="1"/>
  <c r="Y40" i="1"/>
  <c r="Z39" i="1"/>
  <c r="AB39" i="1" s="1"/>
  <c r="F33" i="1"/>
  <c r="L66" i="1" l="1"/>
  <c r="R33" i="1"/>
  <c r="Y41" i="1"/>
  <c r="Z40" i="1"/>
  <c r="AB40" i="1" s="1"/>
  <c r="F34" i="1"/>
  <c r="L67" i="1" l="1"/>
  <c r="R34" i="1"/>
  <c r="Y42" i="1"/>
  <c r="Z41" i="1"/>
  <c r="AB41" i="1" s="1"/>
  <c r="F35" i="1"/>
  <c r="L68" i="1" l="1"/>
  <c r="R35" i="1"/>
  <c r="Y43" i="1"/>
  <c r="Z42" i="1"/>
  <c r="AB42" i="1" s="1"/>
  <c r="F36" i="1"/>
  <c r="L69" i="1" l="1"/>
  <c r="R36" i="1"/>
  <c r="Y44" i="1"/>
  <c r="Z43" i="1"/>
  <c r="AB43" i="1" s="1"/>
  <c r="F37" i="1"/>
  <c r="L70" i="1" l="1"/>
  <c r="R37" i="1"/>
  <c r="Y45" i="1"/>
  <c r="Z44" i="1"/>
  <c r="AB44" i="1" s="1"/>
  <c r="F38" i="1"/>
  <c r="L71" i="1" l="1"/>
  <c r="R38" i="1"/>
  <c r="Y46" i="1"/>
  <c r="Z45" i="1"/>
  <c r="AB45" i="1" s="1"/>
  <c r="F39" i="1"/>
  <c r="L72" i="1" l="1"/>
  <c r="R39" i="1"/>
  <c r="Y47" i="1"/>
  <c r="Z46" i="1"/>
  <c r="AB46" i="1" s="1"/>
  <c r="F40" i="1"/>
  <c r="L73" i="1" l="1"/>
  <c r="Y48" i="1"/>
  <c r="Z47" i="1"/>
  <c r="AB47" i="1" s="1"/>
  <c r="F41" i="1"/>
  <c r="R40" i="1"/>
  <c r="L74" i="1" l="1"/>
  <c r="Y49" i="1"/>
  <c r="Z48" i="1"/>
  <c r="AB48" i="1" s="1"/>
  <c r="F42" i="1"/>
  <c r="R41" i="1"/>
  <c r="L75" i="1" l="1"/>
  <c r="Y50" i="1"/>
  <c r="Z49" i="1"/>
  <c r="AB49" i="1" s="1"/>
  <c r="F43" i="1"/>
  <c r="R42" i="1"/>
  <c r="L76" i="1" l="1"/>
  <c r="R43" i="1"/>
  <c r="Y51" i="1"/>
  <c r="Z50" i="1"/>
  <c r="AB50" i="1" s="1"/>
  <c r="F44" i="1"/>
  <c r="L77" i="1" l="1"/>
  <c r="Y52" i="1"/>
  <c r="Z51" i="1"/>
  <c r="AB51" i="1" s="1"/>
  <c r="F45" i="1"/>
  <c r="R44" i="1"/>
  <c r="L78" i="1" l="1"/>
  <c r="Y53" i="1"/>
  <c r="Z52" i="1"/>
  <c r="AB52" i="1" s="1"/>
  <c r="F46" i="1"/>
  <c r="R45" i="1"/>
  <c r="L79" i="1" l="1"/>
  <c r="Y54" i="1"/>
  <c r="Z53" i="1"/>
  <c r="AB53" i="1" s="1"/>
  <c r="F47" i="1"/>
  <c r="R46" i="1"/>
  <c r="L80" i="1" l="1"/>
  <c r="Y55" i="1"/>
  <c r="Z54" i="1"/>
  <c r="AB54" i="1" s="1"/>
  <c r="F48" i="1"/>
  <c r="R47" i="1"/>
  <c r="L81" i="1" l="1"/>
  <c r="Y56" i="1"/>
  <c r="Z55" i="1"/>
  <c r="AB55" i="1" s="1"/>
  <c r="F49" i="1"/>
  <c r="R48" i="1"/>
  <c r="L82" i="1" l="1"/>
  <c r="Y57" i="1"/>
  <c r="Z56" i="1"/>
  <c r="AB56" i="1" s="1"/>
  <c r="F50" i="1"/>
  <c r="R49" i="1"/>
  <c r="L83" i="1" l="1"/>
  <c r="R50" i="1"/>
  <c r="Y58" i="1"/>
  <c r="Z57" i="1"/>
  <c r="AB57" i="1" s="1"/>
  <c r="F51" i="1"/>
  <c r="L84" i="1" l="1"/>
  <c r="Y59" i="1"/>
  <c r="Z58" i="1"/>
  <c r="AB58" i="1" s="1"/>
  <c r="F52" i="1"/>
  <c r="R51" i="1"/>
  <c r="L85" i="1" l="1"/>
  <c r="Y60" i="1"/>
  <c r="Z59" i="1"/>
  <c r="AB59" i="1" s="1"/>
  <c r="F53" i="1"/>
  <c r="R52" i="1"/>
  <c r="L86" i="1" l="1"/>
  <c r="Y61" i="1"/>
  <c r="Z60" i="1"/>
  <c r="AB60" i="1" s="1"/>
  <c r="F54" i="1"/>
  <c r="R53" i="1"/>
  <c r="L87" i="1" l="1"/>
  <c r="Y62" i="1"/>
  <c r="Z61" i="1"/>
  <c r="AB61" i="1" s="1"/>
  <c r="F55" i="1"/>
  <c r="R54" i="1"/>
  <c r="L88" i="1" l="1"/>
  <c r="R55" i="1"/>
  <c r="Y63" i="1"/>
  <c r="Z62" i="1"/>
  <c r="AB62" i="1" s="1"/>
  <c r="F56" i="1"/>
  <c r="L89" i="1" l="1"/>
  <c r="Y64" i="1"/>
  <c r="Z63" i="1"/>
  <c r="AB63" i="1" s="1"/>
  <c r="F57" i="1"/>
  <c r="R56" i="1"/>
  <c r="L90" i="1" l="1"/>
  <c r="R57" i="1"/>
  <c r="Y65" i="1"/>
  <c r="Z64" i="1"/>
  <c r="AB64" i="1" s="1"/>
  <c r="F58" i="1"/>
  <c r="L91" i="1" l="1"/>
  <c r="Y66" i="1"/>
  <c r="Z65" i="1"/>
  <c r="AB65" i="1" s="1"/>
  <c r="F59" i="1"/>
  <c r="R58" i="1"/>
  <c r="L92" i="1" l="1"/>
  <c r="R59" i="1"/>
  <c r="Y67" i="1"/>
  <c r="Z66" i="1"/>
  <c r="AB66" i="1" s="1"/>
  <c r="F60" i="1"/>
  <c r="L93" i="1" l="1"/>
  <c r="R60" i="1"/>
  <c r="Y68" i="1"/>
  <c r="Z67" i="1"/>
  <c r="AB67" i="1" s="1"/>
  <c r="F61" i="1"/>
  <c r="L94" i="1" l="1"/>
  <c r="R61" i="1"/>
  <c r="Y69" i="1"/>
  <c r="Z68" i="1"/>
  <c r="AB68" i="1" s="1"/>
  <c r="F62" i="1"/>
  <c r="L95" i="1" l="1"/>
  <c r="Y70" i="1"/>
  <c r="Z69" i="1"/>
  <c r="AB69" i="1" s="1"/>
  <c r="F63" i="1"/>
  <c r="R62" i="1"/>
  <c r="L96" i="1" l="1"/>
  <c r="Y71" i="1"/>
  <c r="Z70" i="1"/>
  <c r="AB70" i="1" s="1"/>
  <c r="F64" i="1"/>
  <c r="R63" i="1"/>
  <c r="L97" i="1" l="1"/>
  <c r="R64" i="1"/>
  <c r="Y72" i="1"/>
  <c r="Z71" i="1"/>
  <c r="AB71" i="1" s="1"/>
  <c r="F65" i="1"/>
  <c r="L98" i="1" l="1"/>
  <c r="R65" i="1"/>
  <c r="Y73" i="1"/>
  <c r="Z72" i="1"/>
  <c r="AB72" i="1" s="1"/>
  <c r="F66" i="1"/>
  <c r="L99" i="1" l="1"/>
  <c r="Y74" i="1"/>
  <c r="Z73" i="1"/>
  <c r="AB73" i="1" s="1"/>
  <c r="F67" i="1"/>
  <c r="R66" i="1"/>
  <c r="L100" i="1" l="1"/>
  <c r="R67" i="1"/>
  <c r="Y75" i="1"/>
  <c r="Z74" i="1"/>
  <c r="AB74" i="1" s="1"/>
  <c r="F68" i="1"/>
  <c r="L101" i="1" l="1"/>
  <c r="R68" i="1"/>
  <c r="Y76" i="1"/>
  <c r="Z75" i="1"/>
  <c r="AB75" i="1" s="1"/>
  <c r="F69" i="1"/>
  <c r="L102" i="1" l="1"/>
  <c r="Y77" i="1"/>
  <c r="Z76" i="1"/>
  <c r="AB76" i="1" s="1"/>
  <c r="F70" i="1"/>
  <c r="R69" i="1"/>
  <c r="L103" i="1" l="1"/>
  <c r="R70" i="1"/>
  <c r="Y78" i="1"/>
  <c r="Z77" i="1"/>
  <c r="AB77" i="1" s="1"/>
  <c r="F71" i="1"/>
  <c r="L104" i="1" l="1"/>
  <c r="Y79" i="1"/>
  <c r="Z78" i="1"/>
  <c r="AB78" i="1" s="1"/>
  <c r="F72" i="1"/>
  <c r="R71" i="1"/>
  <c r="L105" i="1" l="1"/>
  <c r="R72" i="1"/>
  <c r="Y80" i="1"/>
  <c r="Z79" i="1"/>
  <c r="AB79" i="1" s="1"/>
  <c r="F73" i="1"/>
  <c r="L106" i="1" l="1"/>
  <c r="Y81" i="1"/>
  <c r="Z80" i="1"/>
  <c r="AB80" i="1" s="1"/>
  <c r="F74" i="1"/>
  <c r="R73" i="1"/>
  <c r="L107" i="1" l="1"/>
  <c r="Y82" i="1"/>
  <c r="Z81" i="1"/>
  <c r="AB81" i="1" s="1"/>
  <c r="F75" i="1"/>
  <c r="R74" i="1"/>
  <c r="L108" i="1" l="1"/>
  <c r="Y83" i="1"/>
  <c r="Z82" i="1"/>
  <c r="AB82" i="1" s="1"/>
  <c r="F76" i="1"/>
  <c r="R75" i="1"/>
  <c r="L109" i="1" l="1"/>
  <c r="Y84" i="1"/>
  <c r="Z83" i="1"/>
  <c r="AB83" i="1" s="1"/>
  <c r="F77" i="1"/>
  <c r="R76" i="1"/>
  <c r="L110" i="1" l="1"/>
  <c r="R77" i="1"/>
  <c r="Y85" i="1"/>
  <c r="Z84" i="1"/>
  <c r="AB84" i="1" s="1"/>
  <c r="F78" i="1"/>
  <c r="L111" i="1" l="1"/>
  <c r="Y86" i="1"/>
  <c r="Z85" i="1"/>
  <c r="AB85" i="1" s="1"/>
  <c r="F79" i="1"/>
  <c r="R78" i="1"/>
  <c r="L112" i="1" l="1"/>
  <c r="Y87" i="1"/>
  <c r="Z86" i="1"/>
  <c r="AB86" i="1" s="1"/>
  <c r="F80" i="1"/>
  <c r="R79" i="1"/>
  <c r="L113" i="1" l="1"/>
  <c r="Y88" i="1"/>
  <c r="Z87" i="1"/>
  <c r="AB87" i="1" s="1"/>
  <c r="F81" i="1"/>
  <c r="R80" i="1"/>
  <c r="L114" i="1" l="1"/>
  <c r="Y89" i="1"/>
  <c r="Z88" i="1"/>
  <c r="AB88" i="1" s="1"/>
  <c r="F82" i="1"/>
  <c r="R81" i="1"/>
  <c r="L115" i="1" l="1"/>
  <c r="R82" i="1"/>
  <c r="Y90" i="1"/>
  <c r="Z89" i="1"/>
  <c r="AB89" i="1" s="1"/>
  <c r="F83" i="1"/>
  <c r="L116" i="1" l="1"/>
  <c r="Y91" i="1"/>
  <c r="Z90" i="1"/>
  <c r="AB90" i="1" s="1"/>
  <c r="F84" i="1"/>
  <c r="R83" i="1"/>
  <c r="L117" i="1" l="1"/>
  <c r="Y92" i="1"/>
  <c r="Z91" i="1"/>
  <c r="AB91" i="1" s="1"/>
  <c r="F85" i="1"/>
  <c r="R84" i="1"/>
  <c r="L118" i="1" l="1"/>
  <c r="Y93" i="1"/>
  <c r="Z92" i="1"/>
  <c r="AB92" i="1" s="1"/>
  <c r="F86" i="1"/>
  <c r="R85" i="1"/>
  <c r="L119" i="1" l="1"/>
  <c r="Y94" i="1"/>
  <c r="Z93" i="1"/>
  <c r="AB93" i="1" s="1"/>
  <c r="F87" i="1"/>
  <c r="R86" i="1"/>
  <c r="L120" i="1" l="1"/>
  <c r="Y95" i="1"/>
  <c r="Z94" i="1"/>
  <c r="AB94" i="1" s="1"/>
  <c r="F88" i="1"/>
  <c r="R87" i="1"/>
  <c r="L121" i="1" l="1"/>
  <c r="R88" i="1"/>
  <c r="Y96" i="1"/>
  <c r="Z95" i="1"/>
  <c r="AB95" i="1" s="1"/>
  <c r="F89" i="1"/>
  <c r="L122" i="1" l="1"/>
  <c r="Y97" i="1"/>
  <c r="Z96" i="1"/>
  <c r="AB96" i="1" s="1"/>
  <c r="F90" i="1"/>
  <c r="R89" i="1"/>
  <c r="L123" i="1" l="1"/>
  <c r="R90" i="1"/>
  <c r="Y98" i="1"/>
  <c r="Z97" i="1"/>
  <c r="AB97" i="1" s="1"/>
  <c r="F91" i="1"/>
  <c r="L124" i="1" l="1"/>
  <c r="R91" i="1"/>
  <c r="Y99" i="1"/>
  <c r="Z98" i="1"/>
  <c r="AB98" i="1" s="1"/>
  <c r="F92" i="1"/>
  <c r="L125" i="1" l="1"/>
  <c r="Y100" i="1"/>
  <c r="Z99" i="1"/>
  <c r="AB99" i="1" s="1"/>
  <c r="F93" i="1"/>
  <c r="R92" i="1"/>
  <c r="L126" i="1" l="1"/>
  <c r="R93" i="1"/>
  <c r="Y101" i="1"/>
  <c r="Z100" i="1"/>
  <c r="AB100" i="1" s="1"/>
  <c r="F94" i="1"/>
  <c r="L127" i="1" l="1"/>
  <c r="R94" i="1"/>
  <c r="Y102" i="1"/>
  <c r="Z101" i="1"/>
  <c r="AB101" i="1" s="1"/>
  <c r="F95" i="1"/>
  <c r="L128" i="1" l="1"/>
  <c r="Y103" i="1"/>
  <c r="Z102" i="1"/>
  <c r="AB102" i="1" s="1"/>
  <c r="F96" i="1"/>
  <c r="R95" i="1"/>
  <c r="L129" i="1" l="1"/>
  <c r="Y104" i="1"/>
  <c r="Z103" i="1"/>
  <c r="AB103" i="1" s="1"/>
  <c r="F97" i="1"/>
  <c r="R96" i="1"/>
  <c r="L130" i="1" l="1"/>
  <c r="Y105" i="1"/>
  <c r="Z104" i="1"/>
  <c r="AB104" i="1" s="1"/>
  <c r="F98" i="1"/>
  <c r="R97" i="1"/>
  <c r="L131" i="1" l="1"/>
  <c r="Y106" i="1"/>
  <c r="Z105" i="1"/>
  <c r="AB105" i="1" s="1"/>
  <c r="F99" i="1"/>
  <c r="R98" i="1"/>
  <c r="L132" i="1" l="1"/>
  <c r="Y107" i="1"/>
  <c r="Z106" i="1"/>
  <c r="AB106" i="1" s="1"/>
  <c r="F100" i="1"/>
  <c r="R99" i="1"/>
  <c r="L133" i="1" l="1"/>
  <c r="Y108" i="1"/>
  <c r="Z107" i="1"/>
  <c r="AB107" i="1" s="1"/>
  <c r="F101" i="1"/>
  <c r="R100" i="1"/>
  <c r="L134" i="1" l="1"/>
  <c r="Y109" i="1"/>
  <c r="Z108" i="1"/>
  <c r="AB108" i="1" s="1"/>
  <c r="F102" i="1"/>
  <c r="R101" i="1"/>
  <c r="L135" i="1" l="1"/>
  <c r="R102" i="1"/>
  <c r="Y110" i="1"/>
  <c r="Z109" i="1"/>
  <c r="AB109" i="1" s="1"/>
  <c r="F103" i="1"/>
  <c r="L136" i="1" l="1"/>
  <c r="Y111" i="1"/>
  <c r="Z110" i="1"/>
  <c r="AB110" i="1" s="1"/>
  <c r="F104" i="1"/>
  <c r="R103" i="1"/>
  <c r="L137" i="1" l="1"/>
  <c r="Y112" i="1"/>
  <c r="Z111" i="1"/>
  <c r="AB111" i="1" s="1"/>
  <c r="F105" i="1"/>
  <c r="R104" i="1"/>
  <c r="L138" i="1" l="1"/>
  <c r="Y113" i="1"/>
  <c r="Z112" i="1"/>
  <c r="AB112" i="1" s="1"/>
  <c r="F106" i="1"/>
  <c r="R105" i="1"/>
  <c r="L139" i="1" l="1"/>
  <c r="R106" i="1"/>
  <c r="Y114" i="1"/>
  <c r="Z113" i="1"/>
  <c r="AB113" i="1" s="1"/>
  <c r="F107" i="1"/>
  <c r="L140" i="1" l="1"/>
  <c r="Y115" i="1"/>
  <c r="Z114" i="1"/>
  <c r="AB114" i="1" s="1"/>
  <c r="F108" i="1"/>
  <c r="R107" i="1"/>
  <c r="L141" i="1" l="1"/>
  <c r="Y116" i="1"/>
  <c r="Z115" i="1"/>
  <c r="AB115" i="1" s="1"/>
  <c r="F109" i="1"/>
  <c r="R108" i="1"/>
  <c r="L142" i="1" l="1"/>
  <c r="R109" i="1"/>
  <c r="Y117" i="1"/>
  <c r="Z116" i="1"/>
  <c r="AB116" i="1" s="1"/>
  <c r="F110" i="1"/>
  <c r="L143" i="1" l="1"/>
  <c r="Y118" i="1"/>
  <c r="Z117" i="1"/>
  <c r="AB117" i="1" s="1"/>
  <c r="F111" i="1"/>
  <c r="R110" i="1"/>
  <c r="L144" i="1" l="1"/>
  <c r="R111" i="1"/>
  <c r="Y119" i="1"/>
  <c r="Z118" i="1"/>
  <c r="AB118" i="1" s="1"/>
  <c r="F112" i="1"/>
  <c r="L145" i="1" l="1"/>
  <c r="Y120" i="1"/>
  <c r="Z119" i="1"/>
  <c r="AB119" i="1" s="1"/>
  <c r="F113" i="1"/>
  <c r="R112" i="1"/>
  <c r="L146" i="1" l="1"/>
  <c r="Y121" i="1"/>
  <c r="Z120" i="1"/>
  <c r="AB120" i="1" s="1"/>
  <c r="F114" i="1"/>
  <c r="R113" i="1"/>
  <c r="L147" i="1" l="1"/>
  <c r="Y122" i="1"/>
  <c r="Z121" i="1"/>
  <c r="AB121" i="1" s="1"/>
  <c r="F115" i="1"/>
  <c r="R114" i="1"/>
  <c r="L148" i="1" l="1"/>
  <c r="Y123" i="1"/>
  <c r="Z122" i="1"/>
  <c r="AB122" i="1" s="1"/>
  <c r="F116" i="1"/>
  <c r="R115" i="1"/>
  <c r="L149" i="1" l="1"/>
  <c r="Y124" i="1"/>
  <c r="Z123" i="1"/>
  <c r="AB123" i="1" s="1"/>
  <c r="F117" i="1"/>
  <c r="R116" i="1"/>
  <c r="L150" i="1" l="1"/>
  <c r="R117" i="1"/>
  <c r="Y125" i="1"/>
  <c r="Z124" i="1"/>
  <c r="AB124" i="1" s="1"/>
  <c r="F118" i="1"/>
  <c r="L151" i="1" l="1"/>
  <c r="Y126" i="1"/>
  <c r="Z125" i="1"/>
  <c r="AB125" i="1" s="1"/>
  <c r="F119" i="1"/>
  <c r="R118" i="1"/>
  <c r="L152" i="1" l="1"/>
  <c r="Y127" i="1"/>
  <c r="Z126" i="1"/>
  <c r="AB126" i="1" s="1"/>
  <c r="F120" i="1"/>
  <c r="R119" i="1"/>
  <c r="L153" i="1" l="1"/>
  <c r="R120" i="1"/>
  <c r="Y128" i="1"/>
  <c r="Z127" i="1"/>
  <c r="AB127" i="1" s="1"/>
  <c r="F121" i="1"/>
  <c r="L154" i="1" l="1"/>
  <c r="Y129" i="1"/>
  <c r="Z128" i="1"/>
  <c r="AB128" i="1" s="1"/>
  <c r="F122" i="1"/>
  <c r="R121" i="1"/>
  <c r="L155" i="1" l="1"/>
  <c r="Y130" i="1"/>
  <c r="Z129" i="1"/>
  <c r="AB129" i="1" s="1"/>
  <c r="F123" i="1"/>
  <c r="R122" i="1"/>
  <c r="L156" i="1" l="1"/>
  <c r="Y131" i="1"/>
  <c r="Z130" i="1"/>
  <c r="AB130" i="1" s="1"/>
  <c r="F124" i="1"/>
  <c r="R123" i="1"/>
  <c r="L157" i="1" l="1"/>
  <c r="Y132" i="1"/>
  <c r="Z131" i="1"/>
  <c r="AB131" i="1" s="1"/>
  <c r="F125" i="1"/>
  <c r="R124" i="1"/>
  <c r="L158" i="1" l="1"/>
  <c r="Y133" i="1"/>
  <c r="Z132" i="1"/>
  <c r="AB132" i="1" s="1"/>
  <c r="F126" i="1"/>
  <c r="R125" i="1"/>
  <c r="L159" i="1" l="1"/>
  <c r="Y134" i="1"/>
  <c r="Z133" i="1"/>
  <c r="AB133" i="1" s="1"/>
  <c r="F127" i="1"/>
  <c r="R126" i="1"/>
  <c r="L160" i="1" l="1"/>
  <c r="Y135" i="1"/>
  <c r="Z134" i="1"/>
  <c r="AB134" i="1" s="1"/>
  <c r="F128" i="1"/>
  <c r="R127" i="1"/>
  <c r="L161" i="1" l="1"/>
  <c r="Y136" i="1"/>
  <c r="Z135" i="1"/>
  <c r="AB135" i="1" s="1"/>
  <c r="F129" i="1"/>
  <c r="R128" i="1"/>
  <c r="L162" i="1" l="1"/>
  <c r="Y137" i="1"/>
  <c r="Z136" i="1"/>
  <c r="AB136" i="1" s="1"/>
  <c r="F130" i="1"/>
  <c r="R129" i="1"/>
  <c r="L163" i="1" l="1"/>
  <c r="Y138" i="1"/>
  <c r="Z137" i="1"/>
  <c r="AB137" i="1" s="1"/>
  <c r="F131" i="1"/>
  <c r="R130" i="1"/>
  <c r="L164" i="1" l="1"/>
  <c r="R131" i="1"/>
  <c r="Y139" i="1"/>
  <c r="Z138" i="1"/>
  <c r="AB138" i="1" s="1"/>
  <c r="F132" i="1"/>
  <c r="L165" i="1" l="1"/>
  <c r="R132" i="1"/>
  <c r="Y140" i="1"/>
  <c r="Z139" i="1"/>
  <c r="AB139" i="1" s="1"/>
  <c r="F133" i="1"/>
  <c r="L166" i="1" l="1"/>
  <c r="Y141" i="1"/>
  <c r="Z140" i="1"/>
  <c r="AB140" i="1" s="1"/>
  <c r="F134" i="1"/>
  <c r="R133" i="1"/>
  <c r="L167" i="1" l="1"/>
  <c r="R134" i="1"/>
  <c r="Y142" i="1"/>
  <c r="Z141" i="1"/>
  <c r="AB141" i="1" s="1"/>
  <c r="F135" i="1"/>
  <c r="L168" i="1" l="1"/>
  <c r="Y143" i="1"/>
  <c r="Z142" i="1"/>
  <c r="AB142" i="1" s="1"/>
  <c r="F136" i="1"/>
  <c r="R135" i="1"/>
  <c r="L169" i="1" l="1"/>
  <c r="Y144" i="1"/>
  <c r="Z143" i="1"/>
  <c r="AB143" i="1" s="1"/>
  <c r="F137" i="1"/>
  <c r="R136" i="1"/>
  <c r="L170" i="1" l="1"/>
  <c r="Y145" i="1"/>
  <c r="Z144" i="1"/>
  <c r="AB144" i="1" s="1"/>
  <c r="F138" i="1"/>
  <c r="R137" i="1"/>
  <c r="L171" i="1" l="1"/>
  <c r="Y146" i="1"/>
  <c r="Z145" i="1"/>
  <c r="AB145" i="1" s="1"/>
  <c r="F139" i="1"/>
  <c r="R138" i="1"/>
  <c r="L172" i="1" l="1"/>
  <c r="R139" i="1"/>
  <c r="Y147" i="1"/>
  <c r="Z146" i="1"/>
  <c r="AB146" i="1" s="1"/>
  <c r="F140" i="1"/>
  <c r="L173" i="1" l="1"/>
  <c r="Y148" i="1"/>
  <c r="Z147" i="1"/>
  <c r="AB147" i="1" s="1"/>
  <c r="F141" i="1"/>
  <c r="R140" i="1"/>
  <c r="L174" i="1" l="1"/>
  <c r="Y149" i="1"/>
  <c r="Z148" i="1"/>
  <c r="AB148" i="1" s="1"/>
  <c r="F142" i="1"/>
  <c r="R141" i="1"/>
  <c r="L175" i="1" l="1"/>
  <c r="R142" i="1"/>
  <c r="Y150" i="1"/>
  <c r="Z149" i="1"/>
  <c r="AB149" i="1" s="1"/>
  <c r="F143" i="1"/>
  <c r="L176" i="1" l="1"/>
  <c r="Y151" i="1"/>
  <c r="Z150" i="1"/>
  <c r="AB150" i="1" s="1"/>
  <c r="F144" i="1"/>
  <c r="R143" i="1"/>
  <c r="L177" i="1" l="1"/>
  <c r="Y152" i="1"/>
  <c r="Z151" i="1"/>
  <c r="AB151" i="1" s="1"/>
  <c r="F145" i="1"/>
  <c r="R144" i="1"/>
  <c r="L178" i="1" l="1"/>
  <c r="Y153" i="1"/>
  <c r="Z152" i="1"/>
  <c r="AB152" i="1" s="1"/>
  <c r="F146" i="1"/>
  <c r="R145" i="1"/>
  <c r="L179" i="1" l="1"/>
  <c r="R146" i="1"/>
  <c r="Y154" i="1"/>
  <c r="Z153" i="1"/>
  <c r="AB153" i="1" s="1"/>
  <c r="F147" i="1"/>
  <c r="L180" i="1" l="1"/>
  <c r="Y155" i="1"/>
  <c r="Z154" i="1"/>
  <c r="AB154" i="1" s="1"/>
  <c r="F148" i="1"/>
  <c r="R147" i="1"/>
  <c r="L181" i="1" l="1"/>
  <c r="Y156" i="1"/>
  <c r="Z155" i="1"/>
  <c r="AB155" i="1" s="1"/>
  <c r="F149" i="1"/>
  <c r="R148" i="1"/>
  <c r="L182" i="1" l="1"/>
  <c r="Y157" i="1"/>
  <c r="Z156" i="1"/>
  <c r="AB156" i="1" s="1"/>
  <c r="F150" i="1"/>
  <c r="R149" i="1"/>
  <c r="L183" i="1" l="1"/>
  <c r="Y158" i="1"/>
  <c r="Z157" i="1"/>
  <c r="AB157" i="1" s="1"/>
  <c r="F151" i="1"/>
  <c r="R150" i="1"/>
  <c r="L184" i="1" l="1"/>
  <c r="Y159" i="1"/>
  <c r="Z158" i="1"/>
  <c r="AB158" i="1" s="1"/>
  <c r="F152" i="1"/>
  <c r="R151" i="1"/>
  <c r="L185" i="1" l="1"/>
  <c r="Y160" i="1"/>
  <c r="Z159" i="1"/>
  <c r="AB159" i="1" s="1"/>
  <c r="F153" i="1"/>
  <c r="R152" i="1"/>
  <c r="L186" i="1" l="1"/>
  <c r="Y161" i="1"/>
  <c r="Z160" i="1"/>
  <c r="AB160" i="1" s="1"/>
  <c r="F154" i="1"/>
  <c r="R153" i="1"/>
  <c r="L187" i="1" l="1"/>
  <c r="Y162" i="1"/>
  <c r="Z161" i="1"/>
  <c r="AB161" i="1" s="1"/>
  <c r="F155" i="1"/>
  <c r="R154" i="1"/>
  <c r="L188" i="1" l="1"/>
  <c r="Y163" i="1"/>
  <c r="Z162" i="1"/>
  <c r="AB162" i="1" s="1"/>
  <c r="F156" i="1"/>
  <c r="R155" i="1"/>
  <c r="L189" i="1" l="1"/>
  <c r="Y164" i="1"/>
  <c r="Z163" i="1"/>
  <c r="AB163" i="1" s="1"/>
  <c r="F157" i="1"/>
  <c r="R156" i="1"/>
  <c r="L190" i="1" l="1"/>
  <c r="Y165" i="1"/>
  <c r="Z164" i="1"/>
  <c r="AB164" i="1" s="1"/>
  <c r="F158" i="1"/>
  <c r="L191" i="1" l="1"/>
  <c r="R157" i="1"/>
  <c r="Y166" i="1"/>
  <c r="Z165" i="1"/>
  <c r="AB165" i="1" s="1"/>
  <c r="F159" i="1"/>
  <c r="R158" i="1"/>
  <c r="L192" i="1" l="1"/>
  <c r="R159" i="1"/>
  <c r="Y167" i="1"/>
  <c r="Z166" i="1"/>
  <c r="AB166" i="1" s="1"/>
  <c r="F160" i="1"/>
  <c r="L193" i="1" l="1"/>
  <c r="Y168" i="1"/>
  <c r="Z167" i="1"/>
  <c r="AB167" i="1" s="1"/>
  <c r="F161" i="1"/>
  <c r="R160" i="1"/>
  <c r="L194" i="1" l="1"/>
  <c r="Y169" i="1"/>
  <c r="Z168" i="1"/>
  <c r="AB168" i="1" s="1"/>
  <c r="F162" i="1"/>
  <c r="R161" i="1"/>
  <c r="L195" i="1" l="1"/>
  <c r="Y170" i="1"/>
  <c r="Z169" i="1"/>
  <c r="AB169" i="1" s="1"/>
  <c r="F163" i="1"/>
  <c r="R162" i="1"/>
  <c r="L196" i="1" l="1"/>
  <c r="Y171" i="1"/>
  <c r="Z170" i="1"/>
  <c r="AB170" i="1" s="1"/>
  <c r="F164" i="1"/>
  <c r="R163" i="1"/>
  <c r="L197" i="1" l="1"/>
  <c r="Y172" i="1"/>
  <c r="Z171" i="1"/>
  <c r="AB171" i="1" s="1"/>
  <c r="F165" i="1"/>
  <c r="R164" i="1"/>
  <c r="L198" i="1" l="1"/>
  <c r="Y173" i="1"/>
  <c r="Z172" i="1"/>
  <c r="AB172" i="1" s="1"/>
  <c r="F166" i="1"/>
  <c r="R165" i="1"/>
  <c r="L199" i="1" l="1"/>
  <c r="Y174" i="1"/>
  <c r="Z173" i="1"/>
  <c r="AB173" i="1" s="1"/>
  <c r="F167" i="1"/>
  <c r="R166" i="1"/>
  <c r="L200" i="1" l="1"/>
  <c r="Y175" i="1"/>
  <c r="Z174" i="1"/>
  <c r="AB174" i="1" s="1"/>
  <c r="F168" i="1"/>
  <c r="R167" i="1"/>
  <c r="L201" i="1" l="1"/>
  <c r="R168" i="1"/>
  <c r="Y176" i="1"/>
  <c r="Z175" i="1"/>
  <c r="AB175" i="1" s="1"/>
  <c r="F169" i="1"/>
  <c r="L202" i="1" l="1"/>
  <c r="Y177" i="1"/>
  <c r="Z176" i="1"/>
  <c r="AB176" i="1" s="1"/>
  <c r="F170" i="1"/>
  <c r="R169" i="1"/>
  <c r="L203" i="1" l="1"/>
  <c r="Y178" i="1"/>
  <c r="Z177" i="1"/>
  <c r="AB177" i="1" s="1"/>
  <c r="F171" i="1"/>
  <c r="R170" i="1"/>
  <c r="L204" i="1" l="1"/>
  <c r="R171" i="1"/>
  <c r="Y179" i="1"/>
  <c r="Z178" i="1"/>
  <c r="AB178" i="1" s="1"/>
  <c r="F172" i="1"/>
  <c r="L205" i="1" l="1"/>
  <c r="Y180" i="1"/>
  <c r="Z179" i="1"/>
  <c r="AB179" i="1" s="1"/>
  <c r="F173" i="1"/>
  <c r="R172" i="1"/>
  <c r="L206" i="1" l="1"/>
  <c r="Y181" i="1"/>
  <c r="Z180" i="1"/>
  <c r="AB180" i="1" s="1"/>
  <c r="F174" i="1"/>
  <c r="R173" i="1"/>
  <c r="L207" i="1" l="1"/>
  <c r="Y182" i="1"/>
  <c r="Z181" i="1"/>
  <c r="AB181" i="1" s="1"/>
  <c r="F175" i="1"/>
  <c r="R174" i="1"/>
  <c r="L208" i="1" l="1"/>
  <c r="Y183" i="1"/>
  <c r="Z182" i="1"/>
  <c r="AB182" i="1" s="1"/>
  <c r="F176" i="1"/>
  <c r="R175" i="1"/>
  <c r="L209" i="1" l="1"/>
  <c r="Y184" i="1"/>
  <c r="Z183" i="1"/>
  <c r="AB183" i="1" s="1"/>
  <c r="F177" i="1"/>
  <c r="R176" i="1"/>
  <c r="L210" i="1" l="1"/>
  <c r="Y185" i="1"/>
  <c r="Z184" i="1"/>
  <c r="AB184" i="1" s="1"/>
  <c r="F178" i="1"/>
  <c r="R177" i="1"/>
  <c r="L211" i="1" l="1"/>
  <c r="Y186" i="1"/>
  <c r="Z185" i="1"/>
  <c r="AB185" i="1" s="1"/>
  <c r="F179" i="1"/>
  <c r="R178" i="1"/>
  <c r="L212" i="1" l="1"/>
  <c r="Y187" i="1"/>
  <c r="Z186" i="1"/>
  <c r="AB186" i="1" s="1"/>
  <c r="F180" i="1"/>
  <c r="R179" i="1"/>
  <c r="L213" i="1" l="1"/>
  <c r="Y188" i="1"/>
  <c r="Z187" i="1"/>
  <c r="AB187" i="1" s="1"/>
  <c r="F181" i="1"/>
  <c r="R180" i="1"/>
  <c r="L214" i="1" l="1"/>
  <c r="Y189" i="1"/>
  <c r="Z188" i="1"/>
  <c r="AB188" i="1" s="1"/>
  <c r="F182" i="1"/>
  <c r="R181" i="1"/>
  <c r="L215" i="1" l="1"/>
  <c r="H182" i="1"/>
  <c r="Y190" i="1"/>
  <c r="Z189" i="1"/>
  <c r="AB189" i="1" s="1"/>
  <c r="F183" i="1"/>
  <c r="R182" i="1"/>
  <c r="L216" i="1" l="1"/>
  <c r="H183" i="1"/>
  <c r="Y191" i="1"/>
  <c r="Z190" i="1"/>
  <c r="AB190" i="1" s="1"/>
  <c r="F184" i="1"/>
  <c r="R183" i="1"/>
  <c r="L217" i="1" l="1"/>
  <c r="R184" i="1"/>
  <c r="H184" i="1"/>
  <c r="Y192" i="1"/>
  <c r="Z191" i="1"/>
  <c r="AB191" i="1" s="1"/>
  <c r="F185" i="1"/>
  <c r="L218" i="1" l="1"/>
  <c r="H185" i="1"/>
  <c r="Y193" i="1"/>
  <c r="Z192" i="1"/>
  <c r="AB192" i="1" s="1"/>
  <c r="F186" i="1"/>
  <c r="R185" i="1"/>
  <c r="L219" i="1" l="1"/>
  <c r="H186" i="1"/>
  <c r="Y194" i="1"/>
  <c r="Z193" i="1"/>
  <c r="AB193" i="1" s="1"/>
  <c r="F187" i="1"/>
  <c r="R186" i="1"/>
  <c r="L220" i="1" l="1"/>
  <c r="H187" i="1"/>
  <c r="Y195" i="1"/>
  <c r="Z194" i="1"/>
  <c r="AB194" i="1" s="1"/>
  <c r="F188" i="1"/>
  <c r="R187" i="1"/>
  <c r="L221" i="1" l="1"/>
  <c r="H188" i="1"/>
  <c r="Y196" i="1"/>
  <c r="Z195" i="1"/>
  <c r="AB195" i="1" s="1"/>
  <c r="F189" i="1"/>
  <c r="R188" i="1"/>
  <c r="L222" i="1" l="1"/>
  <c r="H189" i="1"/>
  <c r="Y197" i="1"/>
  <c r="Z196" i="1"/>
  <c r="AB196" i="1" s="1"/>
  <c r="F190" i="1"/>
  <c r="R189" i="1"/>
  <c r="L223" i="1" l="1"/>
  <c r="H190" i="1"/>
  <c r="Y198" i="1"/>
  <c r="Z197" i="1"/>
  <c r="AB197" i="1" s="1"/>
  <c r="F191" i="1"/>
  <c r="R190" i="1"/>
  <c r="L224" i="1" l="1"/>
  <c r="H191" i="1"/>
  <c r="Y199" i="1"/>
  <c r="Z198" i="1"/>
  <c r="AB198" i="1" s="1"/>
  <c r="F192" i="1"/>
  <c r="R191" i="1"/>
  <c r="L225" i="1" l="1"/>
  <c r="H192" i="1"/>
  <c r="Y200" i="1"/>
  <c r="Z199" i="1"/>
  <c r="AB199" i="1" s="1"/>
  <c r="F193" i="1"/>
  <c r="R192" i="1"/>
  <c r="L226" i="1" l="1"/>
  <c r="R193" i="1"/>
  <c r="H193" i="1"/>
  <c r="Y201" i="1"/>
  <c r="Z200" i="1"/>
  <c r="AB200" i="1" s="1"/>
  <c r="F194" i="1"/>
  <c r="L227" i="1" l="1"/>
  <c r="H194" i="1"/>
  <c r="Y202" i="1"/>
  <c r="Z201" i="1"/>
  <c r="AB201" i="1" s="1"/>
  <c r="F195" i="1"/>
  <c r="L228" i="1" l="1"/>
  <c r="R194" i="1"/>
  <c r="H195" i="1"/>
  <c r="Y203" i="1"/>
  <c r="Z202" i="1"/>
  <c r="AB202" i="1" s="1"/>
  <c r="F196" i="1"/>
  <c r="R195" i="1"/>
  <c r="L229" i="1" l="1"/>
  <c r="H196" i="1"/>
  <c r="Y204" i="1"/>
  <c r="Z203" i="1"/>
  <c r="AB203" i="1" s="1"/>
  <c r="F197" i="1"/>
  <c r="R196" i="1"/>
  <c r="L230" i="1" l="1"/>
  <c r="H197" i="1"/>
  <c r="Y205" i="1"/>
  <c r="Z204" i="1"/>
  <c r="AB204" i="1" s="1"/>
  <c r="F198" i="1"/>
  <c r="R197" i="1"/>
  <c r="L231" i="1" l="1"/>
  <c r="R198" i="1"/>
  <c r="H198" i="1"/>
  <c r="Y206" i="1"/>
  <c r="Z205" i="1"/>
  <c r="AB205" i="1" s="1"/>
  <c r="F199" i="1"/>
  <c r="L232" i="1" l="1"/>
  <c r="H199" i="1"/>
  <c r="Y207" i="1"/>
  <c r="Z206" i="1"/>
  <c r="AB206" i="1" s="1"/>
  <c r="F200" i="1"/>
  <c r="R199" i="1"/>
  <c r="L233" i="1" l="1"/>
  <c r="H200" i="1"/>
  <c r="Y208" i="1"/>
  <c r="Z207" i="1"/>
  <c r="AB207" i="1" s="1"/>
  <c r="F201" i="1"/>
  <c r="R200" i="1"/>
  <c r="L234" i="1" l="1"/>
  <c r="H201" i="1"/>
  <c r="Y209" i="1"/>
  <c r="Z208" i="1"/>
  <c r="AB208" i="1" s="1"/>
  <c r="F202" i="1"/>
  <c r="R201" i="1"/>
  <c r="L235" i="1" l="1"/>
  <c r="H202" i="1"/>
  <c r="Y210" i="1"/>
  <c r="Z209" i="1"/>
  <c r="AB209" i="1" s="1"/>
  <c r="F203" i="1"/>
  <c r="R202" i="1"/>
  <c r="L236" i="1" l="1"/>
  <c r="H203" i="1"/>
  <c r="Y211" i="1"/>
  <c r="Z210" i="1"/>
  <c r="AB210" i="1" s="1"/>
  <c r="F204" i="1"/>
  <c r="R203" i="1"/>
  <c r="L237" i="1" l="1"/>
  <c r="H204" i="1"/>
  <c r="Y212" i="1"/>
  <c r="Z211" i="1"/>
  <c r="AB211" i="1" s="1"/>
  <c r="F205" i="1"/>
  <c r="R204" i="1"/>
  <c r="L238" i="1" l="1"/>
  <c r="H205" i="1"/>
  <c r="Y213" i="1"/>
  <c r="Z212" i="1"/>
  <c r="AB212" i="1" s="1"/>
  <c r="F206" i="1"/>
  <c r="R205" i="1"/>
  <c r="L239" i="1" l="1"/>
  <c r="H206" i="1"/>
  <c r="Y214" i="1"/>
  <c r="Z213" i="1"/>
  <c r="AB213" i="1" s="1"/>
  <c r="F207" i="1"/>
  <c r="R206" i="1"/>
  <c r="L240" i="1" l="1"/>
  <c r="H207" i="1"/>
  <c r="Y215" i="1"/>
  <c r="Z214" i="1"/>
  <c r="AB214" i="1" s="1"/>
  <c r="F208" i="1"/>
  <c r="R207" i="1"/>
  <c r="L241" i="1" l="1"/>
  <c r="H208" i="1"/>
  <c r="Y216" i="1"/>
  <c r="Z215" i="1"/>
  <c r="AB215" i="1" s="1"/>
  <c r="F209" i="1"/>
  <c r="R208" i="1"/>
  <c r="L242" i="1" l="1"/>
  <c r="H209" i="1"/>
  <c r="Y217" i="1"/>
  <c r="Z216" i="1"/>
  <c r="AB216" i="1" s="1"/>
  <c r="F210" i="1"/>
  <c r="R209" i="1"/>
  <c r="L243" i="1" l="1"/>
  <c r="H210" i="1"/>
  <c r="Y218" i="1"/>
  <c r="Z217" i="1"/>
  <c r="AB217" i="1" s="1"/>
  <c r="F211" i="1"/>
  <c r="R210" i="1"/>
  <c r="S210" i="1" s="1"/>
  <c r="U210" i="1" s="1"/>
  <c r="L244" i="1" l="1"/>
  <c r="H211" i="1"/>
  <c r="AC217" i="1"/>
  <c r="AE217" i="1" s="1"/>
  <c r="Y219" i="1"/>
  <c r="Z218" i="1"/>
  <c r="AB218" i="1" s="1"/>
  <c r="F212" i="1"/>
  <c r="L245" i="1" l="1"/>
  <c r="H212" i="1"/>
  <c r="R211" i="1"/>
  <c r="S211" i="1" s="1"/>
  <c r="U211" i="1" s="1"/>
  <c r="AC218" i="1"/>
  <c r="AE218" i="1" s="1"/>
  <c r="Y220" i="1"/>
  <c r="Z219" i="1"/>
  <c r="AB219" i="1" s="1"/>
  <c r="F213" i="1"/>
  <c r="L246" i="1" l="1"/>
  <c r="R212" i="1"/>
  <c r="S212" i="1" s="1"/>
  <c r="U212" i="1" s="1"/>
  <c r="H213" i="1"/>
  <c r="AC219" i="1"/>
  <c r="AE219" i="1" s="1"/>
  <c r="Y221" i="1"/>
  <c r="Z220" i="1"/>
  <c r="AB220" i="1" s="1"/>
  <c r="F214" i="1"/>
  <c r="L247" i="1" l="1"/>
  <c r="R213" i="1"/>
  <c r="S213" i="1" s="1"/>
  <c r="U213" i="1" s="1"/>
  <c r="H214" i="1"/>
  <c r="Y222" i="1"/>
  <c r="Z221" i="1"/>
  <c r="AB221" i="1" s="1"/>
  <c r="AC220" i="1"/>
  <c r="AE220" i="1" s="1"/>
  <c r="F215" i="1"/>
  <c r="L248" i="1" l="1"/>
  <c r="R214" i="1"/>
  <c r="S214" i="1" s="1"/>
  <c r="U214" i="1" s="1"/>
  <c r="H215" i="1"/>
  <c r="AC221" i="1"/>
  <c r="AE221" i="1" s="1"/>
  <c r="Y223" i="1"/>
  <c r="Z222" i="1"/>
  <c r="AB222" i="1" s="1"/>
  <c r="F216" i="1"/>
  <c r="L249" i="1" l="1"/>
  <c r="R215" i="1"/>
  <c r="S215" i="1" s="1"/>
  <c r="U215" i="1" s="1"/>
  <c r="H216" i="1"/>
  <c r="AC222" i="1"/>
  <c r="AE222" i="1" s="1"/>
  <c r="Y224" i="1"/>
  <c r="Z223" i="1"/>
  <c r="AB223" i="1" s="1"/>
  <c r="F217" i="1"/>
  <c r="L250" i="1" l="1"/>
  <c r="R216" i="1"/>
  <c r="S216" i="1" s="1"/>
  <c r="U216" i="1" s="1"/>
  <c r="H217" i="1"/>
  <c r="AC223" i="1"/>
  <c r="AE223" i="1" s="1"/>
  <c r="Y225" i="1"/>
  <c r="Z224" i="1"/>
  <c r="AB224" i="1" s="1"/>
  <c r="F218" i="1"/>
  <c r="L251" i="1" l="1"/>
  <c r="R217" i="1"/>
  <c r="S217" i="1" s="1"/>
  <c r="U217" i="1" s="1"/>
  <c r="H218" i="1"/>
  <c r="Y226" i="1"/>
  <c r="Z225" i="1"/>
  <c r="AB225" i="1" s="1"/>
  <c r="AC224" i="1"/>
  <c r="AE224" i="1" s="1"/>
  <c r="F219" i="1"/>
  <c r="L252" i="1" l="1"/>
  <c r="R218" i="1"/>
  <c r="S218" i="1" s="1"/>
  <c r="U218" i="1" s="1"/>
  <c r="H219" i="1"/>
  <c r="AC225" i="1"/>
  <c r="AE225" i="1" s="1"/>
  <c r="Y227" i="1"/>
  <c r="Z226" i="1"/>
  <c r="AB226" i="1" s="1"/>
  <c r="F220" i="1"/>
  <c r="L253" i="1" l="1"/>
  <c r="R219" i="1"/>
  <c r="S219" i="1" s="1"/>
  <c r="U219" i="1" s="1"/>
  <c r="H220" i="1"/>
  <c r="AC226" i="1"/>
  <c r="AE226" i="1" s="1"/>
  <c r="Y228" i="1"/>
  <c r="Z227" i="1"/>
  <c r="AB227" i="1" s="1"/>
  <c r="F221" i="1"/>
  <c r="L254" i="1" l="1"/>
  <c r="R220" i="1"/>
  <c r="S220" i="1" s="1"/>
  <c r="U220" i="1" s="1"/>
  <c r="H221" i="1"/>
  <c r="AC227" i="1"/>
  <c r="AE227" i="1" s="1"/>
  <c r="Y229" i="1"/>
  <c r="Z228" i="1"/>
  <c r="AB228" i="1" s="1"/>
  <c r="F222" i="1"/>
  <c r="L255" i="1" l="1"/>
  <c r="R221" i="1"/>
  <c r="S221" i="1" s="1"/>
  <c r="U221" i="1" s="1"/>
  <c r="H222" i="1"/>
  <c r="AC228" i="1"/>
  <c r="AE228" i="1" s="1"/>
  <c r="Y230" i="1"/>
  <c r="Z229" i="1"/>
  <c r="AB229" i="1" s="1"/>
  <c r="F223" i="1"/>
  <c r="L256" i="1" l="1"/>
  <c r="R222" i="1"/>
  <c r="S222" i="1" s="1"/>
  <c r="U222" i="1" s="1"/>
  <c r="H223" i="1"/>
  <c r="Y231" i="1"/>
  <c r="Z230" i="1"/>
  <c r="AB230" i="1" s="1"/>
  <c r="AC229" i="1"/>
  <c r="AE229" i="1" s="1"/>
  <c r="F224" i="1"/>
  <c r="L257" i="1" l="1"/>
  <c r="R223" i="1"/>
  <c r="S223" i="1" s="1"/>
  <c r="U223" i="1" s="1"/>
  <c r="H224" i="1"/>
  <c r="AC230" i="1"/>
  <c r="AE230" i="1" s="1"/>
  <c r="Y232" i="1"/>
  <c r="Z231" i="1"/>
  <c r="AB231" i="1" s="1"/>
  <c r="F225" i="1"/>
  <c r="L258" i="1" l="1"/>
  <c r="R224" i="1"/>
  <c r="S224" i="1" s="1"/>
  <c r="U224" i="1" s="1"/>
  <c r="H225" i="1"/>
  <c r="Y233" i="1"/>
  <c r="Z232" i="1"/>
  <c r="AB232" i="1" s="1"/>
  <c r="AC231" i="1"/>
  <c r="AE231" i="1" s="1"/>
  <c r="F226" i="1"/>
  <c r="L259" i="1" l="1"/>
  <c r="R225" i="1"/>
  <c r="S225" i="1" s="1"/>
  <c r="U225" i="1" s="1"/>
  <c r="H226" i="1"/>
  <c r="AC232" i="1"/>
  <c r="AE232" i="1" s="1"/>
  <c r="Y234" i="1"/>
  <c r="Z233" i="1"/>
  <c r="AB233" i="1" s="1"/>
  <c r="F227" i="1"/>
  <c r="L260" i="1" l="1"/>
  <c r="R226" i="1"/>
  <c r="S226" i="1" s="1"/>
  <c r="U226" i="1" s="1"/>
  <c r="H227" i="1"/>
  <c r="Y235" i="1"/>
  <c r="Z234" i="1"/>
  <c r="AB234" i="1" s="1"/>
  <c r="AC233" i="1"/>
  <c r="AE233" i="1" s="1"/>
  <c r="F228" i="1"/>
  <c r="L261" i="1" l="1"/>
  <c r="R227" i="1"/>
  <c r="S227" i="1" s="1"/>
  <c r="U227" i="1" s="1"/>
  <c r="H228" i="1"/>
  <c r="AC234" i="1"/>
  <c r="AE234" i="1" s="1"/>
  <c r="Y236" i="1"/>
  <c r="Z235" i="1"/>
  <c r="AB235" i="1" s="1"/>
  <c r="F229" i="1"/>
  <c r="L262" i="1" l="1"/>
  <c r="R228" i="1"/>
  <c r="S228" i="1" s="1"/>
  <c r="U228" i="1" s="1"/>
  <c r="H229" i="1"/>
  <c r="Y237" i="1"/>
  <c r="Z236" i="1"/>
  <c r="AB236" i="1" s="1"/>
  <c r="AC235" i="1"/>
  <c r="AE235" i="1" s="1"/>
  <c r="F230" i="1"/>
  <c r="L263" i="1" l="1"/>
  <c r="R229" i="1"/>
  <c r="S229" i="1" s="1"/>
  <c r="U229" i="1" s="1"/>
  <c r="H230" i="1"/>
  <c r="AC236" i="1"/>
  <c r="AE236" i="1" s="1"/>
  <c r="Y238" i="1"/>
  <c r="Z237" i="1"/>
  <c r="AB237" i="1" s="1"/>
  <c r="F231" i="1"/>
  <c r="R230" i="1"/>
  <c r="S230" i="1" s="1"/>
  <c r="U230" i="1" s="1"/>
  <c r="L264" i="1" l="1"/>
  <c r="H231" i="1"/>
  <c r="AC237" i="1"/>
  <c r="AE237" i="1" s="1"/>
  <c r="Y239" i="1"/>
  <c r="Z238" i="1"/>
  <c r="AB238" i="1" s="1"/>
  <c r="F232" i="1"/>
  <c r="L265" i="1" l="1"/>
  <c r="H232" i="1"/>
  <c r="R231" i="1"/>
  <c r="S231" i="1" s="1"/>
  <c r="U231" i="1" s="1"/>
  <c r="Y240" i="1"/>
  <c r="Z239" i="1"/>
  <c r="AB239" i="1" s="1"/>
  <c r="AC238" i="1"/>
  <c r="AE238" i="1" s="1"/>
  <c r="F233" i="1"/>
  <c r="L266" i="1" l="1"/>
  <c r="R232" i="1"/>
  <c r="S232" i="1" s="1"/>
  <c r="U232" i="1" s="1"/>
  <c r="H233" i="1"/>
  <c r="AC239" i="1"/>
  <c r="AE239" i="1" s="1"/>
  <c r="Y241" i="1"/>
  <c r="Z240" i="1"/>
  <c r="AB240" i="1" s="1"/>
  <c r="F234" i="1"/>
  <c r="L267" i="1" l="1"/>
  <c r="R233" i="1"/>
  <c r="S233" i="1" s="1"/>
  <c r="U233" i="1" s="1"/>
  <c r="H234" i="1"/>
  <c r="Y242" i="1"/>
  <c r="Z241" i="1"/>
  <c r="AB241" i="1" s="1"/>
  <c r="AC240" i="1"/>
  <c r="AE240" i="1" s="1"/>
  <c r="F235" i="1"/>
  <c r="L268" i="1" l="1"/>
  <c r="R234" i="1"/>
  <c r="S234" i="1" s="1"/>
  <c r="U234" i="1" s="1"/>
  <c r="H235" i="1"/>
  <c r="AC241" i="1"/>
  <c r="AE241" i="1" s="1"/>
  <c r="Y243" i="1"/>
  <c r="Z242" i="1"/>
  <c r="AB242" i="1" s="1"/>
  <c r="F236" i="1"/>
  <c r="R235" i="1"/>
  <c r="S235" i="1" s="1"/>
  <c r="U235" i="1" s="1"/>
  <c r="L269" i="1" l="1"/>
  <c r="H236" i="1"/>
  <c r="Y244" i="1"/>
  <c r="Z243" i="1"/>
  <c r="AB243" i="1" s="1"/>
  <c r="AC242" i="1"/>
  <c r="AE242" i="1" s="1"/>
  <c r="F237" i="1"/>
  <c r="R236" i="1"/>
  <c r="S236" i="1" s="1"/>
  <c r="U236" i="1" s="1"/>
  <c r="L270" i="1" l="1"/>
  <c r="H237" i="1"/>
  <c r="AC243" i="1"/>
  <c r="AE243" i="1" s="1"/>
  <c r="Y245" i="1"/>
  <c r="Z244" i="1"/>
  <c r="AB244" i="1" s="1"/>
  <c r="F238" i="1"/>
  <c r="L271" i="1" l="1"/>
  <c r="H238" i="1"/>
  <c r="R237" i="1"/>
  <c r="S237" i="1" s="1"/>
  <c r="U237" i="1" s="1"/>
  <c r="AC244" i="1"/>
  <c r="AE244" i="1" s="1"/>
  <c r="Y246" i="1"/>
  <c r="Z245" i="1"/>
  <c r="AB245" i="1" s="1"/>
  <c r="F239" i="1"/>
  <c r="L272" i="1" l="1"/>
  <c r="R238" i="1"/>
  <c r="U238" i="1" s="1"/>
  <c r="H239" i="1"/>
  <c r="AC245" i="1"/>
  <c r="AE245" i="1" s="1"/>
  <c r="Y247" i="1"/>
  <c r="Z246" i="1"/>
  <c r="AB246" i="1" s="1"/>
  <c r="F240" i="1"/>
  <c r="L273" i="1" l="1"/>
  <c r="R239" i="1"/>
  <c r="S239" i="1" s="1"/>
  <c r="U239" i="1" s="1"/>
  <c r="H240" i="1"/>
  <c r="Y248" i="1"/>
  <c r="Z247" i="1"/>
  <c r="AB247" i="1" s="1"/>
  <c r="AC246" i="1"/>
  <c r="AE246" i="1" s="1"/>
  <c r="F241" i="1"/>
  <c r="L274" i="1" l="1"/>
  <c r="R240" i="1"/>
  <c r="S240" i="1" s="1"/>
  <c r="U240" i="1" s="1"/>
  <c r="H241" i="1"/>
  <c r="AC247" i="1"/>
  <c r="AE247" i="1" s="1"/>
  <c r="Y249" i="1"/>
  <c r="Z248" i="1"/>
  <c r="AB248" i="1" s="1"/>
  <c r="F242" i="1"/>
  <c r="L275" i="1" l="1"/>
  <c r="R241" i="1"/>
  <c r="S241" i="1" s="1"/>
  <c r="U241" i="1" s="1"/>
  <c r="H242" i="1"/>
  <c r="AC248" i="1"/>
  <c r="AE248" i="1" s="1"/>
  <c r="Y250" i="1"/>
  <c r="Z249" i="1"/>
  <c r="AB249" i="1" s="1"/>
  <c r="F243" i="1"/>
  <c r="L276" i="1" l="1"/>
  <c r="R242" i="1"/>
  <c r="S242" i="1" s="1"/>
  <c r="U242" i="1" s="1"/>
  <c r="H243" i="1"/>
  <c r="AC249" i="1"/>
  <c r="AE249" i="1" s="1"/>
  <c r="Y251" i="1"/>
  <c r="Z250" i="1"/>
  <c r="AB250" i="1" s="1"/>
  <c r="F244" i="1"/>
  <c r="L277" i="1" l="1"/>
  <c r="R243" i="1"/>
  <c r="S243" i="1" s="1"/>
  <c r="U243" i="1" s="1"/>
  <c r="H244" i="1"/>
  <c r="AC250" i="1"/>
  <c r="AE250" i="1" s="1"/>
  <c r="Y252" i="1"/>
  <c r="Z251" i="1"/>
  <c r="AB251" i="1" s="1"/>
  <c r="F245" i="1"/>
  <c r="L278" i="1" l="1"/>
  <c r="R244" i="1"/>
  <c r="S244" i="1" s="1"/>
  <c r="U244" i="1" s="1"/>
  <c r="H245" i="1"/>
  <c r="AC251" i="1"/>
  <c r="AE251" i="1" s="1"/>
  <c r="Y253" i="1"/>
  <c r="Z252" i="1"/>
  <c r="AB252" i="1" s="1"/>
  <c r="F246" i="1"/>
  <c r="R245" i="1"/>
  <c r="S245" i="1" s="1"/>
  <c r="U245" i="1" s="1"/>
  <c r="L279" i="1" l="1"/>
  <c r="H246" i="1"/>
  <c r="AC252" i="1"/>
  <c r="AE252" i="1" s="1"/>
  <c r="Y254" i="1"/>
  <c r="Z253" i="1"/>
  <c r="AB253" i="1" s="1"/>
  <c r="F247" i="1"/>
  <c r="L280" i="1" l="1"/>
  <c r="H247" i="1"/>
  <c r="R246" i="1"/>
  <c r="S246" i="1" s="1"/>
  <c r="U246" i="1" s="1"/>
  <c r="Y255" i="1"/>
  <c r="Z254" i="1"/>
  <c r="AB254" i="1" s="1"/>
  <c r="AC253" i="1"/>
  <c r="AE253" i="1" s="1"/>
  <c r="F248" i="1"/>
  <c r="R247" i="1"/>
  <c r="S247" i="1" s="1"/>
  <c r="U247" i="1" s="1"/>
  <c r="L281" i="1" l="1"/>
  <c r="H248" i="1"/>
  <c r="AC254" i="1"/>
  <c r="AE254" i="1" s="1"/>
  <c r="Y256" i="1"/>
  <c r="Z255" i="1"/>
  <c r="AB255" i="1" s="1"/>
  <c r="F249" i="1"/>
  <c r="L282" i="1" l="1"/>
  <c r="H249" i="1"/>
  <c r="R248" i="1"/>
  <c r="S248" i="1" s="1"/>
  <c r="U248" i="1" s="1"/>
  <c r="Y257" i="1"/>
  <c r="Z256" i="1"/>
  <c r="AB256" i="1" s="1"/>
  <c r="AC255" i="1"/>
  <c r="AE255" i="1" s="1"/>
  <c r="F250" i="1"/>
  <c r="L283" i="1" l="1"/>
  <c r="R249" i="1"/>
  <c r="S249" i="1" s="1"/>
  <c r="U249" i="1" s="1"/>
  <c r="H250" i="1"/>
  <c r="AC256" i="1"/>
  <c r="AE256" i="1" s="1"/>
  <c r="Y258" i="1"/>
  <c r="Z257" i="1"/>
  <c r="AB257" i="1" s="1"/>
  <c r="F251" i="1"/>
  <c r="R250" i="1"/>
  <c r="S250" i="1" s="1"/>
  <c r="U250" i="1" s="1"/>
  <c r="L284" i="1" l="1"/>
  <c r="H251" i="1"/>
  <c r="Y259" i="1"/>
  <c r="Z258" i="1"/>
  <c r="AB258" i="1" s="1"/>
  <c r="AC257" i="1"/>
  <c r="AE257" i="1" s="1"/>
  <c r="F252" i="1"/>
  <c r="L285" i="1" l="1"/>
  <c r="H252" i="1"/>
  <c r="R251" i="1"/>
  <c r="S251" i="1" s="1"/>
  <c r="U251" i="1" s="1"/>
  <c r="AC258" i="1"/>
  <c r="AE258" i="1" s="1"/>
  <c r="Y260" i="1"/>
  <c r="Z259" i="1"/>
  <c r="AB259" i="1" s="1"/>
  <c r="F253" i="1"/>
  <c r="L286" i="1" l="1"/>
  <c r="R252" i="1"/>
  <c r="S252" i="1" s="1"/>
  <c r="U252" i="1" s="1"/>
  <c r="H253" i="1"/>
  <c r="Y261" i="1"/>
  <c r="Z260" i="1"/>
  <c r="AB260" i="1" s="1"/>
  <c r="AC259" i="1"/>
  <c r="AE259" i="1" s="1"/>
  <c r="F254" i="1"/>
  <c r="L287" i="1" l="1"/>
  <c r="R253" i="1"/>
  <c r="S253" i="1" s="1"/>
  <c r="U253" i="1" s="1"/>
  <c r="H254" i="1"/>
  <c r="AC260" i="1"/>
  <c r="AE260" i="1" s="1"/>
  <c r="Y262" i="1"/>
  <c r="Z261" i="1"/>
  <c r="AB261" i="1" s="1"/>
  <c r="F255" i="1"/>
  <c r="L288" i="1" l="1"/>
  <c r="R254" i="1"/>
  <c r="S254" i="1" s="1"/>
  <c r="U254" i="1" s="1"/>
  <c r="H255" i="1"/>
  <c r="AC261" i="1"/>
  <c r="AE261" i="1" s="1"/>
  <c r="Y263" i="1"/>
  <c r="Z262" i="1"/>
  <c r="AB262" i="1" s="1"/>
  <c r="F256" i="1"/>
  <c r="L289" i="1" l="1"/>
  <c r="R255" i="1"/>
  <c r="S255" i="1" s="1"/>
  <c r="U255" i="1" s="1"/>
  <c r="H256" i="1"/>
  <c r="AC262" i="1"/>
  <c r="AE262" i="1" s="1"/>
  <c r="Y264" i="1"/>
  <c r="Z263" i="1"/>
  <c r="AB263" i="1" s="1"/>
  <c r="F257" i="1"/>
  <c r="L290" i="1" l="1"/>
  <c r="R256" i="1"/>
  <c r="S256" i="1" s="1"/>
  <c r="U256" i="1" s="1"/>
  <c r="H257" i="1"/>
  <c r="Y265" i="1"/>
  <c r="Z264" i="1"/>
  <c r="AB264" i="1" s="1"/>
  <c r="AC263" i="1"/>
  <c r="AE263" i="1" s="1"/>
  <c r="F258" i="1"/>
  <c r="L291" i="1" l="1"/>
  <c r="R257" i="1"/>
  <c r="S257" i="1" s="1"/>
  <c r="U257" i="1" s="1"/>
  <c r="H258" i="1"/>
  <c r="AC264" i="1"/>
  <c r="AE264" i="1" s="1"/>
  <c r="Y266" i="1"/>
  <c r="Z265" i="1"/>
  <c r="AB265" i="1" s="1"/>
  <c r="F259" i="1"/>
  <c r="R258" i="1"/>
  <c r="S258" i="1" s="1"/>
  <c r="U258" i="1" s="1"/>
  <c r="L292" i="1" l="1"/>
  <c r="H259" i="1"/>
  <c r="Y267" i="1"/>
  <c r="Z266" i="1"/>
  <c r="AB266" i="1" s="1"/>
  <c r="AC265" i="1"/>
  <c r="AE265" i="1" s="1"/>
  <c r="F260" i="1"/>
  <c r="R259" i="1"/>
  <c r="S259" i="1" s="1"/>
  <c r="U259" i="1" s="1"/>
  <c r="L293" i="1" l="1"/>
  <c r="H260" i="1"/>
  <c r="AC266" i="1"/>
  <c r="AE266" i="1" s="1"/>
  <c r="Y268" i="1"/>
  <c r="Z267" i="1"/>
  <c r="AB267" i="1" s="1"/>
  <c r="F261" i="1"/>
  <c r="L294" i="1" l="1"/>
  <c r="H261" i="1"/>
  <c r="R260" i="1"/>
  <c r="S260" i="1" s="1"/>
  <c r="U260" i="1" s="1"/>
  <c r="Y269" i="1"/>
  <c r="Z268" i="1"/>
  <c r="AB268" i="1" s="1"/>
  <c r="AC267" i="1"/>
  <c r="AE267" i="1" s="1"/>
  <c r="F262" i="1"/>
  <c r="R261" i="1"/>
  <c r="S261" i="1" s="1"/>
  <c r="U261" i="1" s="1"/>
  <c r="L295" i="1" l="1"/>
  <c r="H262" i="1"/>
  <c r="AC268" i="1"/>
  <c r="AE268" i="1" s="1"/>
  <c r="Y270" i="1"/>
  <c r="Z269" i="1"/>
  <c r="AB269" i="1" s="1"/>
  <c r="F263" i="1"/>
  <c r="L296" i="1" l="1"/>
  <c r="H263" i="1"/>
  <c r="R262" i="1"/>
  <c r="S262" i="1" s="1"/>
  <c r="U262" i="1" s="1"/>
  <c r="Y271" i="1"/>
  <c r="Z270" i="1"/>
  <c r="AB270" i="1" s="1"/>
  <c r="AC269" i="1"/>
  <c r="AE269" i="1" s="1"/>
  <c r="F264" i="1"/>
  <c r="L297" i="1" l="1"/>
  <c r="R263" i="1"/>
  <c r="S263" i="1" s="1"/>
  <c r="U263" i="1" s="1"/>
  <c r="H264" i="1"/>
  <c r="AC270" i="1"/>
  <c r="AE270" i="1" s="1"/>
  <c r="Y272" i="1"/>
  <c r="Z271" i="1"/>
  <c r="AB271" i="1" s="1"/>
  <c r="F265" i="1"/>
  <c r="L298" i="1" l="1"/>
  <c r="R264" i="1"/>
  <c r="S264" i="1" s="1"/>
  <c r="U264" i="1" s="1"/>
  <c r="H265" i="1"/>
  <c r="Y273" i="1"/>
  <c r="Z272" i="1"/>
  <c r="AB272" i="1" s="1"/>
  <c r="AC271" i="1"/>
  <c r="AE271" i="1" s="1"/>
  <c r="F266" i="1"/>
  <c r="L299" i="1" l="1"/>
  <c r="R265" i="1"/>
  <c r="S265" i="1" s="1"/>
  <c r="U265" i="1" s="1"/>
  <c r="H266" i="1"/>
  <c r="AC272" i="1"/>
  <c r="AE272" i="1" s="1"/>
  <c r="Y274" i="1"/>
  <c r="Z273" i="1"/>
  <c r="AB273" i="1" s="1"/>
  <c r="F267" i="1"/>
  <c r="R266" i="1"/>
  <c r="S266" i="1" s="1"/>
  <c r="U266" i="1" s="1"/>
  <c r="L300" i="1" l="1"/>
  <c r="H267" i="1"/>
  <c r="Y275" i="1"/>
  <c r="Z274" i="1"/>
  <c r="AB274" i="1" s="1"/>
  <c r="AC273" i="1"/>
  <c r="AE273" i="1" s="1"/>
  <c r="F268" i="1"/>
  <c r="L301" i="1" l="1"/>
  <c r="H268" i="1"/>
  <c r="R267" i="1"/>
  <c r="S267" i="1" s="1"/>
  <c r="U267" i="1" s="1"/>
  <c r="AC274" i="1"/>
  <c r="AE274" i="1" s="1"/>
  <c r="Y276" i="1"/>
  <c r="Z275" i="1"/>
  <c r="AB275" i="1" s="1"/>
  <c r="F269" i="1"/>
  <c r="L302" i="1" l="1"/>
  <c r="R268" i="1"/>
  <c r="S268" i="1" s="1"/>
  <c r="U268" i="1" s="1"/>
  <c r="H269" i="1"/>
  <c r="Y277" i="1"/>
  <c r="Z276" i="1"/>
  <c r="AB276" i="1" s="1"/>
  <c r="AC275" i="1"/>
  <c r="AE275" i="1" s="1"/>
  <c r="F270" i="1"/>
  <c r="L303" i="1" l="1"/>
  <c r="R269" i="1"/>
  <c r="S269" i="1" s="1"/>
  <c r="U269" i="1" s="1"/>
  <c r="H270" i="1"/>
  <c r="AC276" i="1"/>
  <c r="AE276" i="1" s="1"/>
  <c r="Y278" i="1"/>
  <c r="Z277" i="1"/>
  <c r="AB277" i="1" s="1"/>
  <c r="F271" i="1"/>
  <c r="R270" i="1"/>
  <c r="S270" i="1" s="1"/>
  <c r="U270" i="1" s="1"/>
  <c r="L304" i="1" l="1"/>
  <c r="H271" i="1"/>
  <c r="AC277" i="1"/>
  <c r="AE277" i="1" s="1"/>
  <c r="Y279" i="1"/>
  <c r="Z278" i="1"/>
  <c r="AB278" i="1" s="1"/>
  <c r="F272" i="1"/>
  <c r="L305" i="1" l="1"/>
  <c r="H272" i="1"/>
  <c r="R271" i="1"/>
  <c r="S271" i="1" s="1"/>
  <c r="U271" i="1" s="1"/>
  <c r="Y280" i="1"/>
  <c r="Z279" i="1"/>
  <c r="AB279" i="1" s="1"/>
  <c r="AC278" i="1"/>
  <c r="AE278" i="1" s="1"/>
  <c r="F273" i="1"/>
  <c r="R272" i="1"/>
  <c r="S272" i="1" s="1"/>
  <c r="U272" i="1" s="1"/>
  <c r="L306" i="1" l="1"/>
  <c r="H273" i="1"/>
  <c r="AC279" i="1"/>
  <c r="AE279" i="1" s="1"/>
  <c r="Y281" i="1"/>
  <c r="Z280" i="1"/>
  <c r="AB280" i="1" s="1"/>
  <c r="F274" i="1"/>
  <c r="R273" i="1"/>
  <c r="S273" i="1" s="1"/>
  <c r="U273" i="1" s="1"/>
  <c r="L307" i="1" l="1"/>
  <c r="H274" i="1"/>
  <c r="Y282" i="1"/>
  <c r="Z281" i="1"/>
  <c r="AB281" i="1" s="1"/>
  <c r="AC280" i="1"/>
  <c r="AE280" i="1" s="1"/>
  <c r="F275" i="1"/>
  <c r="R274" i="1"/>
  <c r="S274" i="1" s="1"/>
  <c r="U274" i="1" s="1"/>
  <c r="L308" i="1" l="1"/>
  <c r="H275" i="1"/>
  <c r="AC281" i="1"/>
  <c r="AE281" i="1" s="1"/>
  <c r="Y283" i="1"/>
  <c r="Z282" i="1"/>
  <c r="AB282" i="1" s="1"/>
  <c r="F276" i="1"/>
  <c r="L309" i="1" l="1"/>
  <c r="H276" i="1"/>
  <c r="R275" i="1"/>
  <c r="S275" i="1" s="1"/>
  <c r="U275" i="1" s="1"/>
  <c r="Y284" i="1"/>
  <c r="Z283" i="1"/>
  <c r="AB283" i="1" s="1"/>
  <c r="AC282" i="1"/>
  <c r="AE282" i="1" s="1"/>
  <c r="F277" i="1"/>
  <c r="L310" i="1" l="1"/>
  <c r="R276" i="1"/>
  <c r="S276" i="1" s="1"/>
  <c r="U276" i="1" s="1"/>
  <c r="H277" i="1"/>
  <c r="AC283" i="1"/>
  <c r="AE283" i="1" s="1"/>
  <c r="Y285" i="1"/>
  <c r="Z284" i="1"/>
  <c r="AB284" i="1" s="1"/>
  <c r="F278" i="1"/>
  <c r="R277" i="1"/>
  <c r="S277" i="1" s="1"/>
  <c r="U277" i="1" s="1"/>
  <c r="L311" i="1" l="1"/>
  <c r="H278" i="1"/>
  <c r="AC284" i="1"/>
  <c r="AE284" i="1" s="1"/>
  <c r="Y286" i="1"/>
  <c r="Z285" i="1"/>
  <c r="AB285" i="1" s="1"/>
  <c r="F279" i="1"/>
  <c r="L312" i="1" l="1"/>
  <c r="H279" i="1"/>
  <c r="R278" i="1"/>
  <c r="S278" i="1" s="1"/>
  <c r="U278" i="1" s="1"/>
  <c r="AC285" i="1"/>
  <c r="AE285" i="1" s="1"/>
  <c r="Y287" i="1"/>
  <c r="Z286" i="1"/>
  <c r="AB286" i="1" s="1"/>
  <c r="F280" i="1"/>
  <c r="R279" i="1"/>
  <c r="S279" i="1" s="1"/>
  <c r="U279" i="1" s="1"/>
  <c r="L313" i="1" l="1"/>
  <c r="H280" i="1"/>
  <c r="AC286" i="1"/>
  <c r="AE286" i="1" s="1"/>
  <c r="Y288" i="1"/>
  <c r="Z287" i="1"/>
  <c r="AB287" i="1" s="1"/>
  <c r="F281" i="1"/>
  <c r="L314" i="1" l="1"/>
  <c r="H281" i="1"/>
  <c r="R280" i="1"/>
  <c r="S280" i="1" s="1"/>
  <c r="U280" i="1" s="1"/>
  <c r="Y289" i="1"/>
  <c r="Z288" i="1"/>
  <c r="AB288" i="1" s="1"/>
  <c r="AC287" i="1"/>
  <c r="AE287" i="1" s="1"/>
  <c r="F282" i="1"/>
  <c r="L315" i="1" l="1"/>
  <c r="R281" i="1"/>
  <c r="S281" i="1" s="1"/>
  <c r="U281" i="1" s="1"/>
  <c r="H282" i="1"/>
  <c r="AC288" i="1"/>
  <c r="AE288" i="1" s="1"/>
  <c r="Y290" i="1"/>
  <c r="Z289" i="1"/>
  <c r="AB289" i="1" s="1"/>
  <c r="F283" i="1"/>
  <c r="L316" i="1" l="1"/>
  <c r="R282" i="1"/>
  <c r="S282" i="1" s="1"/>
  <c r="U282" i="1" s="1"/>
  <c r="H283" i="1"/>
  <c r="AC289" i="1"/>
  <c r="AE289" i="1" s="1"/>
  <c r="Y291" i="1"/>
  <c r="Z290" i="1"/>
  <c r="AB290" i="1" s="1"/>
  <c r="F284" i="1"/>
  <c r="L317" i="1" l="1"/>
  <c r="R283" i="1"/>
  <c r="S283" i="1" s="1"/>
  <c r="U283" i="1" s="1"/>
  <c r="H284" i="1"/>
  <c r="Y292" i="1"/>
  <c r="Z291" i="1"/>
  <c r="AB291" i="1" s="1"/>
  <c r="AC290" i="1"/>
  <c r="AE290" i="1" s="1"/>
  <c r="F285" i="1"/>
  <c r="L318" i="1" l="1"/>
  <c r="R284" i="1"/>
  <c r="S284" i="1" s="1"/>
  <c r="U284" i="1" s="1"/>
  <c r="H285" i="1"/>
  <c r="AC291" i="1"/>
  <c r="AE291" i="1" s="1"/>
  <c r="Y293" i="1"/>
  <c r="Z292" i="1"/>
  <c r="AB292" i="1" s="1"/>
  <c r="F286" i="1"/>
  <c r="R285" i="1"/>
  <c r="S285" i="1" s="1"/>
  <c r="U285" i="1" s="1"/>
  <c r="L319" i="1" l="1"/>
  <c r="H286" i="1"/>
  <c r="Y294" i="1"/>
  <c r="Z293" i="1"/>
  <c r="AB293" i="1" s="1"/>
  <c r="AC292" i="1"/>
  <c r="AE292" i="1" s="1"/>
  <c r="F287" i="1"/>
  <c r="L320" i="1" l="1"/>
  <c r="H287" i="1"/>
  <c r="R286" i="1"/>
  <c r="S286" i="1" s="1"/>
  <c r="U286" i="1" s="1"/>
  <c r="AC293" i="1"/>
  <c r="AE293" i="1" s="1"/>
  <c r="Y295" i="1"/>
  <c r="Z294" i="1"/>
  <c r="AB294" i="1" s="1"/>
  <c r="F288" i="1"/>
  <c r="R287" i="1"/>
  <c r="S287" i="1" s="1"/>
  <c r="U287" i="1" s="1"/>
  <c r="L321" i="1" l="1"/>
  <c r="H288" i="1"/>
  <c r="Y296" i="1"/>
  <c r="Z295" i="1"/>
  <c r="AB295" i="1" s="1"/>
  <c r="AC294" i="1"/>
  <c r="AE294" i="1" s="1"/>
  <c r="F289" i="1"/>
  <c r="L322" i="1" l="1"/>
  <c r="H289" i="1"/>
  <c r="R288" i="1"/>
  <c r="S288" i="1" s="1"/>
  <c r="U288" i="1" s="1"/>
  <c r="AC295" i="1"/>
  <c r="AE295" i="1" s="1"/>
  <c r="Y297" i="1"/>
  <c r="Z296" i="1"/>
  <c r="AB296" i="1" s="1"/>
  <c r="F290" i="1"/>
  <c r="L323" i="1" l="1"/>
  <c r="R289" i="1"/>
  <c r="S289" i="1" s="1"/>
  <c r="U289" i="1" s="1"/>
  <c r="H290" i="1"/>
  <c r="AC296" i="1"/>
  <c r="AE296" i="1" s="1"/>
  <c r="Y298" i="1"/>
  <c r="Z297" i="1"/>
  <c r="AB297" i="1" s="1"/>
  <c r="F291" i="1"/>
  <c r="R290" i="1"/>
  <c r="S290" i="1" s="1"/>
  <c r="U290" i="1" s="1"/>
  <c r="L324" i="1" l="1"/>
  <c r="H291" i="1"/>
  <c r="Y299" i="1"/>
  <c r="Z298" i="1"/>
  <c r="AB298" i="1" s="1"/>
  <c r="AC297" i="1"/>
  <c r="AE297" i="1" s="1"/>
  <c r="F292" i="1"/>
  <c r="L325" i="1" l="1"/>
  <c r="H292" i="1"/>
  <c r="R291" i="1"/>
  <c r="S291" i="1" s="1"/>
  <c r="U291" i="1" s="1"/>
  <c r="AC298" i="1"/>
  <c r="AE298" i="1" s="1"/>
  <c r="Y300" i="1"/>
  <c r="Z299" i="1"/>
  <c r="AB299" i="1" s="1"/>
  <c r="F293" i="1"/>
  <c r="L326" i="1" l="1"/>
  <c r="R292" i="1"/>
  <c r="S292" i="1" s="1"/>
  <c r="U292" i="1" s="1"/>
  <c r="H293" i="1"/>
  <c r="Y301" i="1"/>
  <c r="Z300" i="1"/>
  <c r="AB300" i="1" s="1"/>
  <c r="AC299" i="1"/>
  <c r="AE299" i="1" s="1"/>
  <c r="F294" i="1"/>
  <c r="R293" i="1"/>
  <c r="S293" i="1" s="1"/>
  <c r="U293" i="1" s="1"/>
  <c r="L327" i="1" l="1"/>
  <c r="H294" i="1"/>
  <c r="AC300" i="1"/>
  <c r="AE300" i="1" s="1"/>
  <c r="Y302" i="1"/>
  <c r="Z301" i="1"/>
  <c r="AB301" i="1" s="1"/>
  <c r="F295" i="1"/>
  <c r="L328" i="1" l="1"/>
  <c r="R295" i="1"/>
  <c r="S295" i="1" s="1"/>
  <c r="U295" i="1" s="1"/>
  <c r="H295" i="1"/>
  <c r="R294" i="1"/>
  <c r="S294" i="1" s="1"/>
  <c r="U294" i="1" s="1"/>
  <c r="AC301" i="1"/>
  <c r="AE301" i="1" s="1"/>
  <c r="Y303" i="1"/>
  <c r="Z302" i="1"/>
  <c r="AB302" i="1" s="1"/>
  <c r="F296" i="1"/>
  <c r="L329" i="1" l="1"/>
  <c r="H296" i="1"/>
  <c r="AC302" i="1"/>
  <c r="AE302" i="1" s="1"/>
  <c r="Y304" i="1"/>
  <c r="Z303" i="1"/>
  <c r="AB303" i="1" s="1"/>
  <c r="F297" i="1"/>
  <c r="L330" i="1" l="1"/>
  <c r="H297" i="1"/>
  <c r="R296" i="1"/>
  <c r="S296" i="1" s="1"/>
  <c r="U296" i="1" s="1"/>
  <c r="AC303" i="1"/>
  <c r="AE303" i="1" s="1"/>
  <c r="Y305" i="1"/>
  <c r="Z304" i="1"/>
  <c r="AB304" i="1" s="1"/>
  <c r="F298" i="1"/>
  <c r="L331" i="1" l="1"/>
  <c r="R297" i="1"/>
  <c r="S297" i="1" s="1"/>
  <c r="U297" i="1" s="1"/>
  <c r="R298" i="1"/>
  <c r="S298" i="1" s="1"/>
  <c r="U298" i="1" s="1"/>
  <c r="H298" i="1"/>
  <c r="AC304" i="1"/>
  <c r="AE304" i="1" s="1"/>
  <c r="Y306" i="1"/>
  <c r="Z305" i="1"/>
  <c r="AB305" i="1" s="1"/>
  <c r="F299" i="1"/>
  <c r="L332" i="1" l="1"/>
  <c r="H299" i="1"/>
  <c r="AC305" i="1"/>
  <c r="AE305" i="1" s="1"/>
  <c r="Y307" i="1"/>
  <c r="Z306" i="1"/>
  <c r="AB306" i="1" s="1"/>
  <c r="F300" i="1"/>
  <c r="L333" i="1" l="1"/>
  <c r="H300" i="1"/>
  <c r="R299" i="1"/>
  <c r="S299" i="1" s="1"/>
  <c r="U299" i="1" s="1"/>
  <c r="AC306" i="1"/>
  <c r="AE306" i="1" s="1"/>
  <c r="Y308" i="1"/>
  <c r="Z307" i="1"/>
  <c r="AB307" i="1" s="1"/>
  <c r="F301" i="1"/>
  <c r="L334" i="1" l="1"/>
  <c r="R300" i="1"/>
  <c r="S300" i="1" s="1"/>
  <c r="U300" i="1" s="1"/>
  <c r="H301" i="1"/>
  <c r="AC307" i="1"/>
  <c r="AE307" i="1" s="1"/>
  <c r="Y309" i="1"/>
  <c r="Z308" i="1"/>
  <c r="AB308" i="1" s="1"/>
  <c r="F302" i="1"/>
  <c r="L335" i="1" l="1"/>
  <c r="R301" i="1"/>
  <c r="S301" i="1" s="1"/>
  <c r="U301" i="1" s="1"/>
  <c r="H302" i="1"/>
  <c r="Y310" i="1"/>
  <c r="Z309" i="1"/>
  <c r="AB309" i="1" s="1"/>
  <c r="AC308" i="1"/>
  <c r="AE308" i="1" s="1"/>
  <c r="F303" i="1"/>
  <c r="L336" i="1" l="1"/>
  <c r="R302" i="1"/>
  <c r="S302" i="1" s="1"/>
  <c r="U302" i="1" s="1"/>
  <c r="H303" i="1"/>
  <c r="AC309" i="1"/>
  <c r="AE309" i="1" s="1"/>
  <c r="Y311" i="1"/>
  <c r="Z310" i="1"/>
  <c r="AB310" i="1" s="1"/>
  <c r="F304" i="1"/>
  <c r="L337" i="1" l="1"/>
  <c r="R303" i="1"/>
  <c r="S303" i="1" s="1"/>
  <c r="U303" i="1" s="1"/>
  <c r="H304" i="1"/>
  <c r="AC310" i="1"/>
  <c r="AE310" i="1" s="1"/>
  <c r="Y312" i="1"/>
  <c r="Z311" i="1"/>
  <c r="AB311" i="1" s="1"/>
  <c r="F305" i="1"/>
  <c r="L338" i="1" l="1"/>
  <c r="R304" i="1"/>
  <c r="S304" i="1" s="1"/>
  <c r="U304" i="1" s="1"/>
  <c r="H305" i="1"/>
  <c r="AC311" i="1"/>
  <c r="AE311" i="1" s="1"/>
  <c r="Y313" i="1"/>
  <c r="Z312" i="1"/>
  <c r="AB312" i="1" s="1"/>
  <c r="F306" i="1"/>
  <c r="L339" i="1" l="1"/>
  <c r="R305" i="1"/>
  <c r="S305" i="1" s="1"/>
  <c r="U305" i="1" s="1"/>
  <c r="H306" i="1"/>
  <c r="Y314" i="1"/>
  <c r="Z313" i="1"/>
  <c r="AB313" i="1" s="1"/>
  <c r="AC312" i="1"/>
  <c r="AE312" i="1" s="1"/>
  <c r="F307" i="1"/>
  <c r="R306" i="1"/>
  <c r="S306" i="1" s="1"/>
  <c r="U306" i="1" s="1"/>
  <c r="L340" i="1" l="1"/>
  <c r="H307" i="1"/>
  <c r="AC313" i="1"/>
  <c r="AE313" i="1" s="1"/>
  <c r="Y315" i="1"/>
  <c r="Z314" i="1"/>
  <c r="AB314" i="1" s="1"/>
  <c r="F308" i="1"/>
  <c r="R307" i="1"/>
  <c r="S307" i="1" s="1"/>
  <c r="U307" i="1" s="1"/>
  <c r="L341" i="1" l="1"/>
  <c r="R308" i="1"/>
  <c r="S308" i="1" s="1"/>
  <c r="U308" i="1" s="1"/>
  <c r="H308" i="1"/>
  <c r="AC314" i="1"/>
  <c r="AE314" i="1" s="1"/>
  <c r="Y316" i="1"/>
  <c r="Z315" i="1"/>
  <c r="AB315" i="1" s="1"/>
  <c r="F309" i="1"/>
  <c r="L342" i="1" l="1"/>
  <c r="H309" i="1"/>
  <c r="AC315" i="1"/>
  <c r="AE315" i="1" s="1"/>
  <c r="Y317" i="1"/>
  <c r="Z316" i="1"/>
  <c r="AB316" i="1" s="1"/>
  <c r="F310" i="1"/>
  <c r="L343" i="1" l="1"/>
  <c r="H310" i="1"/>
  <c r="R309" i="1"/>
  <c r="S309" i="1" s="1"/>
  <c r="U309" i="1" s="1"/>
  <c r="AC316" i="1"/>
  <c r="AE316" i="1" s="1"/>
  <c r="Y318" i="1"/>
  <c r="Z317" i="1"/>
  <c r="AB317" i="1" s="1"/>
  <c r="F311" i="1"/>
  <c r="L344" i="1" l="1"/>
  <c r="R310" i="1"/>
  <c r="S310" i="1" s="1"/>
  <c r="U310" i="1" s="1"/>
  <c r="H311" i="1"/>
  <c r="AC317" i="1"/>
  <c r="AE317" i="1" s="1"/>
  <c r="Y319" i="1"/>
  <c r="Z318" i="1"/>
  <c r="AB318" i="1" s="1"/>
  <c r="F312" i="1"/>
  <c r="L345" i="1" l="1"/>
  <c r="R311" i="1"/>
  <c r="S311" i="1" s="1"/>
  <c r="U311" i="1" s="1"/>
  <c r="H312" i="1"/>
  <c r="Y320" i="1"/>
  <c r="Z319" i="1"/>
  <c r="AB319" i="1" s="1"/>
  <c r="AC318" i="1"/>
  <c r="AE318" i="1" s="1"/>
  <c r="F313" i="1"/>
  <c r="L346" i="1" l="1"/>
  <c r="R312" i="1"/>
  <c r="S312" i="1" s="1"/>
  <c r="U312" i="1" s="1"/>
  <c r="H313" i="1"/>
  <c r="AC319" i="1"/>
  <c r="AE319" i="1" s="1"/>
  <c r="Y321" i="1"/>
  <c r="Z320" i="1"/>
  <c r="AB320" i="1" s="1"/>
  <c r="F314" i="1"/>
  <c r="L347" i="1" l="1"/>
  <c r="R313" i="1"/>
  <c r="S313" i="1" s="1"/>
  <c r="U313" i="1" s="1"/>
  <c r="H314" i="1"/>
  <c r="Y322" i="1"/>
  <c r="Z321" i="1"/>
  <c r="AB321" i="1" s="1"/>
  <c r="AC320" i="1"/>
  <c r="AE320" i="1" s="1"/>
  <c r="F315" i="1"/>
  <c r="L348" i="1" l="1"/>
  <c r="R314" i="1"/>
  <c r="S314" i="1" s="1"/>
  <c r="U314" i="1" s="1"/>
  <c r="H315" i="1"/>
  <c r="AC321" i="1"/>
  <c r="AE321" i="1" s="1"/>
  <c r="Y323" i="1"/>
  <c r="Z322" i="1"/>
  <c r="AB322" i="1" s="1"/>
  <c r="F316" i="1"/>
  <c r="L349" i="1" l="1"/>
  <c r="R315" i="1"/>
  <c r="S315" i="1" s="1"/>
  <c r="U315" i="1" s="1"/>
  <c r="H316" i="1"/>
  <c r="AC322" i="1"/>
  <c r="AE322" i="1" s="1"/>
  <c r="Y324" i="1"/>
  <c r="Z323" i="1"/>
  <c r="AB323" i="1" s="1"/>
  <c r="F317" i="1"/>
  <c r="R316" i="1" l="1"/>
  <c r="S316" i="1" s="1"/>
  <c r="U316" i="1" s="1"/>
  <c r="H317" i="1"/>
  <c r="Y325" i="1"/>
  <c r="Z324" i="1"/>
  <c r="AB324" i="1" s="1"/>
  <c r="AC323" i="1"/>
  <c r="AE323" i="1" s="1"/>
  <c r="F318" i="1"/>
  <c r="R317" i="1" l="1"/>
  <c r="S317" i="1" s="1"/>
  <c r="U317" i="1" s="1"/>
  <c r="H318" i="1"/>
  <c r="AC324" i="1"/>
  <c r="AE324" i="1" s="1"/>
  <c r="Y326" i="1"/>
  <c r="Z325" i="1"/>
  <c r="AB325" i="1" s="1"/>
  <c r="F319" i="1"/>
  <c r="R318" i="1" l="1"/>
  <c r="S318" i="1" s="1"/>
  <c r="U318" i="1" s="1"/>
  <c r="H319" i="1"/>
  <c r="Y327" i="1"/>
  <c r="Z326" i="1"/>
  <c r="AB326" i="1" s="1"/>
  <c r="AC325" i="1"/>
  <c r="AE325" i="1" s="1"/>
  <c r="F320" i="1"/>
  <c r="R319" i="1" l="1"/>
  <c r="S319" i="1" s="1"/>
  <c r="U319" i="1" s="1"/>
  <c r="H349" i="1"/>
  <c r="H320" i="1"/>
  <c r="AC326" i="1"/>
  <c r="AE326" i="1" s="1"/>
  <c r="Y328" i="1"/>
  <c r="Z327" i="1"/>
  <c r="AB327" i="1" s="1"/>
  <c r="F321" i="1"/>
  <c r="H321" i="1" l="1"/>
  <c r="R320" i="1"/>
  <c r="S320" i="1" s="1"/>
  <c r="U320" i="1" s="1"/>
  <c r="AC327" i="1"/>
  <c r="AE327" i="1" s="1"/>
  <c r="Y329" i="1"/>
  <c r="Z328" i="1"/>
  <c r="AB328" i="1" s="1"/>
  <c r="F322" i="1"/>
  <c r="R321" i="1"/>
  <c r="S321" i="1" s="1"/>
  <c r="U321" i="1" s="1"/>
  <c r="H322" i="1" l="1"/>
  <c r="AC328" i="1"/>
  <c r="AE328" i="1" s="1"/>
  <c r="Y330" i="1"/>
  <c r="Z329" i="1"/>
  <c r="AB329" i="1" s="1"/>
  <c r="F323" i="1"/>
  <c r="R322" i="1"/>
  <c r="S322" i="1" s="1"/>
  <c r="U322" i="1" s="1"/>
  <c r="H323" i="1" l="1"/>
  <c r="AC329" i="1"/>
  <c r="AE329" i="1" s="1"/>
  <c r="Y331" i="1"/>
  <c r="Z330" i="1"/>
  <c r="AB330" i="1" s="1"/>
  <c r="F324" i="1"/>
  <c r="R323" i="1"/>
  <c r="S323" i="1" s="1"/>
  <c r="U323" i="1" s="1"/>
  <c r="H324" i="1" l="1"/>
  <c r="Y332" i="1"/>
  <c r="Z331" i="1"/>
  <c r="AB331" i="1" s="1"/>
  <c r="AC330" i="1"/>
  <c r="AE330" i="1" s="1"/>
  <c r="F325" i="1"/>
  <c r="R324" i="1"/>
  <c r="S324" i="1" s="1"/>
  <c r="U324" i="1" s="1"/>
  <c r="H325" i="1" l="1"/>
  <c r="AC331" i="1"/>
  <c r="AE331" i="1" s="1"/>
  <c r="Y333" i="1"/>
  <c r="Z332" i="1"/>
  <c r="AB332" i="1" s="1"/>
  <c r="F326" i="1"/>
  <c r="R325" i="1"/>
  <c r="S325" i="1" s="1"/>
  <c r="U325" i="1" s="1"/>
  <c r="H326" i="1" l="1"/>
  <c r="Y334" i="1"/>
  <c r="Z333" i="1"/>
  <c r="AB333" i="1" s="1"/>
  <c r="AC332" i="1"/>
  <c r="AE332" i="1" s="1"/>
  <c r="F327" i="1"/>
  <c r="R326" i="1"/>
  <c r="S326" i="1" s="1"/>
  <c r="U326" i="1" s="1"/>
  <c r="H327" i="1" l="1"/>
  <c r="AC333" i="1"/>
  <c r="AE333" i="1" s="1"/>
  <c r="Y335" i="1"/>
  <c r="Z334" i="1"/>
  <c r="AB334" i="1" s="1"/>
  <c r="F328" i="1"/>
  <c r="R327" i="1"/>
  <c r="S327" i="1" s="1"/>
  <c r="U327" i="1" s="1"/>
  <c r="H328" i="1" l="1"/>
  <c r="AC334" i="1"/>
  <c r="AE334" i="1" s="1"/>
  <c r="Y336" i="1"/>
  <c r="Z335" i="1"/>
  <c r="AB335" i="1" s="1"/>
  <c r="F329" i="1"/>
  <c r="R328" i="1"/>
  <c r="S328" i="1" s="1"/>
  <c r="U328" i="1" s="1"/>
  <c r="H329" i="1" l="1"/>
  <c r="Y337" i="1"/>
  <c r="Z336" i="1"/>
  <c r="AB336" i="1" s="1"/>
  <c r="AC335" i="1"/>
  <c r="AE335" i="1" s="1"/>
  <c r="F330" i="1"/>
  <c r="R329" i="1"/>
  <c r="S329" i="1" s="1"/>
  <c r="U329" i="1" s="1"/>
  <c r="H330" i="1" l="1"/>
  <c r="AC336" i="1"/>
  <c r="AE336" i="1" s="1"/>
  <c r="Y338" i="1"/>
  <c r="Z337" i="1"/>
  <c r="AB337" i="1" s="1"/>
  <c r="F331" i="1"/>
  <c r="R330" i="1"/>
  <c r="S330" i="1" s="1"/>
  <c r="U330" i="1" s="1"/>
  <c r="H331" i="1" l="1"/>
  <c r="AC337" i="1"/>
  <c r="AE337" i="1" s="1"/>
  <c r="Y339" i="1"/>
  <c r="Z338" i="1"/>
  <c r="AB338" i="1" s="1"/>
  <c r="F332" i="1"/>
  <c r="R331" i="1"/>
  <c r="S331" i="1" s="1"/>
  <c r="U331" i="1" s="1"/>
  <c r="H332" i="1" l="1"/>
  <c r="Y340" i="1"/>
  <c r="Z339" i="1"/>
  <c r="AB339" i="1" s="1"/>
  <c r="AC338" i="1"/>
  <c r="AE338" i="1" s="1"/>
  <c r="F333" i="1"/>
  <c r="R332" i="1"/>
  <c r="S332" i="1" s="1"/>
  <c r="U332" i="1" s="1"/>
  <c r="H333" i="1" l="1"/>
  <c r="AC339" i="1"/>
  <c r="AE339" i="1" s="1"/>
  <c r="Y341" i="1"/>
  <c r="Z340" i="1"/>
  <c r="AB340" i="1" s="1"/>
  <c r="F334" i="1"/>
  <c r="R333" i="1"/>
  <c r="S333" i="1" s="1"/>
  <c r="U333" i="1" s="1"/>
  <c r="H334" i="1" l="1"/>
  <c r="AC340" i="1"/>
  <c r="AE340" i="1" s="1"/>
  <c r="Y342" i="1"/>
  <c r="Z341" i="1"/>
  <c r="AB341" i="1" s="1"/>
  <c r="F335" i="1"/>
  <c r="R334" i="1"/>
  <c r="S334" i="1" s="1"/>
  <c r="U334" i="1" s="1"/>
  <c r="H335" i="1" l="1"/>
  <c r="Y343" i="1"/>
  <c r="Z342" i="1"/>
  <c r="AB342" i="1" s="1"/>
  <c r="AC341" i="1"/>
  <c r="AE341" i="1" s="1"/>
  <c r="F336" i="1"/>
  <c r="R335" i="1"/>
  <c r="S335" i="1" s="1"/>
  <c r="U335" i="1" s="1"/>
  <c r="H336" i="1" l="1"/>
  <c r="AC342" i="1"/>
  <c r="AE342" i="1" s="1"/>
  <c r="Y344" i="1"/>
  <c r="Z343" i="1"/>
  <c r="AB343" i="1" s="1"/>
  <c r="F337" i="1"/>
  <c r="R336" i="1"/>
  <c r="S336" i="1" s="1"/>
  <c r="U336" i="1" s="1"/>
  <c r="R337" i="1" l="1"/>
  <c r="S337" i="1" s="1"/>
  <c r="U337" i="1" s="1"/>
  <c r="H337" i="1"/>
  <c r="Y345" i="1"/>
  <c r="Z344" i="1"/>
  <c r="AB344" i="1" s="1"/>
  <c r="AC343" i="1"/>
  <c r="AE343" i="1" s="1"/>
  <c r="F338" i="1"/>
  <c r="R338" i="1" l="1"/>
  <c r="S338" i="1" s="1"/>
  <c r="U338" i="1" s="1"/>
  <c r="H338" i="1"/>
  <c r="AC344" i="1"/>
  <c r="AE344" i="1" s="1"/>
  <c r="Y346" i="1"/>
  <c r="Z345" i="1"/>
  <c r="AB345" i="1" s="1"/>
  <c r="F339" i="1"/>
  <c r="R339" i="1" l="1"/>
  <c r="S339" i="1" s="1"/>
  <c r="U339" i="1" s="1"/>
  <c r="H339" i="1"/>
  <c r="AC345" i="1"/>
  <c r="AE345" i="1" s="1"/>
  <c r="Y347" i="1"/>
  <c r="Z346" i="1"/>
  <c r="AB346" i="1" s="1"/>
  <c r="F340" i="1"/>
  <c r="R340" i="1" l="1"/>
  <c r="S340" i="1" s="1"/>
  <c r="U340" i="1" s="1"/>
  <c r="H340" i="1"/>
  <c r="AC346" i="1"/>
  <c r="AE346" i="1" s="1"/>
  <c r="Y348" i="1"/>
  <c r="Z348" i="1" s="1"/>
  <c r="AB348" i="1" s="1"/>
  <c r="Z347" i="1"/>
  <c r="AB347" i="1" s="1"/>
  <c r="F341" i="1"/>
  <c r="R341" i="1" l="1"/>
  <c r="S341" i="1" s="1"/>
  <c r="U341" i="1" s="1"/>
  <c r="H341" i="1"/>
  <c r="AC348" i="1"/>
  <c r="AE348" i="1" s="1"/>
  <c r="AE350" i="1" s="1"/>
  <c r="AC347" i="1"/>
  <c r="AE347" i="1" s="1"/>
  <c r="F342" i="1"/>
  <c r="R342" i="1" l="1"/>
  <c r="S342" i="1" s="1"/>
  <c r="U342" i="1" s="1"/>
  <c r="H342" i="1"/>
  <c r="F343" i="1"/>
  <c r="H343" i="1" l="1"/>
  <c r="F344" i="1"/>
  <c r="R343" i="1"/>
  <c r="S343" i="1" s="1"/>
  <c r="U343" i="1" s="1"/>
  <c r="R344" i="1" l="1"/>
  <c r="S344" i="1" s="1"/>
  <c r="U344" i="1" s="1"/>
  <c r="H344" i="1"/>
  <c r="F345" i="1"/>
  <c r="H345" i="1" l="1"/>
  <c r="F346" i="1"/>
  <c r="R345" i="1"/>
  <c r="S345" i="1" s="1"/>
  <c r="U345" i="1" s="1"/>
  <c r="R346" i="1" l="1"/>
  <c r="S346" i="1" s="1"/>
  <c r="U346" i="1" s="1"/>
  <c r="H346" i="1"/>
  <c r="F347" i="1"/>
  <c r="H347" i="1" l="1"/>
  <c r="F348" i="1"/>
  <c r="R347" i="1"/>
  <c r="S347" i="1" s="1"/>
  <c r="U347" i="1" s="1"/>
  <c r="R348" i="1" l="1"/>
  <c r="S348" i="1" s="1"/>
  <c r="U348" i="1" s="1"/>
  <c r="U350" i="1" s="1"/>
  <c r="H348" i="1"/>
</calcChain>
</file>

<file path=xl/sharedStrings.xml><?xml version="1.0" encoding="utf-8"?>
<sst xmlns="http://schemas.openxmlformats.org/spreadsheetml/2006/main" count="41" uniqueCount="40">
  <si>
    <t>Index</t>
  </si>
  <si>
    <t>Close</t>
  </si>
  <si>
    <t>Leverage</t>
  </si>
  <si>
    <t>ReturnDivLvrg</t>
  </si>
  <si>
    <t>ReturnDivLvrgSMA7</t>
  </si>
  <si>
    <t>Proforma = 0.1 * G / H</t>
  </si>
  <si>
    <t>EXCEL_RollingProforma180</t>
  </si>
  <si>
    <t>SOFTWARE_RollingProforma180</t>
  </si>
  <si>
    <t>MaxError:</t>
  </si>
  <si>
    <t>Results Error</t>
  </si>
  <si>
    <t>SMA(7,Lvrg)</t>
  </si>
  <si>
    <t>UAValueSMA7</t>
  </si>
  <si>
    <t>UAVSMA7Monthly</t>
  </si>
  <si>
    <t>SD(ColumN)_ANN</t>
  </si>
  <si>
    <t>ProformaSMA = 0.1*Q /R</t>
  </si>
  <si>
    <t>EXCEL_Roll180_Column_S</t>
  </si>
  <si>
    <t>Error</t>
  </si>
  <si>
    <t>SOFTWARE_UAV_Rolling180</t>
  </si>
  <si>
    <t>SMA calcs -&gt;</t>
  </si>
  <si>
    <t>OK; this is what we wanted</t>
  </si>
  <si>
    <t>matches what I did</t>
  </si>
  <si>
    <t>matches</t>
  </si>
  <si>
    <t>I don't think I care about SD of WeightedLeverage</t>
  </si>
  <si>
    <t>Added this</t>
  </si>
  <si>
    <t>Now calculating Bob/Carlton SD method</t>
  </si>
  <si>
    <t>SD Daily</t>
  </si>
  <si>
    <t>UAV using Weighted Lev</t>
  </si>
  <si>
    <t>UAV-SD21days</t>
  </si>
  <si>
    <t>180 Day Return Wt Lev</t>
  </si>
  <si>
    <t>30 Day Ret - SD</t>
  </si>
  <si>
    <t>180 Day Ret - SD</t>
  </si>
  <si>
    <t>30-day Return - Wt Lev</t>
  </si>
  <si>
    <t>Changed name; and calcby 1 day</t>
  </si>
  <si>
    <t>Return-Raw</t>
  </si>
  <si>
    <t>Proforma Daily Return, Normalized to 10% (CAN also do 15%)</t>
  </si>
  <si>
    <t>I stopped here.</t>
  </si>
  <si>
    <t xml:space="preserve">CORRECTED FORMULA IN THE COLUMN 'N' USES COLUMN 'M' INSTEAD OF 'L' </t>
  </si>
  <si>
    <t>SOFTWARE RESULTS</t>
  </si>
  <si>
    <t>Errors</t>
  </si>
  <si>
    <t>Max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</si>
</sst>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43" applyNumberFormat="1" applyFont="1"/>
    <xf numFmtId="164" fontId="0" fillId="33" borderId="0" xfId="43" applyNumberFormat="1" applyFont="1" applyFill="1"/>
    <xf numFmtId="10" fontId="0" fillId="0" borderId="0" xfId="43" applyNumberFormat="1" applyFont="1"/>
    <xf numFmtId="10" fontId="0" fillId="33" borderId="0" xfId="43" applyNumberFormat="1" applyFont="1" applyFill="1"/>
    <xf numFmtId="10" fontId="0" fillId="33" borderId="0" xfId="43" applyNumberFormat="1" applyFont="1" applyFill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0" fontId="18" fillId="0" borderId="0" xfId="43" applyNumberFormat="1" applyFont="1" applyAlignment="1">
      <alignment wrapText="1"/>
    </xf>
    <xf numFmtId="10" fontId="18" fillId="33" borderId="0" xfId="43" applyNumberFormat="1" applyFont="1" applyFill="1" applyAlignment="1">
      <alignment wrapText="1"/>
    </xf>
    <xf numFmtId="165" fontId="0" fillId="0" borderId="0" xfId="42" applyNumberFormat="1" applyFont="1"/>
    <xf numFmtId="165" fontId="18" fillId="0" borderId="0" xfId="42" applyNumberFormat="1" applyFont="1" applyAlignment="1">
      <alignment wrapText="1"/>
    </xf>
    <xf numFmtId="10" fontId="0" fillId="34" borderId="0" xfId="43" applyNumberFormat="1" applyFont="1" applyFill="1"/>
    <xf numFmtId="10" fontId="19" fillId="34" borderId="0" xfId="43" applyNumberFormat="1" applyFont="1" applyFill="1" applyAlignment="1">
      <alignment wrapText="1"/>
    </xf>
    <xf numFmtId="165" fontId="0" fillId="33" borderId="0" xfId="42" applyNumberFormat="1" applyFont="1" applyFill="1"/>
    <xf numFmtId="165" fontId="18" fillId="33" borderId="0" xfId="42" applyNumberFormat="1" applyFont="1" applyFill="1" applyAlignment="1">
      <alignment wrapText="1"/>
    </xf>
    <xf numFmtId="164" fontId="18" fillId="33" borderId="0" xfId="43" applyNumberFormat="1" applyFont="1" applyFill="1" applyAlignment="1">
      <alignment wrapText="1"/>
    </xf>
    <xf numFmtId="0" fontId="0" fillId="35" borderId="0" xfId="0" applyFill="1"/>
    <xf numFmtId="0" fontId="0" fillId="35" borderId="10" xfId="0" applyFill="1" applyBorder="1"/>
    <xf numFmtId="10" fontId="0" fillId="35" borderId="0" xfId="43" applyNumberFormat="1" applyFont="1" applyFill="1"/>
    <xf numFmtId="0" fontId="0" fillId="35" borderId="0" xfId="0" applyFill="1" applyBorder="1"/>
    <xf numFmtId="0" fontId="18" fillId="35" borderId="0" xfId="0" applyFont="1" applyFill="1" applyAlignment="1">
      <alignment wrapText="1"/>
    </xf>
    <xf numFmtId="0" fontId="18" fillId="35" borderId="10" xfId="0" applyFont="1" applyFill="1" applyBorder="1" applyAlignment="1">
      <alignment wrapText="1"/>
    </xf>
    <xf numFmtId="10" fontId="18" fillId="35" borderId="0" xfId="43" applyNumberFormat="1" applyFont="1" applyFill="1" applyAlignment="1">
      <alignment wrapText="1"/>
    </xf>
    <xf numFmtId="0" fontId="20" fillId="35" borderId="0" xfId="0" applyFont="1" applyFill="1" applyAlignment="1">
      <alignment wrapText="1"/>
    </xf>
    <xf numFmtId="0" fontId="0" fillId="33" borderId="0" xfId="42" applyNumberFormat="1" applyFont="1" applyFill="1"/>
    <xf numFmtId="0" fontId="18" fillId="33" borderId="0" xfId="42" applyNumberFormat="1" applyFont="1" applyFill="1" applyAlignment="1">
      <alignment wrapText="1"/>
    </xf>
    <xf numFmtId="10" fontId="0" fillId="36" borderId="0" xfId="43" applyNumberFormat="1" applyFont="1" applyFill="1" applyAlignment="1">
      <alignment wrapText="1"/>
    </xf>
    <xf numFmtId="0" fontId="18" fillId="36" borderId="0" xfId="42" applyNumberFormat="1" applyFont="1" applyFill="1" applyAlignment="1">
      <alignment wrapText="1"/>
    </xf>
    <xf numFmtId="0" fontId="0" fillId="36" borderId="0" xfId="42" applyNumberFormat="1" applyFont="1" applyFill="1"/>
    <xf numFmtId="0" fontId="0" fillId="36" borderId="0" xfId="43" applyNumberFormat="1" applyFont="1" applyFill="1"/>
    <xf numFmtId="0" fontId="0" fillId="36" borderId="0" xfId="0" applyFill="1"/>
    <xf numFmtId="10" fontId="0" fillId="37" borderId="0" xfId="43" applyNumberFormat="1" applyFont="1" applyFill="1" applyAlignment="1">
      <alignment wrapText="1"/>
    </xf>
    <xf numFmtId="0" fontId="18" fillId="37" borderId="0" xfId="42" applyNumberFormat="1" applyFont="1" applyFill="1" applyAlignment="1">
      <alignment wrapText="1"/>
    </xf>
    <xf numFmtId="0" fontId="0" fillId="37" borderId="0" xfId="42" applyNumberFormat="1" applyFont="1" applyFill="1"/>
    <xf numFmtId="0" fontId="0" fillId="37" borderId="0" xfId="43" applyNumberFormat="1" applyFont="1" applyFill="1"/>
    <xf numFmtId="10" fontId="0" fillId="33" borderId="0" xfId="42" applyNumberFormat="1" applyFont="1" applyFill="1"/>
    <xf numFmtId="10" fontId="0" fillId="37" borderId="0" xfId="42" applyNumberFormat="1" applyFont="1" applyFill="1"/>
    <xf numFmtId="10" fontId="0" fillId="37" borderId="0" xfId="43" applyNumberFormat="1" applyFont="1" applyFill="1"/>
    <xf numFmtId="10" fontId="0" fillId="37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0"/>
  <sheetViews>
    <sheetView tabSelected="1" workbookViewId="0">
      <pane xSplit="1" ySplit="2" topLeftCell="J235" activePane="bottomRight" state="frozen"/>
      <selection pane="topRight" activeCell="B1" sqref="B1"/>
      <selection pane="bottomLeft" activeCell="A3" sqref="A3"/>
      <selection pane="bottomRight" activeCell="P235" sqref="P235"/>
    </sheetView>
  </sheetViews>
  <sheetFormatPr defaultRowHeight="15" x14ac:dyDescent="0.25"/>
  <cols>
    <col min="1" max="1" width="10.42578125" bestFit="1" customWidth="1"/>
    <col min="4" max="4" width="12.140625" customWidth="1"/>
    <col min="5" max="5" width="13" style="5" customWidth="1"/>
    <col min="6" max="6" width="22.7109375" style="12" customWidth="1"/>
    <col min="7" max="7" width="21.140625" style="5" bestFit="1" customWidth="1"/>
    <col min="8" max="8" width="21.140625" style="6" customWidth="1"/>
    <col min="9" max="9" width="16.85546875" style="14" customWidth="1"/>
    <col min="10" max="10" width="12.28515625" style="3" bestFit="1" customWidth="1"/>
    <col min="11" max="11" width="20" style="5" customWidth="1"/>
    <col min="12" max="12" width="16.28515625" style="12" customWidth="1"/>
    <col min="13" max="13" width="15.140625" style="27" customWidth="1"/>
    <col min="14" max="14" width="15.140625" style="16" customWidth="1"/>
    <col min="15" max="15" width="21" style="27" customWidth="1"/>
    <col min="16" max="16" width="21" style="36" customWidth="1"/>
    <col min="17" max="17" width="21" style="31" customWidth="1"/>
    <col min="18" max="18" width="21" style="19" bestFit="1" customWidth="1"/>
    <col min="19" max="19" width="25" style="20" bestFit="1" customWidth="1"/>
    <col min="20" max="20" width="29.85546875" style="20" bestFit="1" customWidth="1"/>
    <col min="21" max="21" width="12" style="19" bestFit="1" customWidth="1"/>
    <col min="22" max="22" width="12" style="19" customWidth="1"/>
    <col min="23" max="23" width="23.7109375" style="19" customWidth="1"/>
    <col min="24" max="24" width="18" style="21" customWidth="1"/>
    <col min="25" max="25" width="12" style="19" customWidth="1"/>
    <col min="26" max="26" width="17.5703125" style="21" bestFit="1" customWidth="1"/>
    <col min="27" max="27" width="17.5703125" style="19" customWidth="1"/>
    <col min="28" max="28" width="23" style="19" bestFit="1" customWidth="1"/>
    <col min="29" max="29" width="23.85546875" style="19" bestFit="1" customWidth="1"/>
    <col min="30" max="30" width="26.28515625" style="19" bestFit="1" customWidth="1"/>
    <col min="31" max="31" width="12" style="19" bestFit="1" customWidth="1"/>
  </cols>
  <sheetData>
    <row r="1" spans="1:31" ht="60" x14ac:dyDescent="0.25">
      <c r="A1" t="s">
        <v>0</v>
      </c>
      <c r="B1" t="s">
        <v>1</v>
      </c>
      <c r="C1" t="s">
        <v>2</v>
      </c>
      <c r="D1" s="2" t="s">
        <v>33</v>
      </c>
      <c r="E1" s="5" t="s">
        <v>3</v>
      </c>
      <c r="F1" s="16" t="s">
        <v>26</v>
      </c>
      <c r="G1" s="6" t="s">
        <v>31</v>
      </c>
      <c r="H1" s="6" t="s">
        <v>28</v>
      </c>
      <c r="J1" s="4" t="s">
        <v>25</v>
      </c>
      <c r="K1" s="7" t="s">
        <v>34</v>
      </c>
      <c r="L1" s="16" t="s">
        <v>27</v>
      </c>
      <c r="M1" s="27" t="s">
        <v>29</v>
      </c>
      <c r="N1" s="16" t="s">
        <v>30</v>
      </c>
      <c r="O1" s="7" t="s">
        <v>36</v>
      </c>
      <c r="P1" s="34" t="s">
        <v>37</v>
      </c>
      <c r="Q1" s="29" t="s">
        <v>38</v>
      </c>
      <c r="R1" s="19" t="s">
        <v>5</v>
      </c>
      <c r="S1" s="20" t="s">
        <v>6</v>
      </c>
      <c r="T1" s="20" t="s">
        <v>7</v>
      </c>
      <c r="U1" s="19" t="s">
        <v>9</v>
      </c>
      <c r="V1" s="19" t="s">
        <v>18</v>
      </c>
      <c r="W1" s="19" t="s">
        <v>10</v>
      </c>
      <c r="X1" s="21" t="s">
        <v>4</v>
      </c>
      <c r="Y1" s="19" t="s">
        <v>11</v>
      </c>
      <c r="Z1" s="21" t="s">
        <v>12</v>
      </c>
      <c r="AA1" s="19" t="s">
        <v>13</v>
      </c>
      <c r="AB1" s="19" t="s">
        <v>14</v>
      </c>
      <c r="AC1" s="20" t="s">
        <v>15</v>
      </c>
      <c r="AD1" s="20" t="s">
        <v>17</v>
      </c>
      <c r="AE1" s="22" t="s">
        <v>16</v>
      </c>
    </row>
    <row r="2" spans="1:31" s="9" customFormat="1" ht="39.75" x14ac:dyDescent="0.3">
      <c r="A2" s="8">
        <v>43808</v>
      </c>
      <c r="B2" s="9">
        <v>49944.46</v>
      </c>
      <c r="C2" s="9">
        <v>0.99000000953674305</v>
      </c>
      <c r="D2" s="9">
        <v>0</v>
      </c>
      <c r="E2" s="10">
        <f>IF(C2&lt;&gt;0,D2/C2,0)</f>
        <v>0</v>
      </c>
      <c r="F2" s="13">
        <v>1</v>
      </c>
      <c r="G2" s="11" t="s">
        <v>32</v>
      </c>
      <c r="H2" s="11" t="s">
        <v>23</v>
      </c>
      <c r="I2" s="15" t="s">
        <v>24</v>
      </c>
      <c r="J2" s="18"/>
      <c r="K2" s="11">
        <v>0.1</v>
      </c>
      <c r="L2" s="17">
        <v>1</v>
      </c>
      <c r="M2" s="28"/>
      <c r="N2" s="17"/>
      <c r="O2" s="28"/>
      <c r="P2" s="35"/>
      <c r="Q2" s="30"/>
      <c r="R2" s="26" t="s">
        <v>35</v>
      </c>
      <c r="S2" s="24"/>
      <c r="T2" s="24">
        <v>0</v>
      </c>
      <c r="U2" s="23">
        <f>ABS(S2-T2)</f>
        <v>0</v>
      </c>
      <c r="V2" s="23"/>
      <c r="W2" s="23" t="s">
        <v>19</v>
      </c>
      <c r="X2" s="25" t="s">
        <v>20</v>
      </c>
      <c r="Y2" s="23"/>
      <c r="Z2" s="25" t="s">
        <v>21</v>
      </c>
      <c r="AA2" s="23" t="s">
        <v>22</v>
      </c>
      <c r="AB2" s="23"/>
      <c r="AC2" s="23"/>
      <c r="AD2" s="23">
        <v>0</v>
      </c>
      <c r="AE2" s="23">
        <f>ABS(AC2-AD2)</f>
        <v>0</v>
      </c>
    </row>
    <row r="3" spans="1:31" x14ac:dyDescent="0.25">
      <c r="A3" s="1">
        <v>43809</v>
      </c>
      <c r="B3">
        <v>50217.46</v>
      </c>
      <c r="C3">
        <v>0.980000019073486</v>
      </c>
      <c r="D3">
        <f>+B3/B2-1</f>
        <v>5.4660717124581648E-3</v>
      </c>
      <c r="E3" s="5">
        <f t="shared" ref="E3:E8" si="0">IF(C3&lt;&gt;0,D3/C3,0)</f>
        <v>5.5776240878300304E-3</v>
      </c>
      <c r="F3" s="12">
        <f>+F2*(1+E3)</f>
        <v>1.00557762408783</v>
      </c>
      <c r="L3" s="12">
        <f>L2*(1+K3)</f>
        <v>1</v>
      </c>
      <c r="M3" s="38"/>
      <c r="N3" s="38"/>
      <c r="O3" s="38"/>
      <c r="P3" s="39"/>
      <c r="T3" s="20">
        <v>0</v>
      </c>
      <c r="U3" s="19">
        <f t="shared" ref="U3:U66" si="1">ABS(S3-T3)</f>
        <v>0</v>
      </c>
      <c r="AD3" s="19">
        <v>0</v>
      </c>
      <c r="AE3" s="19">
        <f t="shared" ref="AE3:AE66" si="2">ABS(AC3-AD3)</f>
        <v>0</v>
      </c>
    </row>
    <row r="4" spans="1:31" x14ac:dyDescent="0.25">
      <c r="A4" s="1">
        <v>43810</v>
      </c>
      <c r="B4">
        <v>51187.46</v>
      </c>
      <c r="C4">
        <v>0.97000002861022905</v>
      </c>
      <c r="D4">
        <f t="shared" ref="D4:D67" si="3">+B4/B3-1</f>
        <v>1.9315990892410762E-2</v>
      </c>
      <c r="E4" s="5">
        <f t="shared" si="0"/>
        <v>1.9913392085241292E-2</v>
      </c>
      <c r="F4" s="12">
        <f t="shared" ref="F4:F67" si="4">+F3*(1+E4)</f>
        <v>1.0256020855884362</v>
      </c>
      <c r="L4" s="12">
        <f t="shared" ref="L4:L67" si="5">L3*(1+K4)</f>
        <v>1</v>
      </c>
      <c r="M4" s="38"/>
      <c r="N4" s="38"/>
      <c r="O4" s="38"/>
      <c r="P4" s="39"/>
      <c r="T4" s="20">
        <v>0</v>
      </c>
      <c r="U4" s="19">
        <f t="shared" si="1"/>
        <v>0</v>
      </c>
      <c r="AD4" s="19">
        <v>0</v>
      </c>
      <c r="AE4" s="19">
        <f t="shared" si="2"/>
        <v>0</v>
      </c>
    </row>
    <row r="5" spans="1:31" x14ac:dyDescent="0.25">
      <c r="A5" s="1">
        <v>43811</v>
      </c>
      <c r="B5">
        <v>52220.46</v>
      </c>
      <c r="C5">
        <v>0.94999998807907104</v>
      </c>
      <c r="D5">
        <f t="shared" si="3"/>
        <v>2.0180723950748769E-2</v>
      </c>
      <c r="E5" s="5">
        <f t="shared" si="0"/>
        <v>2.124286758314051E-2</v>
      </c>
      <c r="F5" s="12">
        <f t="shared" si="4"/>
        <v>1.0473888148855841</v>
      </c>
      <c r="L5" s="12">
        <f t="shared" si="5"/>
        <v>1</v>
      </c>
      <c r="M5" s="38"/>
      <c r="N5" s="38"/>
      <c r="O5" s="38"/>
      <c r="P5" s="39"/>
      <c r="T5" s="20">
        <v>0</v>
      </c>
      <c r="U5" s="19">
        <f t="shared" si="1"/>
        <v>0</v>
      </c>
      <c r="AD5" s="19">
        <v>0</v>
      </c>
      <c r="AE5" s="19">
        <f t="shared" si="2"/>
        <v>0</v>
      </c>
    </row>
    <row r="6" spans="1:31" x14ac:dyDescent="0.25">
      <c r="A6" s="1">
        <v>43812</v>
      </c>
      <c r="B6">
        <v>52240.46</v>
      </c>
      <c r="C6">
        <v>0.94999998807907104</v>
      </c>
      <c r="D6">
        <f t="shared" si="3"/>
        <v>3.8299164733524016E-4</v>
      </c>
      <c r="E6" s="5">
        <f t="shared" si="0"/>
        <v>4.0314910751700214E-4</v>
      </c>
      <c r="F6" s="12">
        <f t="shared" si="4"/>
        <v>1.0478110687515285</v>
      </c>
      <c r="L6" s="12">
        <f t="shared" si="5"/>
        <v>1</v>
      </c>
      <c r="M6" s="38"/>
      <c r="N6" s="38"/>
      <c r="O6" s="38"/>
      <c r="P6" s="39"/>
      <c r="T6" s="20">
        <v>0</v>
      </c>
      <c r="U6" s="19">
        <f t="shared" si="1"/>
        <v>0</v>
      </c>
      <c r="AD6" s="19">
        <v>0</v>
      </c>
      <c r="AE6" s="19">
        <f t="shared" si="2"/>
        <v>0</v>
      </c>
    </row>
    <row r="7" spans="1:31" x14ac:dyDescent="0.25">
      <c r="A7" s="1">
        <v>43813</v>
      </c>
      <c r="B7">
        <v>52240.46</v>
      </c>
      <c r="C7">
        <v>0.94999998807907104</v>
      </c>
      <c r="D7">
        <f t="shared" si="3"/>
        <v>0</v>
      </c>
      <c r="E7" s="5">
        <f t="shared" si="0"/>
        <v>0</v>
      </c>
      <c r="F7" s="12">
        <f t="shared" si="4"/>
        <v>1.0478110687515285</v>
      </c>
      <c r="L7" s="12">
        <f t="shared" si="5"/>
        <v>1</v>
      </c>
      <c r="M7" s="38"/>
      <c r="N7" s="38"/>
      <c r="O7" s="38"/>
      <c r="P7" s="39"/>
      <c r="T7" s="20">
        <v>0</v>
      </c>
      <c r="U7" s="19">
        <f t="shared" si="1"/>
        <v>0</v>
      </c>
      <c r="AD7" s="19">
        <v>0</v>
      </c>
      <c r="AE7" s="19">
        <f t="shared" si="2"/>
        <v>0</v>
      </c>
    </row>
    <row r="8" spans="1:31" x14ac:dyDescent="0.25">
      <c r="A8" s="1">
        <v>43814</v>
      </c>
      <c r="B8">
        <v>52240.46</v>
      </c>
      <c r="C8">
        <v>0.94999998807907104</v>
      </c>
      <c r="D8">
        <f t="shared" si="3"/>
        <v>0</v>
      </c>
      <c r="E8" s="5">
        <f t="shared" si="0"/>
        <v>0</v>
      </c>
      <c r="F8" s="12">
        <f t="shared" si="4"/>
        <v>1.0478110687515285</v>
      </c>
      <c r="L8" s="12">
        <f t="shared" si="5"/>
        <v>1</v>
      </c>
      <c r="M8" s="38"/>
      <c r="N8" s="38"/>
      <c r="O8" s="38"/>
      <c r="P8" s="39"/>
      <c r="T8" s="20">
        <v>0</v>
      </c>
      <c r="U8" s="19">
        <f t="shared" si="1"/>
        <v>0</v>
      </c>
      <c r="W8" s="19">
        <f>AVERAGE(C2:C8)</f>
        <v>0.96285714421953461</v>
      </c>
      <c r="X8" s="21">
        <f>IF(W8&lt;&gt;0,D8/W8,0)</f>
        <v>0</v>
      </c>
      <c r="Y8" s="19">
        <v>1</v>
      </c>
      <c r="AD8" s="19">
        <v>0</v>
      </c>
      <c r="AE8" s="19">
        <f t="shared" si="2"/>
        <v>0</v>
      </c>
    </row>
    <row r="9" spans="1:31" x14ac:dyDescent="0.25">
      <c r="A9" s="1">
        <v>43815</v>
      </c>
      <c r="B9">
        <v>52658.46</v>
      </c>
      <c r="C9">
        <v>0.93999999761581399</v>
      </c>
      <c r="D9">
        <f t="shared" si="3"/>
        <v>8.0014609365997025E-3</v>
      </c>
      <c r="E9" s="6">
        <f>IF(C9&lt;&gt;0,D9/AVERAGE(C3:C9),0)</f>
        <v>8.3722311773032701E-3</v>
      </c>
      <c r="F9" s="12">
        <f t="shared" si="4"/>
        <v>1.0565835852492536</v>
      </c>
      <c r="L9" s="12">
        <f t="shared" si="5"/>
        <v>1</v>
      </c>
      <c r="M9" s="38"/>
      <c r="N9" s="38"/>
      <c r="O9" s="38"/>
      <c r="P9" s="39"/>
      <c r="T9" s="20">
        <v>0</v>
      </c>
      <c r="U9" s="19">
        <f t="shared" si="1"/>
        <v>0</v>
      </c>
      <c r="W9" s="19">
        <f t="shared" ref="W9:W72" si="6">AVERAGE(C3:C9)</f>
        <v>0.95571428537368763</v>
      </c>
      <c r="X9" s="21">
        <f t="shared" ref="X9:X72" si="7">IF(W9&lt;&gt;0,D9/W9,0)</f>
        <v>8.3722311773032701E-3</v>
      </c>
      <c r="Y9" s="19">
        <f t="shared" ref="Y9:Y67" si="8">+Y8*(1+X9)</f>
        <v>1.0083722311773033</v>
      </c>
      <c r="AD9" s="19">
        <v>0</v>
      </c>
      <c r="AE9" s="19">
        <f t="shared" si="2"/>
        <v>0</v>
      </c>
    </row>
    <row r="10" spans="1:31" x14ac:dyDescent="0.25">
      <c r="A10" s="1">
        <v>43816</v>
      </c>
      <c r="B10">
        <v>53148.46</v>
      </c>
      <c r="C10">
        <v>0.93000000715255704</v>
      </c>
      <c r="D10">
        <f t="shared" si="3"/>
        <v>9.3052474379236028E-3</v>
      </c>
      <c r="E10" s="6">
        <f t="shared" ref="E10:E73" si="9">IF(C10&lt;&gt;0,D10/AVERAGE(C4:C10),0)</f>
        <v>9.8097488261739158E-3</v>
      </c>
      <c r="F10" s="12">
        <f t="shared" si="4"/>
        <v>1.0669484048344071</v>
      </c>
      <c r="L10" s="12">
        <f t="shared" si="5"/>
        <v>1</v>
      </c>
      <c r="M10" s="38"/>
      <c r="N10" s="38"/>
      <c r="O10" s="38"/>
      <c r="P10" s="39"/>
      <c r="T10" s="20">
        <v>0</v>
      </c>
      <c r="U10" s="19">
        <f t="shared" si="1"/>
        <v>0</v>
      </c>
      <c r="W10" s="19">
        <f t="shared" si="6"/>
        <v>0.94857142652784077</v>
      </c>
      <c r="X10" s="21">
        <f t="shared" si="7"/>
        <v>9.8097488261739158E-3</v>
      </c>
      <c r="Y10" s="19">
        <f t="shared" si="8"/>
        <v>1.0182641094884413</v>
      </c>
      <c r="AD10" s="19">
        <v>0</v>
      </c>
      <c r="AE10" s="19">
        <f t="shared" si="2"/>
        <v>0</v>
      </c>
    </row>
    <row r="11" spans="1:31" x14ac:dyDescent="0.25">
      <c r="A11" s="1">
        <v>43817</v>
      </c>
      <c r="B11">
        <v>53059.46</v>
      </c>
      <c r="C11">
        <v>0.93000000715255704</v>
      </c>
      <c r="D11">
        <f t="shared" si="3"/>
        <v>-1.6745546343205353E-3</v>
      </c>
      <c r="E11" s="6">
        <f t="shared" si="9"/>
        <v>-1.7760428035999982E-3</v>
      </c>
      <c r="F11" s="12">
        <f t="shared" si="4"/>
        <v>1.0650534587981886</v>
      </c>
      <c r="L11" s="12">
        <f t="shared" si="5"/>
        <v>1</v>
      </c>
      <c r="M11" s="38"/>
      <c r="N11" s="38"/>
      <c r="O11" s="38"/>
      <c r="P11" s="39"/>
      <c r="T11" s="20">
        <v>0</v>
      </c>
      <c r="U11" s="19">
        <f t="shared" si="1"/>
        <v>0</v>
      </c>
      <c r="W11" s="19">
        <f t="shared" si="6"/>
        <v>0.94285713774817326</v>
      </c>
      <c r="X11" s="21">
        <f t="shared" si="7"/>
        <v>-1.7760428035999982E-3</v>
      </c>
      <c r="Y11" s="19">
        <f t="shared" si="8"/>
        <v>1.0164556288446203</v>
      </c>
      <c r="AD11" s="19">
        <v>0</v>
      </c>
      <c r="AE11" s="19">
        <f t="shared" si="2"/>
        <v>0</v>
      </c>
    </row>
    <row r="12" spans="1:31" x14ac:dyDescent="0.25">
      <c r="A12" s="1">
        <v>43818</v>
      </c>
      <c r="B12">
        <v>53497.46</v>
      </c>
      <c r="C12">
        <v>0.92000001668930098</v>
      </c>
      <c r="D12">
        <f t="shared" si="3"/>
        <v>8.2548898914538427E-3</v>
      </c>
      <c r="E12" s="6">
        <f t="shared" si="9"/>
        <v>8.795164277486273E-3</v>
      </c>
      <c r="F12" s="12">
        <f t="shared" si="4"/>
        <v>1.0744207789326234</v>
      </c>
      <c r="L12" s="12">
        <f t="shared" si="5"/>
        <v>1</v>
      </c>
      <c r="M12" s="38"/>
      <c r="N12" s="38"/>
      <c r="O12" s="38"/>
      <c r="P12" s="39"/>
      <c r="T12" s="20">
        <v>0</v>
      </c>
      <c r="U12" s="19">
        <f t="shared" si="1"/>
        <v>0</v>
      </c>
      <c r="W12" s="19">
        <f t="shared" si="6"/>
        <v>0.93857142754963463</v>
      </c>
      <c r="X12" s="21">
        <f t="shared" si="7"/>
        <v>8.795164277486273E-3</v>
      </c>
      <c r="Y12" s="19">
        <f t="shared" si="8"/>
        <v>1.0253955230810843</v>
      </c>
      <c r="AD12" s="19">
        <v>0</v>
      </c>
      <c r="AE12" s="19">
        <f t="shared" si="2"/>
        <v>0</v>
      </c>
    </row>
    <row r="13" spans="1:31" x14ac:dyDescent="0.25">
      <c r="A13" s="1">
        <v>43819</v>
      </c>
      <c r="B13">
        <v>54044.46</v>
      </c>
      <c r="C13">
        <v>0.91000002622604403</v>
      </c>
      <c r="D13">
        <f t="shared" si="3"/>
        <v>1.0224784503787721E-2</v>
      </c>
      <c r="E13" s="6">
        <f t="shared" si="9"/>
        <v>1.0960718405328177E-2</v>
      </c>
      <c r="F13" s="12">
        <f t="shared" si="4"/>
        <v>1.0861972025393374</v>
      </c>
      <c r="L13" s="12">
        <f t="shared" si="5"/>
        <v>1</v>
      </c>
      <c r="M13" s="38"/>
      <c r="N13" s="38"/>
      <c r="O13" s="38"/>
      <c r="P13" s="39"/>
      <c r="T13" s="20">
        <v>0</v>
      </c>
      <c r="U13" s="19">
        <f t="shared" si="1"/>
        <v>0</v>
      </c>
      <c r="W13" s="19">
        <f t="shared" si="6"/>
        <v>0.93285714728491642</v>
      </c>
      <c r="X13" s="21">
        <f t="shared" si="7"/>
        <v>1.0960718405328177E-2</v>
      </c>
      <c r="Y13" s="19">
        <f t="shared" si="8"/>
        <v>1.0366345946636601</v>
      </c>
      <c r="AD13" s="19">
        <v>0</v>
      </c>
      <c r="AE13" s="19">
        <f t="shared" si="2"/>
        <v>0</v>
      </c>
    </row>
    <row r="14" spans="1:31" x14ac:dyDescent="0.25">
      <c r="A14" s="1">
        <v>43820</v>
      </c>
      <c r="B14">
        <v>54044.46</v>
      </c>
      <c r="C14">
        <v>0.91000002622604403</v>
      </c>
      <c r="D14">
        <f t="shared" si="3"/>
        <v>0</v>
      </c>
      <c r="E14" s="6">
        <f t="shared" si="9"/>
        <v>0</v>
      </c>
      <c r="F14" s="12">
        <f t="shared" si="4"/>
        <v>1.0861972025393374</v>
      </c>
      <c r="L14" s="12">
        <f t="shared" si="5"/>
        <v>1</v>
      </c>
      <c r="M14" s="38"/>
      <c r="N14" s="38"/>
      <c r="O14" s="38"/>
      <c r="P14" s="39"/>
      <c r="T14" s="20">
        <v>0</v>
      </c>
      <c r="U14" s="19">
        <f t="shared" si="1"/>
        <v>0</v>
      </c>
      <c r="W14" s="19">
        <f t="shared" si="6"/>
        <v>0.92714286702019832</v>
      </c>
      <c r="X14" s="21">
        <f t="shared" si="7"/>
        <v>0</v>
      </c>
      <c r="Y14" s="19">
        <f t="shared" si="8"/>
        <v>1.0366345946636601</v>
      </c>
      <c r="AD14" s="19">
        <v>0</v>
      </c>
      <c r="AE14" s="19">
        <f t="shared" si="2"/>
        <v>0</v>
      </c>
    </row>
    <row r="15" spans="1:31" x14ac:dyDescent="0.25">
      <c r="A15" s="1">
        <v>43821</v>
      </c>
      <c r="B15">
        <v>54044.46</v>
      </c>
      <c r="C15">
        <v>0.91000002622604403</v>
      </c>
      <c r="D15">
        <f t="shared" si="3"/>
        <v>0</v>
      </c>
      <c r="E15" s="6">
        <f t="shared" si="9"/>
        <v>0</v>
      </c>
      <c r="F15" s="12">
        <f t="shared" si="4"/>
        <v>1.0861972025393374</v>
      </c>
      <c r="L15" s="12">
        <f t="shared" si="5"/>
        <v>1</v>
      </c>
      <c r="M15" s="38"/>
      <c r="N15" s="38"/>
      <c r="O15" s="38"/>
      <c r="P15" s="39"/>
      <c r="T15" s="20">
        <v>0</v>
      </c>
      <c r="U15" s="19">
        <f t="shared" si="1"/>
        <v>0</v>
      </c>
      <c r="W15" s="19">
        <f t="shared" si="6"/>
        <v>0.92142858675548012</v>
      </c>
      <c r="X15" s="21">
        <f t="shared" si="7"/>
        <v>0</v>
      </c>
      <c r="Y15" s="19">
        <f t="shared" si="8"/>
        <v>1.0366345946636601</v>
      </c>
      <c r="AD15" s="19">
        <v>0</v>
      </c>
      <c r="AE15" s="19">
        <f t="shared" si="2"/>
        <v>0</v>
      </c>
    </row>
    <row r="16" spans="1:31" x14ac:dyDescent="0.25">
      <c r="A16" s="1">
        <v>43822</v>
      </c>
      <c r="B16">
        <v>54105.46</v>
      </c>
      <c r="C16">
        <v>0.91000002622604403</v>
      </c>
      <c r="D16">
        <f t="shared" si="3"/>
        <v>1.1287003330220369E-3</v>
      </c>
      <c r="E16" s="6">
        <f t="shared" si="9"/>
        <v>1.2306701189887729E-3</v>
      </c>
      <c r="F16" s="12">
        <f t="shared" si="4"/>
        <v>1.0875339529798318</v>
      </c>
      <c r="L16" s="12">
        <f t="shared" si="5"/>
        <v>1</v>
      </c>
      <c r="M16" s="38"/>
      <c r="N16" s="38"/>
      <c r="O16" s="38"/>
      <c r="P16" s="39"/>
      <c r="T16" s="20">
        <v>0</v>
      </c>
      <c r="U16" s="19">
        <f t="shared" si="1"/>
        <v>0</v>
      </c>
      <c r="W16" s="19">
        <f t="shared" si="6"/>
        <v>0.9171428765569416</v>
      </c>
      <c r="X16" s="21">
        <f t="shared" si="7"/>
        <v>1.2306701189887729E-3</v>
      </c>
      <c r="Y16" s="19">
        <f t="shared" si="8"/>
        <v>1.0379103498836229</v>
      </c>
      <c r="AD16" s="19">
        <v>0</v>
      </c>
      <c r="AE16" s="19">
        <f t="shared" si="2"/>
        <v>0</v>
      </c>
    </row>
    <row r="17" spans="1:31" x14ac:dyDescent="0.25">
      <c r="A17" s="1">
        <v>43823</v>
      </c>
      <c r="B17">
        <v>53828.46</v>
      </c>
      <c r="C17">
        <v>0.92000001668930098</v>
      </c>
      <c r="D17">
        <f t="shared" si="3"/>
        <v>-5.1196311795519422E-3</v>
      </c>
      <c r="E17" s="6">
        <f t="shared" si="9"/>
        <v>-5.5908607556559888E-3</v>
      </c>
      <c r="F17" s="12">
        <f t="shared" si="4"/>
        <v>1.0814537020816735</v>
      </c>
      <c r="L17" s="12">
        <f t="shared" si="5"/>
        <v>1</v>
      </c>
      <c r="M17" s="38"/>
      <c r="N17" s="38"/>
      <c r="O17" s="38"/>
      <c r="P17" s="39"/>
      <c r="T17" s="20">
        <v>0</v>
      </c>
      <c r="U17" s="19">
        <f t="shared" si="1"/>
        <v>0</v>
      </c>
      <c r="W17" s="19">
        <f t="shared" si="6"/>
        <v>0.91571430649076213</v>
      </c>
      <c r="X17" s="21">
        <f t="shared" si="7"/>
        <v>-5.5908607556559888E-3</v>
      </c>
      <c r="Y17" s="19">
        <f t="shared" si="8"/>
        <v>1.0321075376405693</v>
      </c>
      <c r="AD17" s="19">
        <v>0</v>
      </c>
      <c r="AE17" s="19">
        <f t="shared" si="2"/>
        <v>0</v>
      </c>
    </row>
    <row r="18" spans="1:31" x14ac:dyDescent="0.25">
      <c r="A18" s="1">
        <v>43824</v>
      </c>
      <c r="B18">
        <v>53828.46</v>
      </c>
      <c r="C18">
        <v>0.92000001668930098</v>
      </c>
      <c r="D18">
        <f t="shared" si="3"/>
        <v>0</v>
      </c>
      <c r="E18" s="6">
        <f t="shared" si="9"/>
        <v>0</v>
      </c>
      <c r="F18" s="12">
        <f t="shared" si="4"/>
        <v>1.0814537020816735</v>
      </c>
      <c r="L18" s="12">
        <f t="shared" si="5"/>
        <v>1</v>
      </c>
      <c r="M18" s="38"/>
      <c r="N18" s="38"/>
      <c r="O18" s="38"/>
      <c r="P18" s="39"/>
      <c r="T18" s="20">
        <v>0</v>
      </c>
      <c r="U18" s="19">
        <f t="shared" si="1"/>
        <v>0</v>
      </c>
      <c r="W18" s="19">
        <f t="shared" si="6"/>
        <v>0.91428573642458255</v>
      </c>
      <c r="X18" s="21">
        <f t="shared" si="7"/>
        <v>0</v>
      </c>
      <c r="Y18" s="19">
        <f t="shared" si="8"/>
        <v>1.0321075376405693</v>
      </c>
      <c r="AD18" s="19">
        <v>0</v>
      </c>
      <c r="AE18" s="19">
        <f t="shared" si="2"/>
        <v>0</v>
      </c>
    </row>
    <row r="19" spans="1:31" x14ac:dyDescent="0.25">
      <c r="A19" s="1">
        <v>43825</v>
      </c>
      <c r="B19">
        <v>54470.46</v>
      </c>
      <c r="C19">
        <v>0.91000002622604403</v>
      </c>
      <c r="D19">
        <f t="shared" si="3"/>
        <v>1.192677628154315E-2</v>
      </c>
      <c r="E19" s="6">
        <f t="shared" si="9"/>
        <v>1.3065325793652691E-2</v>
      </c>
      <c r="F19" s="12">
        <f t="shared" si="4"/>
        <v>1.0955832470301223</v>
      </c>
      <c r="L19" s="12">
        <f t="shared" si="5"/>
        <v>1</v>
      </c>
      <c r="M19" s="38"/>
      <c r="N19" s="38"/>
      <c r="O19" s="38"/>
      <c r="P19" s="39"/>
      <c r="T19" s="20">
        <v>0</v>
      </c>
      <c r="U19" s="19">
        <f t="shared" si="1"/>
        <v>0</v>
      </c>
      <c r="W19" s="19">
        <f t="shared" si="6"/>
        <v>0.91285716635840308</v>
      </c>
      <c r="X19" s="21">
        <f t="shared" si="7"/>
        <v>1.3065325793652691E-2</v>
      </c>
      <c r="Y19" s="19">
        <f t="shared" si="8"/>
        <v>1.045592358873928</v>
      </c>
      <c r="AD19" s="19">
        <v>0</v>
      </c>
      <c r="AE19" s="19">
        <f t="shared" si="2"/>
        <v>0</v>
      </c>
    </row>
    <row r="20" spans="1:31" x14ac:dyDescent="0.25">
      <c r="A20" s="1">
        <v>43826</v>
      </c>
      <c r="B20">
        <v>54366.46</v>
      </c>
      <c r="C20">
        <v>0.91000002622604403</v>
      </c>
      <c r="D20">
        <f t="shared" si="3"/>
        <v>-1.9092917518963581E-3</v>
      </c>
      <c r="E20" s="6">
        <f t="shared" si="9"/>
        <v>-2.0915558558990796E-3</v>
      </c>
      <c r="F20" s="12">
        <f t="shared" si="4"/>
        <v>1.0932917734741716</v>
      </c>
      <c r="L20" s="12">
        <f t="shared" si="5"/>
        <v>1</v>
      </c>
      <c r="M20" s="38"/>
      <c r="N20" s="38"/>
      <c r="O20" s="38"/>
      <c r="P20" s="39"/>
      <c r="T20" s="20">
        <v>0</v>
      </c>
      <c r="U20" s="19">
        <f t="shared" si="1"/>
        <v>0</v>
      </c>
      <c r="W20" s="19">
        <f t="shared" si="6"/>
        <v>0.91285716635840308</v>
      </c>
      <c r="X20" s="21">
        <f t="shared" si="7"/>
        <v>-2.0915558558990796E-3</v>
      </c>
      <c r="Y20" s="19">
        <f t="shared" si="8"/>
        <v>1.043405444052842</v>
      </c>
      <c r="AD20" s="19">
        <v>0</v>
      </c>
      <c r="AE20" s="19">
        <f t="shared" si="2"/>
        <v>0</v>
      </c>
    </row>
    <row r="21" spans="1:31" x14ac:dyDescent="0.25">
      <c r="A21" s="1">
        <v>43827</v>
      </c>
      <c r="B21">
        <v>54366.46</v>
      </c>
      <c r="C21">
        <v>0.91000002622604403</v>
      </c>
      <c r="D21">
        <f t="shared" si="3"/>
        <v>0</v>
      </c>
      <c r="E21" s="6">
        <f t="shared" si="9"/>
        <v>0</v>
      </c>
      <c r="F21" s="12">
        <f t="shared" si="4"/>
        <v>1.0932917734741716</v>
      </c>
      <c r="L21" s="12">
        <f t="shared" si="5"/>
        <v>1</v>
      </c>
      <c r="M21" s="38"/>
      <c r="N21" s="38"/>
      <c r="O21" s="38"/>
      <c r="P21" s="39"/>
      <c r="T21" s="20">
        <v>0</v>
      </c>
      <c r="U21" s="19">
        <f t="shared" si="1"/>
        <v>0</v>
      </c>
      <c r="W21" s="19">
        <f t="shared" si="6"/>
        <v>0.91285716635840308</v>
      </c>
      <c r="X21" s="21">
        <f t="shared" si="7"/>
        <v>0</v>
      </c>
      <c r="Y21" s="19">
        <f t="shared" si="8"/>
        <v>1.043405444052842</v>
      </c>
      <c r="AD21" s="19">
        <v>0</v>
      </c>
      <c r="AE21" s="19">
        <f t="shared" si="2"/>
        <v>0</v>
      </c>
    </row>
    <row r="22" spans="1:31" x14ac:dyDescent="0.25">
      <c r="A22" s="1">
        <v>43828</v>
      </c>
      <c r="B22">
        <v>54366.46</v>
      </c>
      <c r="C22">
        <v>0.91000002622604403</v>
      </c>
      <c r="D22">
        <f t="shared" si="3"/>
        <v>0</v>
      </c>
      <c r="E22" s="6">
        <f t="shared" si="9"/>
        <v>0</v>
      </c>
      <c r="F22" s="12">
        <f t="shared" si="4"/>
        <v>1.0932917734741716</v>
      </c>
      <c r="J22" s="3">
        <f>STDEV(D2:D22)*SQRT(365)</f>
        <v>0.13249392662031134</v>
      </c>
      <c r="K22" s="6">
        <f>D22*K$2/J22</f>
        <v>0</v>
      </c>
      <c r="L22" s="12">
        <f t="shared" si="5"/>
        <v>1</v>
      </c>
      <c r="M22" s="38"/>
      <c r="N22" s="38"/>
      <c r="O22" s="38"/>
      <c r="P22" s="39"/>
      <c r="T22" s="20">
        <v>0</v>
      </c>
      <c r="U22" s="19">
        <f t="shared" si="1"/>
        <v>0</v>
      </c>
      <c r="W22" s="19">
        <f t="shared" si="6"/>
        <v>0.91285716635840308</v>
      </c>
      <c r="X22" s="21">
        <f t="shared" si="7"/>
        <v>0</v>
      </c>
      <c r="Y22" s="19">
        <f t="shared" si="8"/>
        <v>1.043405444052842</v>
      </c>
      <c r="AD22" s="19">
        <v>0</v>
      </c>
      <c r="AE22" s="19">
        <f t="shared" si="2"/>
        <v>0</v>
      </c>
    </row>
    <row r="23" spans="1:31" x14ac:dyDescent="0.25">
      <c r="A23" s="1">
        <v>43829</v>
      </c>
      <c r="B23">
        <v>54084.46</v>
      </c>
      <c r="C23">
        <v>0.91000002622604403</v>
      </c>
      <c r="D23">
        <f t="shared" si="3"/>
        <v>-5.1870215570408718E-3</v>
      </c>
      <c r="E23" s="6">
        <f t="shared" si="9"/>
        <v>-5.6821830930386319E-3</v>
      </c>
      <c r="F23" s="12">
        <f t="shared" si="4"/>
        <v>1.0870794894431786</v>
      </c>
      <c r="J23" s="3">
        <f t="shared" ref="J23:J86" si="10">STDEV(D3:D23)*SQRT(365)</f>
        <v>0.13708743235919651</v>
      </c>
      <c r="K23" s="6">
        <f t="shared" ref="K23:K86" si="11">D23*K$2/J23</f>
        <v>-3.783732372672819E-3</v>
      </c>
      <c r="L23" s="12">
        <f t="shared" si="5"/>
        <v>0.99621626762732718</v>
      </c>
      <c r="M23" s="38"/>
      <c r="N23" s="38"/>
      <c r="O23" s="38"/>
      <c r="P23" s="39"/>
      <c r="T23" s="20">
        <v>0</v>
      </c>
      <c r="U23" s="19">
        <f t="shared" si="1"/>
        <v>0</v>
      </c>
      <c r="W23" s="19">
        <f t="shared" si="6"/>
        <v>0.91285716635840308</v>
      </c>
      <c r="X23" s="21">
        <f t="shared" si="7"/>
        <v>-5.6821830930386319E-3</v>
      </c>
      <c r="Y23" s="19">
        <f t="shared" si="8"/>
        <v>1.0374766232794606</v>
      </c>
      <c r="AD23" s="19">
        <v>0</v>
      </c>
      <c r="AE23" s="19">
        <f t="shared" si="2"/>
        <v>0</v>
      </c>
    </row>
    <row r="24" spans="1:31" x14ac:dyDescent="0.25">
      <c r="A24" s="1">
        <v>43830</v>
      </c>
      <c r="B24">
        <v>54274.46</v>
      </c>
      <c r="C24">
        <v>0.91000002622604403</v>
      </c>
      <c r="D24">
        <f t="shared" si="3"/>
        <v>3.5130238889322651E-3</v>
      </c>
      <c r="E24" s="6">
        <f t="shared" si="9"/>
        <v>3.854414820012861E-3</v>
      </c>
      <c r="F24" s="12">
        <f t="shared" si="4"/>
        <v>1.0912695447378202</v>
      </c>
      <c r="J24" s="3">
        <f t="shared" si="10"/>
        <v>0.13690208735897433</v>
      </c>
      <c r="K24" s="6">
        <f t="shared" si="11"/>
        <v>2.5660849711667865E-3</v>
      </c>
      <c r="L24" s="12">
        <f t="shared" si="5"/>
        <v>0.99877264321971759</v>
      </c>
      <c r="M24" s="38"/>
      <c r="N24" s="38"/>
      <c r="O24" s="38"/>
      <c r="P24" s="39"/>
      <c r="T24" s="20">
        <v>0</v>
      </c>
      <c r="U24" s="19">
        <f t="shared" si="1"/>
        <v>0</v>
      </c>
      <c r="W24" s="19">
        <f t="shared" si="6"/>
        <v>0.9114285962922235</v>
      </c>
      <c r="X24" s="21">
        <f t="shared" si="7"/>
        <v>3.854414820012861E-3</v>
      </c>
      <c r="Y24" s="19">
        <f t="shared" si="8"/>
        <v>1.0414754885516457</v>
      </c>
      <c r="AD24" s="19">
        <v>0</v>
      </c>
      <c r="AE24" s="19">
        <f t="shared" si="2"/>
        <v>0</v>
      </c>
    </row>
    <row r="25" spans="1:31" x14ac:dyDescent="0.25">
      <c r="A25" s="1">
        <v>43831</v>
      </c>
      <c r="B25">
        <v>54274.46</v>
      </c>
      <c r="C25">
        <v>0.91000002622604403</v>
      </c>
      <c r="D25">
        <f t="shared" si="3"/>
        <v>0</v>
      </c>
      <c r="E25" s="6">
        <f t="shared" si="9"/>
        <v>0</v>
      </c>
      <c r="F25" s="12">
        <f t="shared" si="4"/>
        <v>1.0912695447378202</v>
      </c>
      <c r="J25" s="3">
        <f t="shared" si="10"/>
        <v>0.11932715545864325</v>
      </c>
      <c r="K25" s="6">
        <f t="shared" si="11"/>
        <v>0</v>
      </c>
      <c r="L25" s="12">
        <f t="shared" si="5"/>
        <v>0.99877264321971759</v>
      </c>
      <c r="M25" s="38"/>
      <c r="N25" s="38"/>
      <c r="O25" s="38"/>
      <c r="P25" s="39"/>
      <c r="T25" s="20">
        <v>0</v>
      </c>
      <c r="U25" s="19">
        <f t="shared" si="1"/>
        <v>0</v>
      </c>
      <c r="W25" s="19">
        <f t="shared" si="6"/>
        <v>0.91000002622604392</v>
      </c>
      <c r="X25" s="21">
        <f t="shared" si="7"/>
        <v>0</v>
      </c>
      <c r="Y25" s="19">
        <f t="shared" si="8"/>
        <v>1.0414754885516457</v>
      </c>
      <c r="AD25" s="19">
        <v>0</v>
      </c>
      <c r="AE25" s="19">
        <f t="shared" si="2"/>
        <v>0</v>
      </c>
    </row>
    <row r="26" spans="1:31" x14ac:dyDescent="0.25">
      <c r="A26" s="1">
        <v>43832</v>
      </c>
      <c r="B26">
        <v>55295.46</v>
      </c>
      <c r="C26">
        <v>0.88999998569488503</v>
      </c>
      <c r="D26">
        <f t="shared" si="3"/>
        <v>1.8811794718915698E-2</v>
      </c>
      <c r="E26" s="6">
        <f t="shared" si="9"/>
        <v>2.0737411033999908E-2</v>
      </c>
      <c r="F26" s="12">
        <f t="shared" si="4"/>
        <v>1.1138996498359344</v>
      </c>
      <c r="J26" s="3">
        <f t="shared" si="10"/>
        <v>0.11577409157499771</v>
      </c>
      <c r="K26" s="6">
        <f t="shared" si="11"/>
        <v>1.6248708552145743E-2</v>
      </c>
      <c r="L26" s="12">
        <f t="shared" si="5"/>
        <v>1.0150014088092509</v>
      </c>
      <c r="M26" s="38"/>
      <c r="N26" s="38"/>
      <c r="O26" s="38"/>
      <c r="P26" s="39"/>
      <c r="T26" s="20">
        <v>0</v>
      </c>
      <c r="U26" s="19">
        <f t="shared" si="1"/>
        <v>0</v>
      </c>
      <c r="W26" s="19">
        <f t="shared" si="6"/>
        <v>0.90714287757873557</v>
      </c>
      <c r="X26" s="21">
        <f t="shared" si="7"/>
        <v>2.0737411033999908E-2</v>
      </c>
      <c r="Y26" s="19">
        <f t="shared" si="8"/>
        <v>1.0630729938395771</v>
      </c>
      <c r="AD26" s="19">
        <v>0</v>
      </c>
      <c r="AE26" s="19">
        <f t="shared" si="2"/>
        <v>0</v>
      </c>
    </row>
    <row r="27" spans="1:31" x14ac:dyDescent="0.25">
      <c r="A27" s="1">
        <v>43833</v>
      </c>
      <c r="B27">
        <v>54492.46</v>
      </c>
      <c r="C27">
        <v>0.91000002622604403</v>
      </c>
      <c r="D27">
        <f t="shared" si="3"/>
        <v>-1.4521987881102705E-2</v>
      </c>
      <c r="E27" s="6">
        <f t="shared" si="9"/>
        <v>-1.6008490216958427E-2</v>
      </c>
      <c r="F27" s="12">
        <f t="shared" si="4"/>
        <v>1.0960677981888625</v>
      </c>
      <c r="J27" s="3">
        <f t="shared" si="10"/>
        <v>0.13619963200090623</v>
      </c>
      <c r="K27" s="6">
        <f t="shared" si="11"/>
        <v>-1.0662281290896646E-2</v>
      </c>
      <c r="L27" s="12">
        <f t="shared" si="5"/>
        <v>1.0041791782778704</v>
      </c>
      <c r="M27" s="38"/>
      <c r="N27" s="38"/>
      <c r="O27" s="38"/>
      <c r="P27" s="39"/>
      <c r="T27" s="20">
        <v>0</v>
      </c>
      <c r="U27" s="19">
        <f t="shared" si="1"/>
        <v>0</v>
      </c>
      <c r="W27" s="19">
        <f t="shared" si="6"/>
        <v>0.90714287757873557</v>
      </c>
      <c r="X27" s="21">
        <f t="shared" si="7"/>
        <v>-1.6008490216958427E-2</v>
      </c>
      <c r="Y27" s="19">
        <f t="shared" si="8"/>
        <v>1.0460548002177836</v>
      </c>
      <c r="AD27" s="19">
        <v>0</v>
      </c>
      <c r="AE27" s="19">
        <f t="shared" si="2"/>
        <v>0</v>
      </c>
    </row>
    <row r="28" spans="1:31" x14ac:dyDescent="0.25">
      <c r="A28" s="1">
        <v>43834</v>
      </c>
      <c r="B28">
        <v>54492.46</v>
      </c>
      <c r="C28">
        <v>0.91000002622604403</v>
      </c>
      <c r="D28">
        <f t="shared" si="3"/>
        <v>0</v>
      </c>
      <c r="E28" s="6">
        <f t="shared" si="9"/>
        <v>0</v>
      </c>
      <c r="F28" s="12">
        <f t="shared" si="4"/>
        <v>1.0960677981888625</v>
      </c>
      <c r="J28" s="3">
        <f t="shared" si="10"/>
        <v>0.13619963200090623</v>
      </c>
      <c r="K28" s="6">
        <f t="shared" si="11"/>
        <v>0</v>
      </c>
      <c r="L28" s="12">
        <f t="shared" si="5"/>
        <v>1.0041791782778704</v>
      </c>
      <c r="M28" s="38"/>
      <c r="N28" s="38"/>
      <c r="O28" s="38"/>
      <c r="P28" s="39"/>
      <c r="T28" s="20">
        <v>0</v>
      </c>
      <c r="U28" s="19">
        <f t="shared" si="1"/>
        <v>0</v>
      </c>
      <c r="W28" s="19">
        <f t="shared" si="6"/>
        <v>0.90714287757873546</v>
      </c>
      <c r="X28" s="21">
        <f t="shared" si="7"/>
        <v>0</v>
      </c>
      <c r="Y28" s="19">
        <f t="shared" si="8"/>
        <v>1.0460548002177836</v>
      </c>
      <c r="AA28" s="19">
        <f>STDEV(W8:W28)*SQRT(365)</f>
        <v>0.32537848889872706</v>
      </c>
      <c r="AD28" s="19">
        <v>0</v>
      </c>
      <c r="AE28" s="19">
        <f t="shared" si="2"/>
        <v>0</v>
      </c>
    </row>
    <row r="29" spans="1:31" x14ac:dyDescent="0.25">
      <c r="A29" s="1">
        <v>43835</v>
      </c>
      <c r="B29">
        <v>54492.46</v>
      </c>
      <c r="C29">
        <v>0.91000002622604403</v>
      </c>
      <c r="D29">
        <f t="shared" si="3"/>
        <v>0</v>
      </c>
      <c r="E29" s="6">
        <f t="shared" si="9"/>
        <v>0</v>
      </c>
      <c r="F29" s="12">
        <f t="shared" si="4"/>
        <v>1.0960677981888625</v>
      </c>
      <c r="J29" s="3">
        <f t="shared" si="10"/>
        <v>0.13619963200090623</v>
      </c>
      <c r="K29" s="6">
        <f t="shared" si="11"/>
        <v>0</v>
      </c>
      <c r="L29" s="12">
        <f t="shared" si="5"/>
        <v>1.0041791782778704</v>
      </c>
      <c r="M29" s="38"/>
      <c r="N29" s="38"/>
      <c r="O29" s="38"/>
      <c r="P29" s="39"/>
      <c r="T29" s="20">
        <v>0</v>
      </c>
      <c r="U29" s="19">
        <f t="shared" si="1"/>
        <v>0</v>
      </c>
      <c r="W29" s="19">
        <f t="shared" si="6"/>
        <v>0.90714287757873546</v>
      </c>
      <c r="X29" s="21">
        <f t="shared" si="7"/>
        <v>0</v>
      </c>
      <c r="Y29" s="19">
        <f t="shared" si="8"/>
        <v>1.0460548002177836</v>
      </c>
      <c r="AA29" s="19">
        <f t="shared" ref="AA29:AA92" si="12">STDEV(W9:W29)*SQRT(365)</f>
        <v>0.2808829506863878</v>
      </c>
      <c r="AD29" s="19">
        <v>0</v>
      </c>
      <c r="AE29" s="19">
        <f t="shared" si="2"/>
        <v>0</v>
      </c>
    </row>
    <row r="30" spans="1:31" x14ac:dyDescent="0.25">
      <c r="A30" s="1">
        <v>43836</v>
      </c>
      <c r="B30">
        <v>54104.46</v>
      </c>
      <c r="C30">
        <v>0.91000002622604403</v>
      </c>
      <c r="D30">
        <f t="shared" si="3"/>
        <v>-7.1202511319914397E-3</v>
      </c>
      <c r="E30" s="6">
        <f t="shared" si="9"/>
        <v>-7.8490955592311722E-3</v>
      </c>
      <c r="F30" s="12">
        <f t="shared" si="4"/>
        <v>1.0874646573014819</v>
      </c>
      <c r="J30" s="3">
        <f t="shared" si="10"/>
        <v>0.138679979661162</v>
      </c>
      <c r="K30" s="6">
        <f t="shared" si="11"/>
        <v>-5.134303559452786E-3</v>
      </c>
      <c r="L30" s="12">
        <f t="shared" si="5"/>
        <v>0.99902341754850998</v>
      </c>
      <c r="M30" s="38"/>
      <c r="N30" s="38"/>
      <c r="O30" s="38"/>
      <c r="P30" s="39"/>
      <c r="T30" s="20">
        <v>0</v>
      </c>
      <c r="U30" s="19">
        <f t="shared" si="1"/>
        <v>0</v>
      </c>
      <c r="W30" s="19">
        <f t="shared" si="6"/>
        <v>0.90714287757873546</v>
      </c>
      <c r="X30" s="21">
        <f t="shared" si="7"/>
        <v>-7.8490955592311722E-3</v>
      </c>
      <c r="Y30" s="19">
        <f t="shared" si="8"/>
        <v>1.0378442161306818</v>
      </c>
      <c r="AA30" s="19">
        <f t="shared" si="12"/>
        <v>0.2393896409193805</v>
      </c>
      <c r="AD30" s="19">
        <v>0</v>
      </c>
      <c r="AE30" s="19">
        <f t="shared" si="2"/>
        <v>0</v>
      </c>
    </row>
    <row r="31" spans="1:31" x14ac:dyDescent="0.25">
      <c r="A31" s="1">
        <v>43837</v>
      </c>
      <c r="B31">
        <v>54562.46</v>
      </c>
      <c r="C31">
        <v>0.91000002622604403</v>
      </c>
      <c r="D31">
        <f t="shared" si="3"/>
        <v>8.4651062038139102E-3</v>
      </c>
      <c r="E31" s="6">
        <f t="shared" si="9"/>
        <v>9.3316129278424292E-3</v>
      </c>
      <c r="F31" s="12">
        <f t="shared" si="4"/>
        <v>1.0976124565561283</v>
      </c>
      <c r="J31" s="3">
        <f t="shared" si="10"/>
        <v>0.1378383409294546</v>
      </c>
      <c r="K31" s="6">
        <f t="shared" si="11"/>
        <v>6.1413291445130899E-3</v>
      </c>
      <c r="L31" s="12">
        <f t="shared" si="5"/>
        <v>1.0051587491787517</v>
      </c>
      <c r="M31" s="38"/>
      <c r="N31" s="38"/>
      <c r="O31" s="38"/>
      <c r="P31" s="39"/>
      <c r="R31" s="19">
        <f>IF(J31&lt;&gt;0,0.1*G31/J31,0)</f>
        <v>0</v>
      </c>
      <c r="T31" s="20">
        <v>0</v>
      </c>
      <c r="U31" s="19">
        <f t="shared" si="1"/>
        <v>0</v>
      </c>
      <c r="W31" s="19">
        <f t="shared" si="6"/>
        <v>0.90714287757873546</v>
      </c>
      <c r="X31" s="21">
        <f t="shared" si="7"/>
        <v>9.3316129278424292E-3</v>
      </c>
      <c r="Y31" s="19">
        <f t="shared" si="8"/>
        <v>1.0475289766350133</v>
      </c>
      <c r="AA31" s="19">
        <f t="shared" si="12"/>
        <v>0.20261899562995445</v>
      </c>
      <c r="AD31" s="19">
        <v>0</v>
      </c>
      <c r="AE31" s="19">
        <f t="shared" si="2"/>
        <v>0</v>
      </c>
    </row>
    <row r="32" spans="1:31" x14ac:dyDescent="0.25">
      <c r="A32" s="1">
        <v>43838</v>
      </c>
      <c r="B32">
        <v>55084.46</v>
      </c>
      <c r="C32">
        <v>0.89999997615814198</v>
      </c>
      <c r="D32">
        <f t="shared" si="3"/>
        <v>9.5670173228992184E-3</v>
      </c>
      <c r="E32" s="6">
        <f t="shared" si="9"/>
        <v>1.056295272525503E-2</v>
      </c>
      <c r="F32" s="12">
        <f t="shared" si="4"/>
        <v>1.1092064850453818</v>
      </c>
      <c r="G32" s="6">
        <f>IF(F3&lt;&gt;0,$F32/$F2-1,0)</f>
        <v>0.10920648504538177</v>
      </c>
      <c r="J32" s="3">
        <f t="shared" si="10"/>
        <v>0.14136936727897084</v>
      </c>
      <c r="K32" s="6">
        <f t="shared" si="11"/>
        <v>6.7673906356390291E-3</v>
      </c>
      <c r="L32" s="12">
        <f t="shared" si="5"/>
        <v>1.0119610510852748</v>
      </c>
      <c r="M32" s="38"/>
      <c r="N32" s="38"/>
      <c r="O32" s="38"/>
      <c r="P32" s="39"/>
      <c r="R32" s="19">
        <f t="shared" ref="R32:R95" si="13">IF(J32&lt;&gt;0,0.1*G32/J32,0)</f>
        <v>7.7249044221779306E-2</v>
      </c>
      <c r="T32" s="20">
        <v>0</v>
      </c>
      <c r="U32" s="19">
        <f t="shared" si="1"/>
        <v>0</v>
      </c>
      <c r="W32" s="19">
        <f t="shared" si="6"/>
        <v>0.90571429899760669</v>
      </c>
      <c r="X32" s="21">
        <f t="shared" si="7"/>
        <v>1.056295272525503E-2</v>
      </c>
      <c r="Y32" s="19">
        <f t="shared" si="8"/>
        <v>1.0585939756935439</v>
      </c>
      <c r="AA32" s="19">
        <f t="shared" si="12"/>
        <v>0.16967173147878126</v>
      </c>
      <c r="AD32" s="19">
        <v>0</v>
      </c>
      <c r="AE32" s="19">
        <f t="shared" si="2"/>
        <v>0</v>
      </c>
    </row>
    <row r="33" spans="1:31" x14ac:dyDescent="0.25">
      <c r="A33" s="1">
        <v>43839</v>
      </c>
      <c r="B33">
        <v>55194.97</v>
      </c>
      <c r="C33">
        <v>0.85000002384185802</v>
      </c>
      <c r="D33">
        <f t="shared" si="3"/>
        <v>2.0061919459681832E-3</v>
      </c>
      <c r="E33" s="6">
        <f t="shared" si="9"/>
        <v>2.2291021157896241E-3</v>
      </c>
      <c r="F33" s="12">
        <f t="shared" si="4"/>
        <v>1.1116790195680439</v>
      </c>
      <c r="G33" s="6">
        <f t="shared" ref="G33:G96" si="14">IF(F4&lt;&gt;0,$F33/$F3-1,0)</f>
        <v>0.10551288427530348</v>
      </c>
      <c r="J33" s="3">
        <f t="shared" si="10"/>
        <v>0.13854343746751599</v>
      </c>
      <c r="K33" s="6">
        <f t="shared" si="11"/>
        <v>1.4480598883931772E-3</v>
      </c>
      <c r="L33" s="12">
        <f t="shared" si="5"/>
        <v>1.0134264312919676</v>
      </c>
      <c r="M33" s="38"/>
      <c r="N33" s="38"/>
      <c r="O33" s="38"/>
      <c r="P33" s="39"/>
      <c r="R33" s="19">
        <f t="shared" si="13"/>
        <v>7.615870242864653E-2</v>
      </c>
      <c r="T33" s="20">
        <v>0</v>
      </c>
      <c r="U33" s="19">
        <f t="shared" si="1"/>
        <v>0</v>
      </c>
      <c r="W33" s="19">
        <f t="shared" si="6"/>
        <v>0.9000000187328886</v>
      </c>
      <c r="X33" s="21">
        <f t="shared" si="7"/>
        <v>2.2291021157896241E-3</v>
      </c>
      <c r="Y33" s="19">
        <f t="shared" si="8"/>
        <v>1.0609536897645244</v>
      </c>
      <c r="AA33" s="19">
        <f t="shared" si="12"/>
        <v>0.14335993944526515</v>
      </c>
      <c r="AD33" s="19">
        <v>0</v>
      </c>
      <c r="AE33" s="19">
        <f t="shared" si="2"/>
        <v>0</v>
      </c>
    </row>
    <row r="34" spans="1:31" x14ac:dyDescent="0.25">
      <c r="A34" s="1">
        <v>43840</v>
      </c>
      <c r="B34">
        <v>55037.97</v>
      </c>
      <c r="C34">
        <v>0.730000019073486</v>
      </c>
      <c r="D34">
        <f t="shared" si="3"/>
        <v>-2.8444620950061061E-3</v>
      </c>
      <c r="E34" s="6">
        <f t="shared" si="9"/>
        <v>-3.2534696506021543E-3</v>
      </c>
      <c r="F34" s="12">
        <f t="shared" si="4"/>
        <v>1.1080622056166682</v>
      </c>
      <c r="G34" s="6">
        <f t="shared" si="14"/>
        <v>8.0401669601637638E-2</v>
      </c>
      <c r="J34" s="3">
        <f t="shared" si="10"/>
        <v>0.13419224208138489</v>
      </c>
      <c r="K34" s="6">
        <f t="shared" si="11"/>
        <v>-2.1196919068398883E-3</v>
      </c>
      <c r="L34" s="12">
        <f t="shared" si="5"/>
        <v>1.0112782794873805</v>
      </c>
      <c r="M34" s="38"/>
      <c r="N34" s="38"/>
      <c r="O34" s="38"/>
      <c r="P34" s="39"/>
      <c r="R34" s="19">
        <f t="shared" si="13"/>
        <v>5.9915288957520844E-2</v>
      </c>
      <c r="T34" s="20">
        <v>0</v>
      </c>
      <c r="U34" s="19">
        <f t="shared" si="1"/>
        <v>0</v>
      </c>
      <c r="W34" s="19">
        <f t="shared" si="6"/>
        <v>0.87428573199680881</v>
      </c>
      <c r="X34" s="21">
        <f t="shared" si="7"/>
        <v>-3.2534696506021543E-3</v>
      </c>
      <c r="Y34" s="19">
        <f t="shared" si="8"/>
        <v>1.0575019091341813</v>
      </c>
      <c r="AA34" s="19">
        <f t="shared" si="12"/>
        <v>0.1915596271942106</v>
      </c>
      <c r="AD34" s="19">
        <v>0</v>
      </c>
      <c r="AE34" s="19">
        <f t="shared" si="2"/>
        <v>0</v>
      </c>
    </row>
    <row r="35" spans="1:31" x14ac:dyDescent="0.25">
      <c r="A35" s="1">
        <v>43841</v>
      </c>
      <c r="B35">
        <v>55037.97</v>
      </c>
      <c r="C35">
        <v>0.730000019073486</v>
      </c>
      <c r="D35">
        <f t="shared" si="3"/>
        <v>0</v>
      </c>
      <c r="E35" s="6">
        <f t="shared" si="9"/>
        <v>0</v>
      </c>
      <c r="F35" s="12">
        <f t="shared" si="4"/>
        <v>1.1080622056166682</v>
      </c>
      <c r="G35" s="6">
        <f t="shared" si="14"/>
        <v>5.7928240085046268E-2</v>
      </c>
      <c r="J35" s="3">
        <f t="shared" si="10"/>
        <v>0.13419224208138489</v>
      </c>
      <c r="K35" s="6">
        <f t="shared" si="11"/>
        <v>0</v>
      </c>
      <c r="L35" s="12">
        <f t="shared" si="5"/>
        <v>1.0112782794873805</v>
      </c>
      <c r="M35" s="38"/>
      <c r="N35" s="38"/>
      <c r="O35" s="38"/>
      <c r="P35" s="39"/>
      <c r="R35" s="19">
        <f t="shared" si="13"/>
        <v>4.3168099128945148E-2</v>
      </c>
      <c r="T35" s="20">
        <v>0</v>
      </c>
      <c r="U35" s="19">
        <f t="shared" si="1"/>
        <v>0</v>
      </c>
      <c r="W35" s="19">
        <f t="shared" si="6"/>
        <v>0.84857144526072925</v>
      </c>
      <c r="X35" s="21">
        <f t="shared" si="7"/>
        <v>0</v>
      </c>
      <c r="Y35" s="19">
        <f t="shared" si="8"/>
        <v>1.0575019091341813</v>
      </c>
      <c r="AA35" s="19">
        <f t="shared" si="12"/>
        <v>0.30667939210161749</v>
      </c>
      <c r="AD35" s="19">
        <v>0</v>
      </c>
      <c r="AE35" s="19">
        <f t="shared" si="2"/>
        <v>0</v>
      </c>
    </row>
    <row r="36" spans="1:31" x14ac:dyDescent="0.25">
      <c r="A36" s="1">
        <v>43842</v>
      </c>
      <c r="B36">
        <v>55037.97</v>
      </c>
      <c r="C36">
        <v>0.730000019073486</v>
      </c>
      <c r="D36">
        <f t="shared" si="3"/>
        <v>0</v>
      </c>
      <c r="E36" s="6">
        <f t="shared" si="9"/>
        <v>0</v>
      </c>
      <c r="F36" s="12">
        <f t="shared" si="4"/>
        <v>1.1080622056166682</v>
      </c>
      <c r="G36" s="6">
        <f t="shared" si="14"/>
        <v>5.7501909134181295E-2</v>
      </c>
      <c r="J36" s="3">
        <f t="shared" si="10"/>
        <v>0.13419224208138489</v>
      </c>
      <c r="K36" s="6">
        <f t="shared" si="11"/>
        <v>0</v>
      </c>
      <c r="L36" s="12">
        <f t="shared" si="5"/>
        <v>1.0112782794873805</v>
      </c>
      <c r="M36" s="38"/>
      <c r="N36" s="38"/>
      <c r="O36" s="38"/>
      <c r="P36" s="39"/>
      <c r="R36" s="19">
        <f t="shared" si="13"/>
        <v>4.2850397491166106E-2</v>
      </c>
      <c r="T36" s="20">
        <v>0</v>
      </c>
      <c r="U36" s="19">
        <f t="shared" si="1"/>
        <v>0</v>
      </c>
      <c r="W36" s="19">
        <f t="shared" si="6"/>
        <v>0.82285715852464947</v>
      </c>
      <c r="X36" s="21">
        <f t="shared" si="7"/>
        <v>0</v>
      </c>
      <c r="Y36" s="19">
        <f t="shared" si="8"/>
        <v>1.0575019091341813</v>
      </c>
      <c r="AA36" s="19">
        <f t="shared" si="12"/>
        <v>0.45538174138528981</v>
      </c>
      <c r="AD36" s="19">
        <v>0</v>
      </c>
      <c r="AE36" s="19">
        <f t="shared" si="2"/>
        <v>0</v>
      </c>
    </row>
    <row r="37" spans="1:31" x14ac:dyDescent="0.25">
      <c r="A37" s="1">
        <v>43843</v>
      </c>
      <c r="B37">
        <v>56043.97</v>
      </c>
      <c r="C37">
        <v>0.72000002861022905</v>
      </c>
      <c r="D37">
        <f t="shared" si="3"/>
        <v>1.827829042386564E-2</v>
      </c>
      <c r="E37" s="6">
        <f t="shared" si="9"/>
        <v>2.2970921075944905E-2</v>
      </c>
      <c r="F37" s="12">
        <f t="shared" si="4"/>
        <v>1.1335154150891262</v>
      </c>
      <c r="G37" s="6">
        <f t="shared" si="14"/>
        <v>8.1793702026563553E-2</v>
      </c>
      <c r="J37" s="3">
        <f t="shared" si="10"/>
        <v>0.15253880011994661</v>
      </c>
      <c r="K37" s="6">
        <f t="shared" si="11"/>
        <v>1.1982715485825758E-2</v>
      </c>
      <c r="L37" s="12">
        <f t="shared" si="5"/>
        <v>1.0233961393874733</v>
      </c>
      <c r="M37" s="6"/>
      <c r="N37" s="38"/>
      <c r="O37" s="38"/>
      <c r="P37" s="39"/>
      <c r="R37" s="19">
        <f t="shared" si="13"/>
        <v>5.36215716671734E-2</v>
      </c>
      <c r="T37" s="20">
        <v>0</v>
      </c>
      <c r="U37" s="19">
        <f t="shared" si="1"/>
        <v>0</v>
      </c>
      <c r="W37" s="19">
        <f t="shared" si="6"/>
        <v>0.79571430172239033</v>
      </c>
      <c r="X37" s="21">
        <f t="shared" si="7"/>
        <v>2.2970921075944905E-2</v>
      </c>
      <c r="Y37" s="19">
        <f t="shared" si="8"/>
        <v>1.0817937020265638</v>
      </c>
      <c r="Z37" s="21">
        <f>IF(Y8&lt;&gt;0,Y37/Y8-1,0)</f>
        <v>8.1793702026563775E-2</v>
      </c>
      <c r="AA37" s="19">
        <f t="shared" si="12"/>
        <v>0.62721762264893022</v>
      </c>
      <c r="AB37" s="19">
        <f>IF(AA37&lt;&gt;0,0.1*Z37/AA37,0)</f>
        <v>1.3040721286038516E-2</v>
      </c>
      <c r="AD37" s="19">
        <v>0</v>
      </c>
      <c r="AE37" s="19">
        <f t="shared" si="2"/>
        <v>0</v>
      </c>
    </row>
    <row r="38" spans="1:31" x14ac:dyDescent="0.25">
      <c r="A38" s="1">
        <v>43844</v>
      </c>
      <c r="B38">
        <v>55772.97</v>
      </c>
      <c r="C38">
        <v>0.72000002861022905</v>
      </c>
      <c r="D38">
        <f t="shared" si="3"/>
        <v>-4.8354889919468569E-3</v>
      </c>
      <c r="E38" s="6">
        <f t="shared" si="9"/>
        <v>-6.2915282943531107E-3</v>
      </c>
      <c r="F38" s="12">
        <f t="shared" si="4"/>
        <v>1.1263838707830076</v>
      </c>
      <c r="G38" s="6">
        <f t="shared" si="14"/>
        <v>7.4987566341610634E-2</v>
      </c>
      <c r="J38" s="3">
        <f t="shared" si="10"/>
        <v>0.15231112688325413</v>
      </c>
      <c r="K38" s="6">
        <f t="shared" si="11"/>
        <v>-3.1747444135537387E-3</v>
      </c>
      <c r="L38" s="12">
        <f t="shared" si="5"/>
        <v>1.0201471182111006</v>
      </c>
      <c r="M38" s="6"/>
      <c r="N38" s="38"/>
      <c r="O38" s="38"/>
      <c r="P38" s="39"/>
      <c r="R38" s="19">
        <f t="shared" si="13"/>
        <v>4.923315050980373E-2</v>
      </c>
      <c r="T38" s="20">
        <v>0</v>
      </c>
      <c r="U38" s="19">
        <f t="shared" si="1"/>
        <v>0</v>
      </c>
      <c r="W38" s="19">
        <f t="shared" si="6"/>
        <v>0.76857144492013085</v>
      </c>
      <c r="X38" s="21">
        <f t="shared" si="7"/>
        <v>-6.2915282943531107E-3</v>
      </c>
      <c r="Y38" s="19">
        <f t="shared" si="8"/>
        <v>1.0749875663416106</v>
      </c>
      <c r="Z38" s="21">
        <f t="shared" ref="Z38:Z101" si="15">IF(Y9&lt;&gt;0,Y38/Y9-1,0)</f>
        <v>6.6062246762321086E-2</v>
      </c>
      <c r="AA38" s="19">
        <f t="shared" si="12"/>
        <v>0.81314633944809145</v>
      </c>
      <c r="AB38" s="19">
        <f t="shared" ref="AB38:AB101" si="16">IF(AA38&lt;&gt;0,0.1*Z38/AA38,0)</f>
        <v>8.1242752451126648E-3</v>
      </c>
      <c r="AD38" s="19">
        <v>0</v>
      </c>
      <c r="AE38" s="19">
        <f t="shared" si="2"/>
        <v>0</v>
      </c>
    </row>
    <row r="39" spans="1:31" x14ac:dyDescent="0.25">
      <c r="A39" s="1">
        <v>43845</v>
      </c>
      <c r="B39">
        <v>55393.97</v>
      </c>
      <c r="C39">
        <v>0.730000019073486</v>
      </c>
      <c r="D39">
        <f t="shared" si="3"/>
        <v>-6.7954064486793753E-3</v>
      </c>
      <c r="E39" s="6">
        <f t="shared" si="9"/>
        <v>-9.1301043577882053E-3</v>
      </c>
      <c r="F39" s="12">
        <f t="shared" si="4"/>
        <v>1.1160998684958294</v>
      </c>
      <c r="G39" s="6">
        <f t="shared" si="14"/>
        <v>5.6328987197483027E-2</v>
      </c>
      <c r="J39" s="3">
        <f t="shared" si="10"/>
        <v>0.15629541107694819</v>
      </c>
      <c r="K39" s="6">
        <f t="shared" si="11"/>
        <v>-4.3477965231709997E-3</v>
      </c>
      <c r="L39" s="12">
        <f t="shared" si="5"/>
        <v>1.0157117261174196</v>
      </c>
      <c r="M39" s="6"/>
      <c r="N39" s="38"/>
      <c r="O39" s="38"/>
      <c r="P39" s="39"/>
      <c r="R39" s="19">
        <f t="shared" si="13"/>
        <v>3.604007744651623E-2</v>
      </c>
      <c r="T39" s="20">
        <v>0</v>
      </c>
      <c r="U39" s="19">
        <f t="shared" si="1"/>
        <v>0</v>
      </c>
      <c r="W39" s="19">
        <f t="shared" si="6"/>
        <v>0.74428573676518006</v>
      </c>
      <c r="X39" s="21">
        <f t="shared" si="7"/>
        <v>-9.1301043577882053E-3</v>
      </c>
      <c r="Y39" s="19">
        <f t="shared" si="8"/>
        <v>1.065172817677587</v>
      </c>
      <c r="Z39" s="21">
        <f t="shared" si="15"/>
        <v>4.6067329440406146E-2</v>
      </c>
      <c r="AA39" s="19">
        <f t="shared" si="12"/>
        <v>1.0017670531639675</v>
      </c>
      <c r="AB39" s="19">
        <f t="shared" si="16"/>
        <v>4.5986069610602295E-3</v>
      </c>
      <c r="AD39" s="19">
        <v>0</v>
      </c>
      <c r="AE39" s="19">
        <f t="shared" si="2"/>
        <v>0</v>
      </c>
    </row>
    <row r="40" spans="1:31" x14ac:dyDescent="0.25">
      <c r="A40" s="1">
        <v>43846</v>
      </c>
      <c r="B40">
        <v>56172.97</v>
      </c>
      <c r="C40">
        <v>0.72000002861022905</v>
      </c>
      <c r="D40">
        <f t="shared" si="3"/>
        <v>1.4062902514479392E-2</v>
      </c>
      <c r="E40" s="6">
        <f t="shared" si="9"/>
        <v>1.9378014657421699E-2</v>
      </c>
      <c r="F40" s="12">
        <f t="shared" si="4"/>
        <v>1.1377276681066879</v>
      </c>
      <c r="G40" s="6">
        <f t="shared" si="14"/>
        <v>6.6338037482952084E-2</v>
      </c>
      <c r="J40" s="3">
        <f t="shared" si="10"/>
        <v>0.15914927966868292</v>
      </c>
      <c r="K40" s="6">
        <f t="shared" si="11"/>
        <v>8.836296679291011E-3</v>
      </c>
      <c r="L40" s="12">
        <f t="shared" si="5"/>
        <v>1.0246868562700278</v>
      </c>
      <c r="M40" s="6"/>
      <c r="N40" s="38"/>
      <c r="O40" s="38"/>
      <c r="P40" s="39"/>
      <c r="R40" s="19">
        <f t="shared" si="13"/>
        <v>4.1682901500436985E-2</v>
      </c>
      <c r="T40" s="20">
        <v>0</v>
      </c>
      <c r="U40" s="19">
        <f t="shared" si="1"/>
        <v>0</v>
      </c>
      <c r="W40" s="19">
        <f t="shared" si="6"/>
        <v>0.72571430887494748</v>
      </c>
      <c r="X40" s="21">
        <f t="shared" si="7"/>
        <v>1.9378014657421699E-2</v>
      </c>
      <c r="Y40" s="19">
        <f t="shared" si="8"/>
        <v>1.0858137521512303</v>
      </c>
      <c r="Z40" s="21">
        <f t="shared" si="15"/>
        <v>6.823526904509114E-2</v>
      </c>
      <c r="AA40" s="19">
        <f t="shared" si="12"/>
        <v>1.1792417135048534</v>
      </c>
      <c r="AB40" s="19">
        <f t="shared" si="16"/>
        <v>5.7863683300591034E-3</v>
      </c>
      <c r="AD40" s="19">
        <v>0</v>
      </c>
      <c r="AE40" s="19">
        <f t="shared" si="2"/>
        <v>0</v>
      </c>
    </row>
    <row r="41" spans="1:31" x14ac:dyDescent="0.25">
      <c r="A41" s="1">
        <v>43847</v>
      </c>
      <c r="B41">
        <v>56493.97</v>
      </c>
      <c r="C41">
        <v>0.70999997854232799</v>
      </c>
      <c r="D41">
        <f t="shared" si="3"/>
        <v>5.7144922193004266E-3</v>
      </c>
      <c r="E41" s="6">
        <f t="shared" si="9"/>
        <v>7.9054238288251075E-3</v>
      </c>
      <c r="F41" s="12">
        <f t="shared" si="4"/>
        <v>1.1467218875248522</v>
      </c>
      <c r="G41" s="6">
        <f t="shared" si="14"/>
        <v>7.6680121595791739E-2</v>
      </c>
      <c r="J41" s="3">
        <f t="shared" si="10"/>
        <v>0.15934283840524677</v>
      </c>
      <c r="K41" s="6">
        <f t="shared" si="11"/>
        <v>3.5862874519450401E-3</v>
      </c>
      <c r="L41" s="12">
        <f t="shared" si="5"/>
        <v>1.0283616778848419</v>
      </c>
      <c r="M41" s="6"/>
      <c r="N41" s="38"/>
      <c r="O41" s="38"/>
      <c r="P41" s="39"/>
      <c r="R41" s="19">
        <f t="shared" si="13"/>
        <v>4.8122728553871966E-2</v>
      </c>
      <c r="T41" s="20">
        <v>0</v>
      </c>
      <c r="U41" s="19">
        <f t="shared" si="1"/>
        <v>0</v>
      </c>
      <c r="W41" s="19">
        <f t="shared" si="6"/>
        <v>0.72285716022763913</v>
      </c>
      <c r="X41" s="21">
        <f t="shared" si="7"/>
        <v>7.9054238288251075E-3</v>
      </c>
      <c r="Y41" s="19">
        <f t="shared" si="8"/>
        <v>1.0943975700611528</v>
      </c>
      <c r="Z41" s="21">
        <f t="shared" si="15"/>
        <v>6.7293103418993638E-2</v>
      </c>
      <c r="AA41" s="19">
        <f t="shared" si="12"/>
        <v>1.3157613899188236</v>
      </c>
      <c r="AB41" s="19">
        <f t="shared" si="16"/>
        <v>5.1143850195471468E-3</v>
      </c>
      <c r="AD41" s="19">
        <v>0</v>
      </c>
      <c r="AE41" s="19">
        <f t="shared" si="2"/>
        <v>0</v>
      </c>
    </row>
    <row r="42" spans="1:31" x14ac:dyDescent="0.25">
      <c r="A42" s="1">
        <v>43848</v>
      </c>
      <c r="B42">
        <v>56493.97</v>
      </c>
      <c r="C42">
        <v>0.70999997854232799</v>
      </c>
      <c r="D42">
        <f t="shared" si="3"/>
        <v>0</v>
      </c>
      <c r="E42" s="6">
        <f t="shared" si="9"/>
        <v>0</v>
      </c>
      <c r="F42" s="12">
        <f t="shared" si="4"/>
        <v>1.1467218875248522</v>
      </c>
      <c r="G42" s="6">
        <f t="shared" si="14"/>
        <v>6.7293103418993638E-2</v>
      </c>
      <c r="J42" s="3">
        <f t="shared" si="10"/>
        <v>0.15934283840524677</v>
      </c>
      <c r="K42" s="6">
        <f t="shared" si="11"/>
        <v>0</v>
      </c>
      <c r="L42" s="12">
        <f t="shared" si="5"/>
        <v>1.0283616778848419</v>
      </c>
      <c r="M42" s="6"/>
      <c r="N42" s="38"/>
      <c r="O42" s="38"/>
      <c r="P42" s="39"/>
      <c r="R42" s="19">
        <f t="shared" si="13"/>
        <v>4.2231645985777701E-2</v>
      </c>
      <c r="T42" s="20">
        <v>0</v>
      </c>
      <c r="U42" s="19">
        <f t="shared" si="1"/>
        <v>0</v>
      </c>
      <c r="W42" s="19">
        <f t="shared" si="6"/>
        <v>0.72000001158033078</v>
      </c>
      <c r="X42" s="21">
        <f t="shared" si="7"/>
        <v>0</v>
      </c>
      <c r="Y42" s="19">
        <f t="shared" si="8"/>
        <v>1.0943975700611528</v>
      </c>
      <c r="Z42" s="21">
        <f t="shared" si="15"/>
        <v>5.5721635853985818E-2</v>
      </c>
      <c r="AA42" s="19">
        <f t="shared" si="12"/>
        <v>1.4222712892121807</v>
      </c>
      <c r="AB42" s="19">
        <f t="shared" si="16"/>
        <v>3.9177923562565154E-3</v>
      </c>
      <c r="AD42" s="19">
        <v>0</v>
      </c>
      <c r="AE42" s="19">
        <f t="shared" si="2"/>
        <v>0</v>
      </c>
    </row>
    <row r="43" spans="1:31" x14ac:dyDescent="0.25">
      <c r="A43" s="1">
        <v>43849</v>
      </c>
      <c r="B43">
        <v>56493.97</v>
      </c>
      <c r="C43">
        <v>0.70999997854232799</v>
      </c>
      <c r="D43">
        <f t="shared" si="3"/>
        <v>0</v>
      </c>
      <c r="E43" s="6">
        <f t="shared" si="9"/>
        <v>0</v>
      </c>
      <c r="F43" s="12">
        <f t="shared" si="4"/>
        <v>1.1467218875248522</v>
      </c>
      <c r="G43" s="6">
        <f t="shared" si="14"/>
        <v>5.5721635853985596E-2</v>
      </c>
      <c r="J43" s="3">
        <f t="shared" si="10"/>
        <v>0.15934283840524677</v>
      </c>
      <c r="K43" s="6">
        <f t="shared" si="11"/>
        <v>0</v>
      </c>
      <c r="L43" s="12">
        <f t="shared" si="5"/>
        <v>1.0283616778848419</v>
      </c>
      <c r="M43" s="6"/>
      <c r="N43" s="38"/>
      <c r="O43" s="38"/>
      <c r="P43" s="39"/>
      <c r="R43" s="19">
        <f t="shared" si="13"/>
        <v>3.4969651859892328E-2</v>
      </c>
      <c r="T43" s="20">
        <v>0</v>
      </c>
      <c r="U43" s="19">
        <f t="shared" si="1"/>
        <v>0</v>
      </c>
      <c r="W43" s="19">
        <f t="shared" si="6"/>
        <v>0.71714286293302243</v>
      </c>
      <c r="X43" s="21">
        <f t="shared" si="7"/>
        <v>0</v>
      </c>
      <c r="Y43" s="19">
        <f t="shared" si="8"/>
        <v>1.0943975700611528</v>
      </c>
      <c r="Z43" s="21">
        <f t="shared" si="15"/>
        <v>5.5721635853985818E-2</v>
      </c>
      <c r="AA43" s="19">
        <f t="shared" si="12"/>
        <v>1.5043000199982941</v>
      </c>
      <c r="AB43" s="19">
        <f t="shared" si="16"/>
        <v>3.7041570905549152E-3</v>
      </c>
      <c r="AD43" s="19">
        <v>0</v>
      </c>
      <c r="AE43" s="19">
        <f t="shared" si="2"/>
        <v>0</v>
      </c>
    </row>
    <row r="44" spans="1:31" x14ac:dyDescent="0.25">
      <c r="A44" s="1">
        <v>43850</v>
      </c>
      <c r="B44">
        <v>56493.97</v>
      </c>
      <c r="C44">
        <v>0.70999997854232799</v>
      </c>
      <c r="D44">
        <f t="shared" si="3"/>
        <v>0</v>
      </c>
      <c r="E44" s="6">
        <f t="shared" si="9"/>
        <v>0</v>
      </c>
      <c r="F44" s="12">
        <f t="shared" si="4"/>
        <v>1.1467218875248522</v>
      </c>
      <c r="G44" s="6">
        <f t="shared" si="14"/>
        <v>5.5721635853985596E-2</v>
      </c>
      <c r="J44" s="3">
        <f t="shared" si="10"/>
        <v>0.15659854068936632</v>
      </c>
      <c r="K44" s="6">
        <f t="shared" si="11"/>
        <v>0</v>
      </c>
      <c r="L44" s="12">
        <f t="shared" si="5"/>
        <v>1.0283616778848419</v>
      </c>
      <c r="M44" s="6"/>
      <c r="N44" s="38"/>
      <c r="O44" s="38"/>
      <c r="P44" s="39"/>
      <c r="R44" s="19">
        <f t="shared" si="13"/>
        <v>3.5582474529259341E-2</v>
      </c>
      <c r="T44" s="20">
        <v>0</v>
      </c>
      <c r="U44" s="19">
        <f t="shared" si="1"/>
        <v>0</v>
      </c>
      <c r="W44" s="19">
        <f t="shared" si="6"/>
        <v>0.71571428435189366</v>
      </c>
      <c r="X44" s="21">
        <f t="shared" si="7"/>
        <v>0</v>
      </c>
      <c r="Y44" s="19">
        <f t="shared" si="8"/>
        <v>1.0943975700611528</v>
      </c>
      <c r="Z44" s="21">
        <f t="shared" si="15"/>
        <v>5.5721635853985818E-2</v>
      </c>
      <c r="AA44" s="19">
        <f t="shared" si="12"/>
        <v>1.5628713089047843</v>
      </c>
      <c r="AB44" s="19">
        <f t="shared" si="16"/>
        <v>3.5653374360704051E-3</v>
      </c>
      <c r="AD44" s="19">
        <v>0</v>
      </c>
      <c r="AE44" s="19">
        <f t="shared" si="2"/>
        <v>0</v>
      </c>
    </row>
    <row r="45" spans="1:31" x14ac:dyDescent="0.25">
      <c r="A45" s="1">
        <v>43851</v>
      </c>
      <c r="B45">
        <v>56453.97</v>
      </c>
      <c r="C45">
        <v>0.70999997854232799</v>
      </c>
      <c r="D45">
        <f t="shared" si="3"/>
        <v>-7.0804016782677337E-4</v>
      </c>
      <c r="E45" s="6">
        <f t="shared" si="9"/>
        <v>-9.9125624677417817E-4</v>
      </c>
      <c r="F45" s="12">
        <f t="shared" si="4"/>
        <v>1.1455851922905305</v>
      </c>
      <c r="G45" s="6">
        <f t="shared" si="14"/>
        <v>5.4675145187590646E-2</v>
      </c>
      <c r="J45" s="3">
        <f t="shared" si="10"/>
        <v>0.15689665182561402</v>
      </c>
      <c r="K45" s="6">
        <f t="shared" si="11"/>
        <v>-4.5127806080510818E-4</v>
      </c>
      <c r="L45" s="12">
        <f t="shared" si="5"/>
        <v>1.0278976008210396</v>
      </c>
      <c r="M45" s="6"/>
      <c r="N45" s="38"/>
      <c r="O45" s="38"/>
      <c r="P45" s="39"/>
      <c r="R45" s="19">
        <f t="shared" si="13"/>
        <v>3.4847872501677382E-2</v>
      </c>
      <c r="T45" s="20">
        <v>0</v>
      </c>
      <c r="U45" s="19">
        <f t="shared" si="1"/>
        <v>0</v>
      </c>
      <c r="W45" s="19">
        <f t="shared" si="6"/>
        <v>0.71428570577076489</v>
      </c>
      <c r="X45" s="21">
        <f t="shared" si="7"/>
        <v>-9.9125624677417817E-4</v>
      </c>
      <c r="Y45" s="19">
        <f t="shared" si="8"/>
        <v>1.0933127416333752</v>
      </c>
      <c r="Z45" s="21">
        <f t="shared" si="15"/>
        <v>5.3378783394889995E-2</v>
      </c>
      <c r="AA45" s="19">
        <f t="shared" si="12"/>
        <v>1.6015439124429516</v>
      </c>
      <c r="AB45" s="19">
        <f t="shared" si="16"/>
        <v>3.3329578402547487E-3</v>
      </c>
      <c r="AD45" s="19">
        <v>0</v>
      </c>
      <c r="AE45" s="19">
        <f t="shared" si="2"/>
        <v>0</v>
      </c>
    </row>
    <row r="46" spans="1:31" x14ac:dyDescent="0.25">
      <c r="A46" s="1">
        <v>43852</v>
      </c>
      <c r="B46">
        <v>56800.97</v>
      </c>
      <c r="C46">
        <v>0.70999997854232799</v>
      </c>
      <c r="D46">
        <f t="shared" si="3"/>
        <v>6.1466004959438436E-3</v>
      </c>
      <c r="E46" s="6">
        <f t="shared" si="9"/>
        <v>8.6398000676225356E-3</v>
      </c>
      <c r="F46" s="12">
        <f t="shared" si="4"/>
        <v>1.1554828193123494</v>
      </c>
      <c r="G46" s="6">
        <f t="shared" si="14"/>
        <v>6.2479765478896887E-2</v>
      </c>
      <c r="J46" s="3">
        <f t="shared" si="10"/>
        <v>0.15762307069075543</v>
      </c>
      <c r="K46" s="6">
        <f t="shared" si="11"/>
        <v>3.8995563714165995E-3</v>
      </c>
      <c r="L46" s="12">
        <f t="shared" si="5"/>
        <v>1.0319059454594852</v>
      </c>
      <c r="M46" s="6"/>
      <c r="N46" s="38"/>
      <c r="O46" s="38"/>
      <c r="P46" s="39"/>
      <c r="R46" s="19">
        <f t="shared" si="13"/>
        <v>3.9638718624811893E-2</v>
      </c>
      <c r="T46" s="20">
        <v>0</v>
      </c>
      <c r="U46" s="19">
        <f t="shared" si="1"/>
        <v>0</v>
      </c>
      <c r="W46" s="19">
        <f t="shared" si="6"/>
        <v>0.71142855712345665</v>
      </c>
      <c r="X46" s="21">
        <f t="shared" si="7"/>
        <v>8.6398000676225356E-3</v>
      </c>
      <c r="Y46" s="19">
        <f t="shared" si="8"/>
        <v>1.1027587451324716</v>
      </c>
      <c r="Z46" s="21">
        <f t="shared" si="15"/>
        <v>6.8453339322967599E-2</v>
      </c>
      <c r="AA46" s="19">
        <f t="shared" si="12"/>
        <v>1.6234067106810584</v>
      </c>
      <c r="AB46" s="19">
        <f t="shared" si="16"/>
        <v>4.2166475518787142E-3</v>
      </c>
      <c r="AD46" s="19">
        <v>0</v>
      </c>
      <c r="AE46" s="19">
        <f t="shared" si="2"/>
        <v>0</v>
      </c>
    </row>
    <row r="47" spans="1:31" x14ac:dyDescent="0.25">
      <c r="A47" s="1">
        <v>43853</v>
      </c>
      <c r="B47">
        <v>57214.97</v>
      </c>
      <c r="C47">
        <v>0.69999998807907104</v>
      </c>
      <c r="D47">
        <f t="shared" si="3"/>
        <v>7.2886079234211198E-3</v>
      </c>
      <c r="E47" s="6">
        <f t="shared" si="9"/>
        <v>1.0286342119132324E-2</v>
      </c>
      <c r="F47" s="12">
        <f t="shared" si="4"/>
        <v>1.1673685109045759</v>
      </c>
      <c r="G47" s="6">
        <f t="shared" si="14"/>
        <v>7.9443815909572724E-2</v>
      </c>
      <c r="J47" s="3">
        <f t="shared" si="10"/>
        <v>0.14200921856014451</v>
      </c>
      <c r="K47" s="6">
        <f t="shared" si="11"/>
        <v>5.1324892829645499E-3</v>
      </c>
      <c r="L47" s="12">
        <f t="shared" si="5"/>
        <v>1.0372021916655834</v>
      </c>
      <c r="M47" s="6"/>
      <c r="N47" s="38"/>
      <c r="O47" s="38"/>
      <c r="P47" s="39"/>
      <c r="R47" s="19">
        <f t="shared" si="13"/>
        <v>5.5942717462335909E-2</v>
      </c>
      <c r="T47" s="20">
        <v>0</v>
      </c>
      <c r="U47" s="19">
        <f t="shared" si="1"/>
        <v>0</v>
      </c>
      <c r="W47" s="19">
        <f t="shared" si="6"/>
        <v>0.70857140847614841</v>
      </c>
      <c r="X47" s="21">
        <f t="shared" si="7"/>
        <v>1.0286342119132324E-2</v>
      </c>
      <c r="Y47" s="19">
        <f t="shared" si="8"/>
        <v>1.1141020988597694</v>
      </c>
      <c r="Z47" s="21">
        <f t="shared" si="15"/>
        <v>7.9443815909572946E-2</v>
      </c>
      <c r="AA47" s="19">
        <f t="shared" si="12"/>
        <v>1.6303772002786503</v>
      </c>
      <c r="AB47" s="19">
        <f t="shared" si="16"/>
        <v>4.8727261333141245E-3</v>
      </c>
      <c r="AD47" s="19">
        <v>0</v>
      </c>
      <c r="AE47" s="19">
        <f t="shared" si="2"/>
        <v>0</v>
      </c>
    </row>
    <row r="48" spans="1:31" x14ac:dyDescent="0.25">
      <c r="A48" s="1">
        <v>43854</v>
      </c>
      <c r="B48">
        <v>56259.97</v>
      </c>
      <c r="C48">
        <v>0.72000002861022905</v>
      </c>
      <c r="D48">
        <f t="shared" si="3"/>
        <v>-1.6691435825274437E-2</v>
      </c>
      <c r="E48" s="6">
        <f t="shared" si="9"/>
        <v>-2.3509064971191193E-2</v>
      </c>
      <c r="F48" s="12">
        <f t="shared" si="4"/>
        <v>1.1399247687363976</v>
      </c>
      <c r="G48" s="6">
        <f t="shared" si="14"/>
        <v>5.4067101108604243E-2</v>
      </c>
      <c r="J48" s="3">
        <f t="shared" si="10"/>
        <v>0.14672832079783107</v>
      </c>
      <c r="K48" s="6">
        <f t="shared" si="11"/>
        <v>-1.1375742415993878E-2</v>
      </c>
      <c r="L48" s="12">
        <f t="shared" si="5"/>
        <v>1.0254032466998912</v>
      </c>
      <c r="M48" s="6"/>
      <c r="N48" s="38"/>
      <c r="O48" s="38"/>
      <c r="P48" s="39"/>
      <c r="R48" s="19">
        <f t="shared" si="13"/>
        <v>3.6848442628264207E-2</v>
      </c>
      <c r="T48" s="20">
        <v>0</v>
      </c>
      <c r="U48" s="19">
        <f t="shared" si="1"/>
        <v>0</v>
      </c>
      <c r="W48" s="19">
        <f t="shared" si="6"/>
        <v>0.70999998705727718</v>
      </c>
      <c r="X48" s="21">
        <f t="shared" si="7"/>
        <v>-2.3509064971191193E-2</v>
      </c>
      <c r="Y48" s="19">
        <f t="shared" si="8"/>
        <v>1.0879106002331347</v>
      </c>
      <c r="Z48" s="21">
        <f t="shared" si="15"/>
        <v>4.0472982611294395E-2</v>
      </c>
      <c r="AA48" s="19">
        <f t="shared" si="12"/>
        <v>1.6148408312070186</v>
      </c>
      <c r="AB48" s="19">
        <f t="shared" si="16"/>
        <v>2.5063140483661613E-3</v>
      </c>
      <c r="AD48" s="19">
        <v>0</v>
      </c>
      <c r="AE48" s="19">
        <f t="shared" si="2"/>
        <v>0</v>
      </c>
    </row>
    <row r="49" spans="1:31" x14ac:dyDescent="0.25">
      <c r="A49" s="1">
        <v>43855</v>
      </c>
      <c r="B49">
        <v>56259.97</v>
      </c>
      <c r="C49">
        <v>0.72000002861022905</v>
      </c>
      <c r="D49">
        <f t="shared" si="3"/>
        <v>0</v>
      </c>
      <c r="E49" s="6">
        <f t="shared" si="9"/>
        <v>0</v>
      </c>
      <c r="F49" s="12">
        <f t="shared" si="4"/>
        <v>1.1399247687363976</v>
      </c>
      <c r="G49" s="6">
        <f t="shared" si="14"/>
        <v>4.0472982611294173E-2</v>
      </c>
      <c r="J49" s="3">
        <f t="shared" si="10"/>
        <v>0.14672832079783107</v>
      </c>
      <c r="K49" s="6">
        <f t="shared" si="11"/>
        <v>0</v>
      </c>
      <c r="L49" s="12">
        <f t="shared" si="5"/>
        <v>1.0254032466998912</v>
      </c>
      <c r="M49" s="6"/>
      <c r="N49" s="38"/>
      <c r="O49" s="38"/>
      <c r="P49" s="39"/>
      <c r="R49" s="19">
        <f t="shared" si="13"/>
        <v>2.7583620115887292E-2</v>
      </c>
      <c r="T49" s="20">
        <v>0</v>
      </c>
      <c r="U49" s="19">
        <f t="shared" si="1"/>
        <v>0</v>
      </c>
      <c r="W49" s="19">
        <f t="shared" si="6"/>
        <v>0.71142856563840595</v>
      </c>
      <c r="X49" s="21">
        <f t="shared" si="7"/>
        <v>0</v>
      </c>
      <c r="Y49" s="19">
        <f t="shared" si="8"/>
        <v>1.0879106002331347</v>
      </c>
      <c r="Z49" s="21">
        <f t="shared" si="15"/>
        <v>4.2653751170229404E-2</v>
      </c>
      <c r="AA49" s="19">
        <f t="shared" si="12"/>
        <v>1.5766215920065647</v>
      </c>
      <c r="AB49" s="19">
        <f t="shared" si="16"/>
        <v>2.7053892567806344E-3</v>
      </c>
      <c r="AD49" s="19">
        <v>0</v>
      </c>
      <c r="AE49" s="19">
        <f t="shared" si="2"/>
        <v>0</v>
      </c>
    </row>
    <row r="50" spans="1:31" x14ac:dyDescent="0.25">
      <c r="A50" s="1">
        <v>43856</v>
      </c>
      <c r="B50">
        <v>56259.97</v>
      </c>
      <c r="C50">
        <v>0.72000002861022905</v>
      </c>
      <c r="D50">
        <f t="shared" si="3"/>
        <v>0</v>
      </c>
      <c r="E50" s="6">
        <f t="shared" si="9"/>
        <v>0</v>
      </c>
      <c r="F50" s="12">
        <f t="shared" si="4"/>
        <v>1.1399247687363976</v>
      </c>
      <c r="G50" s="6">
        <f t="shared" si="14"/>
        <v>4.2653751170229182E-2</v>
      </c>
      <c r="J50" s="3">
        <f t="shared" si="10"/>
        <v>0.14672832079783107</v>
      </c>
      <c r="K50" s="6">
        <f t="shared" si="11"/>
        <v>0</v>
      </c>
      <c r="L50" s="12">
        <f t="shared" si="5"/>
        <v>1.0254032466998912</v>
      </c>
      <c r="M50" s="6"/>
      <c r="N50" s="38"/>
      <c r="O50" s="38"/>
      <c r="P50" s="39"/>
      <c r="R50" s="19">
        <f t="shared" si="13"/>
        <v>2.9069882990755039E-2</v>
      </c>
      <c r="T50" s="20">
        <v>0</v>
      </c>
      <c r="U50" s="19">
        <f t="shared" si="1"/>
        <v>0</v>
      </c>
      <c r="W50" s="19">
        <f t="shared" si="6"/>
        <v>0.71285714421953472</v>
      </c>
      <c r="X50" s="21">
        <f t="shared" si="7"/>
        <v>0</v>
      </c>
      <c r="Y50" s="19">
        <f t="shared" si="8"/>
        <v>1.0879106002331347</v>
      </c>
      <c r="Z50" s="21">
        <f t="shared" si="15"/>
        <v>4.2653751170229404E-2</v>
      </c>
      <c r="AA50" s="19">
        <f t="shared" si="12"/>
        <v>1.5145086291233005</v>
      </c>
      <c r="AB50" s="19">
        <f t="shared" si="16"/>
        <v>2.8163425648436396E-3</v>
      </c>
      <c r="AD50" s="19">
        <v>0</v>
      </c>
      <c r="AE50" s="19">
        <f t="shared" si="2"/>
        <v>0</v>
      </c>
    </row>
    <row r="51" spans="1:31" x14ac:dyDescent="0.25">
      <c r="A51" s="1">
        <v>43857</v>
      </c>
      <c r="B51">
        <v>54704.97</v>
      </c>
      <c r="C51">
        <v>0.74000000953674305</v>
      </c>
      <c r="D51">
        <f t="shared" si="3"/>
        <v>-2.7639545488559625E-2</v>
      </c>
      <c r="E51" s="6">
        <f t="shared" si="9"/>
        <v>-3.85411985772506E-2</v>
      </c>
      <c r="F51" s="12">
        <f t="shared" si="4"/>
        <v>1.0959907018614017</v>
      </c>
      <c r="G51" s="6">
        <f t="shared" si="14"/>
        <v>2.4686258990622711E-3</v>
      </c>
      <c r="J51" s="3">
        <f t="shared" si="10"/>
        <v>0.18799030971073008</v>
      </c>
      <c r="K51" s="6">
        <f t="shared" si="11"/>
        <v>-1.4702643732589171E-2</v>
      </c>
      <c r="L51" s="12">
        <f t="shared" si="5"/>
        <v>1.0103271080814225</v>
      </c>
      <c r="M51" s="6">
        <f>L51/L22-1</f>
        <v>1.0327108081422454E-2</v>
      </c>
      <c r="N51" s="38"/>
      <c r="O51" s="38"/>
      <c r="P51" s="39"/>
      <c r="R51" s="19">
        <f t="shared" si="13"/>
        <v>1.3131665684581655E-3</v>
      </c>
      <c r="T51" s="20">
        <v>0</v>
      </c>
      <c r="U51" s="19">
        <f t="shared" si="1"/>
        <v>0</v>
      </c>
      <c r="W51" s="19">
        <f t="shared" si="6"/>
        <v>0.71714286293302243</v>
      </c>
      <c r="X51" s="21">
        <f t="shared" si="7"/>
        <v>-3.85411985772506E-2</v>
      </c>
      <c r="Y51" s="19">
        <f t="shared" si="8"/>
        <v>1.0459812217552535</v>
      </c>
      <c r="Z51" s="21">
        <f t="shared" si="15"/>
        <v>2.4686258990624932E-3</v>
      </c>
      <c r="AA51" s="19">
        <f t="shared" si="12"/>
        <v>1.4239588407948924</v>
      </c>
      <c r="AB51" s="19">
        <f t="shared" si="16"/>
        <v>1.7336357121701911E-4</v>
      </c>
      <c r="AD51" s="19">
        <v>0</v>
      </c>
      <c r="AE51" s="19">
        <f t="shared" si="2"/>
        <v>0</v>
      </c>
    </row>
    <row r="52" spans="1:31" x14ac:dyDescent="0.25">
      <c r="A52" s="1">
        <v>43858</v>
      </c>
      <c r="B52">
        <v>55796.97</v>
      </c>
      <c r="C52">
        <v>0.72000002861022905</v>
      </c>
      <c r="D52">
        <f t="shared" si="3"/>
        <v>1.9961623230942305E-2</v>
      </c>
      <c r="E52" s="6">
        <f t="shared" si="9"/>
        <v>2.7779594453238774E-2</v>
      </c>
      <c r="F52" s="12">
        <f t="shared" si="4"/>
        <v>1.1264368790836321</v>
      </c>
      <c r="G52" s="6">
        <f t="shared" si="14"/>
        <v>3.0316797778633831E-2</v>
      </c>
      <c r="J52" s="3">
        <f t="shared" si="10"/>
        <v>0.20236023989137394</v>
      </c>
      <c r="K52" s="6">
        <f t="shared" si="11"/>
        <v>9.8643998651403147E-3</v>
      </c>
      <c r="L52" s="12">
        <f t="shared" si="5"/>
        <v>1.0202933786701283</v>
      </c>
      <c r="M52" s="6">
        <f t="shared" ref="M52:M115" si="17">L52/L23-1</f>
        <v>2.4168558399618512E-2</v>
      </c>
      <c r="N52" s="38"/>
      <c r="O52" s="38"/>
      <c r="P52" s="39"/>
      <c r="R52" s="19">
        <f t="shared" si="13"/>
        <v>1.4981598062399883E-2</v>
      </c>
      <c r="T52" s="20">
        <v>0</v>
      </c>
      <c r="U52" s="19">
        <f t="shared" si="1"/>
        <v>0</v>
      </c>
      <c r="W52" s="19">
        <f t="shared" si="6"/>
        <v>0.7185714415141512</v>
      </c>
      <c r="X52" s="21">
        <f t="shared" si="7"/>
        <v>2.7779594453238774E-2</v>
      </c>
      <c r="Y52" s="19">
        <f t="shared" si="8"/>
        <v>1.0750381559013178</v>
      </c>
      <c r="Z52" s="21">
        <f t="shared" si="15"/>
        <v>3.6204702620792784E-2</v>
      </c>
      <c r="AA52" s="19">
        <f t="shared" si="12"/>
        <v>1.3025459877519618</v>
      </c>
      <c r="AB52" s="19">
        <f t="shared" si="16"/>
        <v>2.7795335413283765E-3</v>
      </c>
      <c r="AD52" s="19">
        <v>0</v>
      </c>
      <c r="AE52" s="19">
        <f t="shared" si="2"/>
        <v>0</v>
      </c>
    </row>
    <row r="53" spans="1:31" x14ac:dyDescent="0.25">
      <c r="A53" s="1">
        <v>43859</v>
      </c>
      <c r="B53">
        <v>55224.97</v>
      </c>
      <c r="C53">
        <v>0.730000019073486</v>
      </c>
      <c r="D53">
        <f t="shared" si="3"/>
        <v>-1.0251452722253585E-2</v>
      </c>
      <c r="E53" s="6">
        <f t="shared" si="9"/>
        <v>-1.4209934097509576E-2</v>
      </c>
      <c r="F53" s="12">
        <f t="shared" si="4"/>
        <v>1.1104302852668493</v>
      </c>
      <c r="G53" s="6">
        <f t="shared" si="14"/>
        <v>2.148030208502183E-2</v>
      </c>
      <c r="J53" s="3">
        <f t="shared" si="10"/>
        <v>0.20412192866822088</v>
      </c>
      <c r="K53" s="6">
        <f t="shared" si="11"/>
        <v>-5.0222201941449727E-3</v>
      </c>
      <c r="L53" s="12">
        <f t="shared" si="5"/>
        <v>1.0151692406598187</v>
      </c>
      <c r="M53" s="6">
        <f t="shared" si="17"/>
        <v>1.6416746645406599E-2</v>
      </c>
      <c r="N53" s="38"/>
      <c r="O53" s="38"/>
      <c r="P53" s="39"/>
      <c r="R53" s="19">
        <f t="shared" si="13"/>
        <v>1.0523270196969305E-2</v>
      </c>
      <c r="T53" s="20">
        <v>0</v>
      </c>
      <c r="U53" s="19">
        <f t="shared" si="1"/>
        <v>0</v>
      </c>
      <c r="W53" s="19">
        <f t="shared" si="6"/>
        <v>0.72142859016145955</v>
      </c>
      <c r="X53" s="21">
        <f t="shared" si="7"/>
        <v>-1.4209934097509576E-2</v>
      </c>
      <c r="Y53" s="19">
        <f t="shared" si="8"/>
        <v>1.0597619345536518</v>
      </c>
      <c r="Z53" s="21">
        <f t="shared" si="15"/>
        <v>1.7558210637714122E-2</v>
      </c>
      <c r="AA53" s="19">
        <f t="shared" si="12"/>
        <v>1.1439396903670533</v>
      </c>
      <c r="AB53" s="19">
        <f t="shared" si="16"/>
        <v>1.5348895388077896E-3</v>
      </c>
      <c r="AD53" s="19">
        <v>0</v>
      </c>
      <c r="AE53" s="19">
        <f t="shared" si="2"/>
        <v>0</v>
      </c>
    </row>
    <row r="54" spans="1:31" x14ac:dyDescent="0.25">
      <c r="A54" s="1">
        <v>43860</v>
      </c>
      <c r="B54">
        <v>55699.97</v>
      </c>
      <c r="C54">
        <v>0.72000002861022905</v>
      </c>
      <c r="D54">
        <f t="shared" si="3"/>
        <v>8.6011816756079718E-3</v>
      </c>
      <c r="E54" s="6">
        <f t="shared" si="9"/>
        <v>1.1875398361086507E-2</v>
      </c>
      <c r="F54" s="12">
        <f t="shared" si="4"/>
        <v>1.123617087256608</v>
      </c>
      <c r="G54" s="6">
        <f t="shared" si="14"/>
        <v>2.9642119744631268E-2</v>
      </c>
      <c r="J54" s="3">
        <f t="shared" si="10"/>
        <v>0.20703217461948165</v>
      </c>
      <c r="K54" s="6">
        <f t="shared" si="11"/>
        <v>4.1545144813441015E-3</v>
      </c>
      <c r="L54" s="12">
        <f t="shared" si="5"/>
        <v>1.0193867759711552</v>
      </c>
      <c r="M54" s="6">
        <f t="shared" si="17"/>
        <v>2.0639464738425817E-2</v>
      </c>
      <c r="N54" s="38"/>
      <c r="O54" s="38"/>
      <c r="P54" s="39"/>
      <c r="R54" s="19">
        <f t="shared" si="13"/>
        <v>1.4317639178119302E-2</v>
      </c>
      <c r="T54" s="20">
        <v>0</v>
      </c>
      <c r="U54" s="19">
        <f t="shared" si="1"/>
        <v>0</v>
      </c>
      <c r="W54" s="19">
        <f t="shared" si="6"/>
        <v>0.7242857388087679</v>
      </c>
      <c r="X54" s="21">
        <f t="shared" si="7"/>
        <v>1.1875398361086507E-2</v>
      </c>
      <c r="Y54" s="19">
        <f t="shared" si="8"/>
        <v>1.072347029694392</v>
      </c>
      <c r="Z54" s="21">
        <f t="shared" si="15"/>
        <v>2.9642119744631268E-2</v>
      </c>
      <c r="AA54" s="19">
        <f t="shared" si="12"/>
        <v>0.94488440547556829</v>
      </c>
      <c r="AB54" s="19">
        <f t="shared" si="16"/>
        <v>3.137115987189157E-3</v>
      </c>
      <c r="AD54" s="19">
        <v>0</v>
      </c>
      <c r="AE54" s="19">
        <f t="shared" si="2"/>
        <v>0</v>
      </c>
    </row>
    <row r="55" spans="1:31" x14ac:dyDescent="0.25">
      <c r="A55" s="1">
        <v>43861</v>
      </c>
      <c r="B55">
        <v>54113.97</v>
      </c>
      <c r="C55">
        <v>0.75</v>
      </c>
      <c r="D55">
        <f t="shared" si="3"/>
        <v>-2.8473983020098625E-2</v>
      </c>
      <c r="E55" s="6">
        <f t="shared" si="9"/>
        <v>-3.9081936382347963E-2</v>
      </c>
      <c r="F55" s="12">
        <f t="shared" si="4"/>
        <v>1.0797039557343262</v>
      </c>
      <c r="G55" s="6">
        <f t="shared" si="14"/>
        <v>-1.05982880758142E-2</v>
      </c>
      <c r="J55" s="3">
        <f t="shared" si="10"/>
        <v>0.23958006494760756</v>
      </c>
      <c r="K55" s="6">
        <f t="shared" si="11"/>
        <v>-1.1884955046792163E-2</v>
      </c>
      <c r="L55" s="12">
        <f t="shared" si="5"/>
        <v>1.0072714099634437</v>
      </c>
      <c r="M55" s="6">
        <f t="shared" si="17"/>
        <v>-7.6157518390794765E-3</v>
      </c>
      <c r="N55" s="38"/>
      <c r="O55" s="38"/>
      <c r="P55" s="39"/>
      <c r="R55" s="19">
        <f t="shared" si="13"/>
        <v>-4.4236936316599971E-3</v>
      </c>
      <c r="T55" s="20">
        <v>0</v>
      </c>
      <c r="U55" s="19">
        <f t="shared" si="1"/>
        <v>0</v>
      </c>
      <c r="W55" s="19">
        <f t="shared" si="6"/>
        <v>0.72857144900730653</v>
      </c>
      <c r="X55" s="21">
        <f t="shared" si="7"/>
        <v>-3.9081936382347963E-2</v>
      </c>
      <c r="Y55" s="19">
        <f t="shared" si="8"/>
        <v>1.030437631300076</v>
      </c>
      <c r="Z55" s="21">
        <f t="shared" si="15"/>
        <v>-3.0699079676203223E-2</v>
      </c>
      <c r="AA55" s="19">
        <f t="shared" si="12"/>
        <v>0.75118919273106155</v>
      </c>
      <c r="AB55" s="19">
        <f t="shared" si="16"/>
        <v>-4.0867307428361817E-3</v>
      </c>
      <c r="AD55" s="19">
        <v>0</v>
      </c>
      <c r="AE55" s="19">
        <f t="shared" si="2"/>
        <v>0</v>
      </c>
    </row>
    <row r="56" spans="1:31" x14ac:dyDescent="0.25">
      <c r="A56" s="1">
        <v>43862</v>
      </c>
      <c r="B56">
        <v>54113.97</v>
      </c>
      <c r="C56">
        <v>0.75</v>
      </c>
      <c r="D56">
        <f t="shared" si="3"/>
        <v>0</v>
      </c>
      <c r="E56" s="6">
        <f t="shared" si="9"/>
        <v>0</v>
      </c>
      <c r="F56" s="12">
        <f t="shared" si="4"/>
        <v>1.0797039557343262</v>
      </c>
      <c r="G56" s="6">
        <f t="shared" si="14"/>
        <v>-3.0699079676203223E-2</v>
      </c>
      <c r="J56" s="3">
        <f t="shared" si="10"/>
        <v>0.23958006494760756</v>
      </c>
      <c r="K56" s="6">
        <f t="shared" si="11"/>
        <v>0</v>
      </c>
      <c r="L56" s="12">
        <f t="shared" si="5"/>
        <v>1.0072714099634437</v>
      </c>
      <c r="M56" s="6">
        <f t="shared" si="17"/>
        <v>3.0793624807838871E-3</v>
      </c>
      <c r="N56" s="38"/>
      <c r="O56" s="38"/>
      <c r="P56" s="39"/>
      <c r="R56" s="19">
        <f t="shared" si="13"/>
        <v>-1.2813703712333761E-2</v>
      </c>
      <c r="T56" s="20">
        <v>0</v>
      </c>
      <c r="U56" s="19">
        <f t="shared" si="1"/>
        <v>0</v>
      </c>
      <c r="W56" s="19">
        <f t="shared" si="6"/>
        <v>0.73285715920584515</v>
      </c>
      <c r="X56" s="21">
        <f t="shared" si="7"/>
        <v>0</v>
      </c>
      <c r="Y56" s="19">
        <f t="shared" si="8"/>
        <v>1.030437631300076</v>
      </c>
      <c r="Z56" s="21">
        <f t="shared" si="15"/>
        <v>-1.4929589649085417E-2</v>
      </c>
      <c r="AA56" s="19">
        <f t="shared" si="12"/>
        <v>0.56777072113382898</v>
      </c>
      <c r="AB56" s="19">
        <f t="shared" si="16"/>
        <v>-2.6295103099489296E-3</v>
      </c>
      <c r="AD56" s="19">
        <v>0</v>
      </c>
      <c r="AE56" s="19">
        <f t="shared" si="2"/>
        <v>0</v>
      </c>
    </row>
    <row r="57" spans="1:31" x14ac:dyDescent="0.25">
      <c r="A57" s="1">
        <v>43863</v>
      </c>
      <c r="B57">
        <v>54113.97</v>
      </c>
      <c r="C57">
        <v>0.75</v>
      </c>
      <c r="D57">
        <f t="shared" si="3"/>
        <v>0</v>
      </c>
      <c r="E57" s="6">
        <f t="shared" si="9"/>
        <v>0</v>
      </c>
      <c r="F57" s="12">
        <f t="shared" si="4"/>
        <v>1.0797039557343262</v>
      </c>
      <c r="G57" s="6">
        <f t="shared" si="14"/>
        <v>-1.4929589649085417E-2</v>
      </c>
      <c r="J57" s="3">
        <f t="shared" si="10"/>
        <v>0.23958006494760756</v>
      </c>
      <c r="K57" s="6">
        <f t="shared" si="11"/>
        <v>0</v>
      </c>
      <c r="L57" s="12">
        <f t="shared" si="5"/>
        <v>1.0072714099634437</v>
      </c>
      <c r="M57" s="6">
        <f t="shared" si="17"/>
        <v>3.0793624807838871E-3</v>
      </c>
      <c r="N57" s="38"/>
      <c r="O57" s="38"/>
      <c r="P57" s="39"/>
      <c r="R57" s="19">
        <f t="shared" si="13"/>
        <v>-6.2315659077687826E-3</v>
      </c>
      <c r="T57" s="20">
        <v>0</v>
      </c>
      <c r="U57" s="19">
        <f t="shared" si="1"/>
        <v>0</v>
      </c>
      <c r="W57" s="19">
        <f t="shared" si="6"/>
        <v>0.73714286940438378</v>
      </c>
      <c r="X57" s="21">
        <f t="shared" si="7"/>
        <v>0</v>
      </c>
      <c r="Y57" s="19">
        <f t="shared" si="8"/>
        <v>1.030437631300076</v>
      </c>
      <c r="Z57" s="21">
        <f t="shared" si="15"/>
        <v>-1.4929589649085417E-2</v>
      </c>
      <c r="AA57" s="19">
        <f t="shared" si="12"/>
        <v>0.402092570081098</v>
      </c>
      <c r="AB57" s="19">
        <f t="shared" si="16"/>
        <v>-3.7129732703278431E-3</v>
      </c>
      <c r="AD57" s="19">
        <v>0</v>
      </c>
      <c r="AE57" s="19">
        <f t="shared" si="2"/>
        <v>0</v>
      </c>
    </row>
    <row r="58" spans="1:31" x14ac:dyDescent="0.25">
      <c r="A58" s="1">
        <v>43864</v>
      </c>
      <c r="B58">
        <v>55109.97</v>
      </c>
      <c r="C58">
        <v>0.730000019073486</v>
      </c>
      <c r="D58">
        <f t="shared" si="3"/>
        <v>1.8405598406474377E-2</v>
      </c>
      <c r="E58" s="6">
        <f t="shared" si="9"/>
        <v>2.5017317759122977E-2</v>
      </c>
      <c r="F58" s="12">
        <f t="shared" si="4"/>
        <v>1.106715252680714</v>
      </c>
      <c r="G58" s="6">
        <f t="shared" si="14"/>
        <v>9.7142298217731682E-3</v>
      </c>
      <c r="J58" s="3">
        <f t="shared" si="10"/>
        <v>0.23976492322096296</v>
      </c>
      <c r="K58" s="6">
        <f t="shared" si="11"/>
        <v>7.6765183827628182E-3</v>
      </c>
      <c r="L58" s="12">
        <f t="shared" si="5"/>
        <v>1.0150037474584594</v>
      </c>
      <c r="M58" s="6">
        <f t="shared" si="17"/>
        <v>1.077951964623769E-2</v>
      </c>
      <c r="N58" s="38"/>
      <c r="O58" s="38"/>
      <c r="P58" s="39"/>
      <c r="R58" s="19">
        <f t="shared" si="13"/>
        <v>4.051564211842911E-3</v>
      </c>
      <c r="T58" s="20">
        <v>0</v>
      </c>
      <c r="U58" s="19">
        <f t="shared" si="1"/>
        <v>0</v>
      </c>
      <c r="W58" s="19">
        <f t="shared" si="6"/>
        <v>0.73571429933820431</v>
      </c>
      <c r="X58" s="21">
        <f t="shared" si="7"/>
        <v>2.5017317759122977E-2</v>
      </c>
      <c r="Y58" s="19">
        <f t="shared" si="8"/>
        <v>1.0562164169532682</v>
      </c>
      <c r="Z58" s="21">
        <f t="shared" si="15"/>
        <v>9.7142298217731682E-3</v>
      </c>
      <c r="AA58" s="19">
        <f t="shared" si="12"/>
        <v>0.26997514512887383</v>
      </c>
      <c r="AB58" s="19">
        <f t="shared" si="16"/>
        <v>3.5981941289951113E-3</v>
      </c>
      <c r="AD58" s="19">
        <v>0</v>
      </c>
      <c r="AE58" s="19">
        <f t="shared" si="2"/>
        <v>0</v>
      </c>
    </row>
    <row r="59" spans="1:31" x14ac:dyDescent="0.25">
      <c r="A59" s="1">
        <v>43865</v>
      </c>
      <c r="B59">
        <v>56815.97</v>
      </c>
      <c r="C59">
        <v>0.70999997854232799</v>
      </c>
      <c r="D59">
        <f t="shared" si="3"/>
        <v>3.0956286131166522E-2</v>
      </c>
      <c r="E59" s="6">
        <f t="shared" si="9"/>
        <v>4.2158365954943877E-2</v>
      </c>
      <c r="F59" s="12">
        <f t="shared" si="4"/>
        <v>1.1533725593111457</v>
      </c>
      <c r="G59" s="6">
        <f t="shared" si="14"/>
        <v>5.2282131832513734E-2</v>
      </c>
      <c r="J59" s="3">
        <f t="shared" si="10"/>
        <v>0.27273155849137481</v>
      </c>
      <c r="K59" s="6">
        <f t="shared" si="11"/>
        <v>1.1350459881651549E-2</v>
      </c>
      <c r="L59" s="12">
        <f t="shared" si="5"/>
        <v>1.0265245067737128</v>
      </c>
      <c r="M59" s="6">
        <f t="shared" si="17"/>
        <v>2.7527972560130065E-2</v>
      </c>
      <c r="N59" s="38"/>
      <c r="O59" s="38"/>
      <c r="P59" s="39"/>
      <c r="R59" s="19">
        <f t="shared" si="13"/>
        <v>1.9169813761822935E-2</v>
      </c>
      <c r="T59" s="20">
        <v>0</v>
      </c>
      <c r="U59" s="19">
        <f t="shared" si="1"/>
        <v>0</v>
      </c>
      <c r="W59" s="19">
        <f t="shared" si="6"/>
        <v>0.73428572075707554</v>
      </c>
      <c r="X59" s="21">
        <f t="shared" si="7"/>
        <v>4.2158365954943877E-2</v>
      </c>
      <c r="Y59" s="19">
        <f t="shared" si="8"/>
        <v>1.1007447751868036</v>
      </c>
      <c r="Z59" s="21">
        <f t="shared" si="15"/>
        <v>6.0606937032061881E-2</v>
      </c>
      <c r="AA59" s="19">
        <f t="shared" si="12"/>
        <v>0.19291602528516391</v>
      </c>
      <c r="AB59" s="19">
        <f t="shared" si="16"/>
        <v>3.1416227315731876E-2</v>
      </c>
      <c r="AD59" s="19">
        <v>0</v>
      </c>
      <c r="AE59" s="19">
        <f t="shared" si="2"/>
        <v>0</v>
      </c>
    </row>
    <row r="60" spans="1:31" x14ac:dyDescent="0.25">
      <c r="A60" s="1">
        <v>43866</v>
      </c>
      <c r="B60">
        <v>57226.95</v>
      </c>
      <c r="C60">
        <v>0.68999999761581399</v>
      </c>
      <c r="D60">
        <f t="shared" si="3"/>
        <v>7.2335295868397598E-3</v>
      </c>
      <c r="E60" s="6">
        <f t="shared" si="9"/>
        <v>9.9283738963073433E-3</v>
      </c>
      <c r="F60" s="12">
        <f t="shared" si="4"/>
        <v>1.1648236733217276</v>
      </c>
      <c r="G60" s="6">
        <f t="shared" si="14"/>
        <v>7.1137039259933532E-2</v>
      </c>
      <c r="J60" s="3">
        <f t="shared" si="10"/>
        <v>0.27170182977509288</v>
      </c>
      <c r="K60" s="6">
        <f t="shared" si="11"/>
        <v>2.6623043329621564E-3</v>
      </c>
      <c r="L60" s="12">
        <f t="shared" si="5"/>
        <v>1.0292574274159882</v>
      </c>
      <c r="M60" s="6">
        <f t="shared" si="17"/>
        <v>2.3974997239914586E-2</v>
      </c>
      <c r="N60" s="38"/>
      <c r="O60" s="38"/>
      <c r="P60" s="39"/>
      <c r="R60" s="19">
        <f t="shared" si="13"/>
        <v>2.6182024360608382E-2</v>
      </c>
      <c r="T60" s="20">
        <v>0</v>
      </c>
      <c r="U60" s="19">
        <f t="shared" si="1"/>
        <v>0</v>
      </c>
      <c r="W60" s="19">
        <f t="shared" si="6"/>
        <v>0.72857143197740815</v>
      </c>
      <c r="X60" s="21">
        <f t="shared" si="7"/>
        <v>9.9283738963073433E-3</v>
      </c>
      <c r="Y60" s="19">
        <f t="shared" si="8"/>
        <v>1.1116733808792649</v>
      </c>
      <c r="Z60" s="21">
        <f t="shared" si="15"/>
        <v>6.123401421343333E-2</v>
      </c>
      <c r="AA60" s="19">
        <f t="shared" si="12"/>
        <v>0.16967200904439131</v>
      </c>
      <c r="AB60" s="19">
        <f t="shared" si="16"/>
        <v>3.6089638213344113E-2</v>
      </c>
      <c r="AD60" s="19">
        <v>0</v>
      </c>
      <c r="AE60" s="19">
        <f t="shared" si="2"/>
        <v>0</v>
      </c>
    </row>
    <row r="61" spans="1:31" x14ac:dyDescent="0.25">
      <c r="A61" s="1">
        <v>43867</v>
      </c>
      <c r="B61">
        <v>57177.95</v>
      </c>
      <c r="C61">
        <v>0.68999999761581399</v>
      </c>
      <c r="D61">
        <f t="shared" si="3"/>
        <v>-8.5623993590433489E-4</v>
      </c>
      <c r="E61" s="6">
        <f t="shared" si="9"/>
        <v>-1.1821853175120304E-3</v>
      </c>
      <c r="F61" s="12">
        <f t="shared" si="4"/>
        <v>1.1634466358776363</v>
      </c>
      <c r="G61" s="6">
        <f t="shared" si="14"/>
        <v>5.9979438943385865E-2</v>
      </c>
      <c r="J61" s="3">
        <f t="shared" si="10"/>
        <v>0.26632684688552</v>
      </c>
      <c r="K61" s="6">
        <f t="shared" si="11"/>
        <v>-3.2149967076822253E-4</v>
      </c>
      <c r="L61" s="12">
        <f t="shared" si="5"/>
        <v>1.0289265214919383</v>
      </c>
      <c r="M61" s="6">
        <f t="shared" si="17"/>
        <v>1.676494405438711E-2</v>
      </c>
      <c r="N61" s="38"/>
      <c r="O61" s="38"/>
      <c r="P61" s="39"/>
      <c r="R61" s="19">
        <f t="shared" si="13"/>
        <v>2.252098864414067E-2</v>
      </c>
      <c r="T61" s="20">
        <v>0</v>
      </c>
      <c r="U61" s="19">
        <f t="shared" si="1"/>
        <v>0</v>
      </c>
      <c r="W61" s="19">
        <f t="shared" si="6"/>
        <v>0.72428571326392022</v>
      </c>
      <c r="X61" s="21">
        <f t="shared" si="7"/>
        <v>-1.1821853175120304E-3</v>
      </c>
      <c r="Y61" s="19">
        <f t="shared" si="8"/>
        <v>1.1103591769305206</v>
      </c>
      <c r="Z61" s="21">
        <f t="shared" si="15"/>
        <v>4.8899958270650856E-2</v>
      </c>
      <c r="AA61" s="19">
        <f t="shared" si="12"/>
        <v>0.16910659933533959</v>
      </c>
      <c r="AB61" s="19">
        <f t="shared" si="16"/>
        <v>2.8916646933264796E-2</v>
      </c>
      <c r="AD61" s="19">
        <v>0</v>
      </c>
      <c r="AE61" s="19">
        <f t="shared" si="2"/>
        <v>0</v>
      </c>
    </row>
    <row r="62" spans="1:31" x14ac:dyDescent="0.25">
      <c r="A62" s="1">
        <v>43868</v>
      </c>
      <c r="B62">
        <v>56503.95</v>
      </c>
      <c r="C62">
        <v>0.69999998807907104</v>
      </c>
      <c r="D62">
        <f t="shared" si="3"/>
        <v>-1.178776084137334E-2</v>
      </c>
      <c r="E62" s="6">
        <f t="shared" si="9"/>
        <v>-1.6437116773531178E-2</v>
      </c>
      <c r="F62" s="12">
        <f t="shared" si="4"/>
        <v>1.1443229276639435</v>
      </c>
      <c r="G62" s="6">
        <f t="shared" si="14"/>
        <v>3.165906717280409E-2</v>
      </c>
      <c r="J62" s="3">
        <f t="shared" si="10"/>
        <v>0.27055973771637243</v>
      </c>
      <c r="K62" s="6">
        <f t="shared" si="11"/>
        <v>-4.3568052441455432E-3</v>
      </c>
      <c r="L62" s="12">
        <f t="shared" si="5"/>
        <v>1.0244436890272619</v>
      </c>
      <c r="M62" s="6">
        <f t="shared" si="17"/>
        <v>1.0871295039393214E-2</v>
      </c>
      <c r="N62" s="38"/>
      <c r="O62" s="38"/>
      <c r="P62" s="39"/>
      <c r="R62" s="19">
        <f t="shared" si="13"/>
        <v>1.1701322391874975E-2</v>
      </c>
      <c r="T62" s="20">
        <v>0</v>
      </c>
      <c r="U62" s="19">
        <f t="shared" si="1"/>
        <v>0</v>
      </c>
      <c r="W62" s="19">
        <f t="shared" si="6"/>
        <v>0.71714285441807324</v>
      </c>
      <c r="X62" s="21">
        <f t="shared" si="7"/>
        <v>-1.6437116773531178E-2</v>
      </c>
      <c r="Y62" s="19">
        <f t="shared" si="8"/>
        <v>1.0921080734787516</v>
      </c>
      <c r="Z62" s="21">
        <f t="shared" si="15"/>
        <v>2.9364508568834768E-2</v>
      </c>
      <c r="AA62" s="19">
        <f t="shared" si="12"/>
        <v>0.16981827720283393</v>
      </c>
      <c r="AB62" s="19">
        <f t="shared" si="16"/>
        <v>1.7291724455407876E-2</v>
      </c>
      <c r="AD62" s="19">
        <v>0</v>
      </c>
      <c r="AE62" s="19">
        <f t="shared" si="2"/>
        <v>0</v>
      </c>
    </row>
    <row r="63" spans="1:31" x14ac:dyDescent="0.25">
      <c r="A63" s="1">
        <v>43869</v>
      </c>
      <c r="B63">
        <v>56503.95</v>
      </c>
      <c r="C63">
        <v>0.69999998807907104</v>
      </c>
      <c r="D63">
        <f t="shared" si="3"/>
        <v>0</v>
      </c>
      <c r="E63" s="6">
        <f t="shared" si="9"/>
        <v>0</v>
      </c>
      <c r="F63" s="12">
        <f t="shared" si="4"/>
        <v>1.1443229276639435</v>
      </c>
      <c r="G63" s="6">
        <f t="shared" si="14"/>
        <v>2.9364508568834768E-2</v>
      </c>
      <c r="J63" s="3">
        <f t="shared" si="10"/>
        <v>0.27055973771637243</v>
      </c>
      <c r="K63" s="6">
        <f t="shared" si="11"/>
        <v>0</v>
      </c>
      <c r="L63" s="12">
        <f t="shared" si="5"/>
        <v>1.0244436890272619</v>
      </c>
      <c r="M63" s="6">
        <f t="shared" si="17"/>
        <v>1.3018582329836104E-2</v>
      </c>
      <c r="N63" s="38"/>
      <c r="O63" s="38"/>
      <c r="P63" s="39"/>
      <c r="R63" s="19">
        <f t="shared" si="13"/>
        <v>1.0853244025398031E-2</v>
      </c>
      <c r="T63" s="20">
        <v>0</v>
      </c>
      <c r="U63" s="19">
        <f t="shared" si="1"/>
        <v>0</v>
      </c>
      <c r="W63" s="19">
        <f t="shared" si="6"/>
        <v>0.70999999557222626</v>
      </c>
      <c r="X63" s="21">
        <f t="shared" si="7"/>
        <v>0</v>
      </c>
      <c r="Y63" s="19">
        <f t="shared" si="8"/>
        <v>1.0921080734787516</v>
      </c>
      <c r="Z63" s="21">
        <f t="shared" si="15"/>
        <v>3.2724446212020419E-2</v>
      </c>
      <c r="AA63" s="19">
        <f t="shared" si="12"/>
        <v>0.17592269588545453</v>
      </c>
      <c r="AB63" s="19">
        <f t="shared" si="16"/>
        <v>1.8601605692381909E-2</v>
      </c>
      <c r="AD63" s="19">
        <v>0</v>
      </c>
      <c r="AE63" s="19">
        <f t="shared" si="2"/>
        <v>0</v>
      </c>
    </row>
    <row r="64" spans="1:31" x14ac:dyDescent="0.25">
      <c r="A64" s="1">
        <v>43870</v>
      </c>
      <c r="B64">
        <v>56503.95</v>
      </c>
      <c r="C64">
        <v>0.69999998807907104</v>
      </c>
      <c r="D64">
        <f t="shared" si="3"/>
        <v>0</v>
      </c>
      <c r="E64" s="6">
        <f t="shared" si="9"/>
        <v>0</v>
      </c>
      <c r="F64" s="12">
        <f t="shared" si="4"/>
        <v>1.1443229276639435</v>
      </c>
      <c r="G64" s="6">
        <f t="shared" si="14"/>
        <v>3.2724446212020419E-2</v>
      </c>
      <c r="J64" s="3">
        <f t="shared" si="10"/>
        <v>0.27055973771637243</v>
      </c>
      <c r="K64" s="6">
        <f t="shared" si="11"/>
        <v>0</v>
      </c>
      <c r="L64" s="12">
        <f t="shared" si="5"/>
        <v>1.0244436890272619</v>
      </c>
      <c r="M64" s="6">
        <f t="shared" si="17"/>
        <v>1.3018582329836104E-2</v>
      </c>
      <c r="N64" s="38"/>
      <c r="O64" s="38"/>
      <c r="P64" s="39"/>
      <c r="R64" s="19">
        <f t="shared" si="13"/>
        <v>1.2095090898678145E-2</v>
      </c>
      <c r="T64" s="20">
        <v>0</v>
      </c>
      <c r="U64" s="19">
        <f t="shared" si="1"/>
        <v>0</v>
      </c>
      <c r="W64" s="19">
        <f t="shared" si="6"/>
        <v>0.70285713672637928</v>
      </c>
      <c r="X64" s="21">
        <f t="shared" si="7"/>
        <v>0</v>
      </c>
      <c r="Y64" s="19">
        <f t="shared" si="8"/>
        <v>1.0921080734787516</v>
      </c>
      <c r="Z64" s="21">
        <f t="shared" si="15"/>
        <v>3.2724446212020419E-2</v>
      </c>
      <c r="AA64" s="19">
        <f t="shared" si="12"/>
        <v>0.19044553228523114</v>
      </c>
      <c r="AB64" s="19">
        <f t="shared" si="16"/>
        <v>1.7183099975802463E-2</v>
      </c>
      <c r="AD64" s="19">
        <v>0</v>
      </c>
      <c r="AE64" s="19">
        <f t="shared" si="2"/>
        <v>0</v>
      </c>
    </row>
    <row r="65" spans="1:31" x14ac:dyDescent="0.25">
      <c r="A65" s="1">
        <v>43871</v>
      </c>
      <c r="B65">
        <v>57367.78</v>
      </c>
      <c r="C65">
        <v>0.81999999284744296</v>
      </c>
      <c r="D65">
        <f t="shared" si="3"/>
        <v>1.5287957744547054E-2</v>
      </c>
      <c r="E65" s="6">
        <f t="shared" si="9"/>
        <v>2.1360420297149397E-2</v>
      </c>
      <c r="F65" s="12">
        <f t="shared" si="4"/>
        <v>1.1687661463545098</v>
      </c>
      <c r="G65" s="6">
        <f t="shared" si="14"/>
        <v>5.4783874434249924E-2</v>
      </c>
      <c r="J65" s="3">
        <f t="shared" si="10"/>
        <v>0.2778611482903226</v>
      </c>
      <c r="K65" s="6">
        <f t="shared" si="11"/>
        <v>5.502013447584787E-3</v>
      </c>
      <c r="L65" s="12">
        <f t="shared" si="5"/>
        <v>1.0300801919805831</v>
      </c>
      <c r="M65" s="6">
        <f t="shared" si="17"/>
        <v>1.8592224192467866E-2</v>
      </c>
      <c r="N65" s="38"/>
      <c r="O65" s="38"/>
      <c r="P65" s="39"/>
      <c r="R65" s="19">
        <f t="shared" si="13"/>
        <v>1.9716277274219395E-2</v>
      </c>
      <c r="T65" s="20">
        <v>0</v>
      </c>
      <c r="U65" s="19">
        <f t="shared" si="1"/>
        <v>0</v>
      </c>
      <c r="W65" s="19">
        <f t="shared" si="6"/>
        <v>0.71571427583694458</v>
      </c>
      <c r="X65" s="21">
        <f t="shared" si="7"/>
        <v>2.1360420297149397E-2</v>
      </c>
      <c r="Y65" s="19">
        <f t="shared" si="8"/>
        <v>1.1154359609381679</v>
      </c>
      <c r="Z65" s="21">
        <f t="shared" si="15"/>
        <v>5.4783874434249924E-2</v>
      </c>
      <c r="AA65" s="19">
        <f t="shared" si="12"/>
        <v>0.19044553567123537</v>
      </c>
      <c r="AB65" s="19">
        <f t="shared" si="16"/>
        <v>2.8766163638943416E-2</v>
      </c>
      <c r="AD65" s="19">
        <v>0</v>
      </c>
      <c r="AE65" s="19">
        <f t="shared" si="2"/>
        <v>0</v>
      </c>
    </row>
    <row r="66" spans="1:31" x14ac:dyDescent="0.25">
      <c r="A66" s="1">
        <v>43872</v>
      </c>
      <c r="B66">
        <v>58105.78</v>
      </c>
      <c r="C66">
        <v>0.81000000238418601</v>
      </c>
      <c r="D66">
        <f t="shared" si="3"/>
        <v>1.2864363933901668E-2</v>
      </c>
      <c r="E66" s="6">
        <f t="shared" si="9"/>
        <v>1.762241650403109E-2</v>
      </c>
      <c r="F66" s="12">
        <f t="shared" si="4"/>
        <v>1.1893626301813802</v>
      </c>
      <c r="G66" s="6">
        <f t="shared" si="14"/>
        <v>7.3371715191265841E-2</v>
      </c>
      <c r="J66" s="3">
        <f t="shared" si="10"/>
        <v>0.28221555418211525</v>
      </c>
      <c r="K66" s="6">
        <f t="shared" si="11"/>
        <v>4.5583468888466105E-3</v>
      </c>
      <c r="L66" s="12">
        <f t="shared" si="5"/>
        <v>1.0347756548189604</v>
      </c>
      <c r="M66" s="6">
        <f t="shared" si="17"/>
        <v>1.1119365213062116E-2</v>
      </c>
      <c r="N66" s="38"/>
      <c r="O66" s="38"/>
      <c r="P66" s="39"/>
      <c r="R66" s="19">
        <f t="shared" si="13"/>
        <v>2.5998466102941539E-2</v>
      </c>
      <c r="T66" s="20">
        <v>0</v>
      </c>
      <c r="U66" s="19">
        <f t="shared" si="1"/>
        <v>0</v>
      </c>
      <c r="W66" s="19">
        <f t="shared" si="6"/>
        <v>0.72999999352863854</v>
      </c>
      <c r="X66" s="21">
        <f t="shared" si="7"/>
        <v>1.762241650403109E-2</v>
      </c>
      <c r="Y66" s="19">
        <f t="shared" si="8"/>
        <v>1.1350926380253945</v>
      </c>
      <c r="Z66" s="21">
        <f t="shared" si="15"/>
        <v>4.9269038911008423E-2</v>
      </c>
      <c r="AA66" s="19">
        <f t="shared" si="12"/>
        <v>0.19329255938270093</v>
      </c>
      <c r="AB66" s="19">
        <f t="shared" si="16"/>
        <v>2.5489361343423673E-2</v>
      </c>
      <c r="AD66" s="19">
        <v>0</v>
      </c>
      <c r="AE66" s="19">
        <f t="shared" si="2"/>
        <v>0</v>
      </c>
    </row>
    <row r="67" spans="1:31" x14ac:dyDescent="0.25">
      <c r="A67" s="1">
        <v>43873</v>
      </c>
      <c r="B67">
        <v>58896.78</v>
      </c>
      <c r="C67">
        <v>0.79000002145767201</v>
      </c>
      <c r="D67">
        <f t="shared" si="3"/>
        <v>1.3613103550111472E-2</v>
      </c>
      <c r="E67" s="6">
        <f t="shared" si="9"/>
        <v>1.8290158396016221E-2</v>
      </c>
      <c r="F67" s="12">
        <f t="shared" si="4"/>
        <v>1.2111162610777002</v>
      </c>
      <c r="G67" s="6">
        <f t="shared" si="14"/>
        <v>6.8460335832726482E-2</v>
      </c>
      <c r="J67" s="3">
        <f t="shared" si="10"/>
        <v>0.28615871504598789</v>
      </c>
      <c r="K67" s="6">
        <f t="shared" si="11"/>
        <v>4.7571864263940885E-3</v>
      </c>
      <c r="L67" s="12">
        <f t="shared" si="5"/>
        <v>1.0396982755184281</v>
      </c>
      <c r="M67" s="6">
        <f t="shared" si="17"/>
        <v>1.9165037040551391E-2</v>
      </c>
      <c r="N67" s="38"/>
      <c r="O67" s="38"/>
      <c r="P67" s="39"/>
      <c r="R67" s="19">
        <f t="shared" si="13"/>
        <v>2.3923903845362315E-2</v>
      </c>
      <c r="T67" s="20">
        <v>0</v>
      </c>
      <c r="U67" s="19">
        <f t="shared" ref="U67:U130" si="18">ABS(S67-T67)</f>
        <v>0</v>
      </c>
      <c r="W67" s="19">
        <f t="shared" si="6"/>
        <v>0.74428571122033271</v>
      </c>
      <c r="X67" s="21">
        <f t="shared" si="7"/>
        <v>1.8290158396016221E-2</v>
      </c>
      <c r="Y67" s="19">
        <f t="shared" si="8"/>
        <v>1.155853662169031</v>
      </c>
      <c r="Z67" s="21">
        <f t="shared" si="15"/>
        <v>7.5225145256910375E-2</v>
      </c>
      <c r="AA67" s="19">
        <f t="shared" si="12"/>
        <v>0.21239700647507195</v>
      </c>
      <c r="AB67" s="19">
        <f t="shared" si="16"/>
        <v>3.5417234218759669E-2</v>
      </c>
      <c r="AD67" s="19">
        <v>0</v>
      </c>
      <c r="AE67" s="19">
        <f t="shared" ref="AE67:AE130" si="19">ABS(AC67-AD67)</f>
        <v>0</v>
      </c>
    </row>
    <row r="68" spans="1:31" x14ac:dyDescent="0.25">
      <c r="A68" s="1">
        <v>43874</v>
      </c>
      <c r="B68">
        <v>59294.78</v>
      </c>
      <c r="C68">
        <v>0.79000002145767201</v>
      </c>
      <c r="D68">
        <f t="shared" ref="D68:D131" si="20">+B68/B67-1</f>
        <v>6.7575850496410794E-3</v>
      </c>
      <c r="E68" s="6">
        <f t="shared" si="9"/>
        <v>8.9083042045665708E-3</v>
      </c>
      <c r="F68" s="12">
        <f t="shared" ref="F68:F131" si="21">+F67*(1+E68)</f>
        <v>1.2219052531584775</v>
      </c>
      <c r="G68" s="6">
        <f t="shared" si="14"/>
        <v>8.4803577939257968E-2</v>
      </c>
      <c r="J68" s="3">
        <f t="shared" si="10"/>
        <v>0.28598249305403856</v>
      </c>
      <c r="K68" s="6">
        <f t="shared" si="11"/>
        <v>2.3629366180691986E-3</v>
      </c>
      <c r="L68" s="12">
        <f t="shared" ref="L68:L131" si="22">L67*(1+K68)</f>
        <v>1.0421550166453941</v>
      </c>
      <c r="M68" s="6">
        <f t="shared" si="17"/>
        <v>2.6034247560628776E-2</v>
      </c>
      <c r="N68" s="38"/>
      <c r="O68" s="38"/>
      <c r="P68" s="39"/>
      <c r="R68" s="19">
        <f t="shared" si="13"/>
        <v>2.9653415855506127E-2</v>
      </c>
      <c r="T68" s="20">
        <v>0</v>
      </c>
      <c r="U68" s="19">
        <f t="shared" si="18"/>
        <v>0</v>
      </c>
      <c r="W68" s="19">
        <f t="shared" si="6"/>
        <v>0.75857142891202667</v>
      </c>
      <c r="X68" s="21">
        <f t="shared" si="7"/>
        <v>8.9083042045665708E-3</v>
      </c>
      <c r="Y68" s="19">
        <f t="shared" ref="Y68:Y131" si="23">+Y67*(1+X68)</f>
        <v>1.1661503582075949</v>
      </c>
      <c r="Z68" s="21">
        <f t="shared" si="15"/>
        <v>9.4799208967959681E-2</v>
      </c>
      <c r="AA68" s="19">
        <f t="shared" si="12"/>
        <v>0.25245775989424046</v>
      </c>
      <c r="AB68" s="19">
        <f t="shared" si="16"/>
        <v>3.7550522910316936E-2</v>
      </c>
      <c r="AD68" s="19">
        <v>0</v>
      </c>
      <c r="AE68" s="19">
        <f t="shared" si="19"/>
        <v>0</v>
      </c>
    </row>
    <row r="69" spans="1:31" x14ac:dyDescent="0.25">
      <c r="A69" s="1">
        <v>43875</v>
      </c>
      <c r="B69">
        <v>59408.78</v>
      </c>
      <c r="C69">
        <v>0.79000002145767201</v>
      </c>
      <c r="D69">
        <f t="shared" si="20"/>
        <v>1.9225975709835641E-3</v>
      </c>
      <c r="E69" s="6">
        <f t="shared" si="9"/>
        <v>2.4922560940286893E-3</v>
      </c>
      <c r="F69" s="12">
        <f t="shared" si="21"/>
        <v>1.2249505539719874</v>
      </c>
      <c r="G69" s="6">
        <f t="shared" si="14"/>
        <v>9.7527728968247462E-2</v>
      </c>
      <c r="J69" s="3">
        <f t="shared" si="10"/>
        <v>0.27429732117230488</v>
      </c>
      <c r="K69" s="6">
        <f t="shared" si="11"/>
        <v>7.0091737052577674E-4</v>
      </c>
      <c r="L69" s="12">
        <f t="shared" si="22"/>
        <v>1.0428854811993413</v>
      </c>
      <c r="M69" s="6">
        <f t="shared" si="17"/>
        <v>1.7760181872107372E-2</v>
      </c>
      <c r="N69" s="38"/>
      <c r="O69" s="38"/>
      <c r="P69" s="39"/>
      <c r="R69" s="19">
        <f t="shared" si="13"/>
        <v>3.5555479926464045E-2</v>
      </c>
      <c r="T69" s="20">
        <v>0</v>
      </c>
      <c r="U69" s="19">
        <f t="shared" si="18"/>
        <v>0</v>
      </c>
      <c r="W69" s="19">
        <f t="shared" si="6"/>
        <v>0.77142857653754116</v>
      </c>
      <c r="X69" s="21">
        <f t="shared" si="7"/>
        <v>2.4922560940286893E-3</v>
      </c>
      <c r="Y69" s="19">
        <f t="shared" si="23"/>
        <v>1.1690567035443915</v>
      </c>
      <c r="Z69" s="21">
        <f t="shared" si="15"/>
        <v>7.6664115948282152E-2</v>
      </c>
      <c r="AA69" s="19">
        <f t="shared" si="12"/>
        <v>0.31093517670963416</v>
      </c>
      <c r="AB69" s="19">
        <f t="shared" si="16"/>
        <v>2.4655980310608182E-2</v>
      </c>
      <c r="AD69" s="19">
        <v>0</v>
      </c>
      <c r="AE69" s="19">
        <f t="shared" si="19"/>
        <v>0</v>
      </c>
    </row>
    <row r="70" spans="1:31" x14ac:dyDescent="0.25">
      <c r="A70" s="1">
        <v>43876</v>
      </c>
      <c r="B70">
        <v>59408.78</v>
      </c>
      <c r="C70">
        <v>0.79000002145767201</v>
      </c>
      <c r="D70">
        <f t="shared" si="20"/>
        <v>0</v>
      </c>
      <c r="E70" s="6">
        <f t="shared" si="9"/>
        <v>0</v>
      </c>
      <c r="F70" s="12">
        <f t="shared" si="21"/>
        <v>1.2249505539719874</v>
      </c>
      <c r="G70" s="6">
        <f t="shared" si="14"/>
        <v>7.666411594828193E-2</v>
      </c>
      <c r="J70" s="3">
        <f t="shared" si="10"/>
        <v>0.27429732117230488</v>
      </c>
      <c r="K70" s="6">
        <f t="shared" si="11"/>
        <v>0</v>
      </c>
      <c r="L70" s="12">
        <f t="shared" si="22"/>
        <v>1.0428854811993413</v>
      </c>
      <c r="M70" s="6">
        <f t="shared" si="17"/>
        <v>1.412324440596846E-2</v>
      </c>
      <c r="N70" s="38"/>
      <c r="O70" s="38"/>
      <c r="P70" s="39"/>
      <c r="R70" s="19">
        <f t="shared" si="13"/>
        <v>2.7949276216271891E-2</v>
      </c>
      <c r="T70" s="20">
        <v>0</v>
      </c>
      <c r="U70" s="19">
        <f t="shared" si="18"/>
        <v>0</v>
      </c>
      <c r="W70" s="19">
        <f t="shared" si="6"/>
        <v>0.78428572416305553</v>
      </c>
      <c r="X70" s="21">
        <f t="shared" si="7"/>
        <v>0</v>
      </c>
      <c r="Y70" s="19">
        <f t="shared" si="23"/>
        <v>1.1690567035443915</v>
      </c>
      <c r="Z70" s="21">
        <f t="shared" si="15"/>
        <v>6.8219388936569869E-2</v>
      </c>
      <c r="AA70" s="19">
        <f t="shared" si="12"/>
        <v>0.38242427329473627</v>
      </c>
      <c r="AB70" s="19">
        <f t="shared" si="16"/>
        <v>1.7838666031534264E-2</v>
      </c>
      <c r="AD70" s="19">
        <v>0</v>
      </c>
      <c r="AE70" s="19">
        <f t="shared" si="19"/>
        <v>0</v>
      </c>
    </row>
    <row r="71" spans="1:31" x14ac:dyDescent="0.25">
      <c r="A71" s="1">
        <v>43877</v>
      </c>
      <c r="B71">
        <v>59408.78</v>
      </c>
      <c r="C71">
        <v>0.79000002145767201</v>
      </c>
      <c r="D71">
        <f t="shared" si="20"/>
        <v>0</v>
      </c>
      <c r="E71" s="6">
        <f t="shared" si="9"/>
        <v>0</v>
      </c>
      <c r="F71" s="12">
        <f t="shared" si="21"/>
        <v>1.2249505539719874</v>
      </c>
      <c r="G71" s="6">
        <f t="shared" si="14"/>
        <v>6.8219388936569647E-2</v>
      </c>
      <c r="J71" s="3">
        <f t="shared" si="10"/>
        <v>0.27429732117230488</v>
      </c>
      <c r="K71" s="6">
        <f t="shared" si="11"/>
        <v>0</v>
      </c>
      <c r="L71" s="12">
        <f t="shared" si="22"/>
        <v>1.0428854811993413</v>
      </c>
      <c r="M71" s="6">
        <f t="shared" si="17"/>
        <v>1.412324440596846E-2</v>
      </c>
      <c r="N71" s="38"/>
      <c r="O71" s="38"/>
      <c r="P71" s="39"/>
      <c r="R71" s="19">
        <f t="shared" si="13"/>
        <v>2.4870599772907148E-2</v>
      </c>
      <c r="T71" s="20">
        <v>0</v>
      </c>
      <c r="U71" s="19">
        <f t="shared" si="18"/>
        <v>0</v>
      </c>
      <c r="W71" s="19">
        <f t="shared" si="6"/>
        <v>0.79714287178856991</v>
      </c>
      <c r="X71" s="21">
        <f t="shared" si="7"/>
        <v>0</v>
      </c>
      <c r="Y71" s="19">
        <f t="shared" si="23"/>
        <v>1.1690567035443915</v>
      </c>
      <c r="Z71" s="21">
        <f t="shared" si="15"/>
        <v>6.8219388936569869E-2</v>
      </c>
      <c r="AA71" s="19">
        <f t="shared" si="12"/>
        <v>0.46266114923612728</v>
      </c>
      <c r="AB71" s="19">
        <f t="shared" si="16"/>
        <v>1.4745000536397514E-2</v>
      </c>
      <c r="AD71" s="19">
        <v>0</v>
      </c>
      <c r="AE71" s="19">
        <f t="shared" si="19"/>
        <v>0</v>
      </c>
    </row>
    <row r="72" spans="1:31" x14ac:dyDescent="0.25">
      <c r="A72" s="1">
        <v>43878</v>
      </c>
      <c r="B72">
        <v>59408.78</v>
      </c>
      <c r="C72">
        <v>0.79000002145767201</v>
      </c>
      <c r="D72">
        <f t="shared" si="20"/>
        <v>0</v>
      </c>
      <c r="E72" s="6">
        <f t="shared" si="9"/>
        <v>0</v>
      </c>
      <c r="F72" s="12">
        <f t="shared" si="21"/>
        <v>1.2249505539719874</v>
      </c>
      <c r="G72" s="6">
        <f t="shared" si="14"/>
        <v>6.8219388936569647E-2</v>
      </c>
      <c r="J72" s="3">
        <f t="shared" si="10"/>
        <v>0.24065390932114425</v>
      </c>
      <c r="K72" s="6">
        <f t="shared" si="11"/>
        <v>0</v>
      </c>
      <c r="L72" s="12">
        <f t="shared" si="22"/>
        <v>1.0428854811993413</v>
      </c>
      <c r="M72" s="6">
        <f t="shared" si="17"/>
        <v>1.412324440596846E-2</v>
      </c>
      <c r="N72" s="38"/>
      <c r="O72" s="38"/>
      <c r="P72" s="39"/>
      <c r="R72" s="19">
        <f t="shared" si="13"/>
        <v>2.8347509138334111E-2</v>
      </c>
      <c r="T72" s="20">
        <v>0</v>
      </c>
      <c r="U72" s="19">
        <f t="shared" si="18"/>
        <v>0</v>
      </c>
      <c r="W72" s="19">
        <f t="shared" si="6"/>
        <v>0.79285716159003117</v>
      </c>
      <c r="X72" s="21">
        <f t="shared" si="7"/>
        <v>0</v>
      </c>
      <c r="Y72" s="19">
        <f t="shared" si="23"/>
        <v>1.1690567035443915</v>
      </c>
      <c r="Z72" s="21">
        <f t="shared" si="15"/>
        <v>6.8219388936569869E-2</v>
      </c>
      <c r="AA72" s="19">
        <f t="shared" si="12"/>
        <v>0.51423617390582854</v>
      </c>
      <c r="AB72" s="19">
        <f t="shared" si="16"/>
        <v>1.3266159091535014E-2</v>
      </c>
      <c r="AD72" s="19">
        <v>0</v>
      </c>
      <c r="AE72" s="19">
        <f t="shared" si="19"/>
        <v>0</v>
      </c>
    </row>
    <row r="73" spans="1:31" x14ac:dyDescent="0.25">
      <c r="A73" s="1">
        <v>43879</v>
      </c>
      <c r="B73">
        <v>59733.78</v>
      </c>
      <c r="C73">
        <v>0.77999997138977095</v>
      </c>
      <c r="D73">
        <f t="shared" si="20"/>
        <v>5.4705718582337415E-3</v>
      </c>
      <c r="E73" s="6">
        <f t="shared" si="9"/>
        <v>6.9373192595945932E-3</v>
      </c>
      <c r="F73" s="12">
        <f t="shared" si="21"/>
        <v>1.2334484270421082</v>
      </c>
      <c r="G73" s="6">
        <f t="shared" si="14"/>
        <v>7.5629967876911675E-2</v>
      </c>
      <c r="J73" s="3">
        <f t="shared" si="10"/>
        <v>0.23049418232420146</v>
      </c>
      <c r="K73" s="6">
        <f t="shared" si="11"/>
        <v>2.3734099503384047E-3</v>
      </c>
      <c r="L73" s="12">
        <f t="shared" si="22"/>
        <v>1.0453606759774832</v>
      </c>
      <c r="M73" s="6">
        <f t="shared" si="17"/>
        <v>1.653017460511097E-2</v>
      </c>
      <c r="N73" s="38"/>
      <c r="O73" s="38"/>
      <c r="P73" s="39"/>
      <c r="R73" s="19">
        <f t="shared" si="13"/>
        <v>3.2812094046926699E-2</v>
      </c>
      <c r="T73" s="20">
        <v>0</v>
      </c>
      <c r="U73" s="19">
        <f t="shared" si="18"/>
        <v>0</v>
      </c>
      <c r="W73" s="19">
        <f t="shared" ref="W73:W136" si="24">AVERAGE(C67:C73)</f>
        <v>0.78857144287654335</v>
      </c>
      <c r="X73" s="21">
        <f t="shared" ref="X73:X136" si="25">IF(W73&lt;&gt;0,D73/W73,0)</f>
        <v>6.9373192595945932E-3</v>
      </c>
      <c r="Y73" s="19">
        <f t="shared" si="23"/>
        <v>1.1771668231294481</v>
      </c>
      <c r="Z73" s="21">
        <f t="shared" si="15"/>
        <v>7.5629967876911897E-2</v>
      </c>
      <c r="AA73" s="19">
        <f t="shared" si="12"/>
        <v>0.54635659337268183</v>
      </c>
      <c r="AB73" s="19">
        <f t="shared" si="16"/>
        <v>1.3842601845444013E-2</v>
      </c>
      <c r="AD73" s="19">
        <v>0</v>
      </c>
      <c r="AE73" s="19">
        <f t="shared" si="19"/>
        <v>0</v>
      </c>
    </row>
    <row r="74" spans="1:31" x14ac:dyDescent="0.25">
      <c r="A74" s="1">
        <v>43880</v>
      </c>
      <c r="B74">
        <v>61351.78</v>
      </c>
      <c r="C74">
        <v>0.75999999046325695</v>
      </c>
      <c r="D74">
        <f t="shared" si="20"/>
        <v>2.7086851024663128E-2</v>
      </c>
      <c r="E74" s="6">
        <f t="shared" ref="E74:E137" si="26">IF(C74&lt;&gt;0,D74/AVERAGE(C68:C74),0)</f>
        <v>3.4536968084646263E-2</v>
      </c>
      <c r="F74" s="12">
        <f t="shared" si="21"/>
        <v>1.2760479960009188</v>
      </c>
      <c r="G74" s="6">
        <f t="shared" si="14"/>
        <v>0.11277896574836577</v>
      </c>
      <c r="J74" s="3">
        <f t="shared" si="10"/>
        <v>0.24261463511596032</v>
      </c>
      <c r="K74" s="6">
        <f t="shared" si="11"/>
        <v>1.1164557740598243E-2</v>
      </c>
      <c r="L74" s="12">
        <f t="shared" si="22"/>
        <v>1.0570316656041847</v>
      </c>
      <c r="M74" s="6">
        <f t="shared" si="17"/>
        <v>2.8343353228837298E-2</v>
      </c>
      <c r="N74" s="38"/>
      <c r="O74" s="38"/>
      <c r="P74" s="39"/>
      <c r="R74" s="19">
        <f t="shared" si="13"/>
        <v>4.6484815598392001E-2</v>
      </c>
      <c r="T74" s="20">
        <v>0</v>
      </c>
      <c r="U74" s="19">
        <f t="shared" si="18"/>
        <v>0</v>
      </c>
      <c r="W74" s="19">
        <f t="shared" si="24"/>
        <v>0.78428572416305542</v>
      </c>
      <c r="X74" s="21">
        <f t="shared" si="25"/>
        <v>3.4536968084646263E-2</v>
      </c>
      <c r="Y74" s="19">
        <f t="shared" si="23"/>
        <v>1.2178225961301743</v>
      </c>
      <c r="Z74" s="21">
        <f t="shared" si="15"/>
        <v>0.11388310933867407</v>
      </c>
      <c r="AA74" s="19">
        <f t="shared" si="12"/>
        <v>0.56586200419827282</v>
      </c>
      <c r="AB74" s="19">
        <f t="shared" si="16"/>
        <v>2.0125597494397324E-2</v>
      </c>
      <c r="AD74" s="19">
        <v>0</v>
      </c>
      <c r="AE74" s="19">
        <f t="shared" si="19"/>
        <v>0</v>
      </c>
    </row>
    <row r="75" spans="1:31" x14ac:dyDescent="0.25">
      <c r="A75" s="1">
        <v>43881</v>
      </c>
      <c r="B75">
        <v>60059.96</v>
      </c>
      <c r="C75">
        <v>0.64999997615814198</v>
      </c>
      <c r="D75">
        <f t="shared" si="20"/>
        <v>-2.1055949802923357E-2</v>
      </c>
      <c r="E75" s="6">
        <f t="shared" si="26"/>
        <v>-2.754984074086432E-2</v>
      </c>
      <c r="F75" s="12">
        <f t="shared" si="21"/>
        <v>1.2408930769333943</v>
      </c>
      <c r="G75" s="6">
        <f t="shared" si="14"/>
        <v>8.3195807072454775E-2</v>
      </c>
      <c r="J75" s="3">
        <f t="shared" si="10"/>
        <v>0.26525134261605393</v>
      </c>
      <c r="K75" s="6">
        <f t="shared" si="11"/>
        <v>-7.9381124314991409E-3</v>
      </c>
      <c r="L75" s="12">
        <f t="shared" si="22"/>
        <v>1.048640829398964</v>
      </c>
      <c r="M75" s="6">
        <f t="shared" si="17"/>
        <v>1.6217450837563652E-2</v>
      </c>
      <c r="N75" s="38"/>
      <c r="O75" s="38"/>
      <c r="P75" s="39"/>
      <c r="R75" s="19">
        <f t="shared" si="13"/>
        <v>3.1364895744516195E-2</v>
      </c>
      <c r="T75" s="20">
        <v>0</v>
      </c>
      <c r="U75" s="19">
        <f t="shared" si="18"/>
        <v>0</v>
      </c>
      <c r="W75" s="19">
        <f t="shared" si="24"/>
        <v>0.76428571769169396</v>
      </c>
      <c r="X75" s="21">
        <f t="shared" si="25"/>
        <v>-2.754984074086432E-2</v>
      </c>
      <c r="Y75" s="19">
        <f t="shared" si="23"/>
        <v>1.184271777556162</v>
      </c>
      <c r="Z75" s="21">
        <f t="shared" si="15"/>
        <v>7.3917375657627016E-2</v>
      </c>
      <c r="AA75" s="19">
        <f t="shared" si="12"/>
        <v>0.56383993021969614</v>
      </c>
      <c r="AB75" s="19">
        <f t="shared" si="16"/>
        <v>1.3109638338105222E-2</v>
      </c>
      <c r="AD75" s="19">
        <v>0</v>
      </c>
      <c r="AE75" s="19">
        <f t="shared" si="19"/>
        <v>0</v>
      </c>
    </row>
    <row r="76" spans="1:31" x14ac:dyDescent="0.25">
      <c r="A76" s="1">
        <v>43882</v>
      </c>
      <c r="B76">
        <v>60059.96</v>
      </c>
      <c r="C76">
        <v>0</v>
      </c>
      <c r="D76">
        <f t="shared" si="20"/>
        <v>0</v>
      </c>
      <c r="E76" s="6">
        <f t="shared" si="26"/>
        <v>0</v>
      </c>
      <c r="F76" s="12">
        <f t="shared" si="21"/>
        <v>1.2408930769333943</v>
      </c>
      <c r="G76" s="6">
        <f t="shared" si="14"/>
        <v>7.3917375657627016E-2</v>
      </c>
      <c r="J76" s="3">
        <f t="shared" si="10"/>
        <v>0.22588800541406945</v>
      </c>
      <c r="K76" s="6">
        <f t="shared" si="11"/>
        <v>0</v>
      </c>
      <c r="L76" s="12">
        <f t="shared" si="22"/>
        <v>1.048640829398964</v>
      </c>
      <c r="M76" s="6">
        <f t="shared" si="17"/>
        <v>1.1028358622162227E-2</v>
      </c>
      <c r="N76" s="38"/>
      <c r="O76" s="38"/>
      <c r="P76" s="39"/>
      <c r="R76" s="19">
        <f t="shared" si="13"/>
        <v>3.2723019321956023E-2</v>
      </c>
      <c r="T76" s="20">
        <v>0</v>
      </c>
      <c r="U76" s="19">
        <f t="shared" si="18"/>
        <v>0</v>
      </c>
      <c r="W76" s="19">
        <f t="shared" si="24"/>
        <v>0.65142857176916935</v>
      </c>
      <c r="X76" s="21">
        <f t="shared" si="25"/>
        <v>0</v>
      </c>
      <c r="Y76" s="19">
        <f t="shared" si="23"/>
        <v>1.184271777556162</v>
      </c>
      <c r="Z76" s="21">
        <f t="shared" si="15"/>
        <v>6.298316713361185E-2</v>
      </c>
      <c r="AA76" s="19">
        <f t="shared" si="12"/>
        <v>0.68752018529222447</v>
      </c>
      <c r="AB76" s="19">
        <f t="shared" si="16"/>
        <v>9.1609189782320948E-3</v>
      </c>
      <c r="AD76" s="19">
        <v>0</v>
      </c>
      <c r="AE76" s="19">
        <f t="shared" si="19"/>
        <v>0</v>
      </c>
    </row>
    <row r="77" spans="1:31" x14ac:dyDescent="0.25">
      <c r="A77" s="1">
        <v>43883</v>
      </c>
      <c r="B77">
        <v>60059.96</v>
      </c>
      <c r="C77">
        <v>0</v>
      </c>
      <c r="D77">
        <f t="shared" si="20"/>
        <v>0</v>
      </c>
      <c r="E77" s="6">
        <f t="shared" si="26"/>
        <v>0</v>
      </c>
      <c r="F77" s="12">
        <f t="shared" si="21"/>
        <v>1.2408930769333943</v>
      </c>
      <c r="G77" s="6">
        <f t="shared" si="14"/>
        <v>6.298316713361185E-2</v>
      </c>
      <c r="J77" s="3">
        <f t="shared" si="10"/>
        <v>0.22588800541406945</v>
      </c>
      <c r="K77" s="6">
        <f t="shared" si="11"/>
        <v>0</v>
      </c>
      <c r="L77" s="12">
        <f t="shared" si="22"/>
        <v>1.048640829398964</v>
      </c>
      <c r="M77" s="6">
        <f t="shared" si="17"/>
        <v>2.2661896940407988E-2</v>
      </c>
      <c r="N77" s="38"/>
      <c r="O77" s="38"/>
      <c r="P77" s="39"/>
      <c r="R77" s="19">
        <f t="shared" si="13"/>
        <v>2.7882475219593462E-2</v>
      </c>
      <c r="T77" s="20">
        <v>0</v>
      </c>
      <c r="U77" s="19">
        <f t="shared" si="18"/>
        <v>0</v>
      </c>
      <c r="W77" s="19">
        <f t="shared" si="24"/>
        <v>0.53857142584664486</v>
      </c>
      <c r="X77" s="21">
        <f t="shared" si="25"/>
        <v>0</v>
      </c>
      <c r="Y77" s="19">
        <f t="shared" si="23"/>
        <v>1.184271777556162</v>
      </c>
      <c r="Z77" s="21">
        <f t="shared" si="15"/>
        <v>8.8574536641501167E-2</v>
      </c>
      <c r="AA77" s="19">
        <f t="shared" si="12"/>
        <v>1.0961777815812259</v>
      </c>
      <c r="AB77" s="19">
        <f t="shared" si="16"/>
        <v>8.0803076042768578E-3</v>
      </c>
      <c r="AD77" s="19">
        <v>0</v>
      </c>
      <c r="AE77" s="19">
        <f t="shared" si="19"/>
        <v>0</v>
      </c>
    </row>
    <row r="78" spans="1:31" x14ac:dyDescent="0.25">
      <c r="A78" s="1">
        <v>43884</v>
      </c>
      <c r="B78">
        <v>60059.96</v>
      </c>
      <c r="C78">
        <v>0</v>
      </c>
      <c r="D78">
        <f t="shared" si="20"/>
        <v>0</v>
      </c>
      <c r="E78" s="6">
        <f t="shared" si="26"/>
        <v>0</v>
      </c>
      <c r="F78" s="12">
        <f t="shared" si="21"/>
        <v>1.2408930769333943</v>
      </c>
      <c r="G78" s="6">
        <f t="shared" si="14"/>
        <v>8.8574536641501167E-2</v>
      </c>
      <c r="J78" s="3">
        <f t="shared" si="10"/>
        <v>0.22588800541406945</v>
      </c>
      <c r="K78" s="6">
        <f t="shared" si="11"/>
        <v>0</v>
      </c>
      <c r="L78" s="12">
        <f t="shared" si="22"/>
        <v>1.048640829398964</v>
      </c>
      <c r="M78" s="6">
        <f t="shared" si="17"/>
        <v>2.2661896940407988E-2</v>
      </c>
      <c r="N78" s="38"/>
      <c r="O78" s="38"/>
      <c r="P78" s="39"/>
      <c r="R78" s="19">
        <f t="shared" si="13"/>
        <v>3.9211704259877578E-2</v>
      </c>
      <c r="T78" s="20">
        <v>0</v>
      </c>
      <c r="U78" s="19">
        <f t="shared" si="18"/>
        <v>0</v>
      </c>
      <c r="W78" s="19">
        <f t="shared" si="24"/>
        <v>0.42571427992412031</v>
      </c>
      <c r="X78" s="21">
        <f t="shared" si="25"/>
        <v>0</v>
      </c>
      <c r="Y78" s="19">
        <f t="shared" si="23"/>
        <v>1.184271777556162</v>
      </c>
      <c r="Z78" s="21">
        <f t="shared" si="15"/>
        <v>8.8574536641501167E-2</v>
      </c>
      <c r="AA78" s="19">
        <f t="shared" si="12"/>
        <v>1.6882618800524307</v>
      </c>
      <c r="AB78" s="19">
        <f t="shared" si="16"/>
        <v>5.2464927205932285E-3</v>
      </c>
      <c r="AD78" s="19">
        <v>0</v>
      </c>
      <c r="AE78" s="19">
        <f t="shared" si="19"/>
        <v>0</v>
      </c>
    </row>
    <row r="79" spans="1:31" x14ac:dyDescent="0.25">
      <c r="A79" s="1">
        <v>43885</v>
      </c>
      <c r="B79">
        <v>60059.96</v>
      </c>
      <c r="C79">
        <v>0</v>
      </c>
      <c r="D79">
        <f t="shared" si="20"/>
        <v>0</v>
      </c>
      <c r="E79" s="6">
        <f t="shared" si="26"/>
        <v>0</v>
      </c>
      <c r="F79" s="12">
        <f t="shared" si="21"/>
        <v>1.2408930769333943</v>
      </c>
      <c r="G79" s="6">
        <f t="shared" si="14"/>
        <v>8.8574536641501167E-2</v>
      </c>
      <c r="J79" s="3">
        <f t="shared" si="10"/>
        <v>0.21894353576060402</v>
      </c>
      <c r="K79" s="6">
        <f t="shared" si="11"/>
        <v>0</v>
      </c>
      <c r="L79" s="12">
        <f t="shared" si="22"/>
        <v>1.048640829398964</v>
      </c>
      <c r="M79" s="6">
        <f t="shared" si="17"/>
        <v>2.2661896940407988E-2</v>
      </c>
      <c r="N79" s="38"/>
      <c r="O79" s="38"/>
      <c r="P79" s="39"/>
      <c r="R79" s="19">
        <f t="shared" si="13"/>
        <v>4.0455424424290759E-2</v>
      </c>
      <c r="T79" s="20">
        <v>0</v>
      </c>
      <c r="U79" s="19">
        <f t="shared" si="18"/>
        <v>0</v>
      </c>
      <c r="W79" s="19">
        <f t="shared" si="24"/>
        <v>0.3128571340015957</v>
      </c>
      <c r="X79" s="21">
        <f t="shared" si="25"/>
        <v>0</v>
      </c>
      <c r="Y79" s="19">
        <f t="shared" si="23"/>
        <v>1.184271777556162</v>
      </c>
      <c r="Z79" s="21">
        <f t="shared" si="15"/>
        <v>8.8574536641501167E-2</v>
      </c>
      <c r="AA79" s="19">
        <f t="shared" si="12"/>
        <v>2.387644529756884</v>
      </c>
      <c r="AB79" s="19">
        <f t="shared" si="16"/>
        <v>3.709703665583756E-3</v>
      </c>
      <c r="AD79" s="19">
        <v>0</v>
      </c>
      <c r="AE79" s="19">
        <f t="shared" si="19"/>
        <v>0</v>
      </c>
    </row>
    <row r="80" spans="1:31" x14ac:dyDescent="0.25">
      <c r="A80" s="1">
        <v>43886</v>
      </c>
      <c r="B80">
        <v>60059.96</v>
      </c>
      <c r="C80">
        <v>0</v>
      </c>
      <c r="D80">
        <f t="shared" si="20"/>
        <v>0</v>
      </c>
      <c r="E80" s="6">
        <f t="shared" si="26"/>
        <v>0</v>
      </c>
      <c r="F80" s="12">
        <f t="shared" si="21"/>
        <v>1.2408930769333943</v>
      </c>
      <c r="G80" s="6">
        <f t="shared" si="14"/>
        <v>8.8574536641501167E-2</v>
      </c>
      <c r="J80" s="3">
        <f t="shared" si="10"/>
        <v>0.18526251938048147</v>
      </c>
      <c r="K80" s="6">
        <f t="shared" si="11"/>
        <v>0</v>
      </c>
      <c r="L80" s="12">
        <f t="shared" si="22"/>
        <v>1.048640829398964</v>
      </c>
      <c r="M80" s="6">
        <f t="shared" si="17"/>
        <v>3.7922095736199646E-2</v>
      </c>
      <c r="N80" s="38"/>
      <c r="O80" s="38"/>
      <c r="P80" s="39"/>
      <c r="R80" s="19">
        <f t="shared" si="13"/>
        <v>4.7810283989278959E-2</v>
      </c>
      <c r="T80" s="20">
        <v>0</v>
      </c>
      <c r="U80" s="19">
        <f t="shared" si="18"/>
        <v>0</v>
      </c>
      <c r="W80" s="19">
        <f t="shared" si="24"/>
        <v>0.20142856666019984</v>
      </c>
      <c r="X80" s="21">
        <f t="shared" si="25"/>
        <v>0</v>
      </c>
      <c r="Y80" s="19">
        <f t="shared" si="23"/>
        <v>1.184271777556162</v>
      </c>
      <c r="Z80" s="21">
        <f t="shared" si="15"/>
        <v>0.1322113178751374</v>
      </c>
      <c r="AA80" s="19">
        <f t="shared" si="12"/>
        <v>3.1540347845873082</v>
      </c>
      <c r="AB80" s="19">
        <f t="shared" si="16"/>
        <v>4.1918154651054895E-3</v>
      </c>
      <c r="AD80" s="19">
        <v>0</v>
      </c>
      <c r="AE80" s="19">
        <f t="shared" si="19"/>
        <v>0</v>
      </c>
    </row>
    <row r="81" spans="1:31" x14ac:dyDescent="0.25">
      <c r="A81" s="1">
        <v>43887</v>
      </c>
      <c r="B81">
        <v>60059.96</v>
      </c>
      <c r="C81">
        <v>0</v>
      </c>
      <c r="D81">
        <f t="shared" si="20"/>
        <v>0</v>
      </c>
      <c r="E81" s="6">
        <f t="shared" si="26"/>
        <v>0</v>
      </c>
      <c r="F81" s="12">
        <f t="shared" si="21"/>
        <v>1.2408930769333943</v>
      </c>
      <c r="G81" s="6">
        <f t="shared" si="14"/>
        <v>0.1322113178751374</v>
      </c>
      <c r="J81" s="3">
        <f t="shared" si="10"/>
        <v>0.18447934056822862</v>
      </c>
      <c r="K81" s="6">
        <f t="shared" si="11"/>
        <v>0</v>
      </c>
      <c r="L81" s="12">
        <f t="shared" si="22"/>
        <v>1.048640829398964</v>
      </c>
      <c r="M81" s="6">
        <f t="shared" si="17"/>
        <v>2.7783627063996397E-2</v>
      </c>
      <c r="N81" s="38"/>
      <c r="O81" s="38"/>
      <c r="P81" s="39"/>
      <c r="R81" s="19">
        <f t="shared" si="13"/>
        <v>7.1667275841242398E-2</v>
      </c>
      <c r="T81" s="20">
        <v>0</v>
      </c>
      <c r="U81" s="19">
        <f t="shared" si="18"/>
        <v>0</v>
      </c>
      <c r="W81" s="19">
        <f t="shared" si="24"/>
        <v>9.285713945116314E-2</v>
      </c>
      <c r="X81" s="21">
        <f t="shared" si="25"/>
        <v>0</v>
      </c>
      <c r="Y81" s="19">
        <f t="shared" si="23"/>
        <v>1.184271777556162</v>
      </c>
      <c r="Z81" s="21">
        <f t="shared" si="15"/>
        <v>0.10160906480873888</v>
      </c>
      <c r="AA81" s="19">
        <f t="shared" si="12"/>
        <v>3.9617117815002043</v>
      </c>
      <c r="AB81" s="19">
        <f t="shared" si="16"/>
        <v>2.5647768038860714E-3</v>
      </c>
      <c r="AD81" s="19">
        <v>0</v>
      </c>
      <c r="AE81" s="19">
        <f t="shared" si="19"/>
        <v>0</v>
      </c>
    </row>
    <row r="82" spans="1:31" x14ac:dyDescent="0.25">
      <c r="A82" s="1">
        <v>43888</v>
      </c>
      <c r="B82">
        <v>60059.96</v>
      </c>
      <c r="C82">
        <v>0</v>
      </c>
      <c r="D82">
        <f t="shared" si="20"/>
        <v>0</v>
      </c>
      <c r="E82" s="6">
        <f t="shared" si="26"/>
        <v>0</v>
      </c>
      <c r="F82" s="12">
        <f t="shared" si="21"/>
        <v>1.2408930769333943</v>
      </c>
      <c r="G82" s="6">
        <f t="shared" si="14"/>
        <v>0.10160906480873888</v>
      </c>
      <c r="J82" s="3">
        <f t="shared" si="10"/>
        <v>0.18424232921410069</v>
      </c>
      <c r="K82" s="6">
        <f t="shared" si="11"/>
        <v>0</v>
      </c>
      <c r="L82" s="12">
        <f t="shared" si="22"/>
        <v>1.048640829398964</v>
      </c>
      <c r="M82" s="6">
        <f t="shared" si="17"/>
        <v>3.2971437075250742E-2</v>
      </c>
      <c r="N82" s="38"/>
      <c r="O82" s="38"/>
      <c r="P82" s="39"/>
      <c r="R82" s="19">
        <f t="shared" si="13"/>
        <v>5.5149685331356738E-2</v>
      </c>
      <c r="T82" s="20">
        <v>0</v>
      </c>
      <c r="U82" s="19">
        <f t="shared" si="18"/>
        <v>0</v>
      </c>
      <c r="W82" s="19">
        <f t="shared" si="24"/>
        <v>0</v>
      </c>
      <c r="X82" s="21">
        <f t="shared" si="25"/>
        <v>0</v>
      </c>
      <c r="Y82" s="19">
        <f t="shared" si="23"/>
        <v>1.184271777556162</v>
      </c>
      <c r="Z82" s="21">
        <f t="shared" si="15"/>
        <v>0.11748850278808232</v>
      </c>
      <c r="AA82" s="19">
        <f t="shared" si="12"/>
        <v>4.7614220874658209</v>
      </c>
      <c r="AB82" s="19">
        <f t="shared" si="16"/>
        <v>2.4675086692558567E-3</v>
      </c>
      <c r="AD82" s="19">
        <v>0</v>
      </c>
      <c r="AE82" s="19">
        <f t="shared" si="19"/>
        <v>0</v>
      </c>
    </row>
    <row r="83" spans="1:31" x14ac:dyDescent="0.25">
      <c r="A83" s="1">
        <v>43889</v>
      </c>
      <c r="B83">
        <v>60059.96</v>
      </c>
      <c r="C83">
        <v>0</v>
      </c>
      <c r="D83">
        <f t="shared" si="20"/>
        <v>0</v>
      </c>
      <c r="E83" s="6">
        <f t="shared" si="26"/>
        <v>0</v>
      </c>
      <c r="F83" s="12">
        <f t="shared" si="21"/>
        <v>1.2408930769333943</v>
      </c>
      <c r="G83" s="6">
        <f t="shared" si="14"/>
        <v>0.11748850278808209</v>
      </c>
      <c r="J83" s="3">
        <f t="shared" si="10"/>
        <v>0.1739567259563857</v>
      </c>
      <c r="K83" s="6">
        <f t="shared" si="11"/>
        <v>0</v>
      </c>
      <c r="L83" s="12">
        <f t="shared" si="22"/>
        <v>1.048640829398964</v>
      </c>
      <c r="M83" s="6">
        <f t="shared" si="17"/>
        <v>2.8697697593672356E-2</v>
      </c>
      <c r="N83" s="38"/>
      <c r="O83" s="38"/>
      <c r="P83" s="39"/>
      <c r="R83" s="19">
        <f t="shared" si="13"/>
        <v>6.7538925064351205E-2</v>
      </c>
      <c r="T83" s="20">
        <v>0</v>
      </c>
      <c r="U83" s="19">
        <f t="shared" si="18"/>
        <v>0</v>
      </c>
      <c r="W83" s="19">
        <f t="shared" si="24"/>
        <v>0</v>
      </c>
      <c r="X83" s="21">
        <f t="shared" si="25"/>
        <v>0</v>
      </c>
      <c r="Y83" s="19">
        <f t="shared" si="23"/>
        <v>1.184271777556162</v>
      </c>
      <c r="Z83" s="21">
        <f t="shared" si="15"/>
        <v>0.10437362603938705</v>
      </c>
      <c r="AA83" s="19">
        <f t="shared" si="12"/>
        <v>5.3640903251405145</v>
      </c>
      <c r="AB83" s="19">
        <f t="shared" si="16"/>
        <v>1.945784274925552E-3</v>
      </c>
      <c r="AD83" s="19">
        <v>0</v>
      </c>
      <c r="AE83" s="19">
        <f t="shared" si="19"/>
        <v>0</v>
      </c>
    </row>
    <row r="84" spans="1:31" x14ac:dyDescent="0.25">
      <c r="A84" s="1">
        <v>43890</v>
      </c>
      <c r="B84">
        <v>60059.96</v>
      </c>
      <c r="C84">
        <v>0</v>
      </c>
      <c r="D84">
        <f t="shared" si="20"/>
        <v>0</v>
      </c>
      <c r="E84" s="6">
        <f t="shared" si="26"/>
        <v>0</v>
      </c>
      <c r="F84" s="12">
        <f t="shared" si="21"/>
        <v>1.2408930769333943</v>
      </c>
      <c r="G84" s="6">
        <f t="shared" si="14"/>
        <v>0.10437362603938682</v>
      </c>
      <c r="J84" s="3">
        <f t="shared" si="10"/>
        <v>0.1739567259563857</v>
      </c>
      <c r="K84" s="6">
        <f t="shared" si="11"/>
        <v>0</v>
      </c>
      <c r="L84" s="12">
        <f t="shared" si="22"/>
        <v>1.048640829398964</v>
      </c>
      <c r="M84" s="6">
        <f t="shared" si="17"/>
        <v>4.107077697859185E-2</v>
      </c>
      <c r="N84" s="38"/>
      <c r="O84" s="38"/>
      <c r="P84" s="39"/>
      <c r="R84" s="19">
        <f t="shared" si="13"/>
        <v>5.9999764576826597E-2</v>
      </c>
      <c r="T84" s="20">
        <v>0</v>
      </c>
      <c r="U84" s="19">
        <f t="shared" si="18"/>
        <v>0</v>
      </c>
      <c r="W84" s="19">
        <f t="shared" si="24"/>
        <v>0</v>
      </c>
      <c r="X84" s="21">
        <f t="shared" si="25"/>
        <v>0</v>
      </c>
      <c r="Y84" s="19">
        <f t="shared" si="23"/>
        <v>1.184271777556162</v>
      </c>
      <c r="Z84" s="21">
        <f t="shared" si="15"/>
        <v>0.14929010896273009</v>
      </c>
      <c r="AA84" s="19">
        <f t="shared" si="12"/>
        <v>5.8332651299654401</v>
      </c>
      <c r="AB84" s="19">
        <f t="shared" si="16"/>
        <v>2.5592889340110381E-3</v>
      </c>
      <c r="AD84" s="19">
        <v>0</v>
      </c>
      <c r="AE84" s="19">
        <f t="shared" si="19"/>
        <v>0</v>
      </c>
    </row>
    <row r="85" spans="1:31" x14ac:dyDescent="0.25">
      <c r="A85" s="1">
        <v>43891</v>
      </c>
      <c r="B85">
        <v>60059.96</v>
      </c>
      <c r="C85">
        <v>0</v>
      </c>
      <c r="D85">
        <f t="shared" si="20"/>
        <v>0</v>
      </c>
      <c r="E85" s="6">
        <f t="shared" si="26"/>
        <v>0</v>
      </c>
      <c r="F85" s="12">
        <f t="shared" si="21"/>
        <v>1.2408930769333943</v>
      </c>
      <c r="G85" s="6">
        <f t="shared" si="14"/>
        <v>0.14929010896272987</v>
      </c>
      <c r="J85" s="3">
        <f t="shared" si="10"/>
        <v>0.1739567259563857</v>
      </c>
      <c r="K85" s="6">
        <f t="shared" si="11"/>
        <v>0</v>
      </c>
      <c r="L85" s="12">
        <f t="shared" si="22"/>
        <v>1.048640829398964</v>
      </c>
      <c r="M85" s="6">
        <f t="shared" si="17"/>
        <v>4.107077697859185E-2</v>
      </c>
      <c r="N85" s="38"/>
      <c r="O85" s="38"/>
      <c r="P85" s="39"/>
      <c r="R85" s="19">
        <f t="shared" si="13"/>
        <v>8.5820256814996498E-2</v>
      </c>
      <c r="T85" s="20">
        <v>0</v>
      </c>
      <c r="U85" s="19">
        <f t="shared" si="18"/>
        <v>0</v>
      </c>
      <c r="W85" s="19">
        <f t="shared" si="24"/>
        <v>0</v>
      </c>
      <c r="X85" s="21">
        <f t="shared" si="25"/>
        <v>0</v>
      </c>
      <c r="Y85" s="19">
        <f t="shared" si="23"/>
        <v>1.184271777556162</v>
      </c>
      <c r="Z85" s="21">
        <f t="shared" si="15"/>
        <v>0.14929010896273009</v>
      </c>
      <c r="AA85" s="19">
        <f t="shared" si="12"/>
        <v>6.2013122090027126</v>
      </c>
      <c r="AB85" s="19">
        <f t="shared" si="16"/>
        <v>2.4073954661724532E-3</v>
      </c>
      <c r="AD85" s="19">
        <v>0</v>
      </c>
      <c r="AE85" s="19">
        <f t="shared" si="19"/>
        <v>0</v>
      </c>
    </row>
    <row r="86" spans="1:31" x14ac:dyDescent="0.25">
      <c r="A86" s="1">
        <v>43892</v>
      </c>
      <c r="B86">
        <v>60059.96</v>
      </c>
      <c r="C86">
        <v>0</v>
      </c>
      <c r="D86">
        <f t="shared" si="20"/>
        <v>0</v>
      </c>
      <c r="E86" s="6">
        <f t="shared" si="26"/>
        <v>0</v>
      </c>
      <c r="F86" s="12">
        <f t="shared" si="21"/>
        <v>1.2408930769333943</v>
      </c>
      <c r="G86" s="6">
        <f t="shared" si="14"/>
        <v>0.14929010896272987</v>
      </c>
      <c r="J86" s="3">
        <f t="shared" si="10"/>
        <v>0.1656455867087944</v>
      </c>
      <c r="K86" s="6">
        <f t="shared" si="11"/>
        <v>0</v>
      </c>
      <c r="L86" s="12">
        <f t="shared" si="22"/>
        <v>1.048640829398964</v>
      </c>
      <c r="M86" s="6">
        <f t="shared" si="17"/>
        <v>4.107077697859185E-2</v>
      </c>
      <c r="N86" s="38"/>
      <c r="O86" s="38"/>
      <c r="P86" s="39"/>
      <c r="R86" s="19">
        <f t="shared" si="13"/>
        <v>9.0126221850499691E-2</v>
      </c>
      <c r="T86" s="20">
        <v>0</v>
      </c>
      <c r="U86" s="19">
        <f t="shared" si="18"/>
        <v>0</v>
      </c>
      <c r="W86" s="19">
        <f t="shared" si="24"/>
        <v>0</v>
      </c>
      <c r="X86" s="21">
        <f t="shared" si="25"/>
        <v>0</v>
      </c>
      <c r="Y86" s="19">
        <f t="shared" si="23"/>
        <v>1.184271777556162</v>
      </c>
      <c r="Z86" s="21">
        <f t="shared" si="15"/>
        <v>0.14929010896273009</v>
      </c>
      <c r="AA86" s="19">
        <f t="shared" si="12"/>
        <v>6.474280934539923</v>
      </c>
      <c r="AB86" s="19">
        <f t="shared" si="16"/>
        <v>2.3058948240301993E-3</v>
      </c>
      <c r="AD86" s="19">
        <v>0</v>
      </c>
      <c r="AE86" s="19">
        <f t="shared" si="19"/>
        <v>0</v>
      </c>
    </row>
    <row r="87" spans="1:31" x14ac:dyDescent="0.25">
      <c r="A87" s="1">
        <v>43893</v>
      </c>
      <c r="B87">
        <v>60091.96</v>
      </c>
      <c r="C87">
        <v>0</v>
      </c>
      <c r="D87">
        <f t="shared" si="20"/>
        <v>5.3280088764617872E-4</v>
      </c>
      <c r="E87" s="6">
        <f t="shared" si="26"/>
        <v>0</v>
      </c>
      <c r="F87" s="12">
        <f t="shared" si="21"/>
        <v>1.2408930769333943</v>
      </c>
      <c r="G87" s="6">
        <f t="shared" si="14"/>
        <v>0.14929010896272987</v>
      </c>
      <c r="J87" s="3">
        <f t="shared" ref="J87:J150" si="27">STDEV(D67:D87)*SQRT(365)</f>
        <v>0.15903246825029574</v>
      </c>
      <c r="K87" s="6">
        <f t="shared" ref="K87:K150" si="28">D87*K$2/J87</f>
        <v>3.3502648453372536E-4</v>
      </c>
      <c r="L87" s="12">
        <f t="shared" si="22"/>
        <v>1.0489921518495759</v>
      </c>
      <c r="M87" s="6">
        <f t="shared" si="17"/>
        <v>3.3485989067747246E-2</v>
      </c>
      <c r="N87" s="38"/>
      <c r="O87" s="38"/>
      <c r="P87" s="39"/>
      <c r="R87" s="19">
        <f t="shared" si="13"/>
        <v>9.3873980958257719E-2</v>
      </c>
      <c r="T87" s="20">
        <v>0</v>
      </c>
      <c r="U87" s="19">
        <f t="shared" si="18"/>
        <v>0</v>
      </c>
      <c r="W87" s="19">
        <f t="shared" si="24"/>
        <v>0</v>
      </c>
      <c r="X87" s="21">
        <f t="shared" si="25"/>
        <v>0</v>
      </c>
      <c r="Y87" s="19">
        <f t="shared" si="23"/>
        <v>1.184271777556162</v>
      </c>
      <c r="Z87" s="21">
        <f t="shared" si="15"/>
        <v>0.12123969912556243</v>
      </c>
      <c r="AA87" s="19">
        <f t="shared" si="12"/>
        <v>6.6586730920180317</v>
      </c>
      <c r="AB87" s="19">
        <f t="shared" si="16"/>
        <v>1.8207786664117273E-3</v>
      </c>
      <c r="AD87" s="19">
        <v>0</v>
      </c>
      <c r="AE87" s="19">
        <f t="shared" si="19"/>
        <v>0</v>
      </c>
    </row>
    <row r="88" spans="1:31" x14ac:dyDescent="0.25">
      <c r="A88" s="1">
        <v>43894</v>
      </c>
      <c r="B88">
        <v>60091.96</v>
      </c>
      <c r="C88">
        <v>0</v>
      </c>
      <c r="D88">
        <f t="shared" si="20"/>
        <v>0</v>
      </c>
      <c r="E88" s="6">
        <f t="shared" si="26"/>
        <v>0</v>
      </c>
      <c r="F88" s="12">
        <f t="shared" si="21"/>
        <v>1.2408930769333943</v>
      </c>
      <c r="G88" s="6">
        <f t="shared" si="14"/>
        <v>0.12123969912556221</v>
      </c>
      <c r="J88" s="3">
        <f t="shared" si="27"/>
        <v>0.15020142887347085</v>
      </c>
      <c r="K88" s="6">
        <f t="shared" si="28"/>
        <v>0</v>
      </c>
      <c r="L88" s="12">
        <f t="shared" si="22"/>
        <v>1.0489921518495759</v>
      </c>
      <c r="M88" s="6">
        <f t="shared" si="17"/>
        <v>2.1887100529608627E-2</v>
      </c>
      <c r="N88" s="38"/>
      <c r="O88" s="38"/>
      <c r="P88" s="39"/>
      <c r="R88" s="19">
        <f t="shared" si="13"/>
        <v>8.0718073080179628E-2</v>
      </c>
      <c r="T88" s="20">
        <v>0</v>
      </c>
      <c r="U88" s="19">
        <f t="shared" si="18"/>
        <v>0</v>
      </c>
      <c r="W88" s="19">
        <f t="shared" si="24"/>
        <v>0</v>
      </c>
      <c r="X88" s="21">
        <f t="shared" si="25"/>
        <v>0</v>
      </c>
      <c r="Y88" s="19">
        <f t="shared" si="23"/>
        <v>1.184271777556162</v>
      </c>
      <c r="Z88" s="21">
        <f t="shared" si="15"/>
        <v>7.5882261040197463E-2</v>
      </c>
      <c r="AA88" s="19">
        <f t="shared" si="12"/>
        <v>6.7571656593525109</v>
      </c>
      <c r="AB88" s="19">
        <f t="shared" si="16"/>
        <v>1.1229895027831641E-3</v>
      </c>
      <c r="AD88" s="19">
        <v>0</v>
      </c>
      <c r="AE88" s="19">
        <f t="shared" si="19"/>
        <v>0</v>
      </c>
    </row>
    <row r="89" spans="1:31" x14ac:dyDescent="0.25">
      <c r="A89" s="1">
        <v>43895</v>
      </c>
      <c r="B89">
        <v>60058.720000000001</v>
      </c>
      <c r="C89">
        <v>0.259999990463257</v>
      </c>
      <c r="D89">
        <f t="shared" si="20"/>
        <v>-5.5315220205831572E-4</v>
      </c>
      <c r="E89" s="6">
        <f t="shared" si="26"/>
        <v>-1.4892559832441253E-2</v>
      </c>
      <c r="F89" s="12">
        <f t="shared" si="21"/>
        <v>1.2224130025395017</v>
      </c>
      <c r="G89" s="6">
        <f t="shared" si="14"/>
        <v>5.9859620094993904E-2</v>
      </c>
      <c r="J89" s="3">
        <f t="shared" si="27"/>
        <v>0.14815341230134152</v>
      </c>
      <c r="K89" s="6">
        <f t="shared" si="28"/>
        <v>-3.7336446961694922E-4</v>
      </c>
      <c r="L89" s="12">
        <f t="shared" si="22"/>
        <v>1.0486004954511683</v>
      </c>
      <c r="M89" s="6">
        <f t="shared" si="17"/>
        <v>1.8793226572813682E-2</v>
      </c>
      <c r="N89" s="38"/>
      <c r="O89" s="38"/>
      <c r="P89" s="39"/>
      <c r="R89" s="19">
        <f t="shared" si="13"/>
        <v>4.0403807894239023E-2</v>
      </c>
      <c r="T89" s="20">
        <v>0</v>
      </c>
      <c r="U89" s="19">
        <f t="shared" si="18"/>
        <v>0</v>
      </c>
      <c r="W89" s="19">
        <f t="shared" si="24"/>
        <v>3.7142855780465285E-2</v>
      </c>
      <c r="X89" s="21">
        <f t="shared" si="25"/>
        <v>-1.4892559832441253E-2</v>
      </c>
      <c r="Y89" s="19">
        <f t="shared" si="23"/>
        <v>1.1666349392510353</v>
      </c>
      <c r="Z89" s="21">
        <f t="shared" si="15"/>
        <v>4.9440383584879344E-2</v>
      </c>
      <c r="AA89" s="19">
        <f t="shared" si="12"/>
        <v>6.733796747024984</v>
      </c>
      <c r="AB89" s="19">
        <f t="shared" si="16"/>
        <v>7.3421259123572882E-4</v>
      </c>
      <c r="AD89" s="19">
        <v>0</v>
      </c>
      <c r="AE89" s="19">
        <f t="shared" si="19"/>
        <v>0</v>
      </c>
    </row>
    <row r="90" spans="1:31" x14ac:dyDescent="0.25">
      <c r="A90" s="1">
        <v>43896</v>
      </c>
      <c r="B90">
        <v>60859.48</v>
      </c>
      <c r="C90">
        <v>0</v>
      </c>
      <c r="D90">
        <f t="shared" si="20"/>
        <v>1.3332951484813504E-2</v>
      </c>
      <c r="E90" s="6">
        <f t="shared" si="26"/>
        <v>0</v>
      </c>
      <c r="F90" s="12">
        <f t="shared" si="21"/>
        <v>1.2224130025395017</v>
      </c>
      <c r="G90" s="6">
        <f t="shared" si="14"/>
        <v>4.9440383584879122E-2</v>
      </c>
      <c r="J90" s="3">
        <f t="shared" si="27"/>
        <v>0.15731261937157986</v>
      </c>
      <c r="K90" s="6">
        <f t="shared" si="28"/>
        <v>8.4754494191724324E-3</v>
      </c>
      <c r="L90" s="12">
        <f t="shared" si="22"/>
        <v>1.0574878559112837</v>
      </c>
      <c r="M90" s="6">
        <f t="shared" si="17"/>
        <v>2.775838101435224E-2</v>
      </c>
      <c r="N90" s="38"/>
      <c r="O90" s="38"/>
      <c r="P90" s="39"/>
      <c r="R90" s="19">
        <f t="shared" si="13"/>
        <v>3.1428110333665348E-2</v>
      </c>
      <c r="T90" s="20">
        <v>0</v>
      </c>
      <c r="U90" s="19">
        <f t="shared" si="18"/>
        <v>0</v>
      </c>
      <c r="W90" s="19">
        <f t="shared" si="24"/>
        <v>3.7142855780465285E-2</v>
      </c>
      <c r="X90" s="21">
        <f t="shared" si="25"/>
        <v>0.35896409160401083</v>
      </c>
      <c r="Y90" s="19">
        <f t="shared" si="23"/>
        <v>1.5854149904527837</v>
      </c>
      <c r="Z90" s="21">
        <f t="shared" si="15"/>
        <v>0.42783976878140328</v>
      </c>
      <c r="AA90" s="19">
        <f t="shared" si="12"/>
        <v>6.6273601085446492</v>
      </c>
      <c r="AB90" s="19">
        <f t="shared" si="16"/>
        <v>6.4556589920289663E-3</v>
      </c>
      <c r="AD90" s="19">
        <v>0</v>
      </c>
      <c r="AE90" s="19">
        <f t="shared" si="19"/>
        <v>0</v>
      </c>
    </row>
    <row r="91" spans="1:31" x14ac:dyDescent="0.25">
      <c r="A91" s="1">
        <v>43897</v>
      </c>
      <c r="B91">
        <v>60859.48</v>
      </c>
      <c r="C91">
        <v>0</v>
      </c>
      <c r="D91">
        <f t="shared" si="20"/>
        <v>0</v>
      </c>
      <c r="E91" s="6">
        <f t="shared" si="26"/>
        <v>0</v>
      </c>
      <c r="F91" s="12">
        <f t="shared" si="21"/>
        <v>1.2224130025395017</v>
      </c>
      <c r="G91" s="6">
        <f t="shared" si="14"/>
        <v>5.0682484992003562E-2</v>
      </c>
      <c r="J91" s="3">
        <f t="shared" si="27"/>
        <v>0.15731261937157986</v>
      </c>
      <c r="K91" s="6">
        <f t="shared" si="28"/>
        <v>0</v>
      </c>
      <c r="L91" s="12">
        <f t="shared" si="22"/>
        <v>1.0574878559112837</v>
      </c>
      <c r="M91" s="6">
        <f t="shared" si="17"/>
        <v>3.2255718140445699E-2</v>
      </c>
      <c r="N91" s="38"/>
      <c r="O91" s="38"/>
      <c r="P91" s="39"/>
      <c r="R91" s="19">
        <f t="shared" si="13"/>
        <v>3.221768551974151E-2</v>
      </c>
      <c r="T91" s="20">
        <v>0</v>
      </c>
      <c r="U91" s="19">
        <f t="shared" si="18"/>
        <v>0</v>
      </c>
      <c r="W91" s="19">
        <f t="shared" si="24"/>
        <v>3.7142855780465285E-2</v>
      </c>
      <c r="X91" s="21">
        <f t="shared" si="25"/>
        <v>0</v>
      </c>
      <c r="Y91" s="19">
        <f t="shared" si="23"/>
        <v>1.5854149904527837</v>
      </c>
      <c r="Z91" s="21">
        <f t="shared" si="15"/>
        <v>0.4517015567906888</v>
      </c>
      <c r="AA91" s="19">
        <f t="shared" si="12"/>
        <v>6.4294383169798435</v>
      </c>
      <c r="AB91" s="19">
        <f t="shared" si="16"/>
        <v>7.0255212745064573E-3</v>
      </c>
      <c r="AD91" s="19">
        <v>0</v>
      </c>
      <c r="AE91" s="19">
        <f t="shared" si="19"/>
        <v>0</v>
      </c>
    </row>
    <row r="92" spans="1:31" x14ac:dyDescent="0.25">
      <c r="A92" s="1">
        <v>43898</v>
      </c>
      <c r="B92">
        <v>60859.48</v>
      </c>
      <c r="C92">
        <v>0</v>
      </c>
      <c r="D92">
        <f t="shared" si="20"/>
        <v>0</v>
      </c>
      <c r="E92" s="6">
        <f t="shared" si="26"/>
        <v>0</v>
      </c>
      <c r="F92" s="12">
        <f t="shared" si="21"/>
        <v>1.2224130025395017</v>
      </c>
      <c r="G92" s="6">
        <f t="shared" si="14"/>
        <v>6.824129184842409E-2</v>
      </c>
      <c r="J92" s="3">
        <f t="shared" si="27"/>
        <v>0.15731261937157986</v>
      </c>
      <c r="K92" s="6">
        <f t="shared" si="28"/>
        <v>0</v>
      </c>
      <c r="L92" s="12">
        <f t="shared" si="22"/>
        <v>1.0574878559112837</v>
      </c>
      <c r="M92" s="6">
        <f t="shared" si="17"/>
        <v>3.2255718140445699E-2</v>
      </c>
      <c r="N92" s="38"/>
      <c r="O92" s="38"/>
      <c r="P92" s="39"/>
      <c r="R92" s="19">
        <f t="shared" si="13"/>
        <v>4.3379413629389088E-2</v>
      </c>
      <c r="T92" s="20">
        <v>0</v>
      </c>
      <c r="U92" s="19">
        <f t="shared" si="18"/>
        <v>0</v>
      </c>
      <c r="W92" s="19">
        <f t="shared" si="24"/>
        <v>3.7142855780465285E-2</v>
      </c>
      <c r="X92" s="21">
        <f t="shared" si="25"/>
        <v>0</v>
      </c>
      <c r="Y92" s="19">
        <f t="shared" si="23"/>
        <v>1.5854149904527837</v>
      </c>
      <c r="Z92" s="21">
        <f t="shared" si="15"/>
        <v>0.4517015567906888</v>
      </c>
      <c r="AA92" s="19">
        <f t="shared" si="12"/>
        <v>6.1265994692384425</v>
      </c>
      <c r="AB92" s="19">
        <f t="shared" si="16"/>
        <v>7.3727939790853812E-3</v>
      </c>
      <c r="AD92" s="19">
        <v>0</v>
      </c>
      <c r="AE92" s="19">
        <f t="shared" si="19"/>
        <v>0</v>
      </c>
    </row>
    <row r="93" spans="1:31" x14ac:dyDescent="0.25">
      <c r="A93" s="1">
        <v>43899</v>
      </c>
      <c r="B93">
        <v>60859.48</v>
      </c>
      <c r="C93">
        <v>0</v>
      </c>
      <c r="D93">
        <f t="shared" si="20"/>
        <v>0</v>
      </c>
      <c r="E93" s="6">
        <f t="shared" si="26"/>
        <v>0</v>
      </c>
      <c r="F93" s="12">
        <f t="shared" si="21"/>
        <v>1.2224130025395017</v>
      </c>
      <c r="G93" s="6">
        <f t="shared" si="14"/>
        <v>6.824129184842409E-2</v>
      </c>
      <c r="J93" s="3">
        <f t="shared" si="27"/>
        <v>0.15731261937157986</v>
      </c>
      <c r="K93" s="6">
        <f t="shared" si="28"/>
        <v>0</v>
      </c>
      <c r="L93" s="12">
        <f t="shared" si="22"/>
        <v>1.0574878559112837</v>
      </c>
      <c r="M93" s="6">
        <f t="shared" si="17"/>
        <v>3.2255718140445699E-2</v>
      </c>
      <c r="N93" s="38"/>
      <c r="O93" s="38"/>
      <c r="P93" s="39"/>
      <c r="R93" s="19">
        <f t="shared" si="13"/>
        <v>4.3379413629389088E-2</v>
      </c>
      <c r="T93" s="20">
        <v>0</v>
      </c>
      <c r="U93" s="19">
        <f t="shared" si="18"/>
        <v>0</v>
      </c>
      <c r="W93" s="19">
        <f t="shared" si="24"/>
        <v>3.7142855780465285E-2</v>
      </c>
      <c r="X93" s="21">
        <f t="shared" si="25"/>
        <v>0</v>
      </c>
      <c r="Y93" s="19">
        <f t="shared" si="23"/>
        <v>1.5854149904527837</v>
      </c>
      <c r="Z93" s="21">
        <f t="shared" si="15"/>
        <v>0.4517015567906888</v>
      </c>
      <c r="AA93" s="19">
        <f t="shared" ref="AA93:AA156" si="29">STDEV(W73:W93)*SQRT(365)</f>
        <v>5.7286880744660715</v>
      </c>
      <c r="AB93" s="19">
        <f t="shared" si="16"/>
        <v>7.8849040289698195E-3</v>
      </c>
      <c r="AD93" s="19">
        <v>0</v>
      </c>
      <c r="AE93" s="19">
        <f t="shared" si="19"/>
        <v>0</v>
      </c>
    </row>
    <row r="94" spans="1:31" x14ac:dyDescent="0.25">
      <c r="A94" s="1">
        <v>43900</v>
      </c>
      <c r="B94">
        <v>60859.48</v>
      </c>
      <c r="C94">
        <v>0</v>
      </c>
      <c r="D94">
        <f t="shared" si="20"/>
        <v>0</v>
      </c>
      <c r="E94" s="6">
        <f t="shared" si="26"/>
        <v>0</v>
      </c>
      <c r="F94" s="12">
        <f t="shared" si="21"/>
        <v>1.2224130025395017</v>
      </c>
      <c r="G94" s="6">
        <f t="shared" si="14"/>
        <v>6.824129184842409E-2</v>
      </c>
      <c r="J94" s="3">
        <f t="shared" si="27"/>
        <v>0.15624027328231779</v>
      </c>
      <c r="K94" s="6">
        <f t="shared" si="28"/>
        <v>0</v>
      </c>
      <c r="L94" s="12">
        <f t="shared" si="22"/>
        <v>1.0574878559112837</v>
      </c>
      <c r="M94" s="6">
        <f t="shared" si="17"/>
        <v>2.6607310910427895E-2</v>
      </c>
      <c r="N94" s="38"/>
      <c r="O94" s="38"/>
      <c r="P94" s="39"/>
      <c r="R94" s="19">
        <f t="shared" si="13"/>
        <v>4.3677145728691691E-2</v>
      </c>
      <c r="T94" s="20">
        <v>0</v>
      </c>
      <c r="U94" s="19">
        <f t="shared" si="18"/>
        <v>0</v>
      </c>
      <c r="W94" s="19">
        <f t="shared" si="24"/>
        <v>3.7142855780465285E-2</v>
      </c>
      <c r="X94" s="21">
        <f t="shared" si="25"/>
        <v>0</v>
      </c>
      <c r="Y94" s="19">
        <f t="shared" si="23"/>
        <v>1.5854149904527837</v>
      </c>
      <c r="Z94" s="21">
        <f t="shared" si="15"/>
        <v>0.42134111322655143</v>
      </c>
      <c r="AA94" s="19">
        <f t="shared" si="29"/>
        <v>5.2155376262014643</v>
      </c>
      <c r="AB94" s="19">
        <f t="shared" si="16"/>
        <v>8.0785748934078545E-3</v>
      </c>
      <c r="AD94" s="19">
        <v>0</v>
      </c>
      <c r="AE94" s="19">
        <f t="shared" si="19"/>
        <v>0</v>
      </c>
    </row>
    <row r="95" spans="1:31" x14ac:dyDescent="0.25">
      <c r="A95" s="1">
        <v>43901</v>
      </c>
      <c r="B95">
        <v>60859.48</v>
      </c>
      <c r="C95">
        <v>0</v>
      </c>
      <c r="D95">
        <f t="shared" si="20"/>
        <v>0</v>
      </c>
      <c r="E95" s="6">
        <f t="shared" si="26"/>
        <v>0</v>
      </c>
      <c r="F95" s="12">
        <f t="shared" si="21"/>
        <v>1.2224130025395017</v>
      </c>
      <c r="G95" s="6">
        <f t="shared" si="14"/>
        <v>4.5900419303144036E-2</v>
      </c>
      <c r="J95" s="3">
        <f t="shared" si="27"/>
        <v>0.10627374311963939</v>
      </c>
      <c r="K95" s="6">
        <f t="shared" si="28"/>
        <v>0</v>
      </c>
      <c r="L95" s="12">
        <f t="shared" si="22"/>
        <v>1.0574878559112837</v>
      </c>
      <c r="M95" s="6">
        <f t="shared" si="17"/>
        <v>2.1948913261103931E-2</v>
      </c>
      <c r="N95" s="38"/>
      <c r="O95" s="38"/>
      <c r="P95" s="39"/>
      <c r="R95" s="19">
        <f t="shared" si="13"/>
        <v>4.3190743033743435E-2</v>
      </c>
      <c r="T95" s="20">
        <v>0</v>
      </c>
      <c r="U95" s="19">
        <f t="shared" si="18"/>
        <v>0</v>
      </c>
      <c r="W95" s="19">
        <f t="shared" si="24"/>
        <v>3.7142855780465285E-2</v>
      </c>
      <c r="X95" s="21">
        <f t="shared" si="25"/>
        <v>0</v>
      </c>
      <c r="Y95" s="19">
        <f t="shared" si="23"/>
        <v>1.5854149904527837</v>
      </c>
      <c r="Z95" s="21">
        <f t="shared" si="15"/>
        <v>0.39672740121966554</v>
      </c>
      <c r="AA95" s="19">
        <f t="shared" si="29"/>
        <v>4.5500812982059147</v>
      </c>
      <c r="AB95" s="19">
        <f t="shared" si="16"/>
        <v>8.7191277522028938E-3</v>
      </c>
      <c r="AD95" s="19">
        <v>0</v>
      </c>
      <c r="AE95" s="19">
        <f t="shared" si="19"/>
        <v>0</v>
      </c>
    </row>
    <row r="96" spans="1:31" x14ac:dyDescent="0.25">
      <c r="A96" s="1">
        <v>43902</v>
      </c>
      <c r="B96">
        <v>60859.48</v>
      </c>
      <c r="C96">
        <v>0</v>
      </c>
      <c r="D96">
        <f t="shared" si="20"/>
        <v>0</v>
      </c>
      <c r="E96" s="6">
        <f t="shared" si="26"/>
        <v>0</v>
      </c>
      <c r="F96" s="12">
        <f t="shared" si="21"/>
        <v>1.2224130025395017</v>
      </c>
      <c r="G96" s="6">
        <f t="shared" si="14"/>
        <v>2.7788305702089566E-2</v>
      </c>
      <c r="J96" s="3">
        <f t="shared" si="27"/>
        <v>5.568667890124545E-2</v>
      </c>
      <c r="K96" s="6">
        <f t="shared" si="28"/>
        <v>0</v>
      </c>
      <c r="L96" s="12">
        <f t="shared" si="22"/>
        <v>1.0574878559112837</v>
      </c>
      <c r="M96" s="6">
        <f t="shared" si="17"/>
        <v>1.7110329806005575E-2</v>
      </c>
      <c r="N96" s="38"/>
      <c r="O96" s="38"/>
      <c r="P96" s="39"/>
      <c r="R96" s="19">
        <f t="shared" ref="R96:R159" si="30">IF(J96&lt;&gt;0,0.1*G96/J96,0)</f>
        <v>4.990117250728715E-2</v>
      </c>
      <c r="T96" s="20">
        <v>0</v>
      </c>
      <c r="U96" s="19">
        <f t="shared" si="18"/>
        <v>0</v>
      </c>
      <c r="W96" s="19">
        <f t="shared" si="24"/>
        <v>0</v>
      </c>
      <c r="X96" s="21">
        <f t="shared" si="25"/>
        <v>0</v>
      </c>
      <c r="Y96" s="19">
        <f t="shared" si="23"/>
        <v>1.5854149904527837</v>
      </c>
      <c r="Z96" s="21">
        <f t="shared" si="15"/>
        <v>0.37163989036263834</v>
      </c>
      <c r="AA96" s="19">
        <f t="shared" si="29"/>
        <v>3.7213826298747121</v>
      </c>
      <c r="AB96" s="19">
        <f t="shared" si="16"/>
        <v>9.9866078639473405E-3</v>
      </c>
      <c r="AD96" s="19">
        <v>0</v>
      </c>
      <c r="AE96" s="19">
        <f t="shared" si="19"/>
        <v>0</v>
      </c>
    </row>
    <row r="97" spans="1:31" x14ac:dyDescent="0.25">
      <c r="A97" s="1">
        <v>43903</v>
      </c>
      <c r="B97">
        <v>60859.48</v>
      </c>
      <c r="C97">
        <v>0</v>
      </c>
      <c r="D97">
        <f t="shared" si="20"/>
        <v>0</v>
      </c>
      <c r="E97" s="6">
        <f t="shared" si="26"/>
        <v>0</v>
      </c>
      <c r="F97" s="12">
        <f t="shared" si="21"/>
        <v>1.2224130025395017</v>
      </c>
      <c r="G97" s="6">
        <f t="shared" ref="G97:G160" si="31">IF(F68&lt;&gt;0,$F97/$F67-1,0)</f>
        <v>9.3275450300280838E-3</v>
      </c>
      <c r="J97" s="3">
        <f t="shared" si="27"/>
        <v>5.568667890124545E-2</v>
      </c>
      <c r="K97" s="6">
        <f t="shared" si="28"/>
        <v>0</v>
      </c>
      <c r="L97" s="12">
        <f t="shared" si="22"/>
        <v>1.0574878559112837</v>
      </c>
      <c r="M97" s="6">
        <f t="shared" si="17"/>
        <v>1.4712628180061582E-2</v>
      </c>
      <c r="N97" s="38"/>
      <c r="O97" s="38"/>
      <c r="P97" s="39"/>
      <c r="R97" s="19">
        <f t="shared" si="30"/>
        <v>1.6750047253795683E-2</v>
      </c>
      <c r="T97" s="20">
        <v>0</v>
      </c>
      <c r="U97" s="19">
        <f t="shared" si="18"/>
        <v>0</v>
      </c>
      <c r="W97" s="19">
        <f t="shared" si="24"/>
        <v>0</v>
      </c>
      <c r="X97" s="21">
        <f t="shared" si="25"/>
        <v>0</v>
      </c>
      <c r="Y97" s="19">
        <f t="shared" si="23"/>
        <v>1.5854149904527837</v>
      </c>
      <c r="Z97" s="21">
        <f t="shared" si="15"/>
        <v>0.35952879428825102</v>
      </c>
      <c r="AA97" s="19">
        <f t="shared" si="29"/>
        <v>2.9234478828451786</v>
      </c>
      <c r="AB97" s="19">
        <f t="shared" si="16"/>
        <v>1.2298108558663541E-2</v>
      </c>
      <c r="AD97" s="19">
        <v>0</v>
      </c>
      <c r="AE97" s="19">
        <f t="shared" si="19"/>
        <v>0</v>
      </c>
    </row>
    <row r="98" spans="1:31" x14ac:dyDescent="0.25">
      <c r="A98" s="1">
        <v>43904</v>
      </c>
      <c r="B98">
        <v>60859.48</v>
      </c>
      <c r="C98">
        <v>0</v>
      </c>
      <c r="D98">
        <f t="shared" si="20"/>
        <v>0</v>
      </c>
      <c r="E98" s="6">
        <f t="shared" si="26"/>
        <v>0</v>
      </c>
      <c r="F98" s="12">
        <f t="shared" si="21"/>
        <v>1.2224130025395017</v>
      </c>
      <c r="G98" s="6">
        <f t="shared" si="31"/>
        <v>4.1553907695512926E-4</v>
      </c>
      <c r="J98" s="3">
        <f t="shared" si="27"/>
        <v>5.568667890124545E-2</v>
      </c>
      <c r="K98" s="6">
        <f t="shared" si="28"/>
        <v>0</v>
      </c>
      <c r="L98" s="12">
        <f t="shared" si="22"/>
        <v>1.0574878559112837</v>
      </c>
      <c r="M98" s="6">
        <f t="shared" si="17"/>
        <v>1.4001896636962829E-2</v>
      </c>
      <c r="N98" s="38"/>
      <c r="O98" s="38"/>
      <c r="P98" s="39"/>
      <c r="R98" s="19">
        <f t="shared" si="30"/>
        <v>7.4620912066249232E-4</v>
      </c>
      <c r="T98" s="20">
        <v>0</v>
      </c>
      <c r="U98" s="19">
        <f t="shared" si="18"/>
        <v>0</v>
      </c>
      <c r="W98" s="19">
        <f t="shared" si="24"/>
        <v>0</v>
      </c>
      <c r="X98" s="21">
        <f t="shared" si="25"/>
        <v>0</v>
      </c>
      <c r="Y98" s="19">
        <f t="shared" si="23"/>
        <v>1.5854149904527837</v>
      </c>
      <c r="Z98" s="21">
        <f t="shared" si="15"/>
        <v>0.35614892386832997</v>
      </c>
      <c r="AA98" s="19">
        <f t="shared" si="29"/>
        <v>2.1714675450593202</v>
      </c>
      <c r="AB98" s="19">
        <f t="shared" si="16"/>
        <v>1.6401300801325156E-2</v>
      </c>
      <c r="AD98" s="19">
        <v>0</v>
      </c>
      <c r="AE98" s="19">
        <f t="shared" si="19"/>
        <v>0</v>
      </c>
    </row>
    <row r="99" spans="1:31" x14ac:dyDescent="0.25">
      <c r="A99" s="1">
        <v>43905</v>
      </c>
      <c r="B99">
        <v>60859.48</v>
      </c>
      <c r="C99">
        <v>0</v>
      </c>
      <c r="D99">
        <f t="shared" si="20"/>
        <v>0</v>
      </c>
      <c r="E99" s="6">
        <f t="shared" si="26"/>
        <v>0</v>
      </c>
      <c r="F99" s="12">
        <f t="shared" si="21"/>
        <v>1.2224130025395017</v>
      </c>
      <c r="G99" s="6">
        <f t="shared" si="31"/>
        <v>-2.0715541735603082E-3</v>
      </c>
      <c r="J99" s="3">
        <f t="shared" si="27"/>
        <v>5.568667890124545E-2</v>
      </c>
      <c r="K99" s="6">
        <f t="shared" si="28"/>
        <v>0</v>
      </c>
      <c r="L99" s="12">
        <f t="shared" si="22"/>
        <v>1.0574878559112837</v>
      </c>
      <c r="M99" s="6">
        <f t="shared" si="17"/>
        <v>1.4001896636962829E-2</v>
      </c>
      <c r="N99" s="38"/>
      <c r="O99" s="38"/>
      <c r="P99" s="39"/>
      <c r="R99" s="19">
        <f t="shared" si="30"/>
        <v>-3.7200174519906185E-3</v>
      </c>
      <c r="T99" s="20">
        <v>0</v>
      </c>
      <c r="U99" s="19">
        <f t="shared" si="18"/>
        <v>0</v>
      </c>
      <c r="W99" s="19">
        <f t="shared" si="24"/>
        <v>0</v>
      </c>
      <c r="X99" s="21">
        <f t="shared" si="25"/>
        <v>0</v>
      </c>
      <c r="Y99" s="19">
        <f t="shared" si="23"/>
        <v>1.5854149904527837</v>
      </c>
      <c r="Z99" s="21">
        <f t="shared" si="15"/>
        <v>0.35614892386832997</v>
      </c>
      <c r="AA99" s="19">
        <f t="shared" si="29"/>
        <v>1.4855645286533712</v>
      </c>
      <c r="AB99" s="19">
        <f t="shared" si="16"/>
        <v>2.3973978713073506E-2</v>
      </c>
      <c r="AD99" s="19">
        <v>0</v>
      </c>
      <c r="AE99" s="19">
        <f t="shared" si="19"/>
        <v>0</v>
      </c>
    </row>
    <row r="100" spans="1:31" x14ac:dyDescent="0.25">
      <c r="A100" s="1">
        <v>43906</v>
      </c>
      <c r="B100">
        <v>60859.48</v>
      </c>
      <c r="C100">
        <v>0</v>
      </c>
      <c r="D100">
        <f t="shared" si="20"/>
        <v>0</v>
      </c>
      <c r="E100" s="6">
        <f t="shared" si="26"/>
        <v>0</v>
      </c>
      <c r="F100" s="12">
        <f t="shared" si="21"/>
        <v>1.2224130025395017</v>
      </c>
      <c r="G100" s="6">
        <f t="shared" si="31"/>
        <v>-2.0715541735603082E-3</v>
      </c>
      <c r="J100" s="3">
        <f t="shared" si="27"/>
        <v>5.568667890124545E-2</v>
      </c>
      <c r="K100" s="6">
        <f t="shared" si="28"/>
        <v>0</v>
      </c>
      <c r="L100" s="12">
        <f t="shared" si="22"/>
        <v>1.0574878559112837</v>
      </c>
      <c r="M100" s="6">
        <f t="shared" si="17"/>
        <v>1.4001896636962829E-2</v>
      </c>
      <c r="N100" s="38"/>
      <c r="O100" s="38"/>
      <c r="P100" s="39"/>
      <c r="R100" s="19">
        <f t="shared" si="30"/>
        <v>-3.7200174519906185E-3</v>
      </c>
      <c r="T100" s="20">
        <v>0</v>
      </c>
      <c r="U100" s="19">
        <f t="shared" si="18"/>
        <v>0</v>
      </c>
      <c r="W100" s="19">
        <f t="shared" si="24"/>
        <v>0</v>
      </c>
      <c r="X100" s="21">
        <f t="shared" si="25"/>
        <v>0</v>
      </c>
      <c r="Y100" s="19">
        <f t="shared" si="23"/>
        <v>1.5854149904527837</v>
      </c>
      <c r="Z100" s="21">
        <f t="shared" si="15"/>
        <v>0.35614892386832997</v>
      </c>
      <c r="AA100" s="19">
        <f t="shared" si="29"/>
        <v>0.89836992338490784</v>
      </c>
      <c r="AB100" s="19">
        <f t="shared" si="16"/>
        <v>3.9643905544658076E-2</v>
      </c>
      <c r="AD100" s="19">
        <v>0</v>
      </c>
      <c r="AE100" s="19">
        <f t="shared" si="19"/>
        <v>0</v>
      </c>
    </row>
    <row r="101" spans="1:31" x14ac:dyDescent="0.25">
      <c r="A101" s="1">
        <v>43907</v>
      </c>
      <c r="B101">
        <v>60859.48</v>
      </c>
      <c r="C101">
        <v>0</v>
      </c>
      <c r="D101">
        <f t="shared" si="20"/>
        <v>0</v>
      </c>
      <c r="E101" s="6">
        <f t="shared" si="26"/>
        <v>0</v>
      </c>
      <c r="F101" s="12">
        <f t="shared" si="21"/>
        <v>1.2224130025395017</v>
      </c>
      <c r="G101" s="6">
        <f t="shared" si="31"/>
        <v>-2.0715541735603082E-3</v>
      </c>
      <c r="J101" s="3">
        <f t="shared" si="27"/>
        <v>5.568667890124545E-2</v>
      </c>
      <c r="K101" s="6">
        <f t="shared" si="28"/>
        <v>0</v>
      </c>
      <c r="L101" s="12">
        <f t="shared" si="22"/>
        <v>1.0574878559112837</v>
      </c>
      <c r="M101" s="6">
        <f t="shared" si="17"/>
        <v>1.4001896636962829E-2</v>
      </c>
      <c r="N101" s="38"/>
      <c r="O101" s="38"/>
      <c r="P101" s="39"/>
      <c r="R101" s="19">
        <f t="shared" si="30"/>
        <v>-3.7200174519906185E-3</v>
      </c>
      <c r="T101" s="20">
        <v>0</v>
      </c>
      <c r="U101" s="19">
        <f t="shared" si="18"/>
        <v>0</v>
      </c>
      <c r="W101" s="19">
        <f t="shared" si="24"/>
        <v>0</v>
      </c>
      <c r="X101" s="21">
        <f t="shared" si="25"/>
        <v>0</v>
      </c>
      <c r="Y101" s="19">
        <f t="shared" si="23"/>
        <v>1.5854149904527837</v>
      </c>
      <c r="Z101" s="21">
        <f t="shared" si="15"/>
        <v>0.35614892386832997</v>
      </c>
      <c r="AA101" s="19">
        <f t="shared" si="29"/>
        <v>0.47476205792747156</v>
      </c>
      <c r="AB101" s="19">
        <f t="shared" si="16"/>
        <v>7.5016298779869664E-2</v>
      </c>
      <c r="AD101" s="19">
        <v>0</v>
      </c>
      <c r="AE101" s="19">
        <f t="shared" si="19"/>
        <v>0</v>
      </c>
    </row>
    <row r="102" spans="1:31" x14ac:dyDescent="0.25">
      <c r="A102" s="1">
        <v>43908</v>
      </c>
      <c r="B102">
        <v>60859.48</v>
      </c>
      <c r="C102">
        <v>0</v>
      </c>
      <c r="D102">
        <f t="shared" si="20"/>
        <v>0</v>
      </c>
      <c r="E102" s="6">
        <f t="shared" si="26"/>
        <v>0</v>
      </c>
      <c r="F102" s="12">
        <f t="shared" si="21"/>
        <v>1.2224130025395017</v>
      </c>
      <c r="G102" s="6">
        <f t="shared" si="31"/>
        <v>-2.0715541735603082E-3</v>
      </c>
      <c r="J102" s="3">
        <f t="shared" si="27"/>
        <v>5.568667890124545E-2</v>
      </c>
      <c r="K102" s="6">
        <f t="shared" si="28"/>
        <v>0</v>
      </c>
      <c r="L102" s="12">
        <f t="shared" si="22"/>
        <v>1.0574878559112837</v>
      </c>
      <c r="M102" s="6">
        <f t="shared" si="17"/>
        <v>1.1600952869650349E-2</v>
      </c>
      <c r="N102" s="38"/>
      <c r="O102" s="38"/>
      <c r="P102" s="39"/>
      <c r="R102" s="19">
        <f t="shared" si="30"/>
        <v>-3.7200174519906185E-3</v>
      </c>
      <c r="T102" s="20">
        <v>0</v>
      </c>
      <c r="U102" s="19">
        <f t="shared" si="18"/>
        <v>0</v>
      </c>
      <c r="W102" s="19">
        <f t="shared" si="24"/>
        <v>0</v>
      </c>
      <c r="X102" s="21">
        <f t="shared" si="25"/>
        <v>0</v>
      </c>
      <c r="Y102" s="19">
        <f t="shared" si="23"/>
        <v>1.5854149904527837</v>
      </c>
      <c r="Z102" s="21">
        <f t="shared" ref="Z102:Z165" si="32">IF(Y73&lt;&gt;0,Y102/Y73-1,0)</f>
        <v>0.34680570272786415</v>
      </c>
      <c r="AA102" s="19">
        <f t="shared" si="29"/>
        <v>0.34277577142475962</v>
      </c>
      <c r="AB102" s="19">
        <f t="shared" ref="AB102:AB165" si="33">IF(AA102&lt;&gt;0,0.1*Z102/AA102,0)</f>
        <v>0.10117567565710786</v>
      </c>
      <c r="AD102" s="19">
        <v>0</v>
      </c>
      <c r="AE102" s="19">
        <f t="shared" si="19"/>
        <v>0</v>
      </c>
    </row>
    <row r="103" spans="1:31" x14ac:dyDescent="0.25">
      <c r="A103" s="1">
        <v>43909</v>
      </c>
      <c r="B103">
        <v>60644.68</v>
      </c>
      <c r="C103">
        <v>0.15999999642372101</v>
      </c>
      <c r="D103">
        <f t="shared" si="20"/>
        <v>-3.5294419209629391E-3</v>
      </c>
      <c r="E103" s="6">
        <f t="shared" si="26"/>
        <v>-0.15441308749353033</v>
      </c>
      <c r="F103" s="12">
        <f t="shared" si="21"/>
        <v>1.0336564366251404</v>
      </c>
      <c r="G103" s="6">
        <f t="shared" si="31"/>
        <v>-0.16197839004593195</v>
      </c>
      <c r="J103" s="3">
        <f t="shared" si="27"/>
        <v>5.8302540841753479E-2</v>
      </c>
      <c r="K103" s="6">
        <f t="shared" si="28"/>
        <v>-6.0536674217040688E-3</v>
      </c>
      <c r="L103" s="12">
        <f t="shared" si="22"/>
        <v>1.0510861761291059</v>
      </c>
      <c r="M103" s="6">
        <f t="shared" si="17"/>
        <v>-5.6247032785724516E-3</v>
      </c>
      <c r="N103" s="38"/>
      <c r="O103" s="38"/>
      <c r="P103" s="39"/>
      <c r="R103" s="19">
        <f t="shared" si="30"/>
        <v>-0.27782389533515978</v>
      </c>
      <c r="T103" s="20">
        <v>0</v>
      </c>
      <c r="U103" s="19">
        <f t="shared" si="18"/>
        <v>0</v>
      </c>
      <c r="W103" s="19">
        <f t="shared" si="24"/>
        <v>2.2857142346245859E-2</v>
      </c>
      <c r="X103" s="21">
        <f t="shared" si="25"/>
        <v>-0.15441308749353033</v>
      </c>
      <c r="Y103" s="19">
        <f t="shared" si="23"/>
        <v>1.3406061668184435</v>
      </c>
      <c r="Z103" s="21">
        <f t="shared" si="32"/>
        <v>0.10082221423582838</v>
      </c>
      <c r="AA103" s="19">
        <f t="shared" si="29"/>
        <v>0.34094961330779644</v>
      </c>
      <c r="AB103" s="19">
        <f t="shared" si="33"/>
        <v>2.9571001198001035E-2</v>
      </c>
      <c r="AD103" s="19">
        <v>0</v>
      </c>
      <c r="AE103" s="19">
        <f t="shared" si="19"/>
        <v>0</v>
      </c>
    </row>
    <row r="104" spans="1:31" x14ac:dyDescent="0.25">
      <c r="A104" s="1">
        <v>43910</v>
      </c>
      <c r="B104">
        <v>60696.68</v>
      </c>
      <c r="C104">
        <v>0.15999999642372101</v>
      </c>
      <c r="D104">
        <f t="shared" si="20"/>
        <v>8.5745361340849868E-4</v>
      </c>
      <c r="E104" s="6">
        <f t="shared" si="26"/>
        <v>1.8756798212558056E-2</v>
      </c>
      <c r="F104" s="12">
        <f t="shared" si="21"/>
        <v>1.05304452182803</v>
      </c>
      <c r="G104" s="6">
        <f t="shared" si="31"/>
        <v>-0.1747610394528829</v>
      </c>
      <c r="J104" s="3">
        <f t="shared" si="27"/>
        <v>5.8287091328219812E-2</v>
      </c>
      <c r="K104" s="6">
        <f t="shared" si="28"/>
        <v>1.4710866400591187E-3</v>
      </c>
      <c r="L104" s="12">
        <f t="shared" si="22"/>
        <v>1.0526324149603603</v>
      </c>
      <c r="M104" s="6">
        <f t="shared" si="17"/>
        <v>3.806437294344267E-3</v>
      </c>
      <c r="N104" s="38"/>
      <c r="O104" s="38"/>
      <c r="P104" s="39"/>
      <c r="R104" s="19">
        <f t="shared" si="30"/>
        <v>-0.29982803305244365</v>
      </c>
      <c r="T104" s="20">
        <v>0</v>
      </c>
      <c r="U104" s="19">
        <f t="shared" si="18"/>
        <v>0</v>
      </c>
      <c r="W104" s="19">
        <f t="shared" si="24"/>
        <v>4.5714284692491718E-2</v>
      </c>
      <c r="X104" s="21">
        <f t="shared" si="25"/>
        <v>1.8756798212558056E-2</v>
      </c>
      <c r="Y104" s="19">
        <f t="shared" si="23"/>
        <v>1.3657516461719679</v>
      </c>
      <c r="Z104" s="21">
        <f t="shared" si="32"/>
        <v>0.15324174066725105</v>
      </c>
      <c r="AA104" s="19">
        <f t="shared" si="29"/>
        <v>0.36068635442197677</v>
      </c>
      <c r="AB104" s="19">
        <f t="shared" si="33"/>
        <v>4.2486148640924017E-2</v>
      </c>
      <c r="AD104" s="19">
        <v>0</v>
      </c>
      <c r="AE104" s="19">
        <f t="shared" si="19"/>
        <v>0</v>
      </c>
    </row>
    <row r="105" spans="1:31" x14ac:dyDescent="0.25">
      <c r="A105" s="1">
        <v>43911</v>
      </c>
      <c r="B105">
        <v>60696.68</v>
      </c>
      <c r="C105">
        <v>0.15999999642372101</v>
      </c>
      <c r="D105">
        <f t="shared" si="20"/>
        <v>0</v>
      </c>
      <c r="E105" s="6">
        <f t="shared" si="26"/>
        <v>0</v>
      </c>
      <c r="F105" s="12">
        <f t="shared" si="21"/>
        <v>1.05304452182803</v>
      </c>
      <c r="G105" s="6">
        <f t="shared" si="31"/>
        <v>-0.15138174158372486</v>
      </c>
      <c r="J105" s="3">
        <f t="shared" si="27"/>
        <v>5.8287091328219812E-2</v>
      </c>
      <c r="K105" s="6">
        <f t="shared" si="28"/>
        <v>0</v>
      </c>
      <c r="L105" s="12">
        <f t="shared" si="22"/>
        <v>1.0526324149603603</v>
      </c>
      <c r="M105" s="6">
        <f t="shared" si="17"/>
        <v>3.806437294344267E-3</v>
      </c>
      <c r="N105" s="38"/>
      <c r="O105" s="38"/>
      <c r="P105" s="39"/>
      <c r="R105" s="19">
        <f t="shared" si="30"/>
        <v>-0.25971744023265936</v>
      </c>
      <c r="T105" s="20">
        <v>0</v>
      </c>
      <c r="U105" s="19">
        <f t="shared" si="18"/>
        <v>0</v>
      </c>
      <c r="W105" s="19">
        <f t="shared" si="24"/>
        <v>6.8571427038737573E-2</v>
      </c>
      <c r="X105" s="21">
        <f t="shared" si="25"/>
        <v>0</v>
      </c>
      <c r="Y105" s="19">
        <f t="shared" si="23"/>
        <v>1.3657516461719679</v>
      </c>
      <c r="Z105" s="21">
        <f t="shared" si="32"/>
        <v>0.15324174066725105</v>
      </c>
      <c r="AA105" s="19">
        <f t="shared" si="29"/>
        <v>0.41552405763688027</v>
      </c>
      <c r="AB105" s="19">
        <f t="shared" si="33"/>
        <v>3.6879150039771352E-2</v>
      </c>
      <c r="AD105" s="19">
        <v>0</v>
      </c>
      <c r="AE105" s="19">
        <f t="shared" si="19"/>
        <v>0</v>
      </c>
    </row>
    <row r="106" spans="1:31" x14ac:dyDescent="0.25">
      <c r="A106" s="1">
        <v>43912</v>
      </c>
      <c r="B106">
        <v>60696.68</v>
      </c>
      <c r="C106">
        <v>0.15999999642372101</v>
      </c>
      <c r="D106">
        <f t="shared" si="20"/>
        <v>0</v>
      </c>
      <c r="E106" s="6">
        <f t="shared" si="26"/>
        <v>0</v>
      </c>
      <c r="F106" s="12">
        <f t="shared" si="21"/>
        <v>1.05304452182803</v>
      </c>
      <c r="G106" s="6">
        <f t="shared" si="31"/>
        <v>-0.15138174158372486</v>
      </c>
      <c r="J106" s="3">
        <f t="shared" si="27"/>
        <v>5.8287091328219812E-2</v>
      </c>
      <c r="K106" s="6">
        <f t="shared" si="28"/>
        <v>0</v>
      </c>
      <c r="L106" s="12">
        <f t="shared" si="22"/>
        <v>1.0526324149603603</v>
      </c>
      <c r="M106" s="6">
        <f t="shared" si="17"/>
        <v>3.806437294344267E-3</v>
      </c>
      <c r="N106" s="38"/>
      <c r="O106" s="38"/>
      <c r="P106" s="39"/>
      <c r="R106" s="19">
        <f t="shared" si="30"/>
        <v>-0.25971744023265936</v>
      </c>
      <c r="T106" s="20">
        <v>0</v>
      </c>
      <c r="U106" s="19">
        <f t="shared" si="18"/>
        <v>0</v>
      </c>
      <c r="W106" s="19">
        <f t="shared" si="24"/>
        <v>9.1428569384983435E-2</v>
      </c>
      <c r="X106" s="21">
        <f t="shared" si="25"/>
        <v>0</v>
      </c>
      <c r="Y106" s="19">
        <f t="shared" si="23"/>
        <v>1.3657516461719679</v>
      </c>
      <c r="Z106" s="21">
        <f t="shared" si="32"/>
        <v>0.15324174066725105</v>
      </c>
      <c r="AA106" s="19">
        <f t="shared" si="29"/>
        <v>0.5048170163107929</v>
      </c>
      <c r="AB106" s="19">
        <f t="shared" si="33"/>
        <v>3.0355898417835241E-2</v>
      </c>
      <c r="AD106" s="19">
        <v>0</v>
      </c>
      <c r="AE106" s="19">
        <f t="shared" si="19"/>
        <v>0</v>
      </c>
    </row>
    <row r="107" spans="1:31" x14ac:dyDescent="0.25">
      <c r="A107" s="1">
        <v>43913</v>
      </c>
      <c r="B107">
        <v>61624.88</v>
      </c>
      <c r="C107">
        <v>7.9999998211860698E-2</v>
      </c>
      <c r="D107">
        <f t="shared" si="20"/>
        <v>1.5292434446167347E-2</v>
      </c>
      <c r="E107" s="6">
        <f t="shared" si="26"/>
        <v>0.14867644932758262</v>
      </c>
      <c r="F107" s="12">
        <f t="shared" si="21"/>
        <v>1.2096074423172836</v>
      </c>
      <c r="G107" s="6">
        <f t="shared" si="31"/>
        <v>-2.5212192087836205E-2</v>
      </c>
      <c r="J107" s="3">
        <f t="shared" si="27"/>
        <v>8.4730425518424482E-2</v>
      </c>
      <c r="K107" s="6">
        <f t="shared" si="28"/>
        <v>1.8048339014704977E-2</v>
      </c>
      <c r="L107" s="12">
        <f t="shared" si="22"/>
        <v>1.0716306816434327</v>
      </c>
      <c r="M107" s="6">
        <f t="shared" si="17"/>
        <v>2.1923476179775969E-2</v>
      </c>
      <c r="N107" s="38"/>
      <c r="O107" s="38"/>
      <c r="P107" s="39"/>
      <c r="R107" s="19">
        <f t="shared" si="30"/>
        <v>-2.9755771829983148E-2</v>
      </c>
      <c r="T107" s="20">
        <v>0</v>
      </c>
      <c r="U107" s="19">
        <f t="shared" si="18"/>
        <v>0</v>
      </c>
      <c r="W107" s="19">
        <f t="shared" si="24"/>
        <v>0.10285714055810638</v>
      </c>
      <c r="X107" s="21">
        <f t="shared" si="25"/>
        <v>0.14867644932758262</v>
      </c>
      <c r="Y107" s="19">
        <f t="shared" si="23"/>
        <v>1.5688067515881172</v>
      </c>
      <c r="Z107" s="21">
        <f t="shared" si="32"/>
        <v>0.32470162788601908</v>
      </c>
      <c r="AA107" s="19">
        <f t="shared" si="29"/>
        <v>0.59277229339562254</v>
      </c>
      <c r="AB107" s="19">
        <f t="shared" si="33"/>
        <v>5.4776788912654154E-2</v>
      </c>
      <c r="AD107" s="19">
        <v>0</v>
      </c>
      <c r="AE107" s="19">
        <f t="shared" si="19"/>
        <v>0</v>
      </c>
    </row>
    <row r="108" spans="1:31" x14ac:dyDescent="0.25">
      <c r="A108" s="1">
        <v>43914</v>
      </c>
      <c r="B108">
        <v>61624.88</v>
      </c>
      <c r="C108">
        <v>0</v>
      </c>
      <c r="D108">
        <f t="shared" si="20"/>
        <v>0</v>
      </c>
      <c r="E108" s="6">
        <f t="shared" si="26"/>
        <v>0</v>
      </c>
      <c r="F108" s="12">
        <f t="shared" si="21"/>
        <v>1.2096074423172836</v>
      </c>
      <c r="G108" s="6">
        <f t="shared" si="31"/>
        <v>-2.5212192087836205E-2</v>
      </c>
      <c r="J108" s="3">
        <f t="shared" si="27"/>
        <v>8.4840044068391005E-2</v>
      </c>
      <c r="K108" s="6">
        <f t="shared" si="28"/>
        <v>0</v>
      </c>
      <c r="L108" s="12">
        <f t="shared" si="22"/>
        <v>1.0716306816434327</v>
      </c>
      <c r="M108" s="6">
        <f t="shared" si="17"/>
        <v>2.1923476179775969E-2</v>
      </c>
      <c r="N108" s="38"/>
      <c r="O108" s="38"/>
      <c r="P108" s="39"/>
      <c r="R108" s="19">
        <f t="shared" si="30"/>
        <v>-2.9717325544423606E-2</v>
      </c>
      <c r="T108" s="20">
        <v>0</v>
      </c>
      <c r="U108" s="19">
        <f t="shared" si="18"/>
        <v>0</v>
      </c>
      <c r="W108" s="19">
        <f t="shared" si="24"/>
        <v>0.10285714055810638</v>
      </c>
      <c r="X108" s="21">
        <f t="shared" si="25"/>
        <v>0</v>
      </c>
      <c r="Y108" s="19">
        <f t="shared" si="23"/>
        <v>1.5688067515881172</v>
      </c>
      <c r="Z108" s="21">
        <f t="shared" si="32"/>
        <v>0.32470162788601908</v>
      </c>
      <c r="AA108" s="19">
        <f t="shared" si="29"/>
        <v>0.65538494513353285</v>
      </c>
      <c r="AB108" s="19">
        <f t="shared" si="33"/>
        <v>4.9543650689117071E-2</v>
      </c>
      <c r="AD108" s="19">
        <v>0</v>
      </c>
      <c r="AE108" s="19">
        <f t="shared" si="19"/>
        <v>0</v>
      </c>
    </row>
    <row r="109" spans="1:31" x14ac:dyDescent="0.25">
      <c r="A109" s="1">
        <v>43915</v>
      </c>
      <c r="B109">
        <v>61792.800000000003</v>
      </c>
      <c r="C109">
        <v>0.15999999642372101</v>
      </c>
      <c r="D109">
        <f t="shared" si="20"/>
        <v>2.7248734601998947E-3</v>
      </c>
      <c r="E109" s="6">
        <f t="shared" si="26"/>
        <v>2.1675130281521571E-2</v>
      </c>
      <c r="F109" s="12">
        <f t="shared" si="21"/>
        <v>1.2358258412190088</v>
      </c>
      <c r="G109" s="6">
        <f t="shared" si="31"/>
        <v>-4.08353935450112E-3</v>
      </c>
      <c r="J109" s="3">
        <f t="shared" si="27"/>
        <v>8.489162319030058E-2</v>
      </c>
      <c r="K109" s="6">
        <f t="shared" si="28"/>
        <v>3.209826079178127E-3</v>
      </c>
      <c r="L109" s="12">
        <f t="shared" si="22"/>
        <v>1.0750704297526192</v>
      </c>
      <c r="M109" s="6">
        <f t="shared" si="17"/>
        <v>2.5203672804542165E-2</v>
      </c>
      <c r="N109" s="38"/>
      <c r="O109" s="38"/>
      <c r="P109" s="39"/>
      <c r="R109" s="19">
        <f t="shared" si="30"/>
        <v>-4.8102971777876091E-3</v>
      </c>
      <c r="T109" s="20">
        <v>0</v>
      </c>
      <c r="U109" s="19">
        <f t="shared" si="18"/>
        <v>0</v>
      </c>
      <c r="W109" s="19">
        <f t="shared" si="24"/>
        <v>0.12571428290435224</v>
      </c>
      <c r="X109" s="21">
        <f t="shared" si="25"/>
        <v>2.1675130281521571E-2</v>
      </c>
      <c r="Y109" s="19">
        <f t="shared" si="23"/>
        <v>1.6028108423153204</v>
      </c>
      <c r="Z109" s="21">
        <f t="shared" si="32"/>
        <v>0.35341470825459242</v>
      </c>
      <c r="AA109" s="19">
        <f t="shared" si="29"/>
        <v>0.74331394566369058</v>
      </c>
      <c r="AB109" s="19">
        <f t="shared" si="33"/>
        <v>4.7545819679063774E-2</v>
      </c>
      <c r="AD109" s="19">
        <v>0</v>
      </c>
      <c r="AE109" s="19">
        <f t="shared" si="19"/>
        <v>0</v>
      </c>
    </row>
    <row r="110" spans="1:31" x14ac:dyDescent="0.25">
      <c r="A110" s="1">
        <v>43916</v>
      </c>
      <c r="B110">
        <v>61792.800000000003</v>
      </c>
      <c r="C110">
        <v>0</v>
      </c>
      <c r="D110">
        <f t="shared" si="20"/>
        <v>0</v>
      </c>
      <c r="E110" s="6">
        <f t="shared" si="26"/>
        <v>0</v>
      </c>
      <c r="F110" s="12">
        <f t="shared" si="21"/>
        <v>1.2358258412190088</v>
      </c>
      <c r="G110" s="6">
        <f t="shared" si="31"/>
        <v>-4.08353935450112E-3</v>
      </c>
      <c r="J110" s="3">
        <f t="shared" si="27"/>
        <v>8.4697681935001962E-2</v>
      </c>
      <c r="K110" s="6">
        <f t="shared" si="28"/>
        <v>0</v>
      </c>
      <c r="L110" s="12">
        <f t="shared" si="22"/>
        <v>1.0750704297526192</v>
      </c>
      <c r="M110" s="6">
        <f t="shared" si="17"/>
        <v>2.5203672804542165E-2</v>
      </c>
      <c r="N110" s="38"/>
      <c r="O110" s="38"/>
      <c r="P110" s="39"/>
      <c r="R110" s="19">
        <f t="shared" si="30"/>
        <v>-4.8213118248441305E-3</v>
      </c>
      <c r="T110" s="20">
        <v>0</v>
      </c>
      <c r="U110" s="19">
        <f t="shared" si="18"/>
        <v>0</v>
      </c>
      <c r="W110" s="19">
        <f t="shared" si="24"/>
        <v>0.10285714055810638</v>
      </c>
      <c r="X110" s="21">
        <f t="shared" si="25"/>
        <v>0</v>
      </c>
      <c r="Y110" s="19">
        <f t="shared" si="23"/>
        <v>1.6028108423153204</v>
      </c>
      <c r="Z110" s="21">
        <f t="shared" si="32"/>
        <v>0.35341470825459242</v>
      </c>
      <c r="AA110" s="19">
        <f t="shared" si="29"/>
        <v>0.78930618186629931</v>
      </c>
      <c r="AB110" s="19">
        <f t="shared" si="33"/>
        <v>4.4775363018055951E-2</v>
      </c>
      <c r="AD110" s="19">
        <v>0</v>
      </c>
      <c r="AE110" s="19">
        <f t="shared" si="19"/>
        <v>0</v>
      </c>
    </row>
    <row r="111" spans="1:31" x14ac:dyDescent="0.25">
      <c r="A111" s="1">
        <v>43917</v>
      </c>
      <c r="B111">
        <v>61792.800000000003</v>
      </c>
      <c r="C111">
        <v>0</v>
      </c>
      <c r="D111">
        <f t="shared" si="20"/>
        <v>0</v>
      </c>
      <c r="E111" s="6">
        <f t="shared" si="26"/>
        <v>0</v>
      </c>
      <c r="F111" s="12">
        <f t="shared" si="21"/>
        <v>1.2358258412190088</v>
      </c>
      <c r="G111" s="6">
        <f t="shared" si="31"/>
        <v>-4.08353935450112E-3</v>
      </c>
      <c r="J111" s="3">
        <f t="shared" si="27"/>
        <v>6.6629863606407477E-2</v>
      </c>
      <c r="K111" s="6">
        <f t="shared" si="28"/>
        <v>0</v>
      </c>
      <c r="L111" s="12">
        <f t="shared" si="22"/>
        <v>1.0750704297526192</v>
      </c>
      <c r="M111" s="6">
        <f t="shared" si="17"/>
        <v>2.5203672804542165E-2</v>
      </c>
      <c r="N111" s="38"/>
      <c r="O111" s="38"/>
      <c r="P111" s="39"/>
      <c r="R111" s="19">
        <f t="shared" si="30"/>
        <v>-6.1286923512603826E-3</v>
      </c>
      <c r="T111" s="20">
        <v>0</v>
      </c>
      <c r="U111" s="19">
        <f t="shared" si="18"/>
        <v>0</v>
      </c>
      <c r="W111" s="19">
        <f t="shared" si="24"/>
        <v>7.9999998211860532E-2</v>
      </c>
      <c r="X111" s="21">
        <f t="shared" si="25"/>
        <v>0</v>
      </c>
      <c r="Y111" s="19">
        <f t="shared" si="23"/>
        <v>1.6028108423153204</v>
      </c>
      <c r="Z111" s="21">
        <f t="shared" si="32"/>
        <v>0.35341470825459242</v>
      </c>
      <c r="AA111" s="19">
        <f t="shared" si="29"/>
        <v>0.80439655048980596</v>
      </c>
      <c r="AB111" s="19">
        <f t="shared" si="33"/>
        <v>4.3935383367742477E-2</v>
      </c>
      <c r="AD111" s="19">
        <v>0</v>
      </c>
      <c r="AE111" s="19">
        <f t="shared" si="19"/>
        <v>0</v>
      </c>
    </row>
    <row r="112" spans="1:31" x14ac:dyDescent="0.25">
      <c r="A112" s="1">
        <v>43918</v>
      </c>
      <c r="B112">
        <v>61792.800000000003</v>
      </c>
      <c r="C112">
        <v>0</v>
      </c>
      <c r="D112">
        <f t="shared" si="20"/>
        <v>0</v>
      </c>
      <c r="E112" s="6">
        <f t="shared" si="26"/>
        <v>0</v>
      </c>
      <c r="F112" s="12">
        <f t="shared" si="21"/>
        <v>1.2358258412190088</v>
      </c>
      <c r="G112" s="6">
        <f t="shared" si="31"/>
        <v>-4.08353935450112E-3</v>
      </c>
      <c r="J112" s="3">
        <f t="shared" si="27"/>
        <v>6.6629863606407477E-2</v>
      </c>
      <c r="K112" s="6">
        <f t="shared" si="28"/>
        <v>0</v>
      </c>
      <c r="L112" s="12">
        <f t="shared" si="22"/>
        <v>1.0750704297526192</v>
      </c>
      <c r="M112" s="6">
        <f t="shared" si="17"/>
        <v>2.5203672804542165E-2</v>
      </c>
      <c r="N112" s="38"/>
      <c r="O112" s="38"/>
      <c r="P112" s="39"/>
      <c r="R112" s="19">
        <f t="shared" si="30"/>
        <v>-6.1286923512603826E-3</v>
      </c>
      <c r="T112" s="20">
        <v>0</v>
      </c>
      <c r="U112" s="19">
        <f t="shared" si="18"/>
        <v>0</v>
      </c>
      <c r="W112" s="19">
        <f t="shared" si="24"/>
        <v>5.7142855865614677E-2</v>
      </c>
      <c r="X112" s="21">
        <f t="shared" si="25"/>
        <v>0</v>
      </c>
      <c r="Y112" s="19">
        <f t="shared" si="23"/>
        <v>1.6028108423153204</v>
      </c>
      <c r="Z112" s="21">
        <f t="shared" si="32"/>
        <v>0.35341470825459242</v>
      </c>
      <c r="AA112" s="19">
        <f t="shared" si="29"/>
        <v>0.80550702380463035</v>
      </c>
      <c r="AB112" s="19">
        <f t="shared" si="33"/>
        <v>4.3874813975589927E-2</v>
      </c>
      <c r="AD112" s="19">
        <v>0</v>
      </c>
      <c r="AE112" s="19">
        <f t="shared" si="19"/>
        <v>0</v>
      </c>
    </row>
    <row r="113" spans="1:31" x14ac:dyDescent="0.25">
      <c r="A113" s="1">
        <v>43919</v>
      </c>
      <c r="B113">
        <v>61792.800000000003</v>
      </c>
      <c r="C113">
        <v>0</v>
      </c>
      <c r="D113">
        <f t="shared" si="20"/>
        <v>0</v>
      </c>
      <c r="E113" s="6">
        <f t="shared" si="26"/>
        <v>0</v>
      </c>
      <c r="F113" s="12">
        <f t="shared" si="21"/>
        <v>1.2358258412190088</v>
      </c>
      <c r="G113" s="6">
        <f t="shared" si="31"/>
        <v>-4.08353935450112E-3</v>
      </c>
      <c r="J113" s="3">
        <f t="shared" si="27"/>
        <v>6.6629863606407477E-2</v>
      </c>
      <c r="K113" s="6">
        <f t="shared" si="28"/>
        <v>0</v>
      </c>
      <c r="L113" s="12">
        <f t="shared" si="22"/>
        <v>1.0750704297526192</v>
      </c>
      <c r="M113" s="6">
        <f t="shared" si="17"/>
        <v>2.5203672804542165E-2</v>
      </c>
      <c r="N113" s="38"/>
      <c r="O113" s="38"/>
      <c r="P113" s="39"/>
      <c r="R113" s="19">
        <f t="shared" si="30"/>
        <v>-6.1286923512603826E-3</v>
      </c>
      <c r="T113" s="20">
        <v>0</v>
      </c>
      <c r="U113" s="19">
        <f t="shared" si="18"/>
        <v>0</v>
      </c>
      <c r="W113" s="19">
        <f t="shared" si="24"/>
        <v>3.4285713519368814E-2</v>
      </c>
      <c r="X113" s="21">
        <f t="shared" si="25"/>
        <v>0</v>
      </c>
      <c r="Y113" s="19">
        <f t="shared" si="23"/>
        <v>1.6028108423153204</v>
      </c>
      <c r="Z113" s="21">
        <f t="shared" si="32"/>
        <v>0.35341470825459242</v>
      </c>
      <c r="AA113" s="19">
        <f t="shared" si="29"/>
        <v>0.80611449182937345</v>
      </c>
      <c r="AB113" s="19">
        <f t="shared" si="33"/>
        <v>4.3841750996507091E-2</v>
      </c>
      <c r="AD113" s="19">
        <v>0</v>
      </c>
      <c r="AE113" s="19">
        <f t="shared" si="19"/>
        <v>0</v>
      </c>
    </row>
    <row r="114" spans="1:31" x14ac:dyDescent="0.25">
      <c r="A114" s="1">
        <v>43920</v>
      </c>
      <c r="B114">
        <v>61704.66</v>
      </c>
      <c r="C114">
        <v>0.40000000596046398</v>
      </c>
      <c r="D114">
        <f t="shared" si="20"/>
        <v>-1.4263797724006766E-3</v>
      </c>
      <c r="E114" s="6">
        <f t="shared" si="26"/>
        <v>-1.7829747079098787E-2</v>
      </c>
      <c r="F114" s="12">
        <f t="shared" si="21"/>
        <v>1.2137913790362593</v>
      </c>
      <c r="G114" s="6">
        <f t="shared" si="31"/>
        <v>-2.184047795972166E-2</v>
      </c>
      <c r="J114" s="3">
        <f t="shared" si="27"/>
        <v>6.7178457639901337E-2</v>
      </c>
      <c r="K114" s="6">
        <f t="shared" si="28"/>
        <v>-2.1232696053347074E-3</v>
      </c>
      <c r="L114" s="12">
        <f t="shared" si="22"/>
        <v>1.0727877653855313</v>
      </c>
      <c r="M114" s="6">
        <f t="shared" si="17"/>
        <v>2.3026889006798834E-2</v>
      </c>
      <c r="N114" s="38"/>
      <c r="O114" s="38"/>
      <c r="P114" s="39"/>
      <c r="R114" s="19">
        <f t="shared" si="30"/>
        <v>-3.251113337075081E-2</v>
      </c>
      <c r="T114" s="20">
        <v>0</v>
      </c>
      <c r="U114" s="19">
        <f t="shared" si="18"/>
        <v>0</v>
      </c>
      <c r="W114" s="19">
        <f t="shared" si="24"/>
        <v>8.0000000340597857E-2</v>
      </c>
      <c r="X114" s="21">
        <f t="shared" si="25"/>
        <v>-1.7829747079098787E-2</v>
      </c>
      <c r="Y114" s="19">
        <f t="shared" si="23"/>
        <v>1.5742331303812009</v>
      </c>
      <c r="Z114" s="21">
        <f t="shared" si="32"/>
        <v>0.32928366631328054</v>
      </c>
      <c r="AA114" s="19">
        <f t="shared" si="29"/>
        <v>0.81816914539317109</v>
      </c>
      <c r="AB114" s="19">
        <f t="shared" si="33"/>
        <v>4.0246404813401179E-2</v>
      </c>
      <c r="AD114" s="19">
        <v>0</v>
      </c>
      <c r="AE114" s="19">
        <f t="shared" si="19"/>
        <v>0</v>
      </c>
    </row>
    <row r="115" spans="1:31" x14ac:dyDescent="0.25">
      <c r="A115" s="1">
        <v>43921</v>
      </c>
      <c r="B115">
        <v>61572.58</v>
      </c>
      <c r="C115">
        <v>0</v>
      </c>
      <c r="D115">
        <f t="shared" si="20"/>
        <v>-2.1405190466976531E-3</v>
      </c>
      <c r="E115" s="6">
        <f t="shared" si="26"/>
        <v>0</v>
      </c>
      <c r="F115" s="12">
        <f t="shared" si="21"/>
        <v>1.2137913790362593</v>
      </c>
      <c r="G115" s="6">
        <f t="shared" si="31"/>
        <v>-2.184047795972166E-2</v>
      </c>
      <c r="J115" s="3">
        <f t="shared" si="27"/>
        <v>6.8149585342163005E-2</v>
      </c>
      <c r="K115" s="6">
        <f t="shared" si="28"/>
        <v>-3.1409127963884322E-3</v>
      </c>
      <c r="L115" s="12">
        <f t="shared" si="22"/>
        <v>1.0694182325654229</v>
      </c>
      <c r="M115" s="6">
        <f t="shared" si="17"/>
        <v>1.9813650760067913E-2</v>
      </c>
      <c r="N115" s="38"/>
      <c r="O115" s="38"/>
      <c r="P115" s="39"/>
      <c r="R115" s="19">
        <f t="shared" si="30"/>
        <v>-3.2047851575421581E-2</v>
      </c>
      <c r="T115" s="20">
        <v>0</v>
      </c>
      <c r="U115" s="19">
        <f t="shared" si="18"/>
        <v>0</v>
      </c>
      <c r="W115" s="19">
        <f t="shared" si="24"/>
        <v>8.0000000340597857E-2</v>
      </c>
      <c r="X115" s="21">
        <f t="shared" si="25"/>
        <v>-2.6756487969805634E-2</v>
      </c>
      <c r="Y115" s="19">
        <f t="shared" si="23"/>
        <v>1.5321121805664868</v>
      </c>
      <c r="Z115" s="21">
        <f t="shared" si="32"/>
        <v>0.29371670388711024</v>
      </c>
      <c r="AA115" s="19">
        <f t="shared" si="29"/>
        <v>0.82812348531524627</v>
      </c>
      <c r="AB115" s="19">
        <f t="shared" si="33"/>
        <v>3.5467742322909668E-2</v>
      </c>
      <c r="AD115" s="19">
        <v>0</v>
      </c>
      <c r="AE115" s="19">
        <f t="shared" si="19"/>
        <v>0</v>
      </c>
    </row>
    <row r="116" spans="1:31" x14ac:dyDescent="0.25">
      <c r="A116" s="1">
        <v>43922</v>
      </c>
      <c r="B116">
        <v>61572.58</v>
      </c>
      <c r="C116">
        <v>0</v>
      </c>
      <c r="D116">
        <f t="shared" si="20"/>
        <v>0</v>
      </c>
      <c r="E116" s="6">
        <f t="shared" si="26"/>
        <v>0</v>
      </c>
      <c r="F116" s="12">
        <f t="shared" si="21"/>
        <v>1.2137913790362593</v>
      </c>
      <c r="G116" s="6">
        <f t="shared" si="31"/>
        <v>-2.184047795972166E-2</v>
      </c>
      <c r="J116" s="3">
        <f t="shared" si="27"/>
        <v>6.8149585342163005E-2</v>
      </c>
      <c r="K116" s="6">
        <f t="shared" si="28"/>
        <v>0</v>
      </c>
      <c r="L116" s="12">
        <f t="shared" si="22"/>
        <v>1.0694182325654229</v>
      </c>
      <c r="M116" s="6">
        <f t="shared" ref="M116:M179" si="34">L116/L87-1</f>
        <v>1.947210060612159E-2</v>
      </c>
      <c r="N116" s="38"/>
      <c r="O116" s="38"/>
      <c r="P116" s="39"/>
      <c r="R116" s="19">
        <f t="shared" si="30"/>
        <v>-3.2047851575421581E-2</v>
      </c>
      <c r="T116" s="20">
        <v>0</v>
      </c>
      <c r="U116" s="19">
        <f t="shared" si="18"/>
        <v>0</v>
      </c>
      <c r="W116" s="19">
        <f t="shared" si="24"/>
        <v>5.7142857994351995E-2</v>
      </c>
      <c r="X116" s="21">
        <f t="shared" si="25"/>
        <v>0</v>
      </c>
      <c r="Y116" s="19">
        <f t="shared" si="23"/>
        <v>1.5321121805664868</v>
      </c>
      <c r="Z116" s="21">
        <f t="shared" si="32"/>
        <v>0.29371670388711024</v>
      </c>
      <c r="AA116" s="19">
        <f t="shared" si="29"/>
        <v>0.82704337980404019</v>
      </c>
      <c r="AB116" s="19">
        <f t="shared" si="33"/>
        <v>3.5514062630753844E-2</v>
      </c>
      <c r="AD116" s="19">
        <v>0</v>
      </c>
      <c r="AE116" s="19">
        <f t="shared" si="19"/>
        <v>0</v>
      </c>
    </row>
    <row r="117" spans="1:31" x14ac:dyDescent="0.25">
      <c r="A117" s="1">
        <v>43923</v>
      </c>
      <c r="B117">
        <v>61572.58</v>
      </c>
      <c r="C117">
        <v>0</v>
      </c>
      <c r="D117">
        <f t="shared" si="20"/>
        <v>0</v>
      </c>
      <c r="E117" s="6">
        <f t="shared" si="26"/>
        <v>0</v>
      </c>
      <c r="F117" s="12">
        <f t="shared" si="21"/>
        <v>1.2137913790362593</v>
      </c>
      <c r="G117" s="6">
        <f t="shared" si="31"/>
        <v>-2.184047795972166E-2</v>
      </c>
      <c r="J117" s="3">
        <f t="shared" si="27"/>
        <v>6.8149585342163005E-2</v>
      </c>
      <c r="K117" s="6">
        <f t="shared" si="28"/>
        <v>0</v>
      </c>
      <c r="L117" s="12">
        <f t="shared" si="22"/>
        <v>1.0694182325654229</v>
      </c>
      <c r="M117" s="6">
        <f t="shared" si="34"/>
        <v>1.947210060612159E-2</v>
      </c>
      <c r="N117" s="38"/>
      <c r="O117" s="38"/>
      <c r="P117" s="39"/>
      <c r="R117" s="19">
        <f t="shared" si="30"/>
        <v>-3.2047851575421581E-2</v>
      </c>
      <c r="T117" s="20">
        <v>0</v>
      </c>
      <c r="U117" s="19">
        <f t="shared" si="18"/>
        <v>0</v>
      </c>
      <c r="W117" s="19">
        <f t="shared" si="24"/>
        <v>5.7142857994351995E-2</v>
      </c>
      <c r="X117" s="21">
        <f t="shared" si="25"/>
        <v>0</v>
      </c>
      <c r="Y117" s="19">
        <f t="shared" si="23"/>
        <v>1.5321121805664868</v>
      </c>
      <c r="Z117" s="21">
        <f t="shared" si="32"/>
        <v>0.29371670388711024</v>
      </c>
      <c r="AA117" s="19">
        <f t="shared" si="29"/>
        <v>0.79770125017145943</v>
      </c>
      <c r="AB117" s="19">
        <f t="shared" si="33"/>
        <v>3.6820389064700379E-2</v>
      </c>
      <c r="AD117" s="19">
        <v>0</v>
      </c>
      <c r="AE117" s="19">
        <f t="shared" si="19"/>
        <v>0</v>
      </c>
    </row>
    <row r="118" spans="1:31" x14ac:dyDescent="0.25">
      <c r="A118" s="1">
        <v>43924</v>
      </c>
      <c r="B118">
        <v>61572.58</v>
      </c>
      <c r="C118">
        <v>0</v>
      </c>
      <c r="D118">
        <f t="shared" si="20"/>
        <v>0</v>
      </c>
      <c r="E118" s="6">
        <f t="shared" si="26"/>
        <v>0</v>
      </c>
      <c r="F118" s="12">
        <f t="shared" si="21"/>
        <v>1.2137913790362593</v>
      </c>
      <c r="G118" s="6">
        <f t="shared" si="31"/>
        <v>-2.184047795972166E-2</v>
      </c>
      <c r="J118" s="3">
        <f t="shared" si="27"/>
        <v>6.8149585342163005E-2</v>
      </c>
      <c r="K118" s="6">
        <f t="shared" si="28"/>
        <v>0</v>
      </c>
      <c r="L118" s="12">
        <f t="shared" si="22"/>
        <v>1.0694182325654229</v>
      </c>
      <c r="M118" s="6">
        <f t="shared" si="34"/>
        <v>1.985287743479236E-2</v>
      </c>
      <c r="N118" s="38"/>
      <c r="O118" s="38"/>
      <c r="P118" s="39"/>
      <c r="R118" s="19">
        <f t="shared" si="30"/>
        <v>-3.2047851575421581E-2</v>
      </c>
      <c r="T118" s="20">
        <v>0</v>
      </c>
      <c r="U118" s="19">
        <f t="shared" si="18"/>
        <v>0</v>
      </c>
      <c r="W118" s="19">
        <f t="shared" si="24"/>
        <v>5.7142857994351995E-2</v>
      </c>
      <c r="X118" s="21">
        <f t="shared" si="25"/>
        <v>0</v>
      </c>
      <c r="Y118" s="19">
        <f t="shared" si="23"/>
        <v>1.5321121805664868</v>
      </c>
      <c r="Z118" s="21">
        <f t="shared" si="32"/>
        <v>0.31327472632534326</v>
      </c>
      <c r="AA118" s="19">
        <f t="shared" si="29"/>
        <v>0.76353022453668207</v>
      </c>
      <c r="AB118" s="19">
        <f t="shared" si="33"/>
        <v>4.1029774101665924E-2</v>
      </c>
      <c r="AD118" s="19">
        <v>0</v>
      </c>
      <c r="AE118" s="19">
        <f t="shared" si="19"/>
        <v>0</v>
      </c>
    </row>
    <row r="119" spans="1:31" x14ac:dyDescent="0.25">
      <c r="A119" s="1">
        <v>43925</v>
      </c>
      <c r="B119">
        <v>61572.58</v>
      </c>
      <c r="C119">
        <v>0</v>
      </c>
      <c r="D119">
        <f t="shared" si="20"/>
        <v>0</v>
      </c>
      <c r="E119" s="6">
        <f t="shared" si="26"/>
        <v>0</v>
      </c>
      <c r="F119" s="12">
        <f t="shared" si="21"/>
        <v>1.2137913790362593</v>
      </c>
      <c r="G119" s="6">
        <f t="shared" si="31"/>
        <v>-7.0529546768002271E-3</v>
      </c>
      <c r="J119" s="3">
        <f t="shared" si="27"/>
        <v>6.8149585342163005E-2</v>
      </c>
      <c r="K119" s="6">
        <f t="shared" si="28"/>
        <v>0</v>
      </c>
      <c r="L119" s="12">
        <f t="shared" si="22"/>
        <v>1.0694182325654229</v>
      </c>
      <c r="M119" s="6">
        <f t="shared" si="34"/>
        <v>1.1281809608922888E-2</v>
      </c>
      <c r="N119" s="38"/>
      <c r="O119" s="38"/>
      <c r="P119" s="39"/>
      <c r="R119" s="19">
        <f t="shared" si="30"/>
        <v>-1.0349226105175848E-2</v>
      </c>
      <c r="T119" s="20">
        <v>0</v>
      </c>
      <c r="U119" s="19">
        <f t="shared" si="18"/>
        <v>0</v>
      </c>
      <c r="W119" s="19">
        <f t="shared" si="24"/>
        <v>5.7142857994351995E-2</v>
      </c>
      <c r="X119" s="21">
        <f t="shared" si="25"/>
        <v>0</v>
      </c>
      <c r="Y119" s="19">
        <f t="shared" si="23"/>
        <v>1.5321121805664868</v>
      </c>
      <c r="Z119" s="21">
        <f t="shared" si="32"/>
        <v>-3.3620730349644301E-2</v>
      </c>
      <c r="AA119" s="19">
        <f t="shared" si="29"/>
        <v>0.7238467447225766</v>
      </c>
      <c r="AB119" s="19">
        <f t="shared" si="33"/>
        <v>-4.6447304757210551E-3</v>
      </c>
      <c r="AD119" s="19">
        <v>0</v>
      </c>
      <c r="AE119" s="19">
        <f t="shared" si="19"/>
        <v>0</v>
      </c>
    </row>
    <row r="120" spans="1:31" x14ac:dyDescent="0.25">
      <c r="A120" s="1">
        <v>43926</v>
      </c>
      <c r="B120">
        <v>61572.58</v>
      </c>
      <c r="C120">
        <v>0</v>
      </c>
      <c r="D120">
        <f t="shared" si="20"/>
        <v>0</v>
      </c>
      <c r="E120" s="6">
        <f t="shared" si="26"/>
        <v>0</v>
      </c>
      <c r="F120" s="12">
        <f t="shared" si="21"/>
        <v>1.2137913790362593</v>
      </c>
      <c r="G120" s="6">
        <f t="shared" si="31"/>
        <v>-7.0529546768002271E-3</v>
      </c>
      <c r="J120" s="3">
        <f t="shared" si="27"/>
        <v>6.8149585342163005E-2</v>
      </c>
      <c r="K120" s="6">
        <f t="shared" si="28"/>
        <v>0</v>
      </c>
      <c r="L120" s="12">
        <f t="shared" si="22"/>
        <v>1.0694182325654229</v>
      </c>
      <c r="M120" s="6">
        <f t="shared" si="34"/>
        <v>1.1281809608922888E-2</v>
      </c>
      <c r="N120" s="38"/>
      <c r="O120" s="38"/>
      <c r="P120" s="39"/>
      <c r="R120" s="19">
        <f t="shared" si="30"/>
        <v>-1.0349226105175848E-2</v>
      </c>
      <c r="T120" s="20">
        <v>0</v>
      </c>
      <c r="U120" s="19">
        <f t="shared" si="18"/>
        <v>0</v>
      </c>
      <c r="W120" s="19">
        <f t="shared" si="24"/>
        <v>5.7142857994351995E-2</v>
      </c>
      <c r="X120" s="21">
        <f t="shared" si="25"/>
        <v>0</v>
      </c>
      <c r="Y120" s="19">
        <f t="shared" si="23"/>
        <v>1.5321121805664868</v>
      </c>
      <c r="Z120" s="21">
        <f t="shared" si="32"/>
        <v>-3.3620730349644301E-2</v>
      </c>
      <c r="AA120" s="19">
        <f t="shared" si="29"/>
        <v>0.67768311379169943</v>
      </c>
      <c r="AB120" s="19">
        <f t="shared" si="33"/>
        <v>-4.9611285371319374E-3</v>
      </c>
      <c r="AD120" s="19">
        <v>0</v>
      </c>
      <c r="AE120" s="19">
        <f t="shared" si="19"/>
        <v>0</v>
      </c>
    </row>
    <row r="121" spans="1:31" x14ac:dyDescent="0.25">
      <c r="A121" s="1">
        <v>43927</v>
      </c>
      <c r="B121">
        <v>61920.06</v>
      </c>
      <c r="C121">
        <v>0.15999999642372101</v>
      </c>
      <c r="D121">
        <f t="shared" si="20"/>
        <v>5.6434211462308426E-3</v>
      </c>
      <c r="E121" s="6">
        <f t="shared" si="26"/>
        <v>0.24689968066623774</v>
      </c>
      <c r="F121" s="12">
        <f t="shared" si="21"/>
        <v>1.5134760829157441</v>
      </c>
      <c r="G121" s="6">
        <f t="shared" si="31"/>
        <v>0.23810535373198216</v>
      </c>
      <c r="J121" s="3">
        <f t="shared" si="27"/>
        <v>7.129085393454089E-2</v>
      </c>
      <c r="K121" s="6">
        <f t="shared" si="28"/>
        <v>7.9160521087496306E-3</v>
      </c>
      <c r="L121" s="12">
        <f t="shared" si="22"/>
        <v>1.0778838030204576</v>
      </c>
      <c r="M121" s="6">
        <f t="shared" si="34"/>
        <v>1.9287169110417723E-2</v>
      </c>
      <c r="N121" s="38"/>
      <c r="O121" s="38"/>
      <c r="P121" s="39"/>
      <c r="R121" s="19">
        <f t="shared" si="30"/>
        <v>0.33399144573385248</v>
      </c>
      <c r="T121" s="20">
        <v>0</v>
      </c>
      <c r="U121" s="19">
        <f t="shared" si="18"/>
        <v>0</v>
      </c>
      <c r="W121" s="19">
        <f t="shared" si="24"/>
        <v>2.2857142346245859E-2</v>
      </c>
      <c r="X121" s="21">
        <f t="shared" si="25"/>
        <v>0.24689968066623774</v>
      </c>
      <c r="Y121" s="19">
        <f t="shared" si="23"/>
        <v>1.9103901886932055</v>
      </c>
      <c r="Z121" s="21">
        <f t="shared" si="32"/>
        <v>0.20497800272950051</v>
      </c>
      <c r="AA121" s="19">
        <f t="shared" si="29"/>
        <v>0.64612952582994054</v>
      </c>
      <c r="AB121" s="19">
        <f t="shared" si="33"/>
        <v>3.1723980182798539E-2</v>
      </c>
      <c r="AD121" s="19">
        <v>0</v>
      </c>
      <c r="AE121" s="19">
        <f t="shared" si="19"/>
        <v>0</v>
      </c>
    </row>
    <row r="122" spans="1:31" x14ac:dyDescent="0.25">
      <c r="A122" s="1">
        <v>43928</v>
      </c>
      <c r="B122">
        <v>61916.06</v>
      </c>
      <c r="C122">
        <v>0.15999999642372101</v>
      </c>
      <c r="D122">
        <f t="shared" si="20"/>
        <v>-6.4599420607769353E-5</v>
      </c>
      <c r="E122" s="6">
        <f t="shared" si="26"/>
        <v>-1.4131123573804798E-3</v>
      </c>
      <c r="F122" s="12">
        <f t="shared" si="21"/>
        <v>1.5113373711603759</v>
      </c>
      <c r="G122" s="6">
        <f t="shared" si="31"/>
        <v>0.23635577175688449</v>
      </c>
      <c r="J122" s="3">
        <f t="shared" si="27"/>
        <v>7.1305080536869167E-2</v>
      </c>
      <c r="K122" s="6">
        <f t="shared" si="28"/>
        <v>-9.0595817466845757E-5</v>
      </c>
      <c r="L122" s="12">
        <f t="shared" si="22"/>
        <v>1.0777861512561886</v>
      </c>
      <c r="M122" s="6">
        <f t="shared" si="34"/>
        <v>1.919482595609856E-2</v>
      </c>
      <c r="N122" s="38"/>
      <c r="O122" s="38"/>
      <c r="P122" s="39"/>
      <c r="R122" s="19">
        <f t="shared" si="30"/>
        <v>0.33147115181319214</v>
      </c>
      <c r="T122" s="20">
        <v>0</v>
      </c>
      <c r="U122" s="19">
        <f t="shared" si="18"/>
        <v>0</v>
      </c>
      <c r="W122" s="19">
        <f t="shared" si="24"/>
        <v>4.5714284692491718E-2</v>
      </c>
      <c r="X122" s="21">
        <f t="shared" si="25"/>
        <v>-1.4131123573804798E-3</v>
      </c>
      <c r="Y122" s="19">
        <f t="shared" si="23"/>
        <v>1.9076905927101446</v>
      </c>
      <c r="Z122" s="21">
        <f t="shared" si="32"/>
        <v>0.20327523342347176</v>
      </c>
      <c r="AA122" s="19">
        <f t="shared" si="29"/>
        <v>0.59185004501523075</v>
      </c>
      <c r="AB122" s="19">
        <f t="shared" si="33"/>
        <v>3.4345732527272285E-2</v>
      </c>
      <c r="AD122" s="19">
        <v>0</v>
      </c>
      <c r="AE122" s="19">
        <f t="shared" si="19"/>
        <v>0</v>
      </c>
    </row>
    <row r="123" spans="1:31" x14ac:dyDescent="0.25">
      <c r="A123" s="1">
        <v>43929</v>
      </c>
      <c r="B123">
        <v>62098.79</v>
      </c>
      <c r="C123">
        <v>0.31999999284744302</v>
      </c>
      <c r="D123">
        <f t="shared" si="20"/>
        <v>2.951253681193533E-3</v>
      </c>
      <c r="E123" s="6">
        <f t="shared" si="26"/>
        <v>3.2279337859553704E-2</v>
      </c>
      <c r="F123" s="12">
        <f t="shared" si="21"/>
        <v>1.5601223407838314</v>
      </c>
      <c r="G123" s="6">
        <f t="shared" si="31"/>
        <v>0.27626451742803404</v>
      </c>
      <c r="J123" s="3">
        <f t="shared" si="27"/>
        <v>7.1740963343576339E-2</v>
      </c>
      <c r="K123" s="6">
        <f t="shared" si="28"/>
        <v>4.113763662553031E-3</v>
      </c>
      <c r="L123" s="12">
        <f t="shared" si="22"/>
        <v>1.0822199087612292</v>
      </c>
      <c r="M123" s="6">
        <f t="shared" si="34"/>
        <v>2.3387552596178862E-2</v>
      </c>
      <c r="N123" s="38"/>
      <c r="O123" s="38"/>
      <c r="P123" s="39"/>
      <c r="R123" s="19">
        <f t="shared" si="30"/>
        <v>0.38508615517883299</v>
      </c>
      <c r="T123" s="20">
        <v>0</v>
      </c>
      <c r="U123" s="19">
        <f t="shared" si="18"/>
        <v>0</v>
      </c>
      <c r="W123" s="19">
        <f t="shared" si="24"/>
        <v>9.1428569384983574E-2</v>
      </c>
      <c r="X123" s="21">
        <f t="shared" si="25"/>
        <v>3.2279337859553704E-2</v>
      </c>
      <c r="Y123" s="19">
        <f t="shared" si="23"/>
        <v>1.9692695818837276</v>
      </c>
      <c r="Z123" s="21">
        <f t="shared" si="32"/>
        <v>0.24211616122118129</v>
      </c>
      <c r="AA123" s="19">
        <f t="shared" si="29"/>
        <v>0.53035219821349711</v>
      </c>
      <c r="AB123" s="19">
        <f t="shared" si="33"/>
        <v>4.5651957705983841E-2</v>
      </c>
      <c r="AD123" s="19">
        <v>0</v>
      </c>
      <c r="AE123" s="19">
        <f t="shared" si="19"/>
        <v>0</v>
      </c>
    </row>
    <row r="124" spans="1:31" x14ac:dyDescent="0.25">
      <c r="A124" s="1">
        <v>43930</v>
      </c>
      <c r="B124">
        <v>62258.79</v>
      </c>
      <c r="C124">
        <v>0.31999999284744302</v>
      </c>
      <c r="D124">
        <f t="shared" si="20"/>
        <v>2.5765397361203757E-3</v>
      </c>
      <c r="E124" s="6">
        <f t="shared" si="26"/>
        <v>1.878726932913926E-2</v>
      </c>
      <c r="F124" s="12">
        <f t="shared" si="21"/>
        <v>1.5894327793865446</v>
      </c>
      <c r="G124" s="6">
        <f t="shared" si="31"/>
        <v>0.3002420426521788</v>
      </c>
      <c r="J124" s="3">
        <f t="shared" si="27"/>
        <v>6.9228965721439342E-2</v>
      </c>
      <c r="K124" s="6">
        <f t="shared" si="28"/>
        <v>3.7217654622889356E-3</v>
      </c>
      <c r="L124" s="12">
        <f t="shared" si="22"/>
        <v>1.0862476774402583</v>
      </c>
      <c r="M124" s="6">
        <f t="shared" si="34"/>
        <v>2.7196361043967832E-2</v>
      </c>
      <c r="N124" s="38"/>
      <c r="O124" s="38"/>
      <c r="P124" s="39"/>
      <c r="R124" s="19">
        <f t="shared" si="30"/>
        <v>0.43369424853215394</v>
      </c>
      <c r="T124" s="20">
        <v>0</v>
      </c>
      <c r="U124" s="19">
        <f t="shared" si="18"/>
        <v>0</v>
      </c>
      <c r="W124" s="19">
        <f t="shared" si="24"/>
        <v>0.13714285407747545</v>
      </c>
      <c r="X124" s="21">
        <f t="shared" si="25"/>
        <v>1.878726932913926E-2</v>
      </c>
      <c r="Y124" s="19">
        <f t="shared" si="23"/>
        <v>2.0062667799002587</v>
      </c>
      <c r="Z124" s="21">
        <f t="shared" si="32"/>
        <v>0.26545213208012042</v>
      </c>
      <c r="AA124" s="19">
        <f t="shared" si="29"/>
        <v>0.5635566456969815</v>
      </c>
      <c r="AB124" s="19">
        <f t="shared" si="33"/>
        <v>4.710300803068717E-2</v>
      </c>
      <c r="AD124" s="19">
        <v>0</v>
      </c>
      <c r="AE124" s="19">
        <f t="shared" si="19"/>
        <v>0</v>
      </c>
    </row>
    <row r="125" spans="1:31" x14ac:dyDescent="0.25">
      <c r="A125" s="1">
        <v>43931</v>
      </c>
      <c r="B125">
        <v>62258.79</v>
      </c>
      <c r="C125">
        <v>0.31999999284744302</v>
      </c>
      <c r="D125">
        <f t="shared" si="20"/>
        <v>0</v>
      </c>
      <c r="E125" s="6">
        <f t="shared" si="26"/>
        <v>0</v>
      </c>
      <c r="F125" s="12">
        <f t="shared" si="21"/>
        <v>1.5894327793865446</v>
      </c>
      <c r="G125" s="6">
        <f t="shared" si="31"/>
        <v>0.3002420426521788</v>
      </c>
      <c r="J125" s="3">
        <f t="shared" si="27"/>
        <v>6.9411521442471633E-2</v>
      </c>
      <c r="K125" s="6">
        <f t="shared" si="28"/>
        <v>0</v>
      </c>
      <c r="L125" s="12">
        <f t="shared" si="22"/>
        <v>1.0862476774402583</v>
      </c>
      <c r="M125" s="6">
        <f t="shared" si="34"/>
        <v>2.7196361043967832E-2</v>
      </c>
      <c r="N125" s="38"/>
      <c r="O125" s="38"/>
      <c r="P125" s="39"/>
      <c r="R125" s="19">
        <f t="shared" si="30"/>
        <v>0.43255361129206749</v>
      </c>
      <c r="T125" s="20">
        <v>0</v>
      </c>
      <c r="U125" s="19">
        <f t="shared" si="18"/>
        <v>0</v>
      </c>
      <c r="W125" s="19">
        <f t="shared" si="24"/>
        <v>0.18285713876996731</v>
      </c>
      <c r="X125" s="21">
        <f t="shared" si="25"/>
        <v>0</v>
      </c>
      <c r="Y125" s="19">
        <f t="shared" si="23"/>
        <v>2.0062667799002587</v>
      </c>
      <c r="Z125" s="21">
        <f t="shared" si="32"/>
        <v>0.26545213208012042</v>
      </c>
      <c r="AA125" s="19">
        <f t="shared" si="29"/>
        <v>0.70911322235996099</v>
      </c>
      <c r="AB125" s="19">
        <f t="shared" si="33"/>
        <v>3.7434379124490685E-2</v>
      </c>
      <c r="AD125" s="19">
        <v>0</v>
      </c>
      <c r="AE125" s="19">
        <f t="shared" si="19"/>
        <v>0</v>
      </c>
    </row>
    <row r="126" spans="1:31" x14ac:dyDescent="0.25">
      <c r="A126" s="1">
        <v>43932</v>
      </c>
      <c r="B126">
        <v>62258.79</v>
      </c>
      <c r="C126">
        <v>0.31999999284744302</v>
      </c>
      <c r="D126">
        <f t="shared" si="20"/>
        <v>0</v>
      </c>
      <c r="E126" s="6">
        <f t="shared" si="26"/>
        <v>0</v>
      </c>
      <c r="F126" s="12">
        <f t="shared" si="21"/>
        <v>1.5894327793865446</v>
      </c>
      <c r="G126" s="6">
        <f t="shared" si="31"/>
        <v>0.3002420426521788</v>
      </c>
      <c r="J126" s="3">
        <f t="shared" si="27"/>
        <v>6.9411521442471633E-2</v>
      </c>
      <c r="K126" s="6">
        <f t="shared" si="28"/>
        <v>0</v>
      </c>
      <c r="L126" s="12">
        <f t="shared" si="22"/>
        <v>1.0862476774402583</v>
      </c>
      <c r="M126" s="6">
        <f t="shared" si="34"/>
        <v>2.7196361043967832E-2</v>
      </c>
      <c r="N126" s="38"/>
      <c r="O126" s="38"/>
      <c r="P126" s="39"/>
      <c r="R126" s="19">
        <f t="shared" si="30"/>
        <v>0.43255361129206749</v>
      </c>
      <c r="T126" s="20">
        <v>0</v>
      </c>
      <c r="U126" s="19">
        <f t="shared" si="18"/>
        <v>0</v>
      </c>
      <c r="W126" s="19">
        <f t="shared" si="24"/>
        <v>0.22857142346245918</v>
      </c>
      <c r="X126" s="21">
        <f t="shared" si="25"/>
        <v>0</v>
      </c>
      <c r="Y126" s="19">
        <f t="shared" si="23"/>
        <v>2.0062667799002587</v>
      </c>
      <c r="Z126" s="21">
        <f t="shared" si="32"/>
        <v>0.26545213208012042</v>
      </c>
      <c r="AA126" s="19">
        <f t="shared" si="29"/>
        <v>0.93694868255075137</v>
      </c>
      <c r="AB126" s="19">
        <f t="shared" si="33"/>
        <v>2.8331555081272209E-2</v>
      </c>
      <c r="AD126" s="19">
        <v>0</v>
      </c>
      <c r="AE126" s="19">
        <f t="shared" si="19"/>
        <v>0</v>
      </c>
    </row>
    <row r="127" spans="1:31" x14ac:dyDescent="0.25">
      <c r="A127" s="1">
        <v>43933</v>
      </c>
      <c r="B127">
        <v>62258.79</v>
      </c>
      <c r="C127">
        <v>0.31999999284744302</v>
      </c>
      <c r="D127">
        <f t="shared" si="20"/>
        <v>0</v>
      </c>
      <c r="E127" s="6">
        <f t="shared" si="26"/>
        <v>0</v>
      </c>
      <c r="F127" s="12">
        <f t="shared" si="21"/>
        <v>1.5894327793865446</v>
      </c>
      <c r="G127" s="6">
        <f t="shared" si="31"/>
        <v>0.3002420426521788</v>
      </c>
      <c r="J127" s="3">
        <f t="shared" si="27"/>
        <v>6.9411521442471633E-2</v>
      </c>
      <c r="K127" s="6">
        <f t="shared" si="28"/>
        <v>0</v>
      </c>
      <c r="L127" s="12">
        <f t="shared" si="22"/>
        <v>1.0862476774402583</v>
      </c>
      <c r="M127" s="6">
        <f t="shared" si="34"/>
        <v>2.7196361043967832E-2</v>
      </c>
      <c r="N127" s="38"/>
      <c r="O127" s="38"/>
      <c r="P127" s="39"/>
      <c r="R127" s="19">
        <f t="shared" si="30"/>
        <v>0.43255361129206749</v>
      </c>
      <c r="T127" s="20">
        <v>0</v>
      </c>
      <c r="U127" s="19">
        <f t="shared" si="18"/>
        <v>0</v>
      </c>
      <c r="W127" s="19">
        <f t="shared" si="24"/>
        <v>0.27428570815495107</v>
      </c>
      <c r="X127" s="21">
        <f t="shared" si="25"/>
        <v>0</v>
      </c>
      <c r="Y127" s="19">
        <f t="shared" si="23"/>
        <v>2.0062667799002587</v>
      </c>
      <c r="Z127" s="21">
        <f t="shared" si="32"/>
        <v>0.26545213208012042</v>
      </c>
      <c r="AA127" s="19">
        <f t="shared" si="29"/>
        <v>1.216893044411909</v>
      </c>
      <c r="AB127" s="19">
        <f t="shared" si="33"/>
        <v>2.1813924674736401E-2</v>
      </c>
      <c r="AD127" s="19">
        <v>0</v>
      </c>
      <c r="AE127" s="19">
        <f t="shared" si="19"/>
        <v>0</v>
      </c>
    </row>
    <row r="128" spans="1:31" x14ac:dyDescent="0.25">
      <c r="A128" s="1">
        <v>43934</v>
      </c>
      <c r="B128">
        <v>63197.79</v>
      </c>
      <c r="C128">
        <v>0.31000000238418601</v>
      </c>
      <c r="D128">
        <f t="shared" si="20"/>
        <v>1.5082207668989378E-2</v>
      </c>
      <c r="E128" s="6">
        <f t="shared" si="26"/>
        <v>5.1002635539962239E-2</v>
      </c>
      <c r="F128" s="12">
        <f t="shared" si="21"/>
        <v>1.6704980401488656</v>
      </c>
      <c r="G128" s="6">
        <f t="shared" si="31"/>
        <v>0.36655781366730378</v>
      </c>
      <c r="J128" s="3">
        <f t="shared" si="27"/>
        <v>6.8634705227116191E-2</v>
      </c>
      <c r="K128" s="6">
        <f t="shared" si="28"/>
        <v>2.1974608354594784E-2</v>
      </c>
      <c r="L128" s="12">
        <f t="shared" si="22"/>
        <v>1.1101175447280962</v>
      </c>
      <c r="M128" s="6">
        <f t="shared" si="34"/>
        <v>4.976859878117379E-2</v>
      </c>
      <c r="N128" s="38"/>
      <c r="O128" s="38"/>
      <c r="P128" s="39"/>
      <c r="R128" s="19">
        <f t="shared" si="30"/>
        <v>0.5340706461175041</v>
      </c>
      <c r="T128" s="20">
        <v>0</v>
      </c>
      <c r="U128" s="19">
        <f t="shared" si="18"/>
        <v>0</v>
      </c>
      <c r="W128" s="19">
        <f t="shared" si="24"/>
        <v>0.29571428043501741</v>
      </c>
      <c r="X128" s="21">
        <f t="shared" si="25"/>
        <v>5.1002635539962239E-2</v>
      </c>
      <c r="Y128" s="19">
        <f t="shared" si="23"/>
        <v>2.1085916732714454</v>
      </c>
      <c r="Z128" s="21">
        <f t="shared" si="32"/>
        <v>0.32999352596587084</v>
      </c>
      <c r="AA128" s="19">
        <f t="shared" si="29"/>
        <v>1.4728997288473391</v>
      </c>
      <c r="AB128" s="19">
        <f t="shared" si="33"/>
        <v>2.2404344267489069E-2</v>
      </c>
      <c r="AD128" s="19">
        <v>0</v>
      </c>
      <c r="AE128" s="19">
        <f t="shared" si="19"/>
        <v>0</v>
      </c>
    </row>
    <row r="129" spans="1:31" x14ac:dyDescent="0.25">
      <c r="A129" s="1">
        <v>43935</v>
      </c>
      <c r="B129">
        <v>64422.7</v>
      </c>
      <c r="C129">
        <v>0.230000004172325</v>
      </c>
      <c r="D129">
        <f t="shared" si="20"/>
        <v>1.9382165104190996E-2</v>
      </c>
      <c r="E129" s="6">
        <f t="shared" si="26"/>
        <v>6.3399606346263196E-2</v>
      </c>
      <c r="F129" s="12">
        <f t="shared" si="21"/>
        <v>1.7764069582965079</v>
      </c>
      <c r="G129" s="6">
        <f t="shared" si="31"/>
        <v>0.4531970411032209</v>
      </c>
      <c r="J129" s="3">
        <f t="shared" si="27"/>
        <v>0.10191325656138166</v>
      </c>
      <c r="K129" s="6">
        <f t="shared" si="28"/>
        <v>1.9018296302323781E-2</v>
      </c>
      <c r="L129" s="12">
        <f t="shared" si="22"/>
        <v>1.1312300891241434</v>
      </c>
      <c r="M129" s="6">
        <f t="shared" si="34"/>
        <v>6.973340904166947E-2</v>
      </c>
      <c r="N129" s="38"/>
      <c r="O129" s="38"/>
      <c r="P129" s="39"/>
      <c r="R129" s="19">
        <f t="shared" si="30"/>
        <v>0.44468899963986869</v>
      </c>
      <c r="T129" s="20">
        <v>0</v>
      </c>
      <c r="U129" s="19">
        <f t="shared" si="18"/>
        <v>0</v>
      </c>
      <c r="W129" s="19">
        <f t="shared" si="24"/>
        <v>0.3057142815419609</v>
      </c>
      <c r="X129" s="21">
        <f t="shared" si="25"/>
        <v>6.3399606346263196E-2</v>
      </c>
      <c r="Y129" s="19">
        <f t="shared" si="23"/>
        <v>2.2422755553018634</v>
      </c>
      <c r="Z129" s="21">
        <f t="shared" si="32"/>
        <v>0.41431459195518583</v>
      </c>
      <c r="AA129" s="19">
        <f t="shared" si="29"/>
        <v>1.6914502513008856</v>
      </c>
      <c r="AB129" s="19">
        <f t="shared" si="33"/>
        <v>2.4494636578080771E-2</v>
      </c>
      <c r="AD129" s="19">
        <v>0</v>
      </c>
      <c r="AE129" s="19">
        <f t="shared" si="19"/>
        <v>0</v>
      </c>
    </row>
    <row r="130" spans="1:31" x14ac:dyDescent="0.25">
      <c r="A130" s="1">
        <v>43936</v>
      </c>
      <c r="B130">
        <v>64239.7</v>
      </c>
      <c r="C130">
        <v>0.230000004172325</v>
      </c>
      <c r="D130">
        <f t="shared" si="20"/>
        <v>-2.8406136346349475E-3</v>
      </c>
      <c r="E130" s="6">
        <f t="shared" si="26"/>
        <v>-9.6996563979941438E-3</v>
      </c>
      <c r="F130" s="12">
        <f t="shared" si="21"/>
        <v>1.7591764211780256</v>
      </c>
      <c r="G130" s="6">
        <f t="shared" si="31"/>
        <v>0.4391015291259377</v>
      </c>
      <c r="J130" s="3">
        <f t="shared" si="27"/>
        <v>0.10394146393220673</v>
      </c>
      <c r="K130" s="6">
        <f t="shared" si="28"/>
        <v>-2.7328974666815048E-3</v>
      </c>
      <c r="L130" s="12">
        <f t="shared" si="22"/>
        <v>1.1281385532793422</v>
      </c>
      <c r="M130" s="6">
        <f t="shared" si="34"/>
        <v>6.6809937318075052E-2</v>
      </c>
      <c r="N130" s="38"/>
      <c r="O130" s="38"/>
      <c r="P130" s="39"/>
      <c r="R130" s="19">
        <f t="shared" si="30"/>
        <v>0.42245078384919704</v>
      </c>
      <c r="T130" s="20">
        <v>0</v>
      </c>
      <c r="U130" s="19">
        <f t="shared" si="18"/>
        <v>0</v>
      </c>
      <c r="W130" s="19">
        <f t="shared" si="24"/>
        <v>0.29285714030265825</v>
      </c>
      <c r="X130" s="21">
        <f t="shared" si="25"/>
        <v>-9.6996563979941438E-3</v>
      </c>
      <c r="Y130" s="19">
        <f t="shared" si="23"/>
        <v>2.2205262528658136</v>
      </c>
      <c r="Z130" s="21">
        <f t="shared" si="32"/>
        <v>0.40059622637455106</v>
      </c>
      <c r="AA130" s="19">
        <f t="shared" si="29"/>
        <v>1.8459626609446667</v>
      </c>
      <c r="AB130" s="19">
        <f t="shared" si="33"/>
        <v>2.1701209610033335E-2</v>
      </c>
      <c r="AD130" s="19">
        <v>0</v>
      </c>
      <c r="AE130" s="19">
        <f t="shared" si="19"/>
        <v>0</v>
      </c>
    </row>
    <row r="131" spans="1:31" x14ac:dyDescent="0.25">
      <c r="A131" s="1">
        <v>43937</v>
      </c>
      <c r="B131">
        <v>64600.52</v>
      </c>
      <c r="C131">
        <v>0.15000000596046401</v>
      </c>
      <c r="D131">
        <f t="shared" si="20"/>
        <v>5.6167759189411637E-3</v>
      </c>
      <c r="E131" s="6">
        <f t="shared" si="26"/>
        <v>2.0913527410804045E-2</v>
      </c>
      <c r="F131" s="12">
        <f t="shared" si="21"/>
        <v>1.7959670054827725</v>
      </c>
      <c r="G131" s="6">
        <f t="shared" si="31"/>
        <v>0.46919821840224318</v>
      </c>
      <c r="J131" s="3">
        <f t="shared" si="27"/>
        <v>0.10473696625044829</v>
      </c>
      <c r="K131" s="6">
        <f t="shared" si="28"/>
        <v>5.3627445208888928E-3</v>
      </c>
      <c r="L131" s="12">
        <f t="shared" si="22"/>
        <v>1.1341884721247444</v>
      </c>
      <c r="M131" s="6">
        <f t="shared" si="34"/>
        <v>7.2530966464257274E-2</v>
      </c>
      <c r="N131" s="38"/>
      <c r="O131" s="38"/>
      <c r="P131" s="39"/>
      <c r="R131" s="19">
        <f t="shared" si="30"/>
        <v>0.44797766748398155</v>
      </c>
      <c r="T131" s="20">
        <v>0</v>
      </c>
      <c r="U131" s="19">
        <f t="shared" ref="U131:U194" si="35">ABS(S131-T131)</f>
        <v>0</v>
      </c>
      <c r="W131" s="19">
        <f t="shared" si="24"/>
        <v>0.26857142789023269</v>
      </c>
      <c r="X131" s="21">
        <f t="shared" si="25"/>
        <v>2.0913527410804045E-2</v>
      </c>
      <c r="Y131" s="19">
        <f t="shared" si="23"/>
        <v>2.2669652895215329</v>
      </c>
      <c r="Z131" s="21">
        <f t="shared" si="32"/>
        <v>0.42988763394630403</v>
      </c>
      <c r="AA131" s="19">
        <f t="shared" si="29"/>
        <v>1.9388066812331575</v>
      </c>
      <c r="AB131" s="19">
        <f t="shared" si="33"/>
        <v>2.2172795158353725E-2</v>
      </c>
      <c r="AD131" s="19">
        <v>0</v>
      </c>
      <c r="AE131" s="19">
        <f t="shared" ref="AE131:AE194" si="36">ABS(AC131-AD131)</f>
        <v>0</v>
      </c>
    </row>
    <row r="132" spans="1:31" x14ac:dyDescent="0.25">
      <c r="A132" s="1">
        <v>43938</v>
      </c>
      <c r="B132">
        <v>64647.23</v>
      </c>
      <c r="C132">
        <v>0.230000004172325</v>
      </c>
      <c r="D132">
        <f t="shared" ref="D132:D195" si="37">+B132/B131-1</f>
        <v>7.2305919518922401E-4</v>
      </c>
      <c r="E132" s="6">
        <f t="shared" si="26"/>
        <v>2.8276057808856647E-3</v>
      </c>
      <c r="F132" s="12">
        <f t="shared" ref="F132:F195" si="38">+F131*(1+E132)</f>
        <v>1.8010452921697555</v>
      </c>
      <c r="G132" s="6">
        <f t="shared" si="31"/>
        <v>0.47335253177786418</v>
      </c>
      <c r="J132" s="3">
        <f t="shared" si="27"/>
        <v>0.10451144303218776</v>
      </c>
      <c r="K132" s="6">
        <f t="shared" si="28"/>
        <v>6.9184691571671641E-4</v>
      </c>
      <c r="L132" s="12">
        <f t="shared" ref="L132:L195" si="39">L131*(1+K132)</f>
        <v>1.1349731569210253</v>
      </c>
      <c r="M132" s="6">
        <f t="shared" si="34"/>
        <v>7.9809803132274704E-2</v>
      </c>
      <c r="N132" s="38"/>
      <c r="O132" s="38"/>
      <c r="P132" s="39"/>
      <c r="R132" s="19">
        <f t="shared" si="30"/>
        <v>0.45291933404084717</v>
      </c>
      <c r="T132" s="20">
        <v>0</v>
      </c>
      <c r="U132" s="19">
        <f t="shared" si="35"/>
        <v>0</v>
      </c>
      <c r="W132" s="19">
        <f t="shared" si="24"/>
        <v>0.25571428665093016</v>
      </c>
      <c r="X132" s="21">
        <f t="shared" si="25"/>
        <v>2.8276057808856647E-3</v>
      </c>
      <c r="Y132" s="19">
        <f t="shared" ref="Y132:Y195" si="40">+Y131*(1+X132)</f>
        <v>2.2733753736792508</v>
      </c>
      <c r="Z132" s="21">
        <f t="shared" si="32"/>
        <v>0.69578167693684123</v>
      </c>
      <c r="AA132" s="19">
        <f t="shared" si="29"/>
        <v>1.9912065987745211</v>
      </c>
      <c r="AB132" s="19">
        <f t="shared" si="33"/>
        <v>3.4942716509932061E-2</v>
      </c>
      <c r="AD132" s="19">
        <v>0</v>
      </c>
      <c r="AE132" s="19">
        <f t="shared" si="36"/>
        <v>0</v>
      </c>
    </row>
    <row r="133" spans="1:31" x14ac:dyDescent="0.25">
      <c r="A133" s="1">
        <v>43939</v>
      </c>
      <c r="B133">
        <v>64647.23</v>
      </c>
      <c r="C133">
        <v>0.230000004172325</v>
      </c>
      <c r="D133">
        <f t="shared" si="37"/>
        <v>0</v>
      </c>
      <c r="E133" s="6">
        <f t="shared" si="26"/>
        <v>0</v>
      </c>
      <c r="F133" s="12">
        <f t="shared" si="38"/>
        <v>1.8010452921697555</v>
      </c>
      <c r="G133" s="6">
        <f t="shared" si="31"/>
        <v>0.74240224155147572</v>
      </c>
      <c r="J133" s="3">
        <f t="shared" si="27"/>
        <v>0.10451144303218776</v>
      </c>
      <c r="K133" s="6">
        <f t="shared" si="28"/>
        <v>0</v>
      </c>
      <c r="L133" s="12">
        <f t="shared" si="39"/>
        <v>1.1349731569210253</v>
      </c>
      <c r="M133" s="6">
        <f t="shared" si="34"/>
        <v>7.8223642736449328E-2</v>
      </c>
      <c r="N133" s="38"/>
      <c r="O133" s="38"/>
      <c r="P133" s="39"/>
      <c r="R133" s="19">
        <f t="shared" si="30"/>
        <v>0.71035498124624341</v>
      </c>
      <c r="T133" s="20">
        <v>0</v>
      </c>
      <c r="U133" s="19">
        <f t="shared" si="35"/>
        <v>0</v>
      </c>
      <c r="W133" s="19">
        <f t="shared" si="24"/>
        <v>0.24285714541162756</v>
      </c>
      <c r="X133" s="21">
        <f t="shared" si="25"/>
        <v>0</v>
      </c>
      <c r="Y133" s="19">
        <f t="shared" si="40"/>
        <v>2.2733753736792508</v>
      </c>
      <c r="Z133" s="21">
        <f t="shared" si="32"/>
        <v>0.66455986346510332</v>
      </c>
      <c r="AA133" s="19">
        <f t="shared" si="29"/>
        <v>2.0007941673302043</v>
      </c>
      <c r="AB133" s="19">
        <f t="shared" si="33"/>
        <v>3.3214804117100698E-2</v>
      </c>
      <c r="AD133" s="19">
        <v>0</v>
      </c>
      <c r="AE133" s="19">
        <f t="shared" si="36"/>
        <v>0</v>
      </c>
    </row>
    <row r="134" spans="1:31" x14ac:dyDescent="0.25">
      <c r="A134" s="1">
        <v>43940</v>
      </c>
      <c r="B134">
        <v>64647.23</v>
      </c>
      <c r="C134">
        <v>0.230000004172325</v>
      </c>
      <c r="D134">
        <f t="shared" si="37"/>
        <v>0</v>
      </c>
      <c r="E134" s="6">
        <f t="shared" si="26"/>
        <v>0</v>
      </c>
      <c r="F134" s="12">
        <f t="shared" si="38"/>
        <v>1.8010452921697555</v>
      </c>
      <c r="G134" s="6">
        <f t="shared" si="31"/>
        <v>0.71032207550278637</v>
      </c>
      <c r="J134" s="3">
        <f t="shared" si="27"/>
        <v>0.10451144303218776</v>
      </c>
      <c r="K134" s="6">
        <f t="shared" si="28"/>
        <v>0</v>
      </c>
      <c r="L134" s="12">
        <f t="shared" si="39"/>
        <v>1.1349731569210253</v>
      </c>
      <c r="M134" s="6">
        <f t="shared" si="34"/>
        <v>7.8223642736449328E-2</v>
      </c>
      <c r="N134" s="38"/>
      <c r="O134" s="38"/>
      <c r="P134" s="39"/>
      <c r="R134" s="19">
        <f t="shared" si="30"/>
        <v>0.67965961897973148</v>
      </c>
      <c r="T134" s="20">
        <v>0</v>
      </c>
      <c r="U134" s="19">
        <f t="shared" si="35"/>
        <v>0</v>
      </c>
      <c r="W134" s="19">
        <f t="shared" si="24"/>
        <v>0.23000000417232497</v>
      </c>
      <c r="X134" s="21">
        <f t="shared" si="25"/>
        <v>0</v>
      </c>
      <c r="Y134" s="19">
        <f t="shared" si="40"/>
        <v>2.2733753736792508</v>
      </c>
      <c r="Z134" s="21">
        <f t="shared" si="32"/>
        <v>0.66455986346510332</v>
      </c>
      <c r="AA134" s="19">
        <f t="shared" si="29"/>
        <v>1.962415017410847</v>
      </c>
      <c r="AB134" s="19">
        <f t="shared" si="33"/>
        <v>3.3864389416562057E-2</v>
      </c>
      <c r="AD134" s="19">
        <v>0</v>
      </c>
      <c r="AE134" s="19">
        <f t="shared" si="36"/>
        <v>0</v>
      </c>
    </row>
    <row r="135" spans="1:31" x14ac:dyDescent="0.25">
      <c r="A135" s="1">
        <v>43941</v>
      </c>
      <c r="B135">
        <v>64553.23</v>
      </c>
      <c r="C135">
        <v>0.230000004172325</v>
      </c>
      <c r="D135">
        <f t="shared" si="37"/>
        <v>-1.4540452854669983E-3</v>
      </c>
      <c r="E135" s="6">
        <f t="shared" si="26"/>
        <v>-6.6524946353456321E-3</v>
      </c>
      <c r="F135" s="12">
        <f t="shared" si="38"/>
        <v>1.7890638480255816</v>
      </c>
      <c r="G135" s="6">
        <f t="shared" si="31"/>
        <v>0.69894416707079077</v>
      </c>
      <c r="J135" s="3">
        <f t="shared" si="27"/>
        <v>0.10452886402174456</v>
      </c>
      <c r="K135" s="6">
        <f t="shared" si="28"/>
        <v>-1.3910466731605552E-3</v>
      </c>
      <c r="L135" s="12">
        <f t="shared" si="39"/>
        <v>1.1333943562869637</v>
      </c>
      <c r="M135" s="6">
        <f t="shared" si="34"/>
        <v>7.6723783325297612E-2</v>
      </c>
      <c r="N135" s="38"/>
      <c r="O135" s="38"/>
      <c r="P135" s="39"/>
      <c r="R135" s="19">
        <f t="shared" si="30"/>
        <v>0.66866140143395536</v>
      </c>
      <c r="T135" s="20">
        <v>0</v>
      </c>
      <c r="U135" s="19">
        <f t="shared" si="35"/>
        <v>0</v>
      </c>
      <c r="W135" s="19">
        <f t="shared" si="24"/>
        <v>0.21857143299920195</v>
      </c>
      <c r="X135" s="21">
        <f t="shared" si="25"/>
        <v>-6.6524946353456321E-3</v>
      </c>
      <c r="Y135" s="19">
        <f t="shared" si="40"/>
        <v>2.2582517562017226</v>
      </c>
      <c r="Z135" s="21">
        <f t="shared" si="32"/>
        <v>0.6534863879031898</v>
      </c>
      <c r="AA135" s="19">
        <f t="shared" si="29"/>
        <v>1.9467480357904718</v>
      </c>
      <c r="AB135" s="19">
        <f t="shared" si="33"/>
        <v>3.3568103107798612E-2</v>
      </c>
      <c r="AD135" s="19">
        <v>0</v>
      </c>
      <c r="AE135" s="19">
        <f t="shared" si="36"/>
        <v>0</v>
      </c>
    </row>
    <row r="136" spans="1:31" x14ac:dyDescent="0.25">
      <c r="A136" s="1">
        <v>43942</v>
      </c>
      <c r="B136">
        <v>64494.42</v>
      </c>
      <c r="C136">
        <v>7.9999998211860698E-2</v>
      </c>
      <c r="D136">
        <f t="shared" si="37"/>
        <v>-9.1103109790180437E-4</v>
      </c>
      <c r="E136" s="6">
        <f t="shared" si="26"/>
        <v>-4.6211721519032172E-3</v>
      </c>
      <c r="F136" s="12">
        <f t="shared" si="38"/>
        <v>1.7807962759931091</v>
      </c>
      <c r="G136" s="6">
        <f t="shared" si="31"/>
        <v>0.69109305359828488</v>
      </c>
      <c r="J136" s="3">
        <f t="shared" si="27"/>
        <v>0.10372713536523899</v>
      </c>
      <c r="K136" s="6">
        <f t="shared" si="28"/>
        <v>-8.7829582364723144E-4</v>
      </c>
      <c r="L136" s="12">
        <f t="shared" si="39"/>
        <v>1.1323989007572917</v>
      </c>
      <c r="M136" s="6">
        <f t="shared" si="34"/>
        <v>5.6706307643847875E-2</v>
      </c>
      <c r="N136" s="38"/>
      <c r="O136" s="38"/>
      <c r="P136" s="39"/>
      <c r="R136" s="19">
        <f t="shared" si="30"/>
        <v>0.66626061846289442</v>
      </c>
      <c r="T136" s="20">
        <v>0</v>
      </c>
      <c r="U136" s="19">
        <f t="shared" si="35"/>
        <v>0</v>
      </c>
      <c r="W136" s="19">
        <f t="shared" si="24"/>
        <v>0.19714286071913564</v>
      </c>
      <c r="X136" s="21">
        <f t="shared" si="25"/>
        <v>-4.6211721519032172E-3</v>
      </c>
      <c r="Y136" s="19">
        <f t="shared" si="40"/>
        <v>2.2478159860739768</v>
      </c>
      <c r="Z136" s="21">
        <f t="shared" si="32"/>
        <v>0.43281891399211059</v>
      </c>
      <c r="AA136" s="19">
        <f t="shared" si="29"/>
        <v>1.9147350556274991</v>
      </c>
      <c r="AB136" s="19">
        <f t="shared" si="33"/>
        <v>2.2604637269267876E-2</v>
      </c>
      <c r="AD136" s="19">
        <v>0</v>
      </c>
      <c r="AE136" s="19">
        <f t="shared" si="36"/>
        <v>0</v>
      </c>
    </row>
    <row r="137" spans="1:31" x14ac:dyDescent="0.25">
      <c r="A137" s="1">
        <v>43943</v>
      </c>
      <c r="B137">
        <v>64494.42</v>
      </c>
      <c r="C137">
        <v>0</v>
      </c>
      <c r="D137">
        <f t="shared" si="37"/>
        <v>0</v>
      </c>
      <c r="E137" s="6">
        <f t="shared" si="26"/>
        <v>0</v>
      </c>
      <c r="F137" s="12">
        <f t="shared" si="38"/>
        <v>1.7807962759931091</v>
      </c>
      <c r="G137" s="6">
        <f t="shared" si="31"/>
        <v>0.47221008543199838</v>
      </c>
      <c r="J137" s="3">
        <f t="shared" si="27"/>
        <v>0.10372713536523899</v>
      </c>
      <c r="K137" s="6">
        <f t="shared" si="28"/>
        <v>0</v>
      </c>
      <c r="L137" s="12">
        <f t="shared" si="39"/>
        <v>1.1323989007572917</v>
      </c>
      <c r="M137" s="6">
        <f t="shared" si="34"/>
        <v>5.6706307643847875E-2</v>
      </c>
      <c r="N137" s="38"/>
      <c r="O137" s="38"/>
      <c r="P137" s="39"/>
      <c r="R137" s="19">
        <f t="shared" si="30"/>
        <v>0.45524257829860532</v>
      </c>
      <c r="T137" s="20">
        <v>0</v>
      </c>
      <c r="U137" s="19">
        <f t="shared" si="35"/>
        <v>0</v>
      </c>
      <c r="W137" s="19">
        <f t="shared" ref="W137:W200" si="41">AVERAGE(C131:C137)</f>
        <v>0.16428571726594637</v>
      </c>
      <c r="X137" s="21">
        <f t="shared" ref="X137:X200" si="42">IF(W137&lt;&gt;0,D137/W137,0)</f>
        <v>0</v>
      </c>
      <c r="Y137" s="19">
        <f t="shared" si="40"/>
        <v>2.2478159860739768</v>
      </c>
      <c r="Z137" s="21">
        <f t="shared" si="32"/>
        <v>0.43281891399211059</v>
      </c>
      <c r="AA137" s="19">
        <f t="shared" si="29"/>
        <v>1.8502217155707377</v>
      </c>
      <c r="AB137" s="19">
        <f t="shared" si="33"/>
        <v>2.3392813431475645E-2</v>
      </c>
      <c r="AD137" s="19">
        <v>0</v>
      </c>
      <c r="AE137" s="19">
        <f t="shared" si="36"/>
        <v>0</v>
      </c>
    </row>
    <row r="138" spans="1:31" x14ac:dyDescent="0.25">
      <c r="A138" s="1">
        <v>43944</v>
      </c>
      <c r="B138">
        <v>64269.25</v>
      </c>
      <c r="C138">
        <v>0.140000000596046</v>
      </c>
      <c r="D138">
        <f t="shared" si="37"/>
        <v>-3.4913097908314539E-3</v>
      </c>
      <c r="E138" s="6">
        <f t="shared" ref="E138:E201" si="43">IF(C138&lt;&gt;0,D138/AVERAGE(C132:C138),0)</f>
        <v>-2.1437866845257128E-2</v>
      </c>
      <c r="F138" s="12">
        <f t="shared" si="38"/>
        <v>1.7426198025498389</v>
      </c>
      <c r="G138" s="6">
        <f t="shared" si="31"/>
        <v>0.4406490416522626</v>
      </c>
      <c r="J138" s="3">
        <f t="shared" si="27"/>
        <v>0.10608768411331371</v>
      </c>
      <c r="K138" s="6">
        <f t="shared" si="28"/>
        <v>-3.2909661663481486E-3</v>
      </c>
      <c r="L138" s="12">
        <f t="shared" si="39"/>
        <v>1.1286722142880896</v>
      </c>
      <c r="M138" s="6">
        <f t="shared" si="34"/>
        <v>4.9858858593854638E-2</v>
      </c>
      <c r="N138" s="38"/>
      <c r="O138" s="38"/>
      <c r="P138" s="39"/>
      <c r="R138" s="19">
        <f t="shared" si="30"/>
        <v>0.41536305117340422</v>
      </c>
      <c r="T138" s="20">
        <v>0</v>
      </c>
      <c r="U138" s="19">
        <f t="shared" si="35"/>
        <v>0</v>
      </c>
      <c r="W138" s="19">
        <f t="shared" si="41"/>
        <v>0.16285714507102952</v>
      </c>
      <c r="X138" s="21">
        <f t="shared" si="42"/>
        <v>-2.1437866845257128E-2</v>
      </c>
      <c r="Y138" s="19">
        <f t="shared" si="40"/>
        <v>2.1996276062718825</v>
      </c>
      <c r="Z138" s="21">
        <f t="shared" si="32"/>
        <v>0.37235633064126139</v>
      </c>
      <c r="AA138" s="19">
        <f t="shared" si="29"/>
        <v>1.7780206761786097</v>
      </c>
      <c r="AB138" s="19">
        <f t="shared" si="33"/>
        <v>2.0942182260869087E-2</v>
      </c>
      <c r="AD138" s="19">
        <v>0</v>
      </c>
      <c r="AE138" s="19">
        <f t="shared" si="36"/>
        <v>0</v>
      </c>
    </row>
    <row r="139" spans="1:31" x14ac:dyDescent="0.25">
      <c r="A139" s="1">
        <v>43945</v>
      </c>
      <c r="B139">
        <v>64367.25</v>
      </c>
      <c r="C139">
        <v>0.140000000596046</v>
      </c>
      <c r="D139">
        <f t="shared" si="37"/>
        <v>1.5248349716232568E-3</v>
      </c>
      <c r="E139" s="6">
        <f t="shared" si="43"/>
        <v>1.0165566362076016E-2</v>
      </c>
      <c r="F139" s="12">
        <f t="shared" si="38"/>
        <v>1.7603345197965272</v>
      </c>
      <c r="G139" s="6">
        <f t="shared" si="31"/>
        <v>0.42441957522117124</v>
      </c>
      <c r="J139" s="3">
        <f t="shared" si="27"/>
        <v>0.10573778695953456</v>
      </c>
      <c r="K139" s="6">
        <f t="shared" si="28"/>
        <v>1.4420908697538801E-3</v>
      </c>
      <c r="L139" s="12">
        <f t="shared" si="39"/>
        <v>1.1302998621832594</v>
      </c>
      <c r="M139" s="6">
        <f t="shared" si="34"/>
        <v>5.137285046836304E-2</v>
      </c>
      <c r="N139" s="38"/>
      <c r="O139" s="38"/>
      <c r="P139" s="39"/>
      <c r="R139" s="19">
        <f t="shared" si="30"/>
        <v>0.40138874419945542</v>
      </c>
      <c r="T139" s="20">
        <v>0</v>
      </c>
      <c r="U139" s="19">
        <f t="shared" si="35"/>
        <v>0</v>
      </c>
      <c r="W139" s="19">
        <f t="shared" si="41"/>
        <v>0.15000000170298966</v>
      </c>
      <c r="X139" s="21">
        <f t="shared" si="42"/>
        <v>1.0165566362076016E-2</v>
      </c>
      <c r="Y139" s="19">
        <f t="shared" si="40"/>
        <v>2.2219880666752938</v>
      </c>
      <c r="Z139" s="21">
        <f t="shared" si="32"/>
        <v>0.38630710999281015</v>
      </c>
      <c r="AA139" s="19">
        <f t="shared" si="29"/>
        <v>1.7010122170489363</v>
      </c>
      <c r="AB139" s="19">
        <f t="shared" si="33"/>
        <v>2.2710425364434437E-2</v>
      </c>
      <c r="AD139" s="19">
        <v>0</v>
      </c>
      <c r="AE139" s="19">
        <f t="shared" si="36"/>
        <v>0</v>
      </c>
    </row>
    <row r="140" spans="1:31" x14ac:dyDescent="0.25">
      <c r="A140" s="1">
        <v>43946</v>
      </c>
      <c r="B140">
        <v>64367.25</v>
      </c>
      <c r="C140">
        <v>0.140000000596046</v>
      </c>
      <c r="D140">
        <f t="shared" si="37"/>
        <v>0</v>
      </c>
      <c r="E140" s="6">
        <f t="shared" si="43"/>
        <v>0</v>
      </c>
      <c r="F140" s="12">
        <f t="shared" si="38"/>
        <v>1.7603345197965272</v>
      </c>
      <c r="G140" s="6">
        <f t="shared" si="31"/>
        <v>0.42441957522117124</v>
      </c>
      <c r="J140" s="3">
        <f t="shared" si="27"/>
        <v>0.10573778695953456</v>
      </c>
      <c r="K140" s="6">
        <f t="shared" si="28"/>
        <v>0</v>
      </c>
      <c r="L140" s="12">
        <f t="shared" si="39"/>
        <v>1.1302998621832594</v>
      </c>
      <c r="M140" s="6">
        <f t="shared" si="34"/>
        <v>5.137285046836304E-2</v>
      </c>
      <c r="N140" s="38"/>
      <c r="O140" s="38"/>
      <c r="P140" s="39"/>
      <c r="R140" s="19">
        <f t="shared" si="30"/>
        <v>0.40138874419945542</v>
      </c>
      <c r="T140" s="20">
        <v>0</v>
      </c>
      <c r="U140" s="19">
        <f t="shared" si="35"/>
        <v>0</v>
      </c>
      <c r="W140" s="19">
        <f t="shared" si="41"/>
        <v>0.13714285833494982</v>
      </c>
      <c r="X140" s="21">
        <f t="shared" si="42"/>
        <v>0</v>
      </c>
      <c r="Y140" s="19">
        <f t="shared" si="40"/>
        <v>2.2219880666752938</v>
      </c>
      <c r="Z140" s="21">
        <f t="shared" si="32"/>
        <v>0.38630710999281015</v>
      </c>
      <c r="AA140" s="19">
        <f t="shared" si="29"/>
        <v>1.6222929459795663</v>
      </c>
      <c r="AB140" s="19">
        <f t="shared" si="33"/>
        <v>2.3812413839940098E-2</v>
      </c>
      <c r="AD140" s="19">
        <v>0</v>
      </c>
      <c r="AE140" s="19">
        <f t="shared" si="36"/>
        <v>0</v>
      </c>
    </row>
    <row r="141" spans="1:31" x14ac:dyDescent="0.25">
      <c r="A141" s="1">
        <v>43947</v>
      </c>
      <c r="B141">
        <v>64367.25</v>
      </c>
      <c r="C141">
        <v>0.140000000596046</v>
      </c>
      <c r="D141">
        <f t="shared" si="37"/>
        <v>0</v>
      </c>
      <c r="E141" s="6">
        <f t="shared" si="43"/>
        <v>0</v>
      </c>
      <c r="F141" s="12">
        <f t="shared" si="38"/>
        <v>1.7603345197965272</v>
      </c>
      <c r="G141" s="6">
        <f t="shared" si="31"/>
        <v>0.42441957522117124</v>
      </c>
      <c r="J141" s="3">
        <f t="shared" si="27"/>
        <v>0.10573778695953456</v>
      </c>
      <c r="K141" s="6">
        <f t="shared" si="28"/>
        <v>0</v>
      </c>
      <c r="L141" s="12">
        <f t="shared" si="39"/>
        <v>1.1302998621832594</v>
      </c>
      <c r="M141" s="6">
        <f t="shared" si="34"/>
        <v>5.137285046836304E-2</v>
      </c>
      <c r="N141" s="38"/>
      <c r="O141" s="38"/>
      <c r="P141" s="39"/>
      <c r="R141" s="19">
        <f t="shared" si="30"/>
        <v>0.40138874419945542</v>
      </c>
      <c r="T141" s="20">
        <v>0</v>
      </c>
      <c r="U141" s="19">
        <f t="shared" si="35"/>
        <v>0</v>
      </c>
      <c r="W141" s="19">
        <f t="shared" si="41"/>
        <v>0.12428571496690996</v>
      </c>
      <c r="X141" s="21">
        <f t="shared" si="42"/>
        <v>0</v>
      </c>
      <c r="Y141" s="19">
        <f t="shared" si="40"/>
        <v>2.2219880666752938</v>
      </c>
      <c r="Z141" s="21">
        <f t="shared" si="32"/>
        <v>0.38630710999281015</v>
      </c>
      <c r="AA141" s="19">
        <f t="shared" si="29"/>
        <v>1.5452928474841221</v>
      </c>
      <c r="AB141" s="19">
        <f t="shared" si="33"/>
        <v>2.4998958004740231E-2</v>
      </c>
      <c r="AD141" s="19">
        <v>0</v>
      </c>
      <c r="AE141" s="19">
        <f t="shared" si="36"/>
        <v>0</v>
      </c>
    </row>
    <row r="142" spans="1:31" x14ac:dyDescent="0.25">
      <c r="A142" s="1">
        <v>43948</v>
      </c>
      <c r="B142">
        <v>64745.79</v>
      </c>
      <c r="C142">
        <v>0.30000001192092901</v>
      </c>
      <c r="D142">
        <f t="shared" si="37"/>
        <v>5.8809410064901702E-3</v>
      </c>
      <c r="E142" s="6">
        <f t="shared" si="43"/>
        <v>4.3794240954531737E-2</v>
      </c>
      <c r="F142" s="12">
        <f t="shared" si="38"/>
        <v>1.8374270339170764</v>
      </c>
      <c r="G142" s="6">
        <f t="shared" si="31"/>
        <v>0.48680094931875906</v>
      </c>
      <c r="J142" s="3">
        <f t="shared" si="27"/>
        <v>0.10588633571653863</v>
      </c>
      <c r="K142" s="6">
        <f t="shared" si="28"/>
        <v>5.5540131469216693E-3</v>
      </c>
      <c r="L142" s="12">
        <f t="shared" si="39"/>
        <v>1.136577562477789</v>
      </c>
      <c r="M142" s="6">
        <f t="shared" si="34"/>
        <v>5.7212189102180844E-2</v>
      </c>
      <c r="N142" s="38"/>
      <c r="O142" s="38"/>
      <c r="P142" s="39"/>
      <c r="R142" s="19">
        <f t="shared" si="30"/>
        <v>0.45973915899964846</v>
      </c>
      <c r="T142" s="20">
        <v>0</v>
      </c>
      <c r="U142" s="19">
        <f t="shared" si="35"/>
        <v>0</v>
      </c>
      <c r="W142" s="19">
        <f t="shared" si="41"/>
        <v>0.13428571607385337</v>
      </c>
      <c r="X142" s="21">
        <f t="shared" si="42"/>
        <v>4.3794240954531737E-2</v>
      </c>
      <c r="Y142" s="19">
        <f t="shared" si="40"/>
        <v>2.3192983474653657</v>
      </c>
      <c r="Z142" s="21">
        <f t="shared" si="32"/>
        <v>0.44701937760481592</v>
      </c>
      <c r="AA142" s="19">
        <f t="shared" si="29"/>
        <v>1.3843675159961055</v>
      </c>
      <c r="AB142" s="19">
        <f t="shared" si="33"/>
        <v>3.2290513352819343E-2</v>
      </c>
      <c r="AD142" s="19">
        <v>0</v>
      </c>
      <c r="AE142" s="19">
        <f t="shared" si="36"/>
        <v>0</v>
      </c>
    </row>
    <row r="143" spans="1:31" x14ac:dyDescent="0.25">
      <c r="A143" s="1">
        <v>43949</v>
      </c>
      <c r="B143">
        <v>64230.33</v>
      </c>
      <c r="C143">
        <v>0.140000000596046</v>
      </c>
      <c r="D143">
        <f t="shared" si="37"/>
        <v>-7.9612898383045749E-3</v>
      </c>
      <c r="E143" s="6">
        <f t="shared" si="43"/>
        <v>-5.5729028037704922E-2</v>
      </c>
      <c r="F143" s="12">
        <f t="shared" si="38"/>
        <v>1.7350290112266746</v>
      </c>
      <c r="G143" s="6">
        <f t="shared" si="31"/>
        <v>0.40394297752768771</v>
      </c>
      <c r="J143" s="3">
        <f t="shared" si="27"/>
        <v>0.11371754097100399</v>
      </c>
      <c r="K143" s="6">
        <f t="shared" si="28"/>
        <v>-7.000933866776601E-3</v>
      </c>
      <c r="L143" s="12">
        <f t="shared" si="39"/>
        <v>1.1286204581284198</v>
      </c>
      <c r="M143" s="6">
        <f t="shared" si="34"/>
        <v>5.2044490573420754E-2</v>
      </c>
      <c r="N143" s="38"/>
      <c r="O143" s="38"/>
      <c r="P143" s="39"/>
      <c r="R143" s="19">
        <f t="shared" si="30"/>
        <v>0.35521606788057986</v>
      </c>
      <c r="T143" s="20">
        <v>0</v>
      </c>
      <c r="U143" s="19">
        <f t="shared" si="35"/>
        <v>0</v>
      </c>
      <c r="W143" s="19">
        <f t="shared" si="41"/>
        <v>0.14285714498587984</v>
      </c>
      <c r="X143" s="21">
        <f t="shared" si="42"/>
        <v>-5.5729028037704922E-2</v>
      </c>
      <c r="Y143" s="19">
        <f t="shared" si="40"/>
        <v>2.1900461048316657</v>
      </c>
      <c r="Z143" s="21">
        <f t="shared" si="32"/>
        <v>0.39118283217768735</v>
      </c>
      <c r="AA143" s="19">
        <f t="shared" si="29"/>
        <v>1.2424050859728355</v>
      </c>
      <c r="AB143" s="19">
        <f t="shared" si="33"/>
        <v>3.1485932937193428E-2</v>
      </c>
      <c r="AD143" s="19">
        <v>0</v>
      </c>
      <c r="AE143" s="19">
        <f t="shared" si="36"/>
        <v>0</v>
      </c>
    </row>
    <row r="144" spans="1:31" x14ac:dyDescent="0.25">
      <c r="A144" s="1">
        <v>43950</v>
      </c>
      <c r="B144">
        <v>64507.33</v>
      </c>
      <c r="C144">
        <v>0.140000000596046</v>
      </c>
      <c r="D144">
        <f t="shared" si="37"/>
        <v>4.3126043412824444E-3</v>
      </c>
      <c r="E144" s="6">
        <f t="shared" si="43"/>
        <v>2.6480903489997477E-2</v>
      </c>
      <c r="F144" s="12">
        <f t="shared" si="38"/>
        <v>1.780974147025314</v>
      </c>
      <c r="G144" s="6">
        <f t="shared" si="31"/>
        <v>0.46728192157650117</v>
      </c>
      <c r="J144" s="3">
        <f t="shared" si="27"/>
        <v>0.11411748618739655</v>
      </c>
      <c r="K144" s="6">
        <f t="shared" si="28"/>
        <v>3.779091605821528E-3</v>
      </c>
      <c r="L144" s="12">
        <f t="shared" si="39"/>
        <v>1.1328856182278915</v>
      </c>
      <c r="M144" s="6">
        <f t="shared" si="34"/>
        <v>5.9347581451100639E-2</v>
      </c>
      <c r="N144" s="38"/>
      <c r="O144" s="38"/>
      <c r="P144" s="39"/>
      <c r="R144" s="19">
        <f t="shared" si="30"/>
        <v>0.40947442603945922</v>
      </c>
      <c r="T144" s="20">
        <v>0</v>
      </c>
      <c r="U144" s="19">
        <f t="shared" si="35"/>
        <v>0</v>
      </c>
      <c r="W144" s="19">
        <f t="shared" si="41"/>
        <v>0.16285714507102927</v>
      </c>
      <c r="X144" s="21">
        <f t="shared" si="42"/>
        <v>2.6480903489997477E-2</v>
      </c>
      <c r="Y144" s="19">
        <f t="shared" si="40"/>
        <v>2.2480405043723581</v>
      </c>
      <c r="Z144" s="21">
        <f t="shared" si="32"/>
        <v>0.46728192157650117</v>
      </c>
      <c r="AA144" s="19">
        <f t="shared" si="29"/>
        <v>1.1595586303605729</v>
      </c>
      <c r="AB144" s="19">
        <f t="shared" si="33"/>
        <v>4.02982574008523E-2</v>
      </c>
      <c r="AD144" s="19">
        <v>0</v>
      </c>
      <c r="AE144" s="19">
        <f t="shared" si="36"/>
        <v>0</v>
      </c>
    </row>
    <row r="145" spans="1:31" x14ac:dyDescent="0.25">
      <c r="A145" s="1">
        <v>43951</v>
      </c>
      <c r="B145">
        <v>64764.27</v>
      </c>
      <c r="C145">
        <v>7.0000000298023196E-2</v>
      </c>
      <c r="D145">
        <f t="shared" si="37"/>
        <v>3.9831132368988165E-3</v>
      </c>
      <c r="E145" s="6">
        <f t="shared" si="43"/>
        <v>2.6057749777789935E-2</v>
      </c>
      <c r="F145" s="12">
        <f t="shared" si="38"/>
        <v>1.8273823257092123</v>
      </c>
      <c r="G145" s="6">
        <f t="shared" si="31"/>
        <v>0.50551598674241638</v>
      </c>
      <c r="J145" s="3">
        <f t="shared" si="27"/>
        <v>0.11443552238997494</v>
      </c>
      <c r="K145" s="6">
        <f t="shared" si="28"/>
        <v>3.4806615583272377E-3</v>
      </c>
      <c r="L145" s="12">
        <f t="shared" si="39"/>
        <v>1.1368288096492389</v>
      </c>
      <c r="M145" s="6">
        <f t="shared" si="34"/>
        <v>6.3034811854764339E-2</v>
      </c>
      <c r="N145" s="38"/>
      <c r="O145" s="38"/>
      <c r="P145" s="39"/>
      <c r="R145" s="19">
        <f t="shared" si="30"/>
        <v>0.44174743662174415</v>
      </c>
      <c r="T145" s="20">
        <v>0</v>
      </c>
      <c r="U145" s="19">
        <f t="shared" si="35"/>
        <v>0</v>
      </c>
      <c r="W145" s="19">
        <f t="shared" si="41"/>
        <v>0.1528571450284546</v>
      </c>
      <c r="X145" s="21">
        <f t="shared" si="42"/>
        <v>2.6057749777789935E-2</v>
      </c>
      <c r="Y145" s="19">
        <f t="shared" si="40"/>
        <v>2.3066193813256297</v>
      </c>
      <c r="Z145" s="21">
        <f t="shared" si="32"/>
        <v>0.50551598674241638</v>
      </c>
      <c r="AA145" s="19">
        <f t="shared" si="29"/>
        <v>1.1444866849058706</v>
      </c>
      <c r="AB145" s="19">
        <f t="shared" si="33"/>
        <v>4.416966954788059E-2</v>
      </c>
      <c r="AD145" s="19">
        <v>0</v>
      </c>
      <c r="AE145" s="19">
        <f t="shared" si="36"/>
        <v>0</v>
      </c>
    </row>
    <row r="146" spans="1:31" x14ac:dyDescent="0.25">
      <c r="A146" s="1">
        <v>43952</v>
      </c>
      <c r="B146">
        <v>64714.27</v>
      </c>
      <c r="C146">
        <v>7.0000000298023196E-2</v>
      </c>
      <c r="D146">
        <f t="shared" si="37"/>
        <v>-7.7203062738140371E-4</v>
      </c>
      <c r="E146" s="6">
        <f t="shared" si="43"/>
        <v>-5.4042143111407669E-3</v>
      </c>
      <c r="F146" s="12">
        <f t="shared" si="38"/>
        <v>1.8175067599926888</v>
      </c>
      <c r="G146" s="6">
        <f t="shared" si="31"/>
        <v>0.49737985570121168</v>
      </c>
      <c r="J146" s="3">
        <f t="shared" si="27"/>
        <v>0.11471407121180004</v>
      </c>
      <c r="K146" s="6">
        <f t="shared" si="28"/>
        <v>-6.7300429600827296E-4</v>
      </c>
      <c r="L146" s="12">
        <f t="shared" si="39"/>
        <v>1.136063718976519</v>
      </c>
      <c r="M146" s="6">
        <f t="shared" si="34"/>
        <v>6.2319384859579774E-2</v>
      </c>
      <c r="N146" s="38"/>
      <c r="O146" s="38"/>
      <c r="P146" s="39"/>
      <c r="R146" s="19">
        <f t="shared" si="30"/>
        <v>0.43358225407490275</v>
      </c>
      <c r="T146" s="20">
        <v>0</v>
      </c>
      <c r="U146" s="19">
        <f t="shared" si="35"/>
        <v>0</v>
      </c>
      <c r="W146" s="19">
        <f t="shared" si="41"/>
        <v>0.14285714498587992</v>
      </c>
      <c r="X146" s="21">
        <f t="shared" si="42"/>
        <v>-5.4042143111407669E-3</v>
      </c>
      <c r="Y146" s="19">
        <f t="shared" si="40"/>
        <v>2.2941539158547148</v>
      </c>
      <c r="Z146" s="21">
        <f t="shared" si="32"/>
        <v>0.49737985570121168</v>
      </c>
      <c r="AA146" s="19">
        <f t="shared" si="29"/>
        <v>1.1710374357432216</v>
      </c>
      <c r="AB146" s="19">
        <f t="shared" si="33"/>
        <v>4.2473437698901564E-2</v>
      </c>
      <c r="AD146" s="19">
        <v>0</v>
      </c>
      <c r="AE146" s="19">
        <f t="shared" si="36"/>
        <v>0</v>
      </c>
    </row>
    <row r="147" spans="1:31" x14ac:dyDescent="0.25">
      <c r="A147" s="1">
        <v>43953</v>
      </c>
      <c r="B147">
        <v>64714.27</v>
      </c>
      <c r="C147">
        <v>7.0000000298023196E-2</v>
      </c>
      <c r="D147">
        <f t="shared" si="37"/>
        <v>0</v>
      </c>
      <c r="E147" s="6">
        <f t="shared" si="43"/>
        <v>0</v>
      </c>
      <c r="F147" s="12">
        <f t="shared" si="38"/>
        <v>1.8175067599926888</v>
      </c>
      <c r="G147" s="6">
        <f t="shared" si="31"/>
        <v>0.49737985570121168</v>
      </c>
      <c r="J147" s="3">
        <f t="shared" si="27"/>
        <v>0.11471407121180004</v>
      </c>
      <c r="K147" s="6">
        <f t="shared" si="28"/>
        <v>0</v>
      </c>
      <c r="L147" s="12">
        <f t="shared" si="39"/>
        <v>1.136063718976519</v>
      </c>
      <c r="M147" s="6">
        <f t="shared" si="34"/>
        <v>6.2319384859579774E-2</v>
      </c>
      <c r="N147" s="38"/>
      <c r="O147" s="38"/>
      <c r="P147" s="39"/>
      <c r="R147" s="19">
        <f t="shared" si="30"/>
        <v>0.43358225407490275</v>
      </c>
      <c r="T147" s="20">
        <v>0</v>
      </c>
      <c r="U147" s="19">
        <f t="shared" si="35"/>
        <v>0</v>
      </c>
      <c r="W147" s="19">
        <f t="shared" si="41"/>
        <v>0.13285714494330522</v>
      </c>
      <c r="X147" s="21">
        <f t="shared" si="42"/>
        <v>0</v>
      </c>
      <c r="Y147" s="19">
        <f t="shared" si="40"/>
        <v>2.2941539158547148</v>
      </c>
      <c r="Z147" s="21">
        <f t="shared" si="32"/>
        <v>0.49737985570121168</v>
      </c>
      <c r="AA147" s="19">
        <f t="shared" si="29"/>
        <v>1.2019837667234465</v>
      </c>
      <c r="AB147" s="19">
        <f t="shared" si="33"/>
        <v>4.1379914560497499E-2</v>
      </c>
      <c r="AD147" s="19">
        <v>0</v>
      </c>
      <c r="AE147" s="19">
        <f t="shared" si="36"/>
        <v>0</v>
      </c>
    </row>
    <row r="148" spans="1:31" x14ac:dyDescent="0.25">
      <c r="A148" s="1">
        <v>43954</v>
      </c>
      <c r="B148">
        <v>64714.27</v>
      </c>
      <c r="C148">
        <v>7.0000000298023196E-2</v>
      </c>
      <c r="D148">
        <f t="shared" si="37"/>
        <v>0</v>
      </c>
      <c r="E148" s="6">
        <f t="shared" si="43"/>
        <v>0</v>
      </c>
      <c r="F148" s="12">
        <f t="shared" si="38"/>
        <v>1.8175067599926888</v>
      </c>
      <c r="G148" s="6">
        <f t="shared" si="31"/>
        <v>0.49737985570121168</v>
      </c>
      <c r="J148" s="3">
        <f t="shared" si="27"/>
        <v>0.11471407121180004</v>
      </c>
      <c r="K148" s="6">
        <f t="shared" si="28"/>
        <v>0</v>
      </c>
      <c r="L148" s="12">
        <f t="shared" si="39"/>
        <v>1.136063718976519</v>
      </c>
      <c r="M148" s="6">
        <f t="shared" si="34"/>
        <v>6.2319384859579774E-2</v>
      </c>
      <c r="N148" s="38"/>
      <c r="O148" s="38"/>
      <c r="P148" s="39"/>
      <c r="R148" s="19">
        <f t="shared" si="30"/>
        <v>0.43358225407490275</v>
      </c>
      <c r="T148" s="20">
        <v>0</v>
      </c>
      <c r="U148" s="19">
        <f t="shared" si="35"/>
        <v>0</v>
      </c>
      <c r="W148" s="19">
        <f t="shared" si="41"/>
        <v>0.12285714490073055</v>
      </c>
      <c r="X148" s="21">
        <f t="shared" si="42"/>
        <v>0</v>
      </c>
      <c r="Y148" s="19">
        <f t="shared" si="40"/>
        <v>2.2941539158547148</v>
      </c>
      <c r="Z148" s="21">
        <f t="shared" si="32"/>
        <v>0.49737985570121168</v>
      </c>
      <c r="AA148" s="19">
        <f t="shared" si="29"/>
        <v>1.195711147775173</v>
      </c>
      <c r="AB148" s="19">
        <f t="shared" si="33"/>
        <v>4.1596990763753672E-2</v>
      </c>
      <c r="AD148" s="19">
        <v>0</v>
      </c>
      <c r="AE148" s="19">
        <f t="shared" si="36"/>
        <v>0</v>
      </c>
    </row>
    <row r="149" spans="1:31" x14ac:dyDescent="0.25">
      <c r="A149" s="1">
        <v>43955</v>
      </c>
      <c r="B149">
        <v>64856.27</v>
      </c>
      <c r="C149">
        <v>7.0000000298023196E-2</v>
      </c>
      <c r="D149">
        <f t="shared" si="37"/>
        <v>2.1942610184739753E-3</v>
      </c>
      <c r="E149" s="6">
        <f t="shared" si="43"/>
        <v>2.4380677879244087E-2</v>
      </c>
      <c r="F149" s="12">
        <f t="shared" si="38"/>
        <v>1.8618188068514192</v>
      </c>
      <c r="G149" s="6">
        <f t="shared" si="31"/>
        <v>0.53388699162593212</v>
      </c>
      <c r="J149" s="3">
        <f t="shared" si="27"/>
        <v>9.9130040941999176E-2</v>
      </c>
      <c r="K149" s="6">
        <f t="shared" si="28"/>
        <v>2.2135177163477961E-3</v>
      </c>
      <c r="L149" s="12">
        <f t="shared" si="39"/>
        <v>1.1385784161453736</v>
      </c>
      <c r="M149" s="6">
        <f t="shared" si="34"/>
        <v>6.4670847638386153E-2</v>
      </c>
      <c r="N149" s="38"/>
      <c r="O149" s="38"/>
      <c r="P149" s="39"/>
      <c r="R149" s="19">
        <f t="shared" si="30"/>
        <v>0.53857235057363539</v>
      </c>
      <c r="T149" s="20">
        <v>0</v>
      </c>
      <c r="U149" s="19">
        <f t="shared" si="35"/>
        <v>0</v>
      </c>
      <c r="W149" s="19">
        <f t="shared" si="41"/>
        <v>9.0000000383172588E-2</v>
      </c>
      <c r="X149" s="21">
        <f t="shared" si="42"/>
        <v>2.4380677879244087E-2</v>
      </c>
      <c r="Y149" s="19">
        <f t="shared" si="40"/>
        <v>2.3500869434825753</v>
      </c>
      <c r="Z149" s="21">
        <f t="shared" si="32"/>
        <v>0.53388699162593212</v>
      </c>
      <c r="AA149" s="19">
        <f t="shared" si="29"/>
        <v>1.1782832502929688</v>
      </c>
      <c r="AB149" s="19">
        <f t="shared" si="33"/>
        <v>4.5310581432196913E-2</v>
      </c>
      <c r="AD149" s="19">
        <v>0</v>
      </c>
      <c r="AE149" s="19">
        <f t="shared" si="36"/>
        <v>0</v>
      </c>
    </row>
    <row r="150" spans="1:31" x14ac:dyDescent="0.25">
      <c r="A150" s="1">
        <v>43956</v>
      </c>
      <c r="B150">
        <v>64806.07</v>
      </c>
      <c r="C150">
        <v>0.54000002145767201</v>
      </c>
      <c r="D150">
        <f t="shared" si="37"/>
        <v>-7.740192274393598E-4</v>
      </c>
      <c r="E150" s="6">
        <f t="shared" si="43"/>
        <v>-5.2603247264342784E-3</v>
      </c>
      <c r="F150" s="12">
        <f t="shared" si="38"/>
        <v>1.8520250353455985</v>
      </c>
      <c r="G150" s="6">
        <f t="shared" si="31"/>
        <v>0.52581824795632648</v>
      </c>
      <c r="J150" s="3">
        <f t="shared" si="27"/>
        <v>5.9549276242655262E-2</v>
      </c>
      <c r="K150" s="6">
        <f t="shared" si="28"/>
        <v>-1.2997961961541498E-3</v>
      </c>
      <c r="L150" s="12">
        <f t="shared" si="39"/>
        <v>1.1370984962510446</v>
      </c>
      <c r="M150" s="6">
        <f t="shared" si="34"/>
        <v>5.4936063669066115E-2</v>
      </c>
      <c r="N150" s="38"/>
      <c r="O150" s="38"/>
      <c r="P150" s="39"/>
      <c r="R150" s="19">
        <f t="shared" si="30"/>
        <v>0.88299687440983854</v>
      </c>
      <c r="T150" s="20">
        <v>0</v>
      </c>
      <c r="U150" s="19">
        <f t="shared" si="35"/>
        <v>0</v>
      </c>
      <c r="W150" s="19">
        <f t="shared" si="41"/>
        <v>0.14714286050626199</v>
      </c>
      <c r="X150" s="21">
        <f t="shared" si="42"/>
        <v>-5.2603247264342784E-3</v>
      </c>
      <c r="Y150" s="19">
        <f t="shared" si="40"/>
        <v>2.3377247230245035</v>
      </c>
      <c r="Z150" s="21">
        <f t="shared" si="32"/>
        <v>0.22368966133751678</v>
      </c>
      <c r="AA150" s="19">
        <f t="shared" si="29"/>
        <v>1.0544912208231692</v>
      </c>
      <c r="AB150" s="19">
        <f t="shared" si="33"/>
        <v>2.1213041599615935E-2</v>
      </c>
      <c r="AD150" s="19">
        <v>0</v>
      </c>
      <c r="AE150" s="19">
        <f t="shared" si="36"/>
        <v>0</v>
      </c>
    </row>
    <row r="151" spans="1:31" x14ac:dyDescent="0.25">
      <c r="A151" s="1">
        <v>43957</v>
      </c>
      <c r="B151">
        <v>65127.07</v>
      </c>
      <c r="C151">
        <v>0.52999997138977095</v>
      </c>
      <c r="D151">
        <f t="shared" si="37"/>
        <v>4.9532397196743183E-3</v>
      </c>
      <c r="E151" s="6">
        <f t="shared" si="43"/>
        <v>2.4417378997170561E-2</v>
      </c>
      <c r="F151" s="12">
        <f t="shared" si="38"/>
        <v>1.8972466325458803</v>
      </c>
      <c r="G151" s="6">
        <f t="shared" si="31"/>
        <v>0.25356895557331449</v>
      </c>
      <c r="J151" s="3">
        <f t="shared" ref="J151:J214" si="44">STDEV(D131:D151)*SQRT(365)</f>
        <v>6.0927169578647772E-2</v>
      </c>
      <c r="K151" s="6">
        <f t="shared" ref="K151:K214" si="45">D151*K$2/J151</f>
        <v>8.1297715845480636E-3</v>
      </c>
      <c r="L151" s="12">
        <f t="shared" si="39"/>
        <v>1.1463428472946988</v>
      </c>
      <c r="M151" s="6">
        <f t="shared" si="34"/>
        <v>6.3608811412732891E-2</v>
      </c>
      <c r="N151" s="38"/>
      <c r="O151" s="38"/>
      <c r="P151" s="39"/>
      <c r="R151" s="19">
        <f t="shared" si="30"/>
        <v>0.4161837113506402</v>
      </c>
      <c r="T151" s="20">
        <v>0</v>
      </c>
      <c r="U151" s="19">
        <f t="shared" si="35"/>
        <v>0</v>
      </c>
      <c r="W151" s="19">
        <f t="shared" si="41"/>
        <v>0.20285714204822272</v>
      </c>
      <c r="X151" s="21">
        <f t="shared" si="42"/>
        <v>2.4417378997170561E-2</v>
      </c>
      <c r="Y151" s="19">
        <f t="shared" si="40"/>
        <v>2.3948058335776485</v>
      </c>
      <c r="Z151" s="21">
        <f t="shared" si="32"/>
        <v>0.2553428961325892</v>
      </c>
      <c r="AA151" s="19">
        <f t="shared" si="29"/>
        <v>0.93018360947600065</v>
      </c>
      <c r="AB151" s="19">
        <f t="shared" si="33"/>
        <v>2.7450805790528953E-2</v>
      </c>
      <c r="AD151" s="19">
        <v>0</v>
      </c>
      <c r="AE151" s="19">
        <f t="shared" si="36"/>
        <v>0</v>
      </c>
    </row>
    <row r="152" spans="1:31" x14ac:dyDescent="0.25">
      <c r="A152" s="1">
        <v>43958</v>
      </c>
      <c r="B152">
        <v>65093.07</v>
      </c>
      <c r="C152">
        <v>0.54000002145767201</v>
      </c>
      <c r="D152">
        <f t="shared" si="37"/>
        <v>-5.2205634308433169E-4</v>
      </c>
      <c r="E152" s="6">
        <f t="shared" si="43"/>
        <v>-1.9335419955692169E-3</v>
      </c>
      <c r="F152" s="12">
        <f t="shared" si="38"/>
        <v>1.8935782265059007</v>
      </c>
      <c r="G152" s="6">
        <f t="shared" si="31"/>
        <v>0.25291563792407756</v>
      </c>
      <c r="J152" s="3">
        <f t="shared" si="44"/>
        <v>5.7062260794607814E-2</v>
      </c>
      <c r="K152" s="6">
        <f t="shared" si="45"/>
        <v>-9.1488899285543945E-4</v>
      </c>
      <c r="L152" s="12">
        <f t="shared" si="39"/>
        <v>1.1452940708416703</v>
      </c>
      <c r="M152" s="6">
        <f t="shared" si="34"/>
        <v>5.8282204540701432E-2</v>
      </c>
      <c r="N152" s="38"/>
      <c r="O152" s="38"/>
      <c r="P152" s="39"/>
      <c r="R152" s="19">
        <f t="shared" si="30"/>
        <v>0.44322751044588338</v>
      </c>
      <c r="T152" s="20">
        <v>0</v>
      </c>
      <c r="U152" s="19">
        <f t="shared" si="35"/>
        <v>0</v>
      </c>
      <c r="W152" s="19">
        <f t="shared" si="41"/>
        <v>0.27000000221388681</v>
      </c>
      <c r="X152" s="21">
        <f t="shared" si="42"/>
        <v>-1.9335419955692169E-3</v>
      </c>
      <c r="Y152" s="19">
        <f t="shared" si="40"/>
        <v>2.3901753759271922</v>
      </c>
      <c r="Z152" s="21">
        <f t="shared" si="32"/>
        <v>0.21373701087732355</v>
      </c>
      <c r="AA152" s="19">
        <f t="shared" si="29"/>
        <v>0.93294421095074886</v>
      </c>
      <c r="AB152" s="19">
        <f t="shared" si="33"/>
        <v>2.2909945564645023E-2</v>
      </c>
      <c r="AD152" s="19">
        <v>0</v>
      </c>
      <c r="AE152" s="19">
        <f t="shared" si="36"/>
        <v>0</v>
      </c>
    </row>
    <row r="153" spans="1:31" x14ac:dyDescent="0.25">
      <c r="A153" s="1">
        <v>43959</v>
      </c>
      <c r="B153">
        <v>65106.07</v>
      </c>
      <c r="C153">
        <v>0.52999997138977095</v>
      </c>
      <c r="D153">
        <f t="shared" si="37"/>
        <v>1.9971404021967842E-4</v>
      </c>
      <c r="E153" s="6">
        <f t="shared" si="43"/>
        <v>5.9489288915569533E-4</v>
      </c>
      <c r="F153" s="12">
        <f t="shared" si="38"/>
        <v>1.8947047027279091</v>
      </c>
      <c r="G153" s="6">
        <f t="shared" si="31"/>
        <v>0.21445905439439961</v>
      </c>
      <c r="J153" s="3">
        <f t="shared" si="44"/>
        <v>5.7044208694974882E-2</v>
      </c>
      <c r="K153" s="6">
        <f t="shared" si="45"/>
        <v>3.5010397161889563E-4</v>
      </c>
      <c r="L153" s="12">
        <f t="shared" si="39"/>
        <v>1.1456950428445436</v>
      </c>
      <c r="M153" s="6">
        <f t="shared" si="34"/>
        <v>5.472726583349119E-2</v>
      </c>
      <c r="N153" s="38"/>
      <c r="O153" s="38"/>
      <c r="P153" s="39"/>
      <c r="R153" s="19">
        <f t="shared" si="30"/>
        <v>0.37595236975088703</v>
      </c>
      <c r="T153" s="20">
        <v>0</v>
      </c>
      <c r="U153" s="19">
        <f t="shared" si="35"/>
        <v>0</v>
      </c>
      <c r="W153" s="19">
        <f t="shared" si="41"/>
        <v>0.33571428379842222</v>
      </c>
      <c r="X153" s="21">
        <f t="shared" si="42"/>
        <v>5.9489288915569533E-4</v>
      </c>
      <c r="Y153" s="19">
        <f t="shared" si="40"/>
        <v>2.3915972742621663</v>
      </c>
      <c r="Z153" s="21">
        <f t="shared" si="32"/>
        <v>0.19206343753599131</v>
      </c>
      <c r="AA153" s="19">
        <f t="shared" si="29"/>
        <v>1.1090186182036872</v>
      </c>
      <c r="AB153" s="19">
        <f t="shared" si="33"/>
        <v>1.7318324001366413E-2</v>
      </c>
      <c r="AD153" s="19">
        <v>0</v>
      </c>
      <c r="AE153" s="19">
        <f t="shared" si="36"/>
        <v>0</v>
      </c>
    </row>
    <row r="154" spans="1:31" x14ac:dyDescent="0.25">
      <c r="A154" s="1">
        <v>43960</v>
      </c>
      <c r="B154">
        <v>65106.07</v>
      </c>
      <c r="C154">
        <v>0.52999997138977095</v>
      </c>
      <c r="D154">
        <f t="shared" si="37"/>
        <v>0</v>
      </c>
      <c r="E154" s="6">
        <f t="shared" si="43"/>
        <v>0</v>
      </c>
      <c r="F154" s="12">
        <f t="shared" si="38"/>
        <v>1.8947047027279091</v>
      </c>
      <c r="G154" s="6">
        <f t="shared" si="31"/>
        <v>0.19206343753599131</v>
      </c>
      <c r="J154" s="3">
        <f t="shared" si="44"/>
        <v>5.7044208694974882E-2</v>
      </c>
      <c r="K154" s="6">
        <f t="shared" si="45"/>
        <v>0</v>
      </c>
      <c r="L154" s="12">
        <f t="shared" si="39"/>
        <v>1.1456950428445436</v>
      </c>
      <c r="M154" s="6">
        <f t="shared" si="34"/>
        <v>5.472726583349119E-2</v>
      </c>
      <c r="N154" s="38"/>
      <c r="O154" s="38"/>
      <c r="P154" s="39"/>
      <c r="R154" s="19">
        <f t="shared" si="30"/>
        <v>0.33669226364938692</v>
      </c>
      <c r="T154" s="20">
        <v>0</v>
      </c>
      <c r="U154" s="19">
        <f t="shared" si="35"/>
        <v>0</v>
      </c>
      <c r="W154" s="19">
        <f t="shared" si="41"/>
        <v>0.40142856538295757</v>
      </c>
      <c r="X154" s="21">
        <f t="shared" si="42"/>
        <v>0</v>
      </c>
      <c r="Y154" s="19">
        <f t="shared" si="40"/>
        <v>2.3915972742621663</v>
      </c>
      <c r="Z154" s="21">
        <f t="shared" si="32"/>
        <v>0.19206343753599131</v>
      </c>
      <c r="AA154" s="19">
        <f t="shared" si="29"/>
        <v>1.4361980857211072</v>
      </c>
      <c r="AB154" s="19">
        <f t="shared" si="33"/>
        <v>1.3373046479139214E-2</v>
      </c>
      <c r="AD154" s="19">
        <v>0</v>
      </c>
      <c r="AE154" s="19">
        <f t="shared" si="36"/>
        <v>0</v>
      </c>
    </row>
    <row r="155" spans="1:31" x14ac:dyDescent="0.25">
      <c r="A155" s="1">
        <v>43961</v>
      </c>
      <c r="B155">
        <v>65106.07</v>
      </c>
      <c r="C155">
        <v>0.52999997138977095</v>
      </c>
      <c r="D155">
        <f t="shared" si="37"/>
        <v>0</v>
      </c>
      <c r="E155" s="6">
        <f t="shared" si="43"/>
        <v>0</v>
      </c>
      <c r="F155" s="12">
        <f t="shared" si="38"/>
        <v>1.8947047027279091</v>
      </c>
      <c r="G155" s="6">
        <f t="shared" si="31"/>
        <v>0.19206343753599131</v>
      </c>
      <c r="J155" s="3">
        <f t="shared" si="44"/>
        <v>5.7044208694974882E-2</v>
      </c>
      <c r="K155" s="6">
        <f t="shared" si="45"/>
        <v>0</v>
      </c>
      <c r="L155" s="12">
        <f t="shared" si="39"/>
        <v>1.1456950428445436</v>
      </c>
      <c r="M155" s="6">
        <f t="shared" si="34"/>
        <v>5.472726583349119E-2</v>
      </c>
      <c r="N155" s="38"/>
      <c r="O155" s="38"/>
      <c r="P155" s="39"/>
      <c r="R155" s="19">
        <f t="shared" si="30"/>
        <v>0.33669226364938692</v>
      </c>
      <c r="T155" s="20">
        <v>0</v>
      </c>
      <c r="U155" s="19">
        <f t="shared" si="35"/>
        <v>0</v>
      </c>
      <c r="W155" s="19">
        <f t="shared" si="41"/>
        <v>0.46714284696749303</v>
      </c>
      <c r="X155" s="21">
        <f t="shared" si="42"/>
        <v>0</v>
      </c>
      <c r="Y155" s="19">
        <f t="shared" si="40"/>
        <v>2.3915972742621663</v>
      </c>
      <c r="Z155" s="21">
        <f t="shared" si="32"/>
        <v>0.19206343753599131</v>
      </c>
      <c r="AA155" s="19">
        <f t="shared" si="29"/>
        <v>1.8588259250674906</v>
      </c>
      <c r="AB155" s="19">
        <f t="shared" si="33"/>
        <v>1.0332513386320338E-2</v>
      </c>
      <c r="AD155" s="19">
        <v>0</v>
      </c>
      <c r="AE155" s="19">
        <f t="shared" si="36"/>
        <v>0</v>
      </c>
    </row>
    <row r="156" spans="1:31" x14ac:dyDescent="0.25">
      <c r="A156" s="1">
        <v>43962</v>
      </c>
      <c r="B156">
        <v>65641.039999999994</v>
      </c>
      <c r="C156">
        <v>0.56999999284744296</v>
      </c>
      <c r="D156">
        <f t="shared" si="37"/>
        <v>8.2168989773150347E-3</v>
      </c>
      <c r="E156" s="6">
        <f t="shared" si="43"/>
        <v>1.5256841920844831E-2</v>
      </c>
      <c r="F156" s="12">
        <f t="shared" si="38"/>
        <v>1.92361191286411</v>
      </c>
      <c r="G156" s="6">
        <f t="shared" si="31"/>
        <v>0.2102505609620966</v>
      </c>
      <c r="J156" s="3">
        <f t="shared" si="44"/>
        <v>6.51610962048641E-2</v>
      </c>
      <c r="K156" s="6">
        <f t="shared" si="45"/>
        <v>1.2610130055948424E-2</v>
      </c>
      <c r="L156" s="12">
        <f t="shared" si="39"/>
        <v>1.1601424063392687</v>
      </c>
      <c r="M156" s="6">
        <f t="shared" si="34"/>
        <v>6.8027513829206354E-2</v>
      </c>
      <c r="N156" s="38"/>
      <c r="O156" s="38"/>
      <c r="P156" s="39"/>
      <c r="R156" s="19">
        <f t="shared" si="30"/>
        <v>0.32266271319481266</v>
      </c>
      <c r="T156" s="20">
        <v>0</v>
      </c>
      <c r="U156" s="19">
        <f t="shared" si="35"/>
        <v>0</v>
      </c>
      <c r="W156" s="19">
        <f t="shared" si="41"/>
        <v>0.53857141733169589</v>
      </c>
      <c r="X156" s="21">
        <f t="shared" si="42"/>
        <v>1.5256841920844831E-2</v>
      </c>
      <c r="Y156" s="19">
        <f t="shared" si="40"/>
        <v>2.4280854958139075</v>
      </c>
      <c r="Z156" s="21">
        <f t="shared" si="32"/>
        <v>0.21025056096209682</v>
      </c>
      <c r="AA156" s="19">
        <f t="shared" si="29"/>
        <v>2.3515578131716932</v>
      </c>
      <c r="AB156" s="19">
        <f t="shared" si="33"/>
        <v>8.9409054620910519E-3</v>
      </c>
      <c r="AD156" s="19">
        <v>0</v>
      </c>
      <c r="AE156" s="19">
        <f t="shared" si="36"/>
        <v>0</v>
      </c>
    </row>
    <row r="157" spans="1:31" x14ac:dyDescent="0.25">
      <c r="A157" s="1">
        <v>43963</v>
      </c>
      <c r="B157">
        <v>65386.77</v>
      </c>
      <c r="C157">
        <v>0.490000009536743</v>
      </c>
      <c r="D157">
        <f t="shared" si="37"/>
        <v>-3.8736436838904265E-3</v>
      </c>
      <c r="E157" s="6">
        <f t="shared" si="43"/>
        <v>-7.2891146364569628E-3</v>
      </c>
      <c r="F157" s="12">
        <f t="shared" si="38"/>
        <v>1.9095904851151893</v>
      </c>
      <c r="G157" s="6">
        <f t="shared" si="31"/>
        <v>0.20142890588440765</v>
      </c>
      <c r="J157" s="3">
        <f t="shared" si="44"/>
        <v>6.770317366172561E-2</v>
      </c>
      <c r="K157" s="6">
        <f t="shared" si="45"/>
        <v>-5.7215097526222758E-3</v>
      </c>
      <c r="L157" s="12">
        <f t="shared" si="39"/>
        <v>1.1535046402469677</v>
      </c>
      <c r="M157" s="6">
        <f t="shared" si="34"/>
        <v>3.9083334665698244E-2</v>
      </c>
      <c r="N157" s="38"/>
      <c r="O157" s="38"/>
      <c r="P157" s="39"/>
      <c r="R157" s="19">
        <f t="shared" si="30"/>
        <v>0.29751767160995102</v>
      </c>
      <c r="T157" s="20">
        <v>0</v>
      </c>
      <c r="U157" s="19">
        <f t="shared" si="35"/>
        <v>0</v>
      </c>
      <c r="W157" s="19">
        <f t="shared" si="41"/>
        <v>0.53142855848584891</v>
      </c>
      <c r="X157" s="21">
        <f t="shared" si="42"/>
        <v>-7.2891146364569628E-3</v>
      </c>
      <c r="Y157" s="19">
        <f t="shared" si="40"/>
        <v>2.4103869022878013</v>
      </c>
      <c r="Z157" s="21">
        <f t="shared" si="32"/>
        <v>0.14312644446144729</v>
      </c>
      <c r="AA157" s="19">
        <f t="shared" ref="AA157:AA220" si="46">STDEV(W137:W157)*SQRT(365)</f>
        <v>2.7078861366967653</v>
      </c>
      <c r="AB157" s="19">
        <f t="shared" si="33"/>
        <v>5.2855414606184708E-3</v>
      </c>
      <c r="AD157" s="19">
        <v>0</v>
      </c>
      <c r="AE157" s="19">
        <f t="shared" si="36"/>
        <v>0</v>
      </c>
    </row>
    <row r="158" spans="1:31" x14ac:dyDescent="0.25">
      <c r="A158" s="1">
        <v>43964</v>
      </c>
      <c r="B158">
        <v>65472.3</v>
      </c>
      <c r="C158">
        <v>0.56999999284744296</v>
      </c>
      <c r="D158">
        <f t="shared" si="37"/>
        <v>1.3080627778372378E-3</v>
      </c>
      <c r="E158" s="6">
        <f t="shared" si="43"/>
        <v>2.4352233013923879E-3</v>
      </c>
      <c r="F158" s="12">
        <f t="shared" si="38"/>
        <v>1.9142407643606592</v>
      </c>
      <c r="G158" s="6">
        <f t="shared" si="31"/>
        <v>0.14591021261543813</v>
      </c>
      <c r="J158" s="3">
        <f t="shared" si="44"/>
        <v>6.7689897301725227E-2</v>
      </c>
      <c r="K158" s="6">
        <f t="shared" si="45"/>
        <v>1.932434277461814E-3</v>
      </c>
      <c r="L158" s="12">
        <f t="shared" si="39"/>
        <v>1.1557337121529923</v>
      </c>
      <c r="M158" s="6">
        <f t="shared" si="34"/>
        <v>2.1661042492089999E-2</v>
      </c>
      <c r="N158" s="38"/>
      <c r="O158" s="38"/>
      <c r="P158" s="39"/>
      <c r="R158" s="19">
        <f t="shared" si="30"/>
        <v>0.21555685328498686</v>
      </c>
      <c r="T158" s="20">
        <v>0</v>
      </c>
      <c r="U158" s="19">
        <f t="shared" si="35"/>
        <v>0</v>
      </c>
      <c r="W158" s="19">
        <f t="shared" si="41"/>
        <v>0.53714284726551631</v>
      </c>
      <c r="X158" s="21">
        <f t="shared" si="42"/>
        <v>2.4352233013923879E-3</v>
      </c>
      <c r="Y158" s="19">
        <f t="shared" si="40"/>
        <v>2.4162567326376236</v>
      </c>
      <c r="Z158" s="21">
        <f t="shared" si="32"/>
        <v>7.7591345508084997E-2</v>
      </c>
      <c r="AA158" s="19">
        <f t="shared" si="46"/>
        <v>2.9882528771737427</v>
      </c>
      <c r="AB158" s="19">
        <f t="shared" si="33"/>
        <v>2.5965454965601862E-3</v>
      </c>
      <c r="AD158" s="19">
        <v>0</v>
      </c>
      <c r="AE158" s="19">
        <f t="shared" si="36"/>
        <v>0</v>
      </c>
    </row>
    <row r="159" spans="1:31" x14ac:dyDescent="0.25">
      <c r="A159" s="1">
        <v>43965</v>
      </c>
      <c r="B159">
        <v>65695.360000000001</v>
      </c>
      <c r="C159">
        <v>0.41999998688697798</v>
      </c>
      <c r="D159">
        <f t="shared" si="37"/>
        <v>3.4069369794553772E-3</v>
      </c>
      <c r="E159" s="6">
        <f t="shared" si="43"/>
        <v>6.5518020702441376E-3</v>
      </c>
      <c r="F159" s="12">
        <f t="shared" si="38"/>
        <v>1.9267824909635431</v>
      </c>
      <c r="G159" s="6">
        <f t="shared" si="31"/>
        <v>8.4651510716462486E-2</v>
      </c>
      <c r="J159" s="3">
        <f t="shared" si="44"/>
        <v>6.5938977463332035E-2</v>
      </c>
      <c r="K159" s="6">
        <f t="shared" si="45"/>
        <v>5.1668028691375127E-3</v>
      </c>
      <c r="L159" s="12">
        <f t="shared" si="39"/>
        <v>1.1617051604129034</v>
      </c>
      <c r="M159" s="6">
        <f t="shared" si="34"/>
        <v>2.9753975729299942E-2</v>
      </c>
      <c r="N159" s="38"/>
      <c r="O159" s="38"/>
      <c r="P159" s="39"/>
      <c r="R159" s="19">
        <f t="shared" si="30"/>
        <v>0.12837856147153068</v>
      </c>
      <c r="T159" s="20">
        <v>0</v>
      </c>
      <c r="U159" s="19">
        <f t="shared" si="35"/>
        <v>0</v>
      </c>
      <c r="W159" s="19">
        <f t="shared" si="41"/>
        <v>0.5199999851839886</v>
      </c>
      <c r="X159" s="21">
        <f t="shared" si="42"/>
        <v>6.5518020702441376E-3</v>
      </c>
      <c r="Y159" s="19">
        <f t="shared" si="40"/>
        <v>2.4320875685007604</v>
      </c>
      <c r="Z159" s="21">
        <f t="shared" si="32"/>
        <v>9.527530483456581E-2</v>
      </c>
      <c r="AA159" s="19">
        <f t="shared" si="46"/>
        <v>3.1798957938665309</v>
      </c>
      <c r="AB159" s="19">
        <f t="shared" si="33"/>
        <v>2.996176950777299E-3</v>
      </c>
      <c r="AD159" s="19">
        <v>0</v>
      </c>
      <c r="AE159" s="19">
        <f t="shared" si="36"/>
        <v>0</v>
      </c>
    </row>
    <row r="160" spans="1:31" x14ac:dyDescent="0.25">
      <c r="A160" s="1">
        <v>43966</v>
      </c>
      <c r="B160">
        <v>65686.34</v>
      </c>
      <c r="C160">
        <v>0.259999990463257</v>
      </c>
      <c r="D160">
        <f t="shared" si="37"/>
        <v>-1.373004120839294E-4</v>
      </c>
      <c r="E160" s="6">
        <f t="shared" si="43"/>
        <v>-2.8519374146169227E-4</v>
      </c>
      <c r="F160" s="12">
        <f t="shared" si="38"/>
        <v>1.9262329846559623</v>
      </c>
      <c r="G160" s="6">
        <f t="shared" si="31"/>
        <v>9.4962939172449801E-2</v>
      </c>
      <c r="J160" s="3">
        <f t="shared" si="44"/>
        <v>6.6085091985659303E-2</v>
      </c>
      <c r="K160" s="6">
        <f t="shared" si="45"/>
        <v>-2.0776306419263829E-4</v>
      </c>
      <c r="L160" s="12">
        <f t="shared" si="39"/>
        <v>1.1614638009890876</v>
      </c>
      <c r="M160" s="6">
        <f t="shared" si="34"/>
        <v>2.4048321363421055E-2</v>
      </c>
      <c r="N160" s="38"/>
      <c r="O160" s="38"/>
      <c r="P160" s="39"/>
      <c r="R160" s="19">
        <f t="shared" ref="R160:R223" si="47">IF(J160&lt;&gt;0,0.1*G160/J160,0)</f>
        <v>0.14369797532105591</v>
      </c>
      <c r="T160" s="20">
        <v>0</v>
      </c>
      <c r="U160" s="19">
        <f t="shared" si="35"/>
        <v>0</v>
      </c>
      <c r="W160" s="19">
        <f t="shared" si="41"/>
        <v>0.48142855933734374</v>
      </c>
      <c r="X160" s="21">
        <f t="shared" si="42"/>
        <v>-2.8519374146169227E-4</v>
      </c>
      <c r="Y160" s="19">
        <f t="shared" si="40"/>
        <v>2.4313939523475372</v>
      </c>
      <c r="Z160" s="21">
        <f t="shared" si="32"/>
        <v>7.2532501307379427E-2</v>
      </c>
      <c r="AA160" s="19">
        <f t="shared" si="46"/>
        <v>3.2709803900246217</v>
      </c>
      <c r="AB160" s="19">
        <f t="shared" si="33"/>
        <v>2.2174544833279621E-3</v>
      </c>
      <c r="AD160" s="19">
        <v>0</v>
      </c>
      <c r="AE160" s="19">
        <f t="shared" si="36"/>
        <v>0</v>
      </c>
    </row>
    <row r="161" spans="1:31" x14ac:dyDescent="0.25">
      <c r="A161" s="1">
        <v>43967</v>
      </c>
      <c r="B161">
        <v>65686.34</v>
      </c>
      <c r="C161">
        <v>0.259999990463257</v>
      </c>
      <c r="D161">
        <f t="shared" si="37"/>
        <v>0</v>
      </c>
      <c r="E161" s="6">
        <f t="shared" si="43"/>
        <v>0</v>
      </c>
      <c r="F161" s="12">
        <f t="shared" si="38"/>
        <v>1.9262329846559623</v>
      </c>
      <c r="G161" s="6">
        <f t="shared" ref="G161:G224" si="48">IF(F132&lt;&gt;0,$F161/$F131-1,0)</f>
        <v>7.2532501307379649E-2</v>
      </c>
      <c r="J161" s="3">
        <f t="shared" si="44"/>
        <v>6.6085091985659303E-2</v>
      </c>
      <c r="K161" s="6">
        <f t="shared" si="45"/>
        <v>0</v>
      </c>
      <c r="L161" s="12">
        <f t="shared" si="39"/>
        <v>1.1614638009890876</v>
      </c>
      <c r="M161" s="6">
        <f t="shared" si="34"/>
        <v>2.3340326514793119E-2</v>
      </c>
      <c r="N161" s="38"/>
      <c r="O161" s="38"/>
      <c r="P161" s="39"/>
      <c r="R161" s="19">
        <f t="shared" si="47"/>
        <v>0.10975622357175421</v>
      </c>
      <c r="T161" s="20">
        <v>0</v>
      </c>
      <c r="U161" s="19">
        <f t="shared" si="35"/>
        <v>0</v>
      </c>
      <c r="W161" s="19">
        <f t="shared" si="41"/>
        <v>0.44285713349069883</v>
      </c>
      <c r="X161" s="21">
        <f t="shared" si="42"/>
        <v>0</v>
      </c>
      <c r="Y161" s="19">
        <f t="shared" si="40"/>
        <v>2.4313939523475372</v>
      </c>
      <c r="Z161" s="21">
        <f t="shared" si="32"/>
        <v>6.9508353304869264E-2</v>
      </c>
      <c r="AA161" s="19">
        <f t="shared" si="46"/>
        <v>3.2840659966405843</v>
      </c>
      <c r="AB161" s="19">
        <f t="shared" si="33"/>
        <v>2.1165333880613976E-3</v>
      </c>
      <c r="AD161" s="19">
        <v>0</v>
      </c>
      <c r="AE161" s="19">
        <f t="shared" si="36"/>
        <v>0</v>
      </c>
    </row>
    <row r="162" spans="1:31" x14ac:dyDescent="0.25">
      <c r="A162" s="1">
        <v>43968</v>
      </c>
      <c r="B162">
        <v>65686.34</v>
      </c>
      <c r="C162">
        <v>0.259999990463257</v>
      </c>
      <c r="D162">
        <f t="shared" si="37"/>
        <v>0</v>
      </c>
      <c r="E162" s="6">
        <f t="shared" si="43"/>
        <v>0</v>
      </c>
      <c r="F162" s="12">
        <f t="shared" si="38"/>
        <v>1.9262329846559623</v>
      </c>
      <c r="G162" s="6">
        <f t="shared" si="48"/>
        <v>6.9508353304869264E-2</v>
      </c>
      <c r="J162" s="3">
        <f t="shared" si="44"/>
        <v>6.6085091985659303E-2</v>
      </c>
      <c r="K162" s="6">
        <f t="shared" si="45"/>
        <v>0</v>
      </c>
      <c r="L162" s="12">
        <f t="shared" si="39"/>
        <v>1.1614638009890876</v>
      </c>
      <c r="M162" s="6">
        <f t="shared" si="34"/>
        <v>2.3340326514793119E-2</v>
      </c>
      <c r="N162" s="38"/>
      <c r="O162" s="38"/>
      <c r="P162" s="39"/>
      <c r="R162" s="19">
        <f t="shared" si="47"/>
        <v>0.10518008103847812</v>
      </c>
      <c r="T162" s="20">
        <v>0</v>
      </c>
      <c r="U162" s="19">
        <f t="shared" si="35"/>
        <v>0</v>
      </c>
      <c r="W162" s="19">
        <f t="shared" si="41"/>
        <v>0.40428570764405392</v>
      </c>
      <c r="X162" s="21">
        <f t="shared" si="42"/>
        <v>0</v>
      </c>
      <c r="Y162" s="19">
        <f t="shared" si="40"/>
        <v>2.4313939523475372</v>
      </c>
      <c r="Z162" s="21">
        <f t="shared" si="32"/>
        <v>6.9508353304869264E-2</v>
      </c>
      <c r="AA162" s="19">
        <f t="shared" si="46"/>
        <v>3.2339337622359494</v>
      </c>
      <c r="AB162" s="19">
        <f t="shared" si="33"/>
        <v>2.1493437533120973E-3</v>
      </c>
      <c r="AD162" s="19">
        <v>0</v>
      </c>
      <c r="AE162" s="19">
        <f t="shared" si="36"/>
        <v>0</v>
      </c>
    </row>
    <row r="163" spans="1:31" x14ac:dyDescent="0.25">
      <c r="A163" s="1">
        <v>43969</v>
      </c>
      <c r="B163">
        <v>65689.34</v>
      </c>
      <c r="C163">
        <v>0.259999990463257</v>
      </c>
      <c r="D163">
        <f t="shared" si="37"/>
        <v>4.5671596255791869E-5</v>
      </c>
      <c r="E163" s="6">
        <f t="shared" si="43"/>
        <v>1.2686554761555526E-4</v>
      </c>
      <c r="F163" s="12">
        <f t="shared" si="38"/>
        <v>1.926477357258396</v>
      </c>
      <c r="G163" s="6">
        <f t="shared" si="48"/>
        <v>6.9644037067790654E-2</v>
      </c>
      <c r="J163" s="3">
        <f t="shared" si="44"/>
        <v>6.2558450901333232E-2</v>
      </c>
      <c r="K163" s="6">
        <f t="shared" si="45"/>
        <v>7.3006277485714607E-5</v>
      </c>
      <c r="L163" s="12">
        <f t="shared" si="39"/>
        <v>1.1615485951376321</v>
      </c>
      <c r="M163" s="6">
        <f t="shared" si="34"/>
        <v>2.3415036782632903E-2</v>
      </c>
      <c r="N163" s="38"/>
      <c r="O163" s="38"/>
      <c r="P163" s="39"/>
      <c r="R163" s="19">
        <f t="shared" si="47"/>
        <v>0.1113263453048618</v>
      </c>
      <c r="T163" s="20">
        <v>0</v>
      </c>
      <c r="U163" s="19">
        <f t="shared" si="35"/>
        <v>0</v>
      </c>
      <c r="W163" s="19">
        <f t="shared" si="41"/>
        <v>0.35999999301774166</v>
      </c>
      <c r="X163" s="21">
        <f t="shared" si="42"/>
        <v>1.2686554761555526E-4</v>
      </c>
      <c r="Y163" s="19">
        <f t="shared" si="40"/>
        <v>2.4317024124727711</v>
      </c>
      <c r="Z163" s="21">
        <f t="shared" si="32"/>
        <v>6.9644037067790654E-2</v>
      </c>
      <c r="AA163" s="19">
        <f t="shared" si="46"/>
        <v>3.1550730138439018</v>
      </c>
      <c r="AB163" s="19">
        <f t="shared" si="33"/>
        <v>2.2073668901545209E-3</v>
      </c>
      <c r="AD163" s="19">
        <v>0</v>
      </c>
      <c r="AE163" s="19">
        <f t="shared" si="36"/>
        <v>0</v>
      </c>
    </row>
    <row r="164" spans="1:31" x14ac:dyDescent="0.25">
      <c r="A164" s="1">
        <v>43970</v>
      </c>
      <c r="B164">
        <v>65838.320000000007</v>
      </c>
      <c r="C164">
        <v>0.18999999761581399</v>
      </c>
      <c r="D164">
        <f t="shared" si="37"/>
        <v>2.2679478892619898E-3</v>
      </c>
      <c r="E164" s="6">
        <f t="shared" si="43"/>
        <v>7.1511872340553045E-3</v>
      </c>
      <c r="F164" s="12">
        <f t="shared" si="38"/>
        <v>1.9402539575423188</v>
      </c>
      <c r="G164" s="6">
        <f t="shared" si="48"/>
        <v>7.7293261850653217E-2</v>
      </c>
      <c r="J164" s="3">
        <f t="shared" si="44"/>
        <v>5.0005450560270864E-2</v>
      </c>
      <c r="K164" s="6">
        <f t="shared" si="45"/>
        <v>4.5354013689536989E-3</v>
      </c>
      <c r="L164" s="12">
        <f t="shared" si="39"/>
        <v>1.1668166842261256</v>
      </c>
      <c r="M164" s="6">
        <f t="shared" si="34"/>
        <v>2.9488701574846843E-2</v>
      </c>
      <c r="N164" s="38"/>
      <c r="O164" s="38"/>
      <c r="P164" s="39"/>
      <c r="R164" s="19">
        <f t="shared" si="47"/>
        <v>0.15456967387483639</v>
      </c>
      <c r="T164" s="20">
        <v>0</v>
      </c>
      <c r="U164" s="19">
        <f t="shared" si="35"/>
        <v>0</v>
      </c>
      <c r="W164" s="19">
        <f t="shared" si="41"/>
        <v>0.31714284845760904</v>
      </c>
      <c r="X164" s="21">
        <f t="shared" si="42"/>
        <v>7.1511872340553045E-3</v>
      </c>
      <c r="Y164" s="19">
        <f t="shared" si="40"/>
        <v>2.449091971721868</v>
      </c>
      <c r="Z164" s="21">
        <f t="shared" si="32"/>
        <v>8.450794513767157E-2</v>
      </c>
      <c r="AA164" s="19">
        <f t="shared" si="46"/>
        <v>3.0652577705598483</v>
      </c>
      <c r="AB164" s="19">
        <f t="shared" si="33"/>
        <v>2.756960473253666E-3</v>
      </c>
      <c r="AD164" s="19">
        <v>0</v>
      </c>
      <c r="AE164" s="19">
        <f t="shared" si="36"/>
        <v>0</v>
      </c>
    </row>
    <row r="165" spans="1:31" x14ac:dyDescent="0.25">
      <c r="A165" s="1">
        <v>43971</v>
      </c>
      <c r="B165">
        <v>65961.320000000007</v>
      </c>
      <c r="C165">
        <v>0.18999999761581399</v>
      </c>
      <c r="D165">
        <f t="shared" si="37"/>
        <v>1.8682129191631702E-3</v>
      </c>
      <c r="E165" s="6">
        <f t="shared" si="43"/>
        <v>7.1073319741056457E-3</v>
      </c>
      <c r="F165" s="12">
        <f t="shared" si="38"/>
        <v>1.9540439865326444</v>
      </c>
      <c r="G165" s="6">
        <f t="shared" si="48"/>
        <v>9.2215903132319976E-2</v>
      </c>
      <c r="J165" s="3">
        <f t="shared" si="44"/>
        <v>4.8218566826109643E-2</v>
      </c>
      <c r="K165" s="6">
        <f t="shared" si="45"/>
        <v>3.8744679531859511E-3</v>
      </c>
      <c r="L165" s="12">
        <f t="shared" si="39"/>
        <v>1.1713374780764023</v>
      </c>
      <c r="M165" s="6">
        <f t="shared" si="34"/>
        <v>3.4385919390305331E-2</v>
      </c>
      <c r="N165" s="38"/>
      <c r="O165" s="38"/>
      <c r="P165" s="39"/>
      <c r="R165" s="19">
        <f t="shared" si="47"/>
        <v>0.19124563254830382</v>
      </c>
      <c r="T165" s="20">
        <v>0</v>
      </c>
      <c r="U165" s="19">
        <f t="shared" si="35"/>
        <v>0</v>
      </c>
      <c r="W165" s="19">
        <f t="shared" si="41"/>
        <v>0.26285713485309059</v>
      </c>
      <c r="X165" s="21">
        <f t="shared" si="42"/>
        <v>7.1073319741056457E-3</v>
      </c>
      <c r="Y165" s="19">
        <f t="shared" si="40"/>
        <v>2.4664984814000124</v>
      </c>
      <c r="Z165" s="21">
        <f t="shared" si="32"/>
        <v>9.7286653658863464E-2</v>
      </c>
      <c r="AA165" s="19">
        <f t="shared" si="46"/>
        <v>2.9981398672104684</v>
      </c>
      <c r="AB165" s="19">
        <f t="shared" si="33"/>
        <v>3.2449004371961133E-3</v>
      </c>
      <c r="AD165" s="19">
        <v>0</v>
      </c>
      <c r="AE165" s="19">
        <f t="shared" si="36"/>
        <v>0</v>
      </c>
    </row>
    <row r="166" spans="1:31" x14ac:dyDescent="0.25">
      <c r="A166" s="1">
        <v>43972</v>
      </c>
      <c r="B166">
        <v>65787.360000000001</v>
      </c>
      <c r="C166">
        <v>0.109999999403954</v>
      </c>
      <c r="D166">
        <f t="shared" si="37"/>
        <v>-2.6373031952666715E-3</v>
      </c>
      <c r="E166" s="6">
        <f t="shared" si="43"/>
        <v>-1.2066093393385095E-2</v>
      </c>
      <c r="F166" s="12">
        <f t="shared" si="38"/>
        <v>1.9304663092963592</v>
      </c>
      <c r="G166" s="6">
        <f t="shared" si="48"/>
        <v>8.4046690416500702E-2</v>
      </c>
      <c r="J166" s="3">
        <f t="shared" si="44"/>
        <v>4.8802539648297248E-2</v>
      </c>
      <c r="K166" s="6">
        <f t="shared" si="45"/>
        <v>-5.4040285900545113E-3</v>
      </c>
      <c r="L166" s="12">
        <f t="shared" si="39"/>
        <v>1.1650075368562751</v>
      </c>
      <c r="M166" s="6">
        <f t="shared" si="34"/>
        <v>2.8796068308770462E-2</v>
      </c>
      <c r="N166" s="38"/>
      <c r="O166" s="38"/>
      <c r="P166" s="39"/>
      <c r="R166" s="19">
        <f t="shared" si="47"/>
        <v>0.17221786206659667</v>
      </c>
      <c r="T166" s="20">
        <v>0</v>
      </c>
      <c r="U166" s="19">
        <f t="shared" si="35"/>
        <v>0</v>
      </c>
      <c r="W166" s="19">
        <f t="shared" si="41"/>
        <v>0.21857142235551572</v>
      </c>
      <c r="X166" s="21">
        <f t="shared" si="42"/>
        <v>-1.2066093393385095E-2</v>
      </c>
      <c r="Y166" s="19">
        <f t="shared" si="40"/>
        <v>2.4367374803687976</v>
      </c>
      <c r="Z166" s="21">
        <f t="shared" ref="Z166:Z229" si="49">IF(Y137&lt;&gt;0,Y166/Y137-1,0)</f>
        <v>8.4046690416500702E-2</v>
      </c>
      <c r="AA166" s="19">
        <f t="shared" si="46"/>
        <v>2.9405513642724022</v>
      </c>
      <c r="AB166" s="19">
        <f t="shared" ref="AB166:AB229" si="50">IF(AA166&lt;&gt;0,0.1*Z166/AA166,0)</f>
        <v>2.8581949439028713E-3</v>
      </c>
      <c r="AD166" s="19">
        <v>0</v>
      </c>
      <c r="AE166" s="19">
        <f t="shared" si="36"/>
        <v>0</v>
      </c>
    </row>
    <row r="167" spans="1:31" x14ac:dyDescent="0.25">
      <c r="A167" s="1">
        <v>43973</v>
      </c>
      <c r="B167">
        <v>65816.36</v>
      </c>
      <c r="C167">
        <v>7.9999998211860698E-2</v>
      </c>
      <c r="D167">
        <f t="shared" si="37"/>
        <v>4.4081416247743199E-4</v>
      </c>
      <c r="E167" s="6">
        <f t="shared" si="43"/>
        <v>2.2857031252482493E-3</v>
      </c>
      <c r="F167" s="12">
        <f t="shared" si="38"/>
        <v>1.9348787821727045</v>
      </c>
      <c r="G167" s="6">
        <f t="shared" si="48"/>
        <v>8.6524499324700743E-2</v>
      </c>
      <c r="J167" s="3">
        <f t="shared" si="44"/>
        <v>4.8372388853269631E-2</v>
      </c>
      <c r="K167" s="6">
        <f t="shared" si="45"/>
        <v>9.1129293575840454E-4</v>
      </c>
      <c r="L167" s="12">
        <f t="shared" si="39"/>
        <v>1.1660691999947175</v>
      </c>
      <c r="M167" s="6">
        <f t="shared" si="34"/>
        <v>3.313361065614262E-2</v>
      </c>
      <c r="N167" s="38"/>
      <c r="O167" s="38"/>
      <c r="P167" s="39"/>
      <c r="R167" s="19">
        <f t="shared" si="47"/>
        <v>0.17887166909858393</v>
      </c>
      <c r="T167" s="20">
        <v>0</v>
      </c>
      <c r="U167" s="19">
        <f t="shared" si="35"/>
        <v>0</v>
      </c>
      <c r="W167" s="19">
        <f t="shared" si="41"/>
        <v>0.19285713774817337</v>
      </c>
      <c r="X167" s="21">
        <f t="shared" si="42"/>
        <v>2.2857031252482493E-3</v>
      </c>
      <c r="Y167" s="19">
        <f t="shared" si="40"/>
        <v>2.4423071388430864</v>
      </c>
      <c r="Z167" s="21">
        <f t="shared" si="49"/>
        <v>0.11032755357281498</v>
      </c>
      <c r="AA167" s="19">
        <f t="shared" si="46"/>
        <v>2.889464888606545</v>
      </c>
      <c r="AB167" s="19">
        <f t="shared" si="50"/>
        <v>3.8182693967955036E-3</v>
      </c>
      <c r="AD167" s="19">
        <v>0</v>
      </c>
      <c r="AE167" s="19">
        <f t="shared" si="36"/>
        <v>0</v>
      </c>
    </row>
    <row r="168" spans="1:31" x14ac:dyDescent="0.25">
      <c r="A168" s="1">
        <v>43974</v>
      </c>
      <c r="B168">
        <v>65816.36</v>
      </c>
      <c r="C168">
        <v>7.9999998211860698E-2</v>
      </c>
      <c r="D168">
        <f t="shared" si="37"/>
        <v>0</v>
      </c>
      <c r="E168" s="6">
        <f t="shared" si="43"/>
        <v>0</v>
      </c>
      <c r="F168" s="12">
        <f t="shared" si="38"/>
        <v>1.9348787821727045</v>
      </c>
      <c r="G168" s="6">
        <f t="shared" si="48"/>
        <v>0.11032755357281498</v>
      </c>
      <c r="J168" s="3">
        <f t="shared" si="44"/>
        <v>4.8372388853269631E-2</v>
      </c>
      <c r="K168" s="6">
        <f t="shared" si="45"/>
        <v>0</v>
      </c>
      <c r="L168" s="12">
        <f t="shared" si="39"/>
        <v>1.1660691999947175</v>
      </c>
      <c r="M168" s="6">
        <f t="shared" si="34"/>
        <v>3.1645883546660647E-2</v>
      </c>
      <c r="N168" s="38"/>
      <c r="O168" s="38"/>
      <c r="P168" s="39"/>
      <c r="R168" s="19">
        <f t="shared" si="47"/>
        <v>0.22807960530433394</v>
      </c>
      <c r="T168" s="20">
        <v>0</v>
      </c>
      <c r="U168" s="19">
        <f t="shared" si="35"/>
        <v>0</v>
      </c>
      <c r="W168" s="19">
        <f t="shared" si="41"/>
        <v>0.16714285314083105</v>
      </c>
      <c r="X168" s="21">
        <f t="shared" si="42"/>
        <v>0</v>
      </c>
      <c r="Y168" s="19">
        <f t="shared" si="40"/>
        <v>2.4423071388430864</v>
      </c>
      <c r="Z168" s="21">
        <f t="shared" si="49"/>
        <v>9.9154030335298238E-2</v>
      </c>
      <c r="AA168" s="19">
        <f t="shared" si="46"/>
        <v>2.8495472171391345</v>
      </c>
      <c r="AB168" s="19">
        <f t="shared" si="50"/>
        <v>3.4796415984587933E-3</v>
      </c>
      <c r="AD168" s="19">
        <v>0</v>
      </c>
      <c r="AE168" s="19">
        <f t="shared" si="36"/>
        <v>0</v>
      </c>
    </row>
    <row r="169" spans="1:31" x14ac:dyDescent="0.25">
      <c r="A169" s="1">
        <v>43975</v>
      </c>
      <c r="B169">
        <v>65816.36</v>
      </c>
      <c r="C169">
        <v>7.9999998211860698E-2</v>
      </c>
      <c r="D169">
        <f t="shared" si="37"/>
        <v>0</v>
      </c>
      <c r="E169" s="6">
        <f t="shared" si="43"/>
        <v>0</v>
      </c>
      <c r="F169" s="12">
        <f t="shared" si="38"/>
        <v>1.9348787821727045</v>
      </c>
      <c r="G169" s="6">
        <f t="shared" si="48"/>
        <v>9.9154030335298016E-2</v>
      </c>
      <c r="J169" s="3">
        <f t="shared" si="44"/>
        <v>4.8372388853269631E-2</v>
      </c>
      <c r="K169" s="6">
        <f t="shared" si="45"/>
        <v>0</v>
      </c>
      <c r="L169" s="12">
        <f t="shared" si="39"/>
        <v>1.1660691999947175</v>
      </c>
      <c r="M169" s="6">
        <f t="shared" si="34"/>
        <v>3.1645883546660647E-2</v>
      </c>
      <c r="N169" s="38"/>
      <c r="O169" s="38"/>
      <c r="P169" s="39"/>
      <c r="R169" s="19">
        <f t="shared" si="47"/>
        <v>0.20498063603198688</v>
      </c>
      <c r="T169" s="20">
        <v>0</v>
      </c>
      <c r="U169" s="19">
        <f t="shared" si="35"/>
        <v>0</v>
      </c>
      <c r="W169" s="19">
        <f t="shared" si="41"/>
        <v>0.1414285685334887</v>
      </c>
      <c r="X169" s="21">
        <f t="shared" si="42"/>
        <v>0</v>
      </c>
      <c r="Y169" s="19">
        <f t="shared" si="40"/>
        <v>2.4423071388430864</v>
      </c>
      <c r="Z169" s="21">
        <f t="shared" si="49"/>
        <v>9.9154030335298238E-2</v>
      </c>
      <c r="AA169" s="19">
        <f t="shared" si="46"/>
        <v>2.8253977325468083</v>
      </c>
      <c r="AB169" s="19">
        <f t="shared" si="50"/>
        <v>3.5093830929750548E-3</v>
      </c>
      <c r="AD169" s="19">
        <v>0</v>
      </c>
      <c r="AE169" s="19">
        <f t="shared" si="36"/>
        <v>0</v>
      </c>
    </row>
    <row r="170" spans="1:31" x14ac:dyDescent="0.25">
      <c r="A170" s="1">
        <v>43976</v>
      </c>
      <c r="B170">
        <v>65816.36</v>
      </c>
      <c r="C170">
        <v>7.9999998211860698E-2</v>
      </c>
      <c r="D170">
        <f t="shared" si="37"/>
        <v>0</v>
      </c>
      <c r="E170" s="6">
        <f t="shared" si="43"/>
        <v>0</v>
      </c>
      <c r="F170" s="12">
        <f t="shared" si="38"/>
        <v>1.9348787821727045</v>
      </c>
      <c r="G170" s="6">
        <f t="shared" si="48"/>
        <v>9.9154030335298016E-2</v>
      </c>
      <c r="J170" s="3">
        <f t="shared" si="44"/>
        <v>4.8088531163217776E-2</v>
      </c>
      <c r="K170" s="6">
        <f t="shared" si="45"/>
        <v>0</v>
      </c>
      <c r="L170" s="12">
        <f t="shared" si="39"/>
        <v>1.1660691999947175</v>
      </c>
      <c r="M170" s="6">
        <f t="shared" si="34"/>
        <v>3.1645883546660647E-2</v>
      </c>
      <c r="N170" s="38"/>
      <c r="O170" s="38"/>
      <c r="P170" s="39"/>
      <c r="R170" s="19">
        <f t="shared" si="47"/>
        <v>0.20619059874954032</v>
      </c>
      <c r="T170" s="20">
        <v>0</v>
      </c>
      <c r="U170" s="19">
        <f t="shared" si="35"/>
        <v>0</v>
      </c>
      <c r="W170" s="19">
        <f t="shared" si="41"/>
        <v>0.11571428392614637</v>
      </c>
      <c r="X170" s="21">
        <f t="shared" si="42"/>
        <v>0</v>
      </c>
      <c r="Y170" s="19">
        <f t="shared" si="40"/>
        <v>2.4423071388430864</v>
      </c>
      <c r="Z170" s="21">
        <f t="shared" si="49"/>
        <v>9.9154030335298238E-2</v>
      </c>
      <c r="AA170" s="19">
        <f t="shared" si="46"/>
        <v>2.7865101025384007</v>
      </c>
      <c r="AB170" s="19">
        <f t="shared" si="50"/>
        <v>3.5583589036685291E-3</v>
      </c>
      <c r="AD170" s="19">
        <v>0</v>
      </c>
      <c r="AE170" s="19">
        <f t="shared" si="36"/>
        <v>0</v>
      </c>
    </row>
    <row r="171" spans="1:31" x14ac:dyDescent="0.25">
      <c r="A171" s="1">
        <v>43977</v>
      </c>
      <c r="B171">
        <v>65245.97</v>
      </c>
      <c r="C171">
        <v>0.46000000834464999</v>
      </c>
      <c r="D171">
        <f t="shared" si="37"/>
        <v>-8.6663862905818068E-3</v>
      </c>
      <c r="E171" s="6">
        <f t="shared" si="43"/>
        <v>-5.6171022346772466E-2</v>
      </c>
      <c r="F171" s="12">
        <f t="shared" si="38"/>
        <v>1.8261946628609855</v>
      </c>
      <c r="G171" s="6">
        <f t="shared" si="48"/>
        <v>3.7413424734789036E-2</v>
      </c>
      <c r="J171" s="3">
        <f t="shared" si="44"/>
        <v>6.1811377114674923E-2</v>
      </c>
      <c r="K171" s="6">
        <f t="shared" si="45"/>
        <v>-1.4020697637109076E-2</v>
      </c>
      <c r="L171" s="12">
        <f t="shared" si="39"/>
        <v>1.1497200963176459</v>
      </c>
      <c r="M171" s="6">
        <f t="shared" si="34"/>
        <v>1.1563252939118085E-2</v>
      </c>
      <c r="N171" s="38"/>
      <c r="O171" s="38"/>
      <c r="P171" s="39"/>
      <c r="R171" s="19">
        <f t="shared" si="47"/>
        <v>6.052837920983084E-2</v>
      </c>
      <c r="T171" s="20">
        <v>0</v>
      </c>
      <c r="U171" s="19">
        <f t="shared" si="35"/>
        <v>0</v>
      </c>
      <c r="W171" s="19">
        <f t="shared" si="41"/>
        <v>0.15428571403026581</v>
      </c>
      <c r="X171" s="21">
        <f t="shared" si="42"/>
        <v>-5.6171022346772466E-2</v>
      </c>
      <c r="Y171" s="19">
        <f t="shared" si="40"/>
        <v>2.3051202499694492</v>
      </c>
      <c r="Z171" s="21">
        <f t="shared" si="49"/>
        <v>-6.1130977441564704E-3</v>
      </c>
      <c r="AA171" s="19">
        <f t="shared" si="46"/>
        <v>2.7778212961691127</v>
      </c>
      <c r="AB171" s="19">
        <f t="shared" si="50"/>
        <v>-2.2006807106659561E-4</v>
      </c>
      <c r="AD171" s="19">
        <v>0</v>
      </c>
      <c r="AE171" s="19">
        <f t="shared" si="36"/>
        <v>0</v>
      </c>
    </row>
    <row r="172" spans="1:31" x14ac:dyDescent="0.25">
      <c r="A172" s="1">
        <v>43978</v>
      </c>
      <c r="B172">
        <v>64950.28</v>
      </c>
      <c r="C172">
        <v>0.57999998331069902</v>
      </c>
      <c r="D172">
        <f t="shared" si="37"/>
        <v>-4.5319274125283915E-3</v>
      </c>
      <c r="E172" s="6">
        <f t="shared" si="43"/>
        <v>-2.158060696258567E-2</v>
      </c>
      <c r="F172" s="12">
        <f t="shared" si="38"/>
        <v>1.7867842736046109</v>
      </c>
      <c r="G172" s="6">
        <f t="shared" si="48"/>
        <v>-2.7561780347001852E-2</v>
      </c>
      <c r="J172" s="3">
        <f t="shared" si="44"/>
        <v>6.1504484056200841E-2</v>
      </c>
      <c r="K172" s="6">
        <f t="shared" si="45"/>
        <v>-7.3684504180008409E-3</v>
      </c>
      <c r="L172" s="12">
        <f t="shared" si="39"/>
        <v>1.1412484407933503</v>
      </c>
      <c r="M172" s="6">
        <f t="shared" si="34"/>
        <v>1.118886564033339E-2</v>
      </c>
      <c r="N172" s="38"/>
      <c r="O172" s="38"/>
      <c r="P172" s="39"/>
      <c r="R172" s="19">
        <f t="shared" si="47"/>
        <v>-4.4812635647535508E-2</v>
      </c>
      <c r="T172" s="20">
        <v>0</v>
      </c>
      <c r="U172" s="19">
        <f t="shared" si="35"/>
        <v>0</v>
      </c>
      <c r="W172" s="19">
        <f t="shared" si="41"/>
        <v>0.2099999977009637</v>
      </c>
      <c r="X172" s="21">
        <f t="shared" si="42"/>
        <v>-2.158060696258567E-2</v>
      </c>
      <c r="Y172" s="19">
        <f t="shared" si="40"/>
        <v>2.2553743558533612</v>
      </c>
      <c r="Z172" s="21">
        <f t="shared" si="49"/>
        <v>2.9829623621881129E-2</v>
      </c>
      <c r="AA172" s="19">
        <f t="shared" si="46"/>
        <v>2.771710765759904</v>
      </c>
      <c r="AB172" s="19">
        <f t="shared" si="50"/>
        <v>1.0762170422101353E-3</v>
      </c>
      <c r="AD172" s="19">
        <v>0</v>
      </c>
      <c r="AE172" s="19">
        <f t="shared" si="36"/>
        <v>0</v>
      </c>
    </row>
    <row r="173" spans="1:31" x14ac:dyDescent="0.25">
      <c r="A173" s="1">
        <v>43979</v>
      </c>
      <c r="B173">
        <v>64938.28</v>
      </c>
      <c r="C173">
        <v>0.5</v>
      </c>
      <c r="D173">
        <f t="shared" si="37"/>
        <v>-1.8475670928597143E-4</v>
      </c>
      <c r="E173" s="6">
        <f t="shared" si="43"/>
        <v>-6.953209547189966E-4</v>
      </c>
      <c r="F173" s="12">
        <f t="shared" si="38"/>
        <v>1.7855418850576112</v>
      </c>
      <c r="G173" s="6">
        <f t="shared" si="48"/>
        <v>2.9113561504786389E-2</v>
      </c>
      <c r="J173" s="3">
        <f t="shared" si="44"/>
        <v>6.1480764757132593E-2</v>
      </c>
      <c r="K173" s="6">
        <f t="shared" si="45"/>
        <v>-3.0051140387699424E-4</v>
      </c>
      <c r="L173" s="12">
        <f t="shared" si="39"/>
        <v>1.1409054826222351</v>
      </c>
      <c r="M173" s="6">
        <f t="shared" si="34"/>
        <v>7.0791475020122174E-3</v>
      </c>
      <c r="N173" s="38"/>
      <c r="O173" s="38"/>
      <c r="P173" s="39"/>
      <c r="R173" s="19">
        <f t="shared" si="47"/>
        <v>4.7353935201999625E-2</v>
      </c>
      <c r="T173" s="20">
        <v>0</v>
      </c>
      <c r="U173" s="19">
        <f t="shared" si="35"/>
        <v>0</v>
      </c>
      <c r="W173" s="19">
        <f t="shared" si="41"/>
        <v>0.26571428350039883</v>
      </c>
      <c r="X173" s="21">
        <f t="shared" si="42"/>
        <v>-6.953209547189966E-4</v>
      </c>
      <c r="Y173" s="19">
        <f t="shared" si="40"/>
        <v>2.2538061468030004</v>
      </c>
      <c r="Z173" s="21">
        <f t="shared" si="49"/>
        <v>2.564741346709809E-3</v>
      </c>
      <c r="AA173" s="19">
        <f t="shared" si="46"/>
        <v>2.7736489310097654</v>
      </c>
      <c r="AB173" s="19">
        <f t="shared" si="50"/>
        <v>9.2468131710385501E-5</v>
      </c>
      <c r="AD173" s="19">
        <v>0</v>
      </c>
      <c r="AE173" s="19">
        <f t="shared" si="36"/>
        <v>0</v>
      </c>
    </row>
    <row r="174" spans="1:31" x14ac:dyDescent="0.25">
      <c r="A174" s="1">
        <v>43980</v>
      </c>
      <c r="B174">
        <v>65235.28</v>
      </c>
      <c r="C174">
        <v>0.5</v>
      </c>
      <c r="D174">
        <f t="shared" si="37"/>
        <v>4.5735735532261845E-3</v>
      </c>
      <c r="E174" s="6">
        <f t="shared" si="43"/>
        <v>1.4041673274158579E-2</v>
      </c>
      <c r="F174" s="12">
        <f t="shared" si="38"/>
        <v>1.8106138808249155</v>
      </c>
      <c r="G174" s="6">
        <f t="shared" si="48"/>
        <v>1.6642427880891653E-2</v>
      </c>
      <c r="J174" s="3">
        <f t="shared" si="44"/>
        <v>6.4510366918928363E-2</v>
      </c>
      <c r="K174" s="6">
        <f t="shared" si="45"/>
        <v>7.0896722056687381E-3</v>
      </c>
      <c r="L174" s="12">
        <f t="shared" si="39"/>
        <v>1.1489941285116771</v>
      </c>
      <c r="M174" s="6">
        <f t="shared" si="34"/>
        <v>1.0701100076969228E-2</v>
      </c>
      <c r="N174" s="38"/>
      <c r="O174" s="38"/>
      <c r="P174" s="39"/>
      <c r="R174" s="19">
        <f t="shared" si="47"/>
        <v>2.5798067311888908E-2</v>
      </c>
      <c r="T174" s="20">
        <v>0</v>
      </c>
      <c r="U174" s="19">
        <f t="shared" si="35"/>
        <v>0</v>
      </c>
      <c r="W174" s="19">
        <f t="shared" si="41"/>
        <v>0.32571428375584727</v>
      </c>
      <c r="X174" s="21">
        <f t="shared" si="42"/>
        <v>1.4041673274158579E-2</v>
      </c>
      <c r="Y174" s="19">
        <f t="shared" si="40"/>
        <v>2.2854533563396986</v>
      </c>
      <c r="Z174" s="21">
        <f t="shared" si="49"/>
        <v>-9.1762104997864524E-3</v>
      </c>
      <c r="AA174" s="19">
        <f t="shared" si="46"/>
        <v>2.7740114663067623</v>
      </c>
      <c r="AB174" s="19">
        <f t="shared" si="50"/>
        <v>-3.3079208976750886E-4</v>
      </c>
      <c r="AD174" s="19">
        <v>0</v>
      </c>
      <c r="AE174" s="19">
        <f t="shared" si="36"/>
        <v>0</v>
      </c>
    </row>
    <row r="175" spans="1:31" x14ac:dyDescent="0.25">
      <c r="A175" s="1">
        <v>43981</v>
      </c>
      <c r="B175">
        <v>65235.28</v>
      </c>
      <c r="C175">
        <v>0.5</v>
      </c>
      <c r="D175">
        <f t="shared" si="37"/>
        <v>0</v>
      </c>
      <c r="E175" s="6">
        <f t="shared" si="43"/>
        <v>0</v>
      </c>
      <c r="F175" s="12">
        <f t="shared" si="38"/>
        <v>1.8106138808249155</v>
      </c>
      <c r="G175" s="6">
        <f t="shared" si="48"/>
        <v>-9.1762104997863414E-3</v>
      </c>
      <c r="J175" s="3">
        <f t="shared" si="44"/>
        <v>6.4510366918928363E-2</v>
      </c>
      <c r="K175" s="6">
        <f t="shared" si="45"/>
        <v>0</v>
      </c>
      <c r="L175" s="12">
        <f t="shared" si="39"/>
        <v>1.1489941285116771</v>
      </c>
      <c r="M175" s="6">
        <f t="shared" si="34"/>
        <v>1.1381764349280621E-2</v>
      </c>
      <c r="N175" s="38"/>
      <c r="O175" s="38"/>
      <c r="P175" s="39"/>
      <c r="R175" s="19">
        <f t="shared" si="47"/>
        <v>-1.4224396694748757E-2</v>
      </c>
      <c r="T175" s="20">
        <v>0</v>
      </c>
      <c r="U175" s="19">
        <f t="shared" si="35"/>
        <v>0</v>
      </c>
      <c r="W175" s="19">
        <f t="shared" si="41"/>
        <v>0.38571428401129576</v>
      </c>
      <c r="X175" s="21">
        <f t="shared" si="42"/>
        <v>0</v>
      </c>
      <c r="Y175" s="19">
        <f t="shared" si="40"/>
        <v>2.2854533563396986</v>
      </c>
      <c r="Z175" s="21">
        <f t="shared" si="49"/>
        <v>-3.792491626166572E-3</v>
      </c>
      <c r="AA175" s="19">
        <f t="shared" si="46"/>
        <v>2.7680129860549929</v>
      </c>
      <c r="AB175" s="19">
        <f t="shared" si="50"/>
        <v>-1.3701133792626022E-4</v>
      </c>
      <c r="AD175" s="19">
        <v>0</v>
      </c>
      <c r="AE175" s="19">
        <f t="shared" si="36"/>
        <v>0</v>
      </c>
    </row>
    <row r="176" spans="1:31" x14ac:dyDescent="0.25">
      <c r="A176" s="1">
        <v>43982</v>
      </c>
      <c r="B176">
        <v>65235.28</v>
      </c>
      <c r="C176">
        <v>0.5</v>
      </c>
      <c r="D176">
        <f t="shared" si="37"/>
        <v>0</v>
      </c>
      <c r="E176" s="6">
        <f t="shared" si="43"/>
        <v>0</v>
      </c>
      <c r="F176" s="12">
        <f t="shared" si="38"/>
        <v>1.8106138808249155</v>
      </c>
      <c r="G176" s="6">
        <f t="shared" si="48"/>
        <v>-3.792491626166572E-3</v>
      </c>
      <c r="J176" s="3">
        <f t="shared" si="44"/>
        <v>6.4510366918928363E-2</v>
      </c>
      <c r="K176" s="6">
        <f t="shared" si="45"/>
        <v>0</v>
      </c>
      <c r="L176" s="12">
        <f t="shared" si="39"/>
        <v>1.1489941285116771</v>
      </c>
      <c r="M176" s="6">
        <f t="shared" si="34"/>
        <v>1.1381764349280621E-2</v>
      </c>
      <c r="N176" s="38"/>
      <c r="O176" s="38"/>
      <c r="P176" s="39"/>
      <c r="R176" s="19">
        <f t="shared" si="47"/>
        <v>-5.878887080169118E-3</v>
      </c>
      <c r="T176" s="20">
        <v>0</v>
      </c>
      <c r="U176" s="19">
        <f t="shared" si="35"/>
        <v>0</v>
      </c>
      <c r="W176" s="19">
        <f t="shared" si="41"/>
        <v>0.4457142842667442</v>
      </c>
      <c r="X176" s="21">
        <f t="shared" si="42"/>
        <v>0</v>
      </c>
      <c r="Y176" s="19">
        <f t="shared" si="40"/>
        <v>2.2854533563396986</v>
      </c>
      <c r="Z176" s="21">
        <f t="shared" si="49"/>
        <v>-3.792491626166572E-3</v>
      </c>
      <c r="AA176" s="19">
        <f t="shared" si="46"/>
        <v>2.7507650956553134</v>
      </c>
      <c r="AB176" s="19">
        <f t="shared" si="50"/>
        <v>-1.3787042856391521E-4</v>
      </c>
      <c r="AD176" s="19">
        <v>0</v>
      </c>
      <c r="AE176" s="19">
        <f t="shared" si="36"/>
        <v>0</v>
      </c>
    </row>
    <row r="177" spans="1:31" x14ac:dyDescent="0.25">
      <c r="A177" s="1">
        <v>43983</v>
      </c>
      <c r="B177">
        <v>65171.86</v>
      </c>
      <c r="C177">
        <v>0.41999998688697798</v>
      </c>
      <c r="D177">
        <f t="shared" si="37"/>
        <v>-9.7217333933419248E-4</v>
      </c>
      <c r="E177" s="6">
        <f t="shared" si="43"/>
        <v>-1.9668246871511062E-3</v>
      </c>
      <c r="F177" s="12">
        <f t="shared" si="38"/>
        <v>1.8070527207452105</v>
      </c>
      <c r="G177" s="6">
        <f t="shared" si="48"/>
        <v>-5.7518571471615321E-3</v>
      </c>
      <c r="J177" s="3">
        <f t="shared" si="44"/>
        <v>5.3914286518890867E-2</v>
      </c>
      <c r="K177" s="6">
        <f t="shared" si="45"/>
        <v>-1.8031831674032365E-3</v>
      </c>
      <c r="L177" s="12">
        <f t="shared" si="39"/>
        <v>1.1469222816396998</v>
      </c>
      <c r="M177" s="6">
        <f t="shared" si="34"/>
        <v>9.5580577759875052E-3</v>
      </c>
      <c r="N177" s="38"/>
      <c r="O177" s="38"/>
      <c r="P177" s="39"/>
      <c r="R177" s="19">
        <f t="shared" si="47"/>
        <v>-1.0668521311408167E-2</v>
      </c>
      <c r="T177" s="20">
        <v>0</v>
      </c>
      <c r="U177" s="19">
        <f t="shared" si="35"/>
        <v>0</v>
      </c>
      <c r="W177" s="19">
        <f t="shared" si="41"/>
        <v>0.49428571122033244</v>
      </c>
      <c r="X177" s="21">
        <f t="shared" si="42"/>
        <v>-1.9668246871511062E-3</v>
      </c>
      <c r="Y177" s="19">
        <f t="shared" si="40"/>
        <v>2.2809582702571172</v>
      </c>
      <c r="Z177" s="21">
        <f t="shared" si="49"/>
        <v>-5.7518571471615321E-3</v>
      </c>
      <c r="AA177" s="19">
        <f t="shared" si="46"/>
        <v>2.6963815366182891</v>
      </c>
      <c r="AB177" s="19">
        <f t="shared" si="50"/>
        <v>-2.1331762842343585E-4</v>
      </c>
      <c r="AD177" s="19">
        <v>0</v>
      </c>
      <c r="AE177" s="19">
        <f t="shared" si="36"/>
        <v>0</v>
      </c>
    </row>
    <row r="178" spans="1:31" x14ac:dyDescent="0.25">
      <c r="A178" s="1">
        <v>43984</v>
      </c>
      <c r="B178">
        <v>65233.919999999998</v>
      </c>
      <c r="C178">
        <v>0.37999999523162797</v>
      </c>
      <c r="D178">
        <f t="shared" si="37"/>
        <v>9.5225147786170972E-4</v>
      </c>
      <c r="E178" s="6">
        <f t="shared" si="43"/>
        <v>1.9721184654465898E-3</v>
      </c>
      <c r="F178" s="12">
        <f t="shared" si="38"/>
        <v>1.8106164427838278</v>
      </c>
      <c r="G178" s="6">
        <f t="shared" si="48"/>
        <v>-3.7910820254053457E-3</v>
      </c>
      <c r="J178" s="3">
        <f t="shared" si="44"/>
        <v>5.1852726629128577E-2</v>
      </c>
      <c r="K178" s="6">
        <f t="shared" si="45"/>
        <v>1.8364540107458436E-3</v>
      </c>
      <c r="L178" s="12">
        <f t="shared" si="39"/>
        <v>1.1490285516638308</v>
      </c>
      <c r="M178" s="6">
        <f t="shared" si="34"/>
        <v>9.1782308273820057E-3</v>
      </c>
      <c r="N178" s="38"/>
      <c r="O178" s="38"/>
      <c r="P178" s="39"/>
      <c r="R178" s="19">
        <f t="shared" si="47"/>
        <v>-7.3112491316429306E-3</v>
      </c>
      <c r="T178" s="20">
        <v>0</v>
      </c>
      <c r="U178" s="19">
        <f t="shared" si="35"/>
        <v>0</v>
      </c>
      <c r="W178" s="19">
        <f t="shared" si="41"/>
        <v>0.48285713791847218</v>
      </c>
      <c r="X178" s="21">
        <f t="shared" si="42"/>
        <v>1.9721184654465898E-3</v>
      </c>
      <c r="Y178" s="19">
        <f t="shared" si="40"/>
        <v>2.2854565901808046</v>
      </c>
      <c r="Z178" s="21">
        <f t="shared" si="49"/>
        <v>-2.7501260530385041E-2</v>
      </c>
      <c r="AA178" s="19">
        <f t="shared" si="46"/>
        <v>2.6378235164867663</v>
      </c>
      <c r="AB178" s="19">
        <f t="shared" si="50"/>
        <v>-1.0425739386467031E-3</v>
      </c>
      <c r="AD178" s="19">
        <v>0</v>
      </c>
      <c r="AE178" s="19">
        <f t="shared" si="36"/>
        <v>0</v>
      </c>
    </row>
    <row r="179" spans="1:31" x14ac:dyDescent="0.25">
      <c r="A179" s="1">
        <v>43985</v>
      </c>
      <c r="B179">
        <v>65165.98</v>
      </c>
      <c r="C179">
        <v>0.46000000834464999</v>
      </c>
      <c r="D179">
        <f t="shared" si="37"/>
        <v>-1.0414827132877447E-3</v>
      </c>
      <c r="E179" s="6">
        <f t="shared" si="43"/>
        <v>-2.2363125810863048E-3</v>
      </c>
      <c r="F179" s="12">
        <f t="shared" si="38"/>
        <v>1.8065673384533087</v>
      </c>
      <c r="G179" s="6">
        <f t="shared" si="48"/>
        <v>-2.9676071696551398E-2</v>
      </c>
      <c r="J179" s="3">
        <f t="shared" si="44"/>
        <v>5.1606412218071163E-2</v>
      </c>
      <c r="K179" s="6">
        <f t="shared" si="45"/>
        <v>-2.0181265632006982E-3</v>
      </c>
      <c r="L179" s="12">
        <f t="shared" si="39"/>
        <v>1.1467096666218419</v>
      </c>
      <c r="M179" s="6">
        <f t="shared" si="34"/>
        <v>8.4523639794484851E-3</v>
      </c>
      <c r="N179" s="38"/>
      <c r="O179" s="38"/>
      <c r="P179" s="39"/>
      <c r="R179" s="19">
        <f t="shared" si="47"/>
        <v>-5.7504620881510621E-2</v>
      </c>
      <c r="T179" s="20">
        <v>0</v>
      </c>
      <c r="U179" s="19">
        <f t="shared" si="35"/>
        <v>0</v>
      </c>
      <c r="W179" s="19">
        <f t="shared" si="41"/>
        <v>0.46571428435189371</v>
      </c>
      <c r="X179" s="21">
        <f t="shared" si="42"/>
        <v>-2.2363125810863048E-3</v>
      </c>
      <c r="Y179" s="19">
        <f t="shared" si="40"/>
        <v>2.2803455948546567</v>
      </c>
      <c r="Z179" s="21">
        <f t="shared" si="49"/>
        <v>-2.4544860908862987E-2</v>
      </c>
      <c r="AA179" s="19">
        <f t="shared" si="46"/>
        <v>2.5507269938353292</v>
      </c>
      <c r="AB179" s="19">
        <f t="shared" si="50"/>
        <v>-9.622692263101351E-4</v>
      </c>
      <c r="AD179" s="19">
        <v>0</v>
      </c>
      <c r="AE179" s="19">
        <f t="shared" si="36"/>
        <v>0</v>
      </c>
    </row>
    <row r="180" spans="1:31" x14ac:dyDescent="0.25">
      <c r="A180" s="1">
        <v>43986</v>
      </c>
      <c r="B180">
        <v>65024.98</v>
      </c>
      <c r="C180">
        <v>0.46000000834464999</v>
      </c>
      <c r="D180">
        <f t="shared" si="37"/>
        <v>-2.1637056635993579E-3</v>
      </c>
      <c r="E180" s="6">
        <f t="shared" si="43"/>
        <v>-4.7037079660878171E-3</v>
      </c>
      <c r="F180" s="12">
        <f t="shared" si="38"/>
        <v>1.798069773272152</v>
      </c>
      <c r="G180" s="6">
        <f t="shared" si="48"/>
        <v>-2.9133117017167143E-2</v>
      </c>
      <c r="J180" s="3">
        <f t="shared" si="44"/>
        <v>4.965046345514202E-2</v>
      </c>
      <c r="K180" s="6">
        <f t="shared" si="45"/>
        <v>-4.3578760660597116E-3</v>
      </c>
      <c r="L180" s="12">
        <f t="shared" si="39"/>
        <v>1.1417124480109513</v>
      </c>
      <c r="M180" s="6">
        <f t="shared" ref="M180:M243" si="51">L180/L151-1</f>
        <v>-4.039279605289936E-3</v>
      </c>
      <c r="N180" s="38"/>
      <c r="O180" s="38"/>
      <c r="P180" s="39"/>
      <c r="R180" s="19">
        <f t="shared" si="47"/>
        <v>-5.8676425132442526E-2</v>
      </c>
      <c r="T180" s="20">
        <v>0</v>
      </c>
      <c r="U180" s="19">
        <f t="shared" si="35"/>
        <v>0</v>
      </c>
      <c r="W180" s="19">
        <f t="shared" si="41"/>
        <v>0.45999999982970075</v>
      </c>
      <c r="X180" s="21">
        <f t="shared" si="42"/>
        <v>-4.7037079660878171E-3</v>
      </c>
      <c r="Y180" s="19">
        <f t="shared" si="40"/>
        <v>2.2696195151147056</v>
      </c>
      <c r="Z180" s="21">
        <f t="shared" si="49"/>
        <v>-5.2274099514750483E-2</v>
      </c>
      <c r="AA180" s="19">
        <f t="shared" si="46"/>
        <v>2.4788674433382418</v>
      </c>
      <c r="AB180" s="19">
        <f t="shared" si="50"/>
        <v>-2.1087896271030125E-3</v>
      </c>
      <c r="AD180" s="19">
        <v>0</v>
      </c>
      <c r="AE180" s="19">
        <f t="shared" si="36"/>
        <v>0</v>
      </c>
    </row>
    <row r="181" spans="1:31" x14ac:dyDescent="0.25">
      <c r="A181" s="1">
        <v>43987</v>
      </c>
      <c r="B181">
        <v>65392.68</v>
      </c>
      <c r="C181">
        <v>0.37999999523162797</v>
      </c>
      <c r="D181">
        <f t="shared" si="37"/>
        <v>5.6547499130332746E-3</v>
      </c>
      <c r="E181" s="6">
        <f t="shared" si="43"/>
        <v>1.2768790150755117E-2</v>
      </c>
      <c r="F181" s="12">
        <f t="shared" si="38"/>
        <v>1.8210289488834801</v>
      </c>
      <c r="G181" s="6">
        <f t="shared" si="48"/>
        <v>-4.0172786371018732E-2</v>
      </c>
      <c r="J181" s="3">
        <f t="shared" si="44"/>
        <v>5.5872935411542514E-2</v>
      </c>
      <c r="K181" s="6">
        <f t="shared" si="45"/>
        <v>1.0120731748532919E-2</v>
      </c>
      <c r="L181" s="12">
        <f t="shared" si="39"/>
        <v>1.1532674134312311</v>
      </c>
      <c r="M181" s="6">
        <f t="shared" si="51"/>
        <v>6.9618299723679389E-3</v>
      </c>
      <c r="N181" s="38"/>
      <c r="O181" s="38"/>
      <c r="P181" s="39"/>
      <c r="R181" s="19">
        <f t="shared" si="47"/>
        <v>-7.1900260967351345E-2</v>
      </c>
      <c r="T181" s="20">
        <v>0</v>
      </c>
      <c r="U181" s="19">
        <f t="shared" si="35"/>
        <v>0</v>
      </c>
      <c r="W181" s="19">
        <f t="shared" si="41"/>
        <v>0.44285714200564769</v>
      </c>
      <c r="X181" s="21">
        <f t="shared" si="42"/>
        <v>1.2768790150755117E-2</v>
      </c>
      <c r="Y181" s="19">
        <f t="shared" si="40"/>
        <v>2.2985998104252641</v>
      </c>
      <c r="Z181" s="21">
        <f t="shared" si="49"/>
        <v>-3.8313324797936366E-2</v>
      </c>
      <c r="AA181" s="19">
        <f t="shared" si="46"/>
        <v>2.4389248185253529</v>
      </c>
      <c r="AB181" s="19">
        <f t="shared" si="50"/>
        <v>-1.5709104481991271E-3</v>
      </c>
      <c r="AD181" s="19">
        <v>0</v>
      </c>
      <c r="AE181" s="19">
        <f t="shared" si="36"/>
        <v>0</v>
      </c>
    </row>
    <row r="182" spans="1:31" x14ac:dyDescent="0.25">
      <c r="A182" s="1">
        <v>43988</v>
      </c>
      <c r="B182">
        <v>65399.68</v>
      </c>
      <c r="C182">
        <v>0.37999999523162797</v>
      </c>
      <c r="D182">
        <f t="shared" si="37"/>
        <v>1.0704562039665078E-4</v>
      </c>
      <c r="E182" s="6">
        <f t="shared" si="43"/>
        <v>2.5144944479003889E-4</v>
      </c>
      <c r="F182" s="12">
        <f t="shared" si="38"/>
        <v>1.8214868456016235</v>
      </c>
      <c r="G182" s="6">
        <f t="shared" si="48"/>
        <v>-3.8071509217394661E-2</v>
      </c>
      <c r="H182" s="6">
        <f>IF(G153&lt;&gt;0,$F182/$F2-1,0)</f>
        <v>0.82148684560162355</v>
      </c>
      <c r="J182" s="3">
        <f t="shared" si="44"/>
        <v>5.5882033777760812E-2</v>
      </c>
      <c r="K182" s="6">
        <f t="shared" si="45"/>
        <v>1.915564147546315E-4</v>
      </c>
      <c r="L182" s="12">
        <f t="shared" si="39"/>
        <v>1.1534883292022011</v>
      </c>
      <c r="M182" s="6">
        <f t="shared" si="51"/>
        <v>6.8022345093754488E-3</v>
      </c>
      <c r="N182" s="38"/>
      <c r="O182" s="38"/>
      <c r="P182" s="39"/>
      <c r="R182" s="19">
        <f t="shared" si="47"/>
        <v>-6.8128352967257E-2</v>
      </c>
      <c r="T182" s="20">
        <v>0</v>
      </c>
      <c r="U182" s="19">
        <f t="shared" si="35"/>
        <v>0</v>
      </c>
      <c r="W182" s="19">
        <f t="shared" si="41"/>
        <v>0.42571428418159452</v>
      </c>
      <c r="X182" s="21">
        <f t="shared" si="42"/>
        <v>2.5144944479003889E-4</v>
      </c>
      <c r="Y182" s="19">
        <f t="shared" si="40"/>
        <v>2.2991777920713901</v>
      </c>
      <c r="Z182" s="21">
        <f t="shared" si="49"/>
        <v>-3.8643413414697347E-2</v>
      </c>
      <c r="AA182" s="19">
        <f t="shared" si="46"/>
        <v>2.4243871073212646</v>
      </c>
      <c r="AB182" s="19">
        <f t="shared" si="50"/>
        <v>-1.5939456738571314E-3</v>
      </c>
      <c r="AD182" s="19">
        <v>0</v>
      </c>
      <c r="AE182" s="19">
        <f t="shared" si="36"/>
        <v>0</v>
      </c>
    </row>
    <row r="183" spans="1:31" x14ac:dyDescent="0.25">
      <c r="A183" s="1">
        <v>43989</v>
      </c>
      <c r="B183">
        <v>65399.68</v>
      </c>
      <c r="C183">
        <v>0.37999999523162797</v>
      </c>
      <c r="D183">
        <f t="shared" si="37"/>
        <v>0</v>
      </c>
      <c r="E183" s="6">
        <f t="shared" si="43"/>
        <v>0</v>
      </c>
      <c r="F183" s="12">
        <f t="shared" si="38"/>
        <v>1.8214868456016235</v>
      </c>
      <c r="G183" s="6">
        <f t="shared" si="48"/>
        <v>-3.8643413414697236E-2</v>
      </c>
      <c r="H183" s="6">
        <f t="shared" ref="H183:H246" si="52">IF(G154&lt;&gt;0,$F183/$F3-1,0)</f>
        <v>0.81138362864220781</v>
      </c>
      <c r="J183" s="3">
        <f t="shared" si="44"/>
        <v>5.5882033777760812E-2</v>
      </c>
      <c r="K183" s="6">
        <f t="shared" si="45"/>
        <v>0</v>
      </c>
      <c r="L183" s="12">
        <f t="shared" si="39"/>
        <v>1.1534883292022011</v>
      </c>
      <c r="M183" s="6">
        <f t="shared" si="51"/>
        <v>6.8022345093754488E-3</v>
      </c>
      <c r="N183" s="38"/>
      <c r="O183" s="38"/>
      <c r="P183" s="39"/>
      <c r="R183" s="19">
        <f t="shared" si="47"/>
        <v>-6.9151766323286595E-2</v>
      </c>
      <c r="T183" s="20">
        <v>0</v>
      </c>
      <c r="U183" s="19">
        <f t="shared" si="35"/>
        <v>0</v>
      </c>
      <c r="W183" s="19">
        <f t="shared" si="41"/>
        <v>0.4085714263575414</v>
      </c>
      <c r="X183" s="21">
        <f t="shared" si="42"/>
        <v>0</v>
      </c>
      <c r="Y183" s="19">
        <f t="shared" si="40"/>
        <v>2.2991777920713901</v>
      </c>
      <c r="Z183" s="21">
        <f t="shared" si="49"/>
        <v>-3.8643413414697347E-2</v>
      </c>
      <c r="AA183" s="19">
        <f t="shared" si="46"/>
        <v>2.4271420348735178</v>
      </c>
      <c r="AB183" s="19">
        <f t="shared" si="50"/>
        <v>-1.5921364658294964E-3</v>
      </c>
      <c r="AD183" s="19">
        <v>0</v>
      </c>
      <c r="AE183" s="19">
        <f t="shared" si="36"/>
        <v>0</v>
      </c>
    </row>
    <row r="184" spans="1:31" x14ac:dyDescent="0.25">
      <c r="A184" s="1">
        <v>43990</v>
      </c>
      <c r="B184">
        <v>65477.68</v>
      </c>
      <c r="C184">
        <v>0.37999999523162797</v>
      </c>
      <c r="D184">
        <f t="shared" si="37"/>
        <v>1.1926663861352438E-3</v>
      </c>
      <c r="E184" s="6">
        <f t="shared" si="43"/>
        <v>2.9605194057170212E-3</v>
      </c>
      <c r="F184" s="12">
        <f t="shared" si="38"/>
        <v>1.8268793927552853</v>
      </c>
      <c r="G184" s="6">
        <f t="shared" si="48"/>
        <v>-3.5797298584297588E-2</v>
      </c>
      <c r="H184" s="6">
        <f t="shared" si="52"/>
        <v>0.7812750368064223</v>
      </c>
      <c r="J184" s="3">
        <f t="shared" si="44"/>
        <v>5.6179422582080765E-2</v>
      </c>
      <c r="K184" s="6">
        <f t="shared" si="45"/>
        <v>2.1229594953431612E-3</v>
      </c>
      <c r="L184" s="12">
        <f t="shared" si="39"/>
        <v>1.1559371382034485</v>
      </c>
      <c r="M184" s="6">
        <f t="shared" si="51"/>
        <v>8.9396348730599318E-3</v>
      </c>
      <c r="N184" s="6"/>
      <c r="O184" s="6"/>
      <c r="P184" s="40"/>
      <c r="Q184" s="32"/>
      <c r="R184" s="19">
        <f t="shared" si="47"/>
        <v>-6.3719591514127899E-2</v>
      </c>
      <c r="T184" s="20">
        <v>0</v>
      </c>
      <c r="U184" s="19">
        <f t="shared" si="35"/>
        <v>0</v>
      </c>
      <c r="W184" s="19">
        <f t="shared" si="41"/>
        <v>0.40285714183534854</v>
      </c>
      <c r="X184" s="21">
        <f t="shared" si="42"/>
        <v>2.9605194057170212E-3</v>
      </c>
      <c r="Y184" s="19">
        <f t="shared" si="40"/>
        <v>2.3059845525420108</v>
      </c>
      <c r="Z184" s="21">
        <f t="shared" si="49"/>
        <v>-3.579729858429781E-2</v>
      </c>
      <c r="AA184" s="19">
        <f t="shared" si="46"/>
        <v>2.4461830413587218</v>
      </c>
      <c r="AB184" s="19">
        <f t="shared" si="50"/>
        <v>-1.4633941115221843E-3</v>
      </c>
      <c r="AD184" s="19">
        <v>0</v>
      </c>
      <c r="AE184" s="19">
        <f t="shared" si="36"/>
        <v>0</v>
      </c>
    </row>
    <row r="185" spans="1:31" x14ac:dyDescent="0.25">
      <c r="A185" s="1">
        <v>43991</v>
      </c>
      <c r="B185">
        <v>66068.66</v>
      </c>
      <c r="C185">
        <v>0.30000001192092901</v>
      </c>
      <c r="D185">
        <f t="shared" si="37"/>
        <v>9.0256710378253668E-3</v>
      </c>
      <c r="E185" s="6">
        <f t="shared" si="43"/>
        <v>2.305828359302069E-2</v>
      </c>
      <c r="F185" s="12">
        <f t="shared" si="38"/>
        <v>1.869004095883682</v>
      </c>
      <c r="G185" s="6">
        <f t="shared" si="48"/>
        <v>-1.356443925389772E-2</v>
      </c>
      <c r="H185" s="6">
        <f t="shared" si="52"/>
        <v>0.78444152670071277</v>
      </c>
      <c r="J185" s="3">
        <f t="shared" si="44"/>
        <v>6.7425158554092049E-2</v>
      </c>
      <c r="K185" s="6">
        <f t="shared" si="45"/>
        <v>1.3386206619869487E-2</v>
      </c>
      <c r="L185" s="12">
        <f t="shared" si="39"/>
        <v>1.1714107515750205</v>
      </c>
      <c r="M185" s="6">
        <f t="shared" si="51"/>
        <v>9.712898325394459E-3</v>
      </c>
      <c r="N185" s="6"/>
      <c r="O185" s="6"/>
      <c r="P185" s="40"/>
      <c r="Q185" s="32"/>
      <c r="R185" s="19">
        <f t="shared" si="47"/>
        <v>-2.0117771385017368E-2</v>
      </c>
      <c r="T185" s="20">
        <v>0</v>
      </c>
      <c r="U185" s="19">
        <f t="shared" si="35"/>
        <v>0</v>
      </c>
      <c r="W185" s="19">
        <f t="shared" si="41"/>
        <v>0.39142857279096299</v>
      </c>
      <c r="X185" s="21">
        <f t="shared" si="42"/>
        <v>2.305828359302069E-2</v>
      </c>
      <c r="Y185" s="19">
        <f t="shared" si="40"/>
        <v>2.3591565983156495</v>
      </c>
      <c r="Z185" s="21">
        <f t="shared" si="49"/>
        <v>-2.8388167392414121E-2</v>
      </c>
      <c r="AA185" s="19">
        <f t="shared" si="46"/>
        <v>2.4624163496120719</v>
      </c>
      <c r="AB185" s="19">
        <f t="shared" si="50"/>
        <v>-1.1528581426486378E-3</v>
      </c>
      <c r="AD185" s="19">
        <v>0</v>
      </c>
      <c r="AE185" s="19">
        <f t="shared" si="36"/>
        <v>0</v>
      </c>
    </row>
    <row r="186" spans="1:31" x14ac:dyDescent="0.25">
      <c r="A186" s="1">
        <v>43992</v>
      </c>
      <c r="B186">
        <v>66529.25</v>
      </c>
      <c r="C186">
        <v>0.37999999523162797</v>
      </c>
      <c r="D186">
        <f t="shared" si="37"/>
        <v>6.9713840117235915E-3</v>
      </c>
      <c r="E186" s="6">
        <f t="shared" si="43"/>
        <v>1.8345747423937853E-2</v>
      </c>
      <c r="F186" s="12">
        <f t="shared" si="38"/>
        <v>1.9032923729610693</v>
      </c>
      <c r="G186" s="6">
        <f t="shared" si="48"/>
        <v>-1.0563222117285886E-2</v>
      </c>
      <c r="H186" s="6">
        <f t="shared" si="52"/>
        <v>0.81644614160151074</v>
      </c>
      <c r="J186" s="3">
        <f t="shared" si="44"/>
        <v>7.2901939208347158E-2</v>
      </c>
      <c r="K186" s="6">
        <f t="shared" si="45"/>
        <v>9.5626866547404259E-3</v>
      </c>
      <c r="L186" s="12">
        <f t="shared" si="39"/>
        <v>1.1826125855363265</v>
      </c>
      <c r="M186" s="6">
        <f t="shared" si="51"/>
        <v>2.5234354742714071E-2</v>
      </c>
      <c r="N186" s="6"/>
      <c r="O186" s="6"/>
      <c r="P186" s="40"/>
      <c r="Q186" s="32"/>
      <c r="R186" s="19">
        <f t="shared" si="47"/>
        <v>-1.4489631184017138E-2</v>
      </c>
      <c r="T186" s="20">
        <v>0</v>
      </c>
      <c r="U186" s="19">
        <f t="shared" si="35"/>
        <v>0</v>
      </c>
      <c r="W186" s="19">
        <f t="shared" si="41"/>
        <v>0.37999999948910274</v>
      </c>
      <c r="X186" s="21">
        <f t="shared" si="42"/>
        <v>1.8345747423937853E-2</v>
      </c>
      <c r="Y186" s="19">
        <f t="shared" si="40"/>
        <v>2.402437089401865</v>
      </c>
      <c r="Z186" s="21">
        <f t="shared" si="49"/>
        <v>-3.2981480601270707E-3</v>
      </c>
      <c r="AA186" s="19">
        <f t="shared" si="46"/>
        <v>2.4554372742844932</v>
      </c>
      <c r="AB186" s="19">
        <f t="shared" si="50"/>
        <v>-1.3432019195392156E-4</v>
      </c>
      <c r="AD186" s="19">
        <v>0</v>
      </c>
      <c r="AE186" s="19">
        <f t="shared" si="36"/>
        <v>0</v>
      </c>
    </row>
    <row r="187" spans="1:31" x14ac:dyDescent="0.25">
      <c r="A187" s="1">
        <v>43993</v>
      </c>
      <c r="B187">
        <v>65843.42</v>
      </c>
      <c r="C187">
        <v>7.9999998211860698E-2</v>
      </c>
      <c r="D187">
        <f t="shared" si="37"/>
        <v>-1.0308698805412631E-2</v>
      </c>
      <c r="E187" s="6">
        <f t="shared" si="43"/>
        <v>-3.164951406656747E-2</v>
      </c>
      <c r="F187" s="12">
        <f t="shared" si="38"/>
        <v>1.8430540942302474</v>
      </c>
      <c r="G187" s="6">
        <f t="shared" si="48"/>
        <v>-3.4843277343271972E-2</v>
      </c>
      <c r="H187" s="6">
        <f t="shared" si="52"/>
        <v>0.75895650389173164</v>
      </c>
      <c r="J187" s="3">
        <f t="shared" si="44"/>
        <v>8.480744360400759E-2</v>
      </c>
      <c r="K187" s="6">
        <f t="shared" si="45"/>
        <v>-1.2155417457867451E-2</v>
      </c>
      <c r="L187" s="12">
        <f t="shared" si="39"/>
        <v>1.1682374358682046</v>
      </c>
      <c r="M187" s="6">
        <f t="shared" si="51"/>
        <v>1.081886215114336E-2</v>
      </c>
      <c r="N187" s="6"/>
      <c r="O187" s="6"/>
      <c r="P187" s="40"/>
      <c r="Q187" s="32"/>
      <c r="R187" s="19">
        <f t="shared" si="47"/>
        <v>-4.1085164064095722E-2</v>
      </c>
      <c r="T187" s="20">
        <v>0</v>
      </c>
      <c r="U187" s="19">
        <f t="shared" si="35"/>
        <v>0</v>
      </c>
      <c r="W187" s="19">
        <f t="shared" si="41"/>
        <v>0.32571428375584704</v>
      </c>
      <c r="X187" s="21">
        <f t="shared" si="42"/>
        <v>-3.164951406656747E-2</v>
      </c>
      <c r="Y187" s="19">
        <f t="shared" si="40"/>
        <v>2.3264011229467974</v>
      </c>
      <c r="Z187" s="21">
        <f t="shared" si="49"/>
        <v>-3.7187939707358231E-2</v>
      </c>
      <c r="AA187" s="19">
        <f t="shared" si="46"/>
        <v>2.405026812425322</v>
      </c>
      <c r="AB187" s="19">
        <f t="shared" si="50"/>
        <v>-1.5462588406595134E-3</v>
      </c>
      <c r="AD187" s="19">
        <v>0</v>
      </c>
      <c r="AE187" s="19">
        <f t="shared" si="36"/>
        <v>0</v>
      </c>
    </row>
    <row r="188" spans="1:31" x14ac:dyDescent="0.25">
      <c r="A188" s="1">
        <v>43994</v>
      </c>
      <c r="B188">
        <v>65833.72</v>
      </c>
      <c r="C188">
        <v>7.9999998211860698E-2</v>
      </c>
      <c r="D188">
        <f t="shared" si="37"/>
        <v>-1.473192006125057E-4</v>
      </c>
      <c r="E188" s="6">
        <f t="shared" si="43"/>
        <v>-5.2082545953302615E-4</v>
      </c>
      <c r="F188" s="12">
        <f t="shared" si="38"/>
        <v>1.8420941847346757</v>
      </c>
      <c r="G188" s="6">
        <f t="shared" si="48"/>
        <v>-3.7689396741104164E-2</v>
      </c>
      <c r="H188" s="6">
        <f t="shared" si="52"/>
        <v>0.75804039456229355</v>
      </c>
      <c r="J188" s="3">
        <f t="shared" si="44"/>
        <v>8.4793419700549474E-2</v>
      </c>
      <c r="K188" s="6">
        <f t="shared" si="45"/>
        <v>-1.7373895419334179E-4</v>
      </c>
      <c r="L188" s="12">
        <f t="shared" si="39"/>
        <v>1.1680344675178473</v>
      </c>
      <c r="M188" s="6">
        <f t="shared" si="51"/>
        <v>5.4482904274044675E-3</v>
      </c>
      <c r="N188" s="6"/>
      <c r="O188" s="6"/>
      <c r="P188" s="40"/>
      <c r="Q188" s="32"/>
      <c r="R188" s="19">
        <f t="shared" si="47"/>
        <v>-4.4448492435150519E-2</v>
      </c>
      <c r="T188" s="20">
        <v>0</v>
      </c>
      <c r="U188" s="19">
        <f t="shared" si="35"/>
        <v>0</v>
      </c>
      <c r="W188" s="19">
        <f t="shared" si="41"/>
        <v>0.28285714132445172</v>
      </c>
      <c r="X188" s="21">
        <f t="shared" si="42"/>
        <v>-5.2082545953302615E-4</v>
      </c>
      <c r="Y188" s="19">
        <f t="shared" si="40"/>
        <v>2.3251894740128805</v>
      </c>
      <c r="Z188" s="21">
        <f t="shared" si="49"/>
        <v>-4.39532259744152E-2</v>
      </c>
      <c r="AA188" s="19">
        <f t="shared" si="46"/>
        <v>2.3345857630360047</v>
      </c>
      <c r="AB188" s="19">
        <f t="shared" si="50"/>
        <v>-1.8826991353385265E-3</v>
      </c>
      <c r="AD188" s="19">
        <v>0</v>
      </c>
      <c r="AE188" s="19">
        <f t="shared" si="36"/>
        <v>0</v>
      </c>
    </row>
    <row r="189" spans="1:31" x14ac:dyDescent="0.25">
      <c r="A189" s="1">
        <v>43995</v>
      </c>
      <c r="B189">
        <v>65833.72</v>
      </c>
      <c r="C189">
        <v>7.9999998211860698E-2</v>
      </c>
      <c r="D189">
        <f t="shared" si="37"/>
        <v>0</v>
      </c>
      <c r="E189" s="6">
        <f t="shared" si="43"/>
        <v>0</v>
      </c>
      <c r="F189" s="12">
        <f t="shared" si="38"/>
        <v>1.8420941847346757</v>
      </c>
      <c r="G189" s="6">
        <f t="shared" si="48"/>
        <v>-4.3953225974415311E-2</v>
      </c>
      <c r="H189" s="6">
        <f t="shared" si="52"/>
        <v>0.74344387935964007</v>
      </c>
      <c r="J189" s="3">
        <f t="shared" si="44"/>
        <v>8.4793419700549474E-2</v>
      </c>
      <c r="K189" s="6">
        <f t="shared" si="45"/>
        <v>0</v>
      </c>
      <c r="L189" s="12">
        <f t="shared" si="39"/>
        <v>1.1680344675178473</v>
      </c>
      <c r="M189" s="6">
        <f t="shared" si="51"/>
        <v>5.6572288547986904E-3</v>
      </c>
      <c r="N189" s="6"/>
      <c r="O189" s="6"/>
      <c r="P189" s="40"/>
      <c r="Q189" s="32"/>
      <c r="R189" s="19">
        <f t="shared" si="47"/>
        <v>-5.1835656740390305E-2</v>
      </c>
      <c r="T189" s="20">
        <v>0</v>
      </c>
      <c r="U189" s="19">
        <f t="shared" si="35"/>
        <v>0</v>
      </c>
      <c r="W189" s="19">
        <f t="shared" si="41"/>
        <v>0.2399999988930564</v>
      </c>
      <c r="X189" s="21">
        <f t="shared" si="42"/>
        <v>0</v>
      </c>
      <c r="Y189" s="19">
        <f t="shared" si="40"/>
        <v>2.3251894740128805</v>
      </c>
      <c r="Z189" s="21">
        <f t="shared" si="49"/>
        <v>-4.368048963522142E-2</v>
      </c>
      <c r="AA189" s="19">
        <f t="shared" si="46"/>
        <v>2.2535601565514449</v>
      </c>
      <c r="AB189" s="19">
        <f t="shared" si="50"/>
        <v>-1.9382881574399309E-3</v>
      </c>
      <c r="AD189" s="19">
        <v>0</v>
      </c>
      <c r="AE189" s="19">
        <f t="shared" si="36"/>
        <v>0</v>
      </c>
    </row>
    <row r="190" spans="1:31" x14ac:dyDescent="0.25">
      <c r="A190" s="1">
        <v>43996</v>
      </c>
      <c r="B190">
        <v>65833.72</v>
      </c>
      <c r="C190">
        <v>7.9999998211860698E-2</v>
      </c>
      <c r="D190">
        <f t="shared" si="37"/>
        <v>0</v>
      </c>
      <c r="E190" s="6">
        <f t="shared" si="43"/>
        <v>0</v>
      </c>
      <c r="F190" s="12">
        <f t="shared" si="38"/>
        <v>1.8420941847346757</v>
      </c>
      <c r="G190" s="6">
        <f t="shared" si="48"/>
        <v>-4.3680489635221531E-2</v>
      </c>
      <c r="H190" s="6">
        <f t="shared" si="52"/>
        <v>0.72650727662934456</v>
      </c>
      <c r="J190" s="3">
        <f t="shared" si="44"/>
        <v>8.4793419700549474E-2</v>
      </c>
      <c r="K190" s="6">
        <f t="shared" si="45"/>
        <v>0</v>
      </c>
      <c r="L190" s="12">
        <f t="shared" si="39"/>
        <v>1.1680344675178473</v>
      </c>
      <c r="M190" s="6">
        <f t="shared" si="51"/>
        <v>5.6572288547986904E-3</v>
      </c>
      <c r="N190" s="6"/>
      <c r="O190" s="6"/>
      <c r="P190" s="40"/>
      <c r="Q190" s="32"/>
      <c r="R190" s="19">
        <f t="shared" si="47"/>
        <v>-5.1514008739688172E-2</v>
      </c>
      <c r="T190" s="20">
        <v>0</v>
      </c>
      <c r="U190" s="19">
        <f t="shared" si="35"/>
        <v>0</v>
      </c>
      <c r="W190" s="19">
        <f t="shared" si="41"/>
        <v>0.19714285646166108</v>
      </c>
      <c r="X190" s="21">
        <f t="shared" si="42"/>
        <v>0</v>
      </c>
      <c r="Y190" s="19">
        <f t="shared" si="40"/>
        <v>2.3251894740128805</v>
      </c>
      <c r="Z190" s="21">
        <f t="shared" si="49"/>
        <v>-4.368048963522142E-2</v>
      </c>
      <c r="AA190" s="19">
        <f t="shared" si="46"/>
        <v>2.1721649825272467</v>
      </c>
      <c r="AB190" s="19">
        <f t="shared" si="50"/>
        <v>-2.0109195197687301E-3</v>
      </c>
      <c r="AD190" s="19">
        <v>0</v>
      </c>
      <c r="AE190" s="19">
        <f t="shared" si="36"/>
        <v>0</v>
      </c>
    </row>
    <row r="191" spans="1:31" x14ac:dyDescent="0.25">
      <c r="A191" s="1">
        <v>43997</v>
      </c>
      <c r="B191">
        <v>65936.72</v>
      </c>
      <c r="C191">
        <v>7.9999998211860698E-2</v>
      </c>
      <c r="D191">
        <f t="shared" si="37"/>
        <v>1.5645477727828094E-3</v>
      </c>
      <c r="E191" s="6">
        <f t="shared" si="43"/>
        <v>1.0140587432974494E-2</v>
      </c>
      <c r="F191" s="12">
        <f t="shared" si="38"/>
        <v>1.8607741018747517</v>
      </c>
      <c r="G191" s="6">
        <f t="shared" si="48"/>
        <v>-3.3982848026508083E-2</v>
      </c>
      <c r="H191" s="6">
        <f t="shared" si="52"/>
        <v>0.74711803102771768</v>
      </c>
      <c r="J191" s="3">
        <f t="shared" si="44"/>
        <v>8.5036556670946159E-2</v>
      </c>
      <c r="K191" s="6">
        <f t="shared" si="45"/>
        <v>1.8398531573155261E-3</v>
      </c>
      <c r="L191" s="12">
        <f t="shared" si="39"/>
        <v>1.1701834794207635</v>
      </c>
      <c r="M191" s="6">
        <f t="shared" si="51"/>
        <v>7.5074904824845579E-3</v>
      </c>
      <c r="N191" s="6"/>
      <c r="O191" s="6"/>
      <c r="P191" s="40"/>
      <c r="Q191" s="32"/>
      <c r="R191" s="19">
        <f t="shared" si="47"/>
        <v>-3.9962634138640707E-2</v>
      </c>
      <c r="T191" s="20">
        <v>0</v>
      </c>
      <c r="U191" s="19">
        <f t="shared" si="35"/>
        <v>0</v>
      </c>
      <c r="W191" s="19">
        <f t="shared" si="41"/>
        <v>0.15428571403026575</v>
      </c>
      <c r="X191" s="21">
        <f t="shared" si="42"/>
        <v>1.0140587432974494E-2</v>
      </c>
      <c r="Y191" s="19">
        <f t="shared" si="40"/>
        <v>2.3487682611723399</v>
      </c>
      <c r="Z191" s="21">
        <f t="shared" si="49"/>
        <v>-3.3982848026508083E-2</v>
      </c>
      <c r="AA191" s="19">
        <f t="shared" si="46"/>
        <v>2.1017799551457585</v>
      </c>
      <c r="AB191" s="19">
        <f t="shared" si="50"/>
        <v>-1.6168604112580078E-3</v>
      </c>
      <c r="AD191" s="19">
        <v>0</v>
      </c>
      <c r="AE191" s="19">
        <f t="shared" si="36"/>
        <v>0</v>
      </c>
    </row>
    <row r="192" spans="1:31" x14ac:dyDescent="0.25">
      <c r="A192" s="1">
        <v>43998</v>
      </c>
      <c r="B192">
        <v>65947.3</v>
      </c>
      <c r="C192">
        <v>3.9999999105930301E-2</v>
      </c>
      <c r="D192">
        <f t="shared" si="37"/>
        <v>1.6045687440935374E-4</v>
      </c>
      <c r="E192" s="6">
        <f t="shared" si="43"/>
        <v>1.3697538303270498E-3</v>
      </c>
      <c r="F192" s="12">
        <f t="shared" si="38"/>
        <v>1.8633229043281678</v>
      </c>
      <c r="G192" s="6">
        <f t="shared" si="48"/>
        <v>-3.2659642332430794E-2</v>
      </c>
      <c r="H192" s="6">
        <f t="shared" si="52"/>
        <v>0.73425806803482918</v>
      </c>
      <c r="J192" s="3">
        <f t="shared" si="44"/>
        <v>7.5909238098524956E-2</v>
      </c>
      <c r="K192" s="6">
        <f t="shared" si="45"/>
        <v>2.1137990372277458E-4</v>
      </c>
      <c r="L192" s="12">
        <f t="shared" si="39"/>
        <v>1.1704308326919812</v>
      </c>
      <c r="M192" s="6">
        <f t="shared" si="51"/>
        <v>7.6468927701613953E-3</v>
      </c>
      <c r="N192" s="6"/>
      <c r="O192" s="6"/>
      <c r="P192" s="40"/>
      <c r="Q192" s="32"/>
      <c r="R192" s="19">
        <f t="shared" si="47"/>
        <v>-4.3024595096107843E-2</v>
      </c>
      <c r="T192" s="20">
        <v>0</v>
      </c>
      <c r="U192" s="19">
        <f t="shared" si="35"/>
        <v>0</v>
      </c>
      <c r="W192" s="19">
        <f t="shared" si="41"/>
        <v>0.11714285505669453</v>
      </c>
      <c r="X192" s="21">
        <f t="shared" si="42"/>
        <v>1.3697538303270498E-3</v>
      </c>
      <c r="Y192" s="19">
        <f t="shared" si="40"/>
        <v>2.3519854954946311</v>
      </c>
      <c r="Z192" s="21">
        <f t="shared" si="49"/>
        <v>-3.2782348929397465E-2</v>
      </c>
      <c r="AA192" s="19">
        <f t="shared" si="46"/>
        <v>2.1693862989347084</v>
      </c>
      <c r="AB192" s="19">
        <f t="shared" si="50"/>
        <v>-1.5111346902806318E-3</v>
      </c>
      <c r="AD192" s="19">
        <v>0</v>
      </c>
      <c r="AE192" s="19">
        <f t="shared" si="36"/>
        <v>0</v>
      </c>
    </row>
    <row r="193" spans="1:31" x14ac:dyDescent="0.25">
      <c r="A193" s="1">
        <v>43999</v>
      </c>
      <c r="B193">
        <v>66032.62</v>
      </c>
      <c r="C193">
        <v>0.87000000476837203</v>
      </c>
      <c r="D193">
        <f t="shared" si="37"/>
        <v>1.2937603207407999E-3</v>
      </c>
      <c r="E193" s="6">
        <f t="shared" si="43"/>
        <v>6.9132231146646662E-3</v>
      </c>
      <c r="F193" s="12">
        <f t="shared" si="38"/>
        <v>1.8762044713004535</v>
      </c>
      <c r="G193" s="6">
        <f t="shared" si="48"/>
        <v>-2.6095757507104356E-2</v>
      </c>
      <c r="H193" s="6">
        <f t="shared" si="52"/>
        <v>0.72731477020399105</v>
      </c>
      <c r="J193" s="3">
        <f t="shared" si="44"/>
        <v>7.2653659354091862E-2</v>
      </c>
      <c r="K193" s="6">
        <f t="shared" si="45"/>
        <v>1.7807228599944363E-3</v>
      </c>
      <c r="L193" s="12">
        <f t="shared" si="39"/>
        <v>1.1725150456317981</v>
      </c>
      <c r="M193" s="6">
        <f t="shared" si="51"/>
        <v>4.8836818008406446E-3</v>
      </c>
      <c r="N193" s="6"/>
      <c r="O193" s="6"/>
      <c r="P193" s="40"/>
      <c r="Q193" s="32"/>
      <c r="R193" s="19">
        <f t="shared" si="47"/>
        <v>-3.591802221540083E-2</v>
      </c>
      <c r="T193" s="20">
        <v>0</v>
      </c>
      <c r="U193" s="19">
        <f t="shared" si="35"/>
        <v>0</v>
      </c>
      <c r="W193" s="19">
        <f t="shared" si="41"/>
        <v>0.18714285641908654</v>
      </c>
      <c r="X193" s="21">
        <f t="shared" si="42"/>
        <v>6.9132231146646662E-3</v>
      </c>
      <c r="Y193" s="19">
        <f t="shared" si="40"/>
        <v>2.3682452959874407</v>
      </c>
      <c r="Z193" s="21">
        <f t="shared" si="49"/>
        <v>-3.3010877773441472E-2</v>
      </c>
      <c r="AA193" s="19">
        <f t="shared" si="46"/>
        <v>2.1977946751602824</v>
      </c>
      <c r="AB193" s="19">
        <f t="shared" si="50"/>
        <v>-1.5020000797405714E-3</v>
      </c>
      <c r="AD193" s="19">
        <v>0</v>
      </c>
      <c r="AE193" s="19">
        <f t="shared" si="36"/>
        <v>0</v>
      </c>
    </row>
    <row r="194" spans="1:31" x14ac:dyDescent="0.25">
      <c r="A194" s="1">
        <v>44000</v>
      </c>
      <c r="B194">
        <v>66276.62</v>
      </c>
      <c r="C194">
        <v>0.87000000476837203</v>
      </c>
      <c r="D194">
        <f t="shared" si="37"/>
        <v>3.6951434003376082E-3</v>
      </c>
      <c r="E194" s="6">
        <f t="shared" si="43"/>
        <v>1.2317144659052034E-2</v>
      </c>
      <c r="F194" s="12">
        <f t="shared" si="38"/>
        <v>1.8993139531834213</v>
      </c>
      <c r="G194" s="6">
        <f t="shared" si="48"/>
        <v>-2.1100332871247129E-2</v>
      </c>
      <c r="H194" s="6">
        <f t="shared" si="52"/>
        <v>0.74859035610031066</v>
      </c>
      <c r="J194" s="3">
        <f t="shared" si="44"/>
        <v>7.3495345580027543E-2</v>
      </c>
      <c r="K194" s="6">
        <f t="shared" si="45"/>
        <v>5.0277243697208606E-3</v>
      </c>
      <c r="L194" s="12">
        <f t="shared" si="39"/>
        <v>1.1784101281005854</v>
      </c>
      <c r="M194" s="6">
        <f t="shared" si="51"/>
        <v>6.0380976077005766E-3</v>
      </c>
      <c r="N194" s="6"/>
      <c r="O194" s="6"/>
      <c r="P194" s="40"/>
      <c r="Q194" s="32"/>
      <c r="R194" s="19">
        <f t="shared" si="47"/>
        <v>-2.8709753937099895E-2</v>
      </c>
      <c r="T194" s="20">
        <v>0</v>
      </c>
      <c r="U194" s="19">
        <f t="shared" si="35"/>
        <v>0</v>
      </c>
      <c r="W194" s="19">
        <f t="shared" si="41"/>
        <v>0.30000000021287387</v>
      </c>
      <c r="X194" s="21">
        <f t="shared" si="42"/>
        <v>1.2317144659052034E-2</v>
      </c>
      <c r="Y194" s="19">
        <f t="shared" si="40"/>
        <v>2.3974153158862372</v>
      </c>
      <c r="Z194" s="21">
        <f t="shared" si="49"/>
        <v>-2.8008598438123755E-2</v>
      </c>
      <c r="AA194" s="19">
        <f t="shared" si="46"/>
        <v>2.179298433471291</v>
      </c>
      <c r="AB194" s="19">
        <f t="shared" si="50"/>
        <v>-1.2852116996895334E-3</v>
      </c>
      <c r="AD194" s="19">
        <v>0</v>
      </c>
      <c r="AE194" s="19">
        <f t="shared" si="36"/>
        <v>0</v>
      </c>
    </row>
    <row r="195" spans="1:31" x14ac:dyDescent="0.25">
      <c r="A195" s="1">
        <v>44001</v>
      </c>
      <c r="B195">
        <v>66354.62</v>
      </c>
      <c r="C195">
        <v>0.87000000476837203</v>
      </c>
      <c r="D195">
        <f t="shared" si="37"/>
        <v>1.1768856046068255E-3</v>
      </c>
      <c r="E195" s="6">
        <f t="shared" si="43"/>
        <v>2.8505879616990159E-3</v>
      </c>
      <c r="F195" s="12">
        <f t="shared" si="38"/>
        <v>1.9047281146738533</v>
      </c>
      <c r="G195" s="6">
        <f t="shared" si="48"/>
        <v>-2.5237851449956272E-2</v>
      </c>
      <c r="H195" s="6">
        <f t="shared" si="52"/>
        <v>0.75357486671935359</v>
      </c>
      <c r="J195" s="3">
        <f t="shared" si="44"/>
        <v>7.1808353771250485E-2</v>
      </c>
      <c r="K195" s="6">
        <f t="shared" si="45"/>
        <v>1.6389257555685793E-3</v>
      </c>
      <c r="L195" s="12">
        <f t="shared" si="39"/>
        <v>1.1803414548101525</v>
      </c>
      <c r="M195" s="6">
        <f t="shared" si="51"/>
        <v>1.3162076183005134E-2</v>
      </c>
      <c r="N195" s="6"/>
      <c r="O195" s="6"/>
      <c r="P195" s="40"/>
      <c r="Q195" s="32"/>
      <c r="R195" s="19">
        <f t="shared" si="47"/>
        <v>-3.5146121759527943E-2</v>
      </c>
      <c r="T195" s="20">
        <v>0</v>
      </c>
      <c r="U195" s="19">
        <f t="shared" ref="U195:U258" si="53">ABS(S195-T195)</f>
        <v>0</v>
      </c>
      <c r="W195" s="19">
        <f t="shared" si="41"/>
        <v>0.41285714400666118</v>
      </c>
      <c r="X195" s="21">
        <f t="shared" si="42"/>
        <v>2.8505879616990159E-3</v>
      </c>
      <c r="Y195" s="19">
        <f t="shared" si="40"/>
        <v>2.4042493591248957</v>
      </c>
      <c r="Z195" s="21">
        <f t="shared" si="49"/>
        <v>-1.3332630825288905E-2</v>
      </c>
      <c r="AA195" s="19">
        <f t="shared" si="46"/>
        <v>2.1930065151675966</v>
      </c>
      <c r="AB195" s="19">
        <f t="shared" si="50"/>
        <v>-6.0796129574060948E-4</v>
      </c>
      <c r="AD195" s="19">
        <v>0</v>
      </c>
      <c r="AE195" s="19">
        <f t="shared" ref="AE195:AE258" si="54">ABS(AC195-AD195)</f>
        <v>0</v>
      </c>
    </row>
    <row r="196" spans="1:31" x14ac:dyDescent="0.25">
      <c r="A196" s="1">
        <v>44002</v>
      </c>
      <c r="B196">
        <v>66354.62</v>
      </c>
      <c r="C196">
        <v>0.87000000476837203</v>
      </c>
      <c r="D196">
        <f t="shared" ref="D196:D259" si="55">+B196/B195-1</f>
        <v>0</v>
      </c>
      <c r="E196" s="6">
        <f t="shared" si="43"/>
        <v>0</v>
      </c>
      <c r="F196" s="12">
        <f t="shared" ref="F196:F259" si="56">+F195*(1+E196)</f>
        <v>1.9047281146738533</v>
      </c>
      <c r="G196" s="6">
        <f t="shared" si="48"/>
        <v>-1.3332630825288683E-2</v>
      </c>
      <c r="H196" s="6">
        <f t="shared" si="52"/>
        <v>0.75141944713994246</v>
      </c>
      <c r="J196" s="3">
        <f t="shared" si="44"/>
        <v>7.1808353771250485E-2</v>
      </c>
      <c r="K196" s="6">
        <f t="shared" si="45"/>
        <v>0</v>
      </c>
      <c r="L196" s="12">
        <f t="shared" ref="L196:L259" si="57">L195*(1+K196)</f>
        <v>1.1803414548101525</v>
      </c>
      <c r="M196" s="6">
        <f t="shared" si="51"/>
        <v>1.223962935947509E-2</v>
      </c>
      <c r="N196" s="6"/>
      <c r="O196" s="6"/>
      <c r="P196" s="40"/>
      <c r="Q196" s="32"/>
      <c r="R196" s="19">
        <f t="shared" si="47"/>
        <v>-1.8566963486951006E-2</v>
      </c>
      <c r="T196" s="20">
        <v>0</v>
      </c>
      <c r="U196" s="19">
        <f t="shared" si="53"/>
        <v>0</v>
      </c>
      <c r="W196" s="19">
        <f t="shared" si="41"/>
        <v>0.52571428780044849</v>
      </c>
      <c r="X196" s="21">
        <f t="shared" si="42"/>
        <v>0</v>
      </c>
      <c r="Y196" s="19">
        <f t="shared" ref="Y196:Y259" si="58">+Y195*(1+X196)</f>
        <v>2.4042493591248957</v>
      </c>
      <c r="Z196" s="21">
        <f t="shared" si="49"/>
        <v>-1.5582716486763681E-2</v>
      </c>
      <c r="AA196" s="19">
        <f t="shared" si="46"/>
        <v>2.3064219817172331</v>
      </c>
      <c r="AB196" s="19">
        <f t="shared" si="50"/>
        <v>-6.7562296103168692E-4</v>
      </c>
      <c r="AD196" s="19">
        <v>0</v>
      </c>
      <c r="AE196" s="19">
        <f t="shared" si="54"/>
        <v>0</v>
      </c>
    </row>
    <row r="197" spans="1:31" x14ac:dyDescent="0.25">
      <c r="A197" s="1">
        <v>44003</v>
      </c>
      <c r="B197">
        <v>66354.62</v>
      </c>
      <c r="C197">
        <v>0.87000000476837203</v>
      </c>
      <c r="D197">
        <f t="shared" si="55"/>
        <v>0</v>
      </c>
      <c r="E197" s="6">
        <f t="shared" si="43"/>
        <v>0</v>
      </c>
      <c r="F197" s="12">
        <f t="shared" si="56"/>
        <v>1.9047281146738533</v>
      </c>
      <c r="G197" s="6">
        <f t="shared" si="48"/>
        <v>-1.5582716486763348E-2</v>
      </c>
      <c r="H197" s="6">
        <f t="shared" si="52"/>
        <v>0.76126644257398324</v>
      </c>
      <c r="J197" s="3">
        <f t="shared" si="44"/>
        <v>7.1808353771250485E-2</v>
      </c>
      <c r="K197" s="6">
        <f t="shared" si="45"/>
        <v>0</v>
      </c>
      <c r="L197" s="12">
        <f t="shared" si="57"/>
        <v>1.1803414548101525</v>
      </c>
      <c r="M197" s="6">
        <f t="shared" si="51"/>
        <v>1.223962935947509E-2</v>
      </c>
      <c r="N197" s="6"/>
      <c r="O197" s="6"/>
      <c r="P197" s="40"/>
      <c r="Q197" s="32"/>
      <c r="R197" s="19">
        <f t="shared" si="47"/>
        <v>-2.1700422956920807E-2</v>
      </c>
      <c r="T197" s="20">
        <v>0</v>
      </c>
      <c r="U197" s="19">
        <f t="shared" si="53"/>
        <v>0</v>
      </c>
      <c r="W197" s="19">
        <f t="shared" si="41"/>
        <v>0.63857143159423579</v>
      </c>
      <c r="X197" s="21">
        <f t="shared" si="42"/>
        <v>0</v>
      </c>
      <c r="Y197" s="19">
        <f t="shared" si="58"/>
        <v>2.4042493591248957</v>
      </c>
      <c r="Z197" s="21">
        <f t="shared" si="49"/>
        <v>-1.5582716486763681E-2</v>
      </c>
      <c r="AA197" s="19">
        <f t="shared" si="46"/>
        <v>2.5642076974711072</v>
      </c>
      <c r="AB197" s="19">
        <f t="shared" si="50"/>
        <v>-6.0770102601796999E-4</v>
      </c>
      <c r="AD197" s="19">
        <v>0</v>
      </c>
      <c r="AE197" s="19">
        <f t="shared" si="54"/>
        <v>0</v>
      </c>
    </row>
    <row r="198" spans="1:31" x14ac:dyDescent="0.25">
      <c r="A198" s="1">
        <v>44004</v>
      </c>
      <c r="B198">
        <v>66580.62</v>
      </c>
      <c r="C198">
        <v>0.86000001430511497</v>
      </c>
      <c r="D198">
        <f t="shared" si="55"/>
        <v>3.4059421936256662E-3</v>
      </c>
      <c r="E198" s="6">
        <f t="shared" si="43"/>
        <v>4.5412562259437485E-3</v>
      </c>
      <c r="F198" s="12">
        <f t="shared" si="56"/>
        <v>1.913377973083346</v>
      </c>
      <c r="G198" s="6">
        <f t="shared" si="48"/>
        <v>-1.1112225369082185E-2</v>
      </c>
      <c r="H198" s="6">
        <f t="shared" si="52"/>
        <v>0.7692648047718682</v>
      </c>
      <c r="J198" s="3">
        <f t="shared" si="44"/>
        <v>7.2136343453251359E-2</v>
      </c>
      <c r="K198" s="6">
        <f t="shared" si="45"/>
        <v>4.7215342926730398E-3</v>
      </c>
      <c r="L198" s="12">
        <f t="shared" si="57"/>
        <v>1.1859144774661021</v>
      </c>
      <c r="M198" s="6">
        <f t="shared" si="51"/>
        <v>1.7018953481898524E-2</v>
      </c>
      <c r="N198" s="6"/>
      <c r="O198" s="6"/>
      <c r="P198" s="40"/>
      <c r="Q198" s="32"/>
      <c r="R198" s="19">
        <f t="shared" si="47"/>
        <v>-1.5404475521113108E-2</v>
      </c>
      <c r="T198" s="20">
        <v>0</v>
      </c>
      <c r="U198" s="19">
        <f t="shared" si="53"/>
        <v>0</v>
      </c>
      <c r="W198" s="19">
        <f t="shared" si="41"/>
        <v>0.75000000532184352</v>
      </c>
      <c r="X198" s="21">
        <f t="shared" si="42"/>
        <v>4.5412562259437485E-3</v>
      </c>
      <c r="Y198" s="19">
        <f t="shared" si="58"/>
        <v>2.4151676714957429</v>
      </c>
      <c r="Z198" s="21">
        <f t="shared" si="49"/>
        <v>-1.1112225369082518E-2</v>
      </c>
      <c r="AA198" s="19">
        <f t="shared" si="46"/>
        <v>2.9811015098972518</v>
      </c>
      <c r="AB198" s="19">
        <f t="shared" si="50"/>
        <v>-3.7275568551389311E-4</v>
      </c>
      <c r="AD198" s="19">
        <v>0</v>
      </c>
      <c r="AE198" s="19">
        <f t="shared" si="54"/>
        <v>0</v>
      </c>
    </row>
    <row r="199" spans="1:31" x14ac:dyDescent="0.25">
      <c r="A199" s="1">
        <v>44005</v>
      </c>
      <c r="B199">
        <v>66620.289999999994</v>
      </c>
      <c r="C199">
        <v>0.89999997615814198</v>
      </c>
      <c r="D199">
        <f t="shared" si="55"/>
        <v>5.9581902361371952E-4</v>
      </c>
      <c r="E199" s="6">
        <f t="shared" si="43"/>
        <v>6.8260771776288928E-4</v>
      </c>
      <c r="F199" s="12">
        <f t="shared" si="56"/>
        <v>1.9146840596547701</v>
      </c>
      <c r="G199" s="6">
        <f t="shared" si="48"/>
        <v>-1.0437202942117918E-2</v>
      </c>
      <c r="H199" s="6">
        <f t="shared" si="52"/>
        <v>0.74763904508858103</v>
      </c>
      <c r="J199" s="3">
        <f t="shared" si="44"/>
        <v>7.2158266987992006E-2</v>
      </c>
      <c r="K199" s="6">
        <f t="shared" si="45"/>
        <v>8.2571138205532414E-4</v>
      </c>
      <c r="L199" s="12">
        <f t="shared" si="57"/>
        <v>1.18689370054829</v>
      </c>
      <c r="M199" s="6">
        <f t="shared" si="51"/>
        <v>1.785871760755442E-2</v>
      </c>
      <c r="N199" s="6"/>
      <c r="O199" s="6"/>
      <c r="P199" s="40"/>
      <c r="Q199" s="32"/>
      <c r="R199" s="19">
        <f t="shared" si="47"/>
        <v>-1.4464320413702275E-2</v>
      </c>
      <c r="T199" s="20">
        <v>0</v>
      </c>
      <c r="U199" s="19">
        <f t="shared" si="53"/>
        <v>0</v>
      </c>
      <c r="W199" s="19">
        <f t="shared" si="41"/>
        <v>0.87285714490073096</v>
      </c>
      <c r="X199" s="21">
        <f t="shared" si="42"/>
        <v>6.8260771776288928E-4</v>
      </c>
      <c r="Y199" s="19">
        <f t="shared" si="58"/>
        <v>2.4168162835879974</v>
      </c>
      <c r="Z199" s="21">
        <f t="shared" si="49"/>
        <v>-1.0437202942118029E-2</v>
      </c>
      <c r="AA199" s="19">
        <f t="shared" si="46"/>
        <v>3.6037527127931441</v>
      </c>
      <c r="AB199" s="19">
        <f t="shared" si="50"/>
        <v>-2.8962039778885143E-4</v>
      </c>
      <c r="AD199" s="19">
        <v>0</v>
      </c>
      <c r="AE199" s="19">
        <f t="shared" si="54"/>
        <v>0</v>
      </c>
    </row>
    <row r="200" spans="1:31" x14ac:dyDescent="0.25">
      <c r="A200" s="1">
        <v>44006</v>
      </c>
      <c r="B200">
        <v>66512.479999999996</v>
      </c>
      <c r="C200">
        <v>0.82999998331069902</v>
      </c>
      <c r="D200">
        <f t="shared" si="55"/>
        <v>-1.6182757535279091E-3</v>
      </c>
      <c r="E200" s="6">
        <f t="shared" si="43"/>
        <v>-1.8662158629396337E-3</v>
      </c>
      <c r="F200" s="12">
        <f t="shared" si="56"/>
        <v>1.9111108458901247</v>
      </c>
      <c r="G200" s="6">
        <f t="shared" si="48"/>
        <v>-1.2283940731362186E-2</v>
      </c>
      <c r="H200" s="6">
        <f t="shared" si="52"/>
        <v>0.74803368346690813</v>
      </c>
      <c r="J200" s="3">
        <f t="shared" si="44"/>
        <v>7.2496624193911577E-2</v>
      </c>
      <c r="K200" s="6">
        <f t="shared" si="45"/>
        <v>-2.2322084255942715E-3</v>
      </c>
      <c r="L200" s="12">
        <f t="shared" si="57"/>
        <v>1.1842443064296413</v>
      </c>
      <c r="M200" s="6">
        <f t="shared" si="51"/>
        <v>3.002836100940609E-2</v>
      </c>
      <c r="N200" s="6"/>
      <c r="O200" s="6"/>
      <c r="P200" s="40"/>
      <c r="Q200" s="32"/>
      <c r="R200" s="19">
        <f t="shared" si="47"/>
        <v>-1.6944155494062051E-2</v>
      </c>
      <c r="T200" s="20">
        <v>0</v>
      </c>
      <c r="U200" s="19">
        <f t="shared" si="53"/>
        <v>0</v>
      </c>
      <c r="W200" s="19">
        <f t="shared" si="41"/>
        <v>0.86714285612106345</v>
      </c>
      <c r="X200" s="21">
        <f t="shared" si="42"/>
        <v>-1.8662158629396337E-3</v>
      </c>
      <c r="Y200" s="19">
        <f t="shared" si="58"/>
        <v>2.4123059827017546</v>
      </c>
      <c r="Z200" s="21">
        <f t="shared" si="49"/>
        <v>4.649897667322378E-2</v>
      </c>
      <c r="AA200" s="19">
        <f t="shared" si="46"/>
        <v>4.094349542773144</v>
      </c>
      <c r="AB200" s="19">
        <f t="shared" si="50"/>
        <v>1.1356865403760704E-3</v>
      </c>
      <c r="AD200" s="19">
        <v>0</v>
      </c>
      <c r="AE200" s="19">
        <f t="shared" si="54"/>
        <v>0</v>
      </c>
    </row>
    <row r="201" spans="1:31" x14ac:dyDescent="0.25">
      <c r="A201" s="1">
        <v>44007</v>
      </c>
      <c r="B201">
        <v>66522.850000000006</v>
      </c>
      <c r="C201">
        <v>0.259999990463257</v>
      </c>
      <c r="D201">
        <f t="shared" si="55"/>
        <v>1.5591059001263119E-4</v>
      </c>
      <c r="E201" s="6">
        <f t="shared" si="43"/>
        <v>1.998853725966104E-4</v>
      </c>
      <c r="F201" s="12">
        <f t="shared" si="56"/>
        <v>1.9114928489936289</v>
      </c>
      <c r="G201" s="6">
        <f t="shared" si="48"/>
        <v>4.6708156511098275E-2</v>
      </c>
      <c r="H201" s="6">
        <f t="shared" si="52"/>
        <v>0.74838308983103929</v>
      </c>
      <c r="J201" s="3">
        <f t="shared" si="44"/>
        <v>7.1295236387893313E-2</v>
      </c>
      <c r="K201" s="6">
        <f t="shared" si="45"/>
        <v>2.1868303958538595E-4</v>
      </c>
      <c r="L201" s="12">
        <f t="shared" si="57"/>
        <v>1.1845032805741831</v>
      </c>
      <c r="M201" s="6">
        <f t="shared" si="51"/>
        <v>3.7901335269964198E-2</v>
      </c>
      <c r="N201" s="6"/>
      <c r="O201" s="6"/>
      <c r="P201" s="40"/>
      <c r="Q201" s="32"/>
      <c r="R201" s="19">
        <f t="shared" si="47"/>
        <v>6.551371294566577E-2</v>
      </c>
      <c r="T201" s="20">
        <v>0</v>
      </c>
      <c r="U201" s="19">
        <f t="shared" si="53"/>
        <v>0</v>
      </c>
      <c r="W201" s="19">
        <f t="shared" ref="W201:W264" si="59">AVERAGE(C195:C201)</f>
        <v>0.77999999693461852</v>
      </c>
      <c r="X201" s="21">
        <f t="shared" ref="X201:X264" si="60">IF(W201&lt;&gt;0,D201/W201,0)</f>
        <v>1.998853725966104E-4</v>
      </c>
      <c r="Y201" s="19">
        <f t="shared" si="58"/>
        <v>2.4127881673819238</v>
      </c>
      <c r="Z201" s="21">
        <f t="shared" si="49"/>
        <v>6.9794981538221057E-2</v>
      </c>
      <c r="AA201" s="19">
        <f t="shared" si="46"/>
        <v>4.3624954059885139</v>
      </c>
      <c r="AB201" s="19">
        <f t="shared" si="50"/>
        <v>1.5998866484171336E-3</v>
      </c>
      <c r="AD201" s="19">
        <v>0</v>
      </c>
      <c r="AE201" s="19">
        <f t="shared" si="54"/>
        <v>0</v>
      </c>
    </row>
    <row r="202" spans="1:31" x14ac:dyDescent="0.25">
      <c r="A202" s="1">
        <v>44008</v>
      </c>
      <c r="B202">
        <v>66472.88</v>
      </c>
      <c r="C202">
        <v>0.37999999523162797</v>
      </c>
      <c r="D202">
        <f t="shared" si="55"/>
        <v>-7.5117046248018848E-4</v>
      </c>
      <c r="E202" s="6">
        <f t="shared" ref="E202:E265" si="61">IF(C202&lt;&gt;0,D202/AVERAGE(C196:C202),0)</f>
        <v>-1.0579865734714276E-3</v>
      </c>
      <c r="F202" s="12">
        <f t="shared" si="56"/>
        <v>1.9094705152241069</v>
      </c>
      <c r="G202" s="6">
        <f t="shared" si="48"/>
        <v>6.8663152811386796E-2</v>
      </c>
      <c r="H202" s="6">
        <f t="shared" si="52"/>
        <v>0.74653332399671357</v>
      </c>
      <c r="J202" s="3">
        <f t="shared" si="44"/>
        <v>6.8770180051349133E-2</v>
      </c>
      <c r="K202" s="6">
        <f t="shared" si="45"/>
        <v>-1.0922909637859121E-3</v>
      </c>
      <c r="L202" s="12">
        <f t="shared" si="57"/>
        <v>1.1832094583442372</v>
      </c>
      <c r="M202" s="6">
        <f t="shared" si="51"/>
        <v>3.7079299176274727E-2</v>
      </c>
      <c r="N202" s="6"/>
      <c r="O202" s="6"/>
      <c r="P202" s="40"/>
      <c r="Q202" s="32"/>
      <c r="R202" s="19">
        <f t="shared" si="47"/>
        <v>9.9844369696455035E-2</v>
      </c>
      <c r="T202" s="20">
        <v>0</v>
      </c>
      <c r="U202" s="19">
        <f t="shared" si="53"/>
        <v>0</v>
      </c>
      <c r="W202" s="19">
        <f t="shared" si="59"/>
        <v>0.70999999557222637</v>
      </c>
      <c r="X202" s="21">
        <f t="shared" si="60"/>
        <v>-1.0579865734714276E-3</v>
      </c>
      <c r="Y202" s="19">
        <f t="shared" si="58"/>
        <v>2.410235469896203</v>
      </c>
      <c r="Z202" s="21">
        <f t="shared" si="49"/>
        <v>6.9406733722461311E-2</v>
      </c>
      <c r="AA202" s="19">
        <f t="shared" si="46"/>
        <v>4.5125713768586895</v>
      </c>
      <c r="AB202" s="19">
        <f t="shared" si="50"/>
        <v>1.5380750336358563E-3</v>
      </c>
      <c r="AD202" s="19">
        <v>0</v>
      </c>
      <c r="AE202" s="19">
        <f t="shared" si="54"/>
        <v>0</v>
      </c>
    </row>
    <row r="203" spans="1:31" x14ac:dyDescent="0.25">
      <c r="A203" s="1">
        <v>44009</v>
      </c>
      <c r="B203">
        <v>66472.88</v>
      </c>
      <c r="C203">
        <v>0.37999999523162797</v>
      </c>
      <c r="D203">
        <f t="shared" si="55"/>
        <v>0</v>
      </c>
      <c r="E203" s="6">
        <f t="shared" si="61"/>
        <v>0</v>
      </c>
      <c r="F203" s="12">
        <f t="shared" si="56"/>
        <v>1.9094705152241069</v>
      </c>
      <c r="G203" s="6">
        <f t="shared" si="48"/>
        <v>6.9406733722461533E-2</v>
      </c>
      <c r="H203" s="6">
        <f t="shared" si="52"/>
        <v>0.75651415905397279</v>
      </c>
      <c r="J203" s="3">
        <f t="shared" si="44"/>
        <v>6.8790930922280391E-2</v>
      </c>
      <c r="K203" s="6">
        <f t="shared" si="45"/>
        <v>0</v>
      </c>
      <c r="L203" s="12">
        <f t="shared" si="57"/>
        <v>1.1832094583442372</v>
      </c>
      <c r="M203" s="6">
        <f t="shared" si="51"/>
        <v>2.9778507116376751E-2</v>
      </c>
      <c r="N203" s="6"/>
      <c r="O203" s="6"/>
      <c r="P203" s="40"/>
      <c r="Q203" s="32"/>
      <c r="R203" s="19">
        <f t="shared" si="47"/>
        <v>0.10089518021042174</v>
      </c>
      <c r="T203" s="20">
        <v>0</v>
      </c>
      <c r="U203" s="19">
        <f t="shared" si="53"/>
        <v>0</v>
      </c>
      <c r="W203" s="19">
        <f t="shared" si="59"/>
        <v>0.63999999420983456</v>
      </c>
      <c r="X203" s="21">
        <f t="shared" si="60"/>
        <v>0</v>
      </c>
      <c r="Y203" s="19">
        <f t="shared" si="58"/>
        <v>2.410235469896203</v>
      </c>
      <c r="Z203" s="21">
        <f t="shared" si="49"/>
        <v>5.4598407449605979E-2</v>
      </c>
      <c r="AA203" s="19">
        <f t="shared" si="46"/>
        <v>4.5827123287800893</v>
      </c>
      <c r="AB203" s="19">
        <f t="shared" si="50"/>
        <v>1.1913994056908213E-3</v>
      </c>
      <c r="AD203" s="19">
        <v>0</v>
      </c>
      <c r="AE203" s="19">
        <f t="shared" si="54"/>
        <v>0</v>
      </c>
    </row>
    <row r="204" spans="1:31" x14ac:dyDescent="0.25">
      <c r="A204" s="1">
        <v>44010</v>
      </c>
      <c r="B204">
        <v>66472.88</v>
      </c>
      <c r="C204">
        <v>0.37999999523162797</v>
      </c>
      <c r="D204">
        <f t="shared" si="55"/>
        <v>0</v>
      </c>
      <c r="E204" s="6">
        <f t="shared" si="61"/>
        <v>0</v>
      </c>
      <c r="F204" s="12">
        <f t="shared" si="56"/>
        <v>1.9094705152241069</v>
      </c>
      <c r="G204" s="6">
        <f t="shared" si="48"/>
        <v>5.4598407449606201E-2</v>
      </c>
      <c r="H204" s="6">
        <f t="shared" si="52"/>
        <v>0.74976982032689388</v>
      </c>
      <c r="J204" s="3">
        <f t="shared" si="44"/>
        <v>6.8790930922280391E-2</v>
      </c>
      <c r="K204" s="6">
        <f t="shared" si="45"/>
        <v>0</v>
      </c>
      <c r="L204" s="12">
        <f t="shared" si="57"/>
        <v>1.1832094583442372</v>
      </c>
      <c r="M204" s="6">
        <f t="shared" si="51"/>
        <v>2.9778507116376751E-2</v>
      </c>
      <c r="N204" s="6"/>
      <c r="O204" s="6"/>
      <c r="P204" s="40"/>
      <c r="Q204" s="32"/>
      <c r="R204" s="19">
        <f t="shared" si="47"/>
        <v>7.9368612573787065E-2</v>
      </c>
      <c r="T204" s="20">
        <v>0</v>
      </c>
      <c r="U204" s="19">
        <f t="shared" si="53"/>
        <v>0</v>
      </c>
      <c r="W204" s="19">
        <f t="shared" si="59"/>
        <v>0.5699999928474424</v>
      </c>
      <c r="X204" s="21">
        <f t="shared" si="60"/>
        <v>0</v>
      </c>
      <c r="Y204" s="19">
        <f t="shared" si="58"/>
        <v>2.410235469896203</v>
      </c>
      <c r="Z204" s="21">
        <f t="shared" si="49"/>
        <v>5.4598407449605979E-2</v>
      </c>
      <c r="AA204" s="19">
        <f t="shared" si="46"/>
        <v>4.6013481698786505</v>
      </c>
      <c r="AB204" s="19">
        <f t="shared" si="50"/>
        <v>1.1865741394450028E-3</v>
      </c>
      <c r="AD204" s="19">
        <v>0</v>
      </c>
      <c r="AE204" s="19">
        <f t="shared" si="54"/>
        <v>0</v>
      </c>
    </row>
    <row r="205" spans="1:31" x14ac:dyDescent="0.25">
      <c r="A205" s="1">
        <v>44011</v>
      </c>
      <c r="B205">
        <v>66315.98</v>
      </c>
      <c r="C205">
        <v>0.490000009536743</v>
      </c>
      <c r="D205">
        <f t="shared" si="55"/>
        <v>-2.3603610976387079E-3</v>
      </c>
      <c r="E205" s="6">
        <f t="shared" si="61"/>
        <v>-4.5642342358443531E-3</v>
      </c>
      <c r="F205" s="12">
        <f t="shared" si="56"/>
        <v>1.9007552445261857</v>
      </c>
      <c r="G205" s="6">
        <f t="shared" si="48"/>
        <v>4.9784973293257817E-2</v>
      </c>
      <c r="H205" s="6">
        <f t="shared" si="52"/>
        <v>0.74178346100811066</v>
      </c>
      <c r="J205" s="3">
        <f t="shared" si="44"/>
        <v>6.9987817709140185E-2</v>
      </c>
      <c r="K205" s="6">
        <f t="shared" si="45"/>
        <v>-3.3725313560254823E-3</v>
      </c>
      <c r="L205" s="12">
        <f t="shared" si="57"/>
        <v>1.1792190473452253</v>
      </c>
      <c r="M205" s="6">
        <f t="shared" si="51"/>
        <v>2.6305546811365543E-2</v>
      </c>
      <c r="N205" s="6"/>
      <c r="O205" s="6"/>
      <c r="P205" s="40"/>
      <c r="Q205" s="32"/>
      <c r="R205" s="19">
        <f t="shared" si="47"/>
        <v>7.113377002288794E-2</v>
      </c>
      <c r="T205" s="20">
        <v>0</v>
      </c>
      <c r="U205" s="19">
        <f t="shared" si="53"/>
        <v>0</v>
      </c>
      <c r="W205" s="19">
        <f t="shared" si="59"/>
        <v>0.51714284930910359</v>
      </c>
      <c r="X205" s="21">
        <f t="shared" si="60"/>
        <v>-4.5642342358443531E-3</v>
      </c>
      <c r="Y205" s="19">
        <f t="shared" si="58"/>
        <v>2.3992345906480561</v>
      </c>
      <c r="Z205" s="21">
        <f t="shared" si="49"/>
        <v>4.9784973293257373E-2</v>
      </c>
      <c r="AA205" s="19">
        <f t="shared" si="46"/>
        <v>4.5982635747026182</v>
      </c>
      <c r="AB205" s="19">
        <f t="shared" si="50"/>
        <v>1.0826907262808897E-3</v>
      </c>
      <c r="AD205" s="19">
        <v>0</v>
      </c>
      <c r="AE205" s="19">
        <f t="shared" si="54"/>
        <v>0</v>
      </c>
    </row>
    <row r="206" spans="1:31" x14ac:dyDescent="0.25">
      <c r="A206" s="1">
        <v>44012</v>
      </c>
      <c r="B206">
        <v>66501.48</v>
      </c>
      <c r="C206">
        <v>0.259999990463257</v>
      </c>
      <c r="D206">
        <f t="shared" si="55"/>
        <v>2.7972141857814936E-3</v>
      </c>
      <c r="E206" s="6">
        <f t="shared" si="61"/>
        <v>6.5706374385187966E-3</v>
      </c>
      <c r="F206" s="12">
        <f t="shared" si="56"/>
        <v>1.9132444180973305</v>
      </c>
      <c r="G206" s="6">
        <f t="shared" si="48"/>
        <v>5.6682729741172944E-2</v>
      </c>
      <c r="H206" s="6">
        <f t="shared" si="52"/>
        <v>0.71760931819947249</v>
      </c>
      <c r="J206" s="3">
        <f t="shared" si="44"/>
        <v>6.0497075332439199E-2</v>
      </c>
      <c r="K206" s="6">
        <f t="shared" si="45"/>
        <v>4.6237180399390258E-3</v>
      </c>
      <c r="L206" s="12">
        <f t="shared" si="57"/>
        <v>1.1846714237274751</v>
      </c>
      <c r="M206" s="6">
        <f t="shared" si="51"/>
        <v>3.291342638649164E-2</v>
      </c>
      <c r="N206" s="6"/>
      <c r="O206" s="6"/>
      <c r="P206" s="40"/>
      <c r="Q206" s="32"/>
      <c r="R206" s="19">
        <f t="shared" si="47"/>
        <v>9.3694991749095416E-2</v>
      </c>
      <c r="T206" s="20">
        <v>0</v>
      </c>
      <c r="U206" s="19">
        <f t="shared" si="53"/>
        <v>0</v>
      </c>
      <c r="W206" s="19">
        <f t="shared" si="59"/>
        <v>0.42571427992411998</v>
      </c>
      <c r="X206" s="21">
        <f t="shared" si="60"/>
        <v>6.5706374385187966E-3</v>
      </c>
      <c r="Y206" s="19">
        <f t="shared" si="58"/>
        <v>2.4149990912731578</v>
      </c>
      <c r="Z206" s="21">
        <f t="shared" si="49"/>
        <v>5.8765135146874536E-2</v>
      </c>
      <c r="AA206" s="19">
        <f t="shared" si="46"/>
        <v>4.5898506285072527</v>
      </c>
      <c r="AB206" s="19">
        <f t="shared" si="50"/>
        <v>1.2803278342412333E-3</v>
      </c>
      <c r="AD206" s="19">
        <v>0</v>
      </c>
      <c r="AE206" s="19">
        <f t="shared" si="54"/>
        <v>0</v>
      </c>
    </row>
    <row r="207" spans="1:31" x14ac:dyDescent="0.25">
      <c r="A207" s="1">
        <v>44013</v>
      </c>
      <c r="B207">
        <v>66568.52</v>
      </c>
      <c r="C207">
        <v>0.34000000357627902</v>
      </c>
      <c r="D207">
        <f t="shared" si="55"/>
        <v>1.0080978648896455E-3</v>
      </c>
      <c r="E207" s="6">
        <f t="shared" si="61"/>
        <v>2.834010085004167E-3</v>
      </c>
      <c r="F207" s="12">
        <f t="shared" si="56"/>
        <v>1.9186665720732963</v>
      </c>
      <c r="G207" s="6">
        <f t="shared" si="48"/>
        <v>6.1765686217531757E-2</v>
      </c>
      <c r="H207" s="6">
        <f t="shared" si="52"/>
        <v>0.75049990086716556</v>
      </c>
      <c r="J207" s="3">
        <f t="shared" si="44"/>
        <v>5.3191319900441715E-2</v>
      </c>
      <c r="K207" s="6">
        <f t="shared" si="45"/>
        <v>1.8952300239522238E-3</v>
      </c>
      <c r="L207" s="12">
        <f t="shared" si="57"/>
        <v>1.1869166485782419</v>
      </c>
      <c r="M207" s="6">
        <f t="shared" si="51"/>
        <v>3.297402563195484E-2</v>
      </c>
      <c r="N207" s="6"/>
      <c r="O207" s="6"/>
      <c r="P207" s="40"/>
      <c r="Q207" s="32"/>
      <c r="R207" s="19">
        <f t="shared" si="47"/>
        <v>0.1161198600319351</v>
      </c>
      <c r="T207" s="20">
        <v>0</v>
      </c>
      <c r="U207" s="19">
        <f t="shared" si="53"/>
        <v>0</v>
      </c>
      <c r="W207" s="19">
        <f t="shared" si="59"/>
        <v>0.35571428281920286</v>
      </c>
      <c r="X207" s="21">
        <f t="shared" si="60"/>
        <v>2.834010085004167E-3</v>
      </c>
      <c r="Y207" s="19">
        <f t="shared" si="58"/>
        <v>2.4218432230531017</v>
      </c>
      <c r="Z207" s="21">
        <f t="shared" si="49"/>
        <v>5.9675879847495894E-2</v>
      </c>
      <c r="AA207" s="19">
        <f t="shared" si="46"/>
        <v>4.5997590924757725</v>
      </c>
      <c r="AB207" s="19">
        <f t="shared" si="50"/>
        <v>1.2973696806233383E-3</v>
      </c>
      <c r="AD207" s="19">
        <v>0</v>
      </c>
      <c r="AE207" s="19">
        <f t="shared" si="54"/>
        <v>0</v>
      </c>
    </row>
    <row r="208" spans="1:31" x14ac:dyDescent="0.25">
      <c r="A208" s="1">
        <v>44014</v>
      </c>
      <c r="B208">
        <v>66567.14</v>
      </c>
      <c r="C208">
        <v>0.40999999642372098</v>
      </c>
      <c r="D208">
        <f t="shared" si="55"/>
        <v>-2.0730519470824049E-5</v>
      </c>
      <c r="E208" s="6">
        <f t="shared" si="61"/>
        <v>-5.496728677351582E-5</v>
      </c>
      <c r="F208" s="12">
        <f t="shared" si="56"/>
        <v>1.9185611081776062</v>
      </c>
      <c r="G208" s="6">
        <f t="shared" si="48"/>
        <v>5.9617632339521442E-2</v>
      </c>
      <c r="H208" s="6">
        <f t="shared" si="52"/>
        <v>0.75040368063711749</v>
      </c>
      <c r="J208" s="3">
        <f t="shared" si="44"/>
        <v>2.8035409674511756E-2</v>
      </c>
      <c r="K208" s="6">
        <f t="shared" si="45"/>
        <v>-7.3944057573986833E-5</v>
      </c>
      <c r="L208" s="12">
        <f t="shared" si="57"/>
        <v>1.1868288831452438</v>
      </c>
      <c r="M208" s="6">
        <f t="shared" si="51"/>
        <v>3.4986376840784317E-2</v>
      </c>
      <c r="N208" s="6"/>
      <c r="O208" s="6"/>
      <c r="P208" s="40"/>
      <c r="Q208" s="32"/>
      <c r="R208" s="19">
        <f t="shared" si="47"/>
        <v>0.21265119016157091</v>
      </c>
      <c r="T208" s="20">
        <v>0</v>
      </c>
      <c r="U208" s="19">
        <f t="shared" si="53"/>
        <v>0</v>
      </c>
      <c r="W208" s="19">
        <f t="shared" si="59"/>
        <v>0.37714285509926915</v>
      </c>
      <c r="X208" s="21">
        <f t="shared" si="60"/>
        <v>-5.496728677351582E-5</v>
      </c>
      <c r="Y208" s="19">
        <f t="shared" si="58"/>
        <v>2.4217101009021396</v>
      </c>
      <c r="Z208" s="21">
        <f t="shared" si="49"/>
        <v>6.1992579706539264E-2</v>
      </c>
      <c r="AA208" s="19">
        <f t="shared" si="46"/>
        <v>4.5752496823516706</v>
      </c>
      <c r="AB208" s="19">
        <f t="shared" si="50"/>
        <v>1.3549551174368954E-3</v>
      </c>
      <c r="AD208" s="19">
        <v>0</v>
      </c>
      <c r="AE208" s="19">
        <f t="shared" si="54"/>
        <v>0</v>
      </c>
    </row>
    <row r="209" spans="1:31" x14ac:dyDescent="0.25">
      <c r="A209" s="1">
        <v>44015</v>
      </c>
      <c r="B209">
        <v>66567.14</v>
      </c>
      <c r="C209">
        <v>0.40999999642372098</v>
      </c>
      <c r="D209">
        <f t="shared" si="55"/>
        <v>0</v>
      </c>
      <c r="E209" s="6">
        <f t="shared" si="61"/>
        <v>0</v>
      </c>
      <c r="F209" s="12">
        <f t="shared" si="56"/>
        <v>1.9185611081776062</v>
      </c>
      <c r="G209" s="6">
        <f t="shared" si="48"/>
        <v>6.1992579706539264E-2</v>
      </c>
      <c r="H209" s="6">
        <f t="shared" si="52"/>
        <v>0.75040368063711749</v>
      </c>
      <c r="J209" s="3">
        <f t="shared" si="44"/>
        <v>2.7977918790054235E-2</v>
      </c>
      <c r="K209" s="6">
        <f t="shared" si="45"/>
        <v>0</v>
      </c>
      <c r="L209" s="12">
        <f t="shared" si="57"/>
        <v>1.1868288831452438</v>
      </c>
      <c r="M209" s="6">
        <f t="shared" si="51"/>
        <v>3.9516460745341542E-2</v>
      </c>
      <c r="N209" s="6"/>
      <c r="O209" s="6"/>
      <c r="P209" s="40"/>
      <c r="Q209" s="32"/>
      <c r="R209" s="19">
        <f t="shared" si="47"/>
        <v>0.22157680909623906</v>
      </c>
      <c r="T209" s="20">
        <v>0</v>
      </c>
      <c r="U209" s="19">
        <f t="shared" si="53"/>
        <v>0</v>
      </c>
      <c r="W209" s="19">
        <f t="shared" si="59"/>
        <v>0.38142856955528243</v>
      </c>
      <c r="X209" s="21">
        <f t="shared" si="60"/>
        <v>0</v>
      </c>
      <c r="Y209" s="19">
        <f t="shared" si="58"/>
        <v>2.4217101009021396</v>
      </c>
      <c r="Z209" s="21">
        <f t="shared" si="49"/>
        <v>6.7011490152677489E-2</v>
      </c>
      <c r="AA209" s="19">
        <f t="shared" si="46"/>
        <v>4.5188122689305894</v>
      </c>
      <c r="AB209" s="19">
        <f t="shared" si="50"/>
        <v>1.4829447687707605E-3</v>
      </c>
      <c r="AD209" s="19">
        <v>0</v>
      </c>
      <c r="AE209" s="19">
        <f t="shared" si="54"/>
        <v>0</v>
      </c>
    </row>
    <row r="210" spans="1:31" x14ac:dyDescent="0.25">
      <c r="A210" s="1">
        <v>44016</v>
      </c>
      <c r="B210">
        <v>66567.14</v>
      </c>
      <c r="C210">
        <v>0.40999999642372098</v>
      </c>
      <c r="D210">
        <f t="shared" si="55"/>
        <v>0</v>
      </c>
      <c r="E210" s="6">
        <f t="shared" si="61"/>
        <v>0</v>
      </c>
      <c r="F210" s="12">
        <f t="shared" si="56"/>
        <v>1.9185611081776062</v>
      </c>
      <c r="G210" s="6">
        <f t="shared" si="48"/>
        <v>6.7011490152677711E-2</v>
      </c>
      <c r="H210" s="6">
        <f t="shared" si="52"/>
        <v>0.76425145892876256</v>
      </c>
      <c r="J210" s="3">
        <f t="shared" si="44"/>
        <v>2.7977918790054235E-2</v>
      </c>
      <c r="K210" s="6">
        <f t="shared" si="45"/>
        <v>0</v>
      </c>
      <c r="L210" s="12">
        <f t="shared" si="57"/>
        <v>1.1868288831452438</v>
      </c>
      <c r="M210" s="6">
        <f t="shared" si="51"/>
        <v>2.9101203522398755E-2</v>
      </c>
      <c r="N210" s="6"/>
      <c r="O210" s="6"/>
      <c r="P210" s="40"/>
      <c r="Q210" s="32"/>
      <c r="R210" s="19">
        <f t="shared" si="47"/>
        <v>0.23951563608262161</v>
      </c>
      <c r="S210" s="20">
        <f>AVERAGE(R31:R210)</f>
        <v>0.11384858516769454</v>
      </c>
      <c r="T210" s="20">
        <v>6.0182743879806603E-3</v>
      </c>
      <c r="U210" s="19">
        <f t="shared" si="53"/>
        <v>0.10783031077971388</v>
      </c>
      <c r="W210" s="19">
        <f t="shared" si="59"/>
        <v>0.38571428401129565</v>
      </c>
      <c r="X210" s="21">
        <f t="shared" si="60"/>
        <v>0</v>
      </c>
      <c r="Y210" s="19">
        <f t="shared" si="58"/>
        <v>2.4217101009021396</v>
      </c>
      <c r="Z210" s="21">
        <f t="shared" si="49"/>
        <v>5.3558818685406129E-2</v>
      </c>
      <c r="AA210" s="19">
        <f t="shared" si="46"/>
        <v>4.4189870823203332</v>
      </c>
      <c r="AB210" s="19">
        <f t="shared" si="50"/>
        <v>1.2120157331911305E-3</v>
      </c>
      <c r="AD210" s="19">
        <v>0</v>
      </c>
      <c r="AE210" s="19">
        <f t="shared" si="54"/>
        <v>0</v>
      </c>
    </row>
    <row r="211" spans="1:31" x14ac:dyDescent="0.25">
      <c r="A211" s="1">
        <v>44017</v>
      </c>
      <c r="B211">
        <v>66567.14</v>
      </c>
      <c r="C211">
        <v>0.40999999642372098</v>
      </c>
      <c r="D211">
        <f t="shared" si="55"/>
        <v>0</v>
      </c>
      <c r="E211" s="6">
        <f t="shared" si="61"/>
        <v>0</v>
      </c>
      <c r="F211" s="12">
        <f t="shared" si="56"/>
        <v>1.9185611081776062</v>
      </c>
      <c r="G211" s="6">
        <f t="shared" si="48"/>
        <v>5.3558818685406129E-2</v>
      </c>
      <c r="H211" s="6">
        <f t="shared" si="52"/>
        <v>0.74794035610463871</v>
      </c>
      <c r="J211" s="3">
        <f t="shared" si="44"/>
        <v>2.7977918790054235E-2</v>
      </c>
      <c r="K211" s="6">
        <f t="shared" si="45"/>
        <v>0</v>
      </c>
      <c r="L211" s="12">
        <f t="shared" si="57"/>
        <v>1.1868288831452438</v>
      </c>
      <c r="M211" s="6">
        <f t="shared" si="51"/>
        <v>2.8904110339895928E-2</v>
      </c>
      <c r="N211" s="6"/>
      <c r="O211" s="6"/>
      <c r="P211" s="40"/>
      <c r="Q211" s="32"/>
      <c r="R211" s="19">
        <f t="shared" si="47"/>
        <v>0.19143246174710307</v>
      </c>
      <c r="S211" s="20">
        <f t="shared" ref="S211:S274" si="62">AVERAGE(R32:R211)</f>
        <v>0.11491209884406732</v>
      </c>
      <c r="T211" s="20">
        <v>5.61759580940141E-3</v>
      </c>
      <c r="U211" s="19">
        <f t="shared" si="53"/>
        <v>0.10929450303466591</v>
      </c>
      <c r="W211" s="19">
        <f t="shared" si="59"/>
        <v>0.38999999846730893</v>
      </c>
      <c r="X211" s="21">
        <f t="shared" si="60"/>
        <v>0</v>
      </c>
      <c r="Y211" s="19">
        <f t="shared" si="58"/>
        <v>2.4217101009021396</v>
      </c>
      <c r="Z211" s="21">
        <f t="shared" si="49"/>
        <v>5.3293968501825661E-2</v>
      </c>
      <c r="AA211" s="19">
        <f t="shared" si="46"/>
        <v>4.2607590678907652</v>
      </c>
      <c r="AB211" s="19">
        <f t="shared" si="50"/>
        <v>1.2508092490713908E-3</v>
      </c>
      <c r="AD211" s="19">
        <v>0</v>
      </c>
      <c r="AE211" s="19">
        <f t="shared" si="54"/>
        <v>0</v>
      </c>
    </row>
    <row r="212" spans="1:31" x14ac:dyDescent="0.25">
      <c r="A212" s="1">
        <v>44018</v>
      </c>
      <c r="B212">
        <v>66817.3</v>
      </c>
      <c r="C212">
        <v>0.37000000476837203</v>
      </c>
      <c r="D212">
        <f t="shared" si="55"/>
        <v>3.7580103336272153E-3</v>
      </c>
      <c r="E212" s="6">
        <f t="shared" si="61"/>
        <v>1.0078954977619225E-2</v>
      </c>
      <c r="F212" s="12">
        <f t="shared" si="56"/>
        <v>1.9378981992087396</v>
      </c>
      <c r="G212" s="6">
        <f t="shared" si="48"/>
        <v>6.3910070988553391E-2</v>
      </c>
      <c r="H212" s="6">
        <f t="shared" si="52"/>
        <v>0.74710319975225614</v>
      </c>
      <c r="J212" s="3">
        <f t="shared" si="44"/>
        <v>3.0811002592829751E-2</v>
      </c>
      <c r="K212" s="6">
        <f t="shared" si="45"/>
        <v>1.2196975162702978E-2</v>
      </c>
      <c r="L212" s="12">
        <f t="shared" si="57"/>
        <v>1.2013046055553447</v>
      </c>
      <c r="M212" s="6">
        <f t="shared" si="51"/>
        <v>4.1453628218514504E-2</v>
      </c>
      <c r="N212" s="6"/>
      <c r="O212" s="6"/>
      <c r="P212" s="40"/>
      <c r="Q212" s="32"/>
      <c r="R212" s="19">
        <f t="shared" si="47"/>
        <v>0.20742613225908579</v>
      </c>
      <c r="S212" s="20">
        <f t="shared" si="62"/>
        <v>0.11563530488871902</v>
      </c>
      <c r="T212" s="20">
        <v>5.1330752118084102E-3</v>
      </c>
      <c r="U212" s="19">
        <f t="shared" si="53"/>
        <v>0.11050222967691062</v>
      </c>
      <c r="W212" s="19">
        <f t="shared" si="59"/>
        <v>0.37285714064325592</v>
      </c>
      <c r="X212" s="21">
        <f t="shared" si="60"/>
        <v>1.0078954977619225E-2</v>
      </c>
      <c r="Y212" s="19">
        <f t="shared" si="58"/>
        <v>2.4461184079779779</v>
      </c>
      <c r="Z212" s="21">
        <f t="shared" si="49"/>
        <v>6.3910070988553391E-2</v>
      </c>
      <c r="AA212" s="19">
        <f t="shared" si="46"/>
        <v>4.0348587947365697</v>
      </c>
      <c r="AB212" s="19">
        <f t="shared" si="50"/>
        <v>1.5839481439083667E-3</v>
      </c>
      <c r="AD212" s="19">
        <v>0</v>
      </c>
      <c r="AE212" s="19">
        <f t="shared" si="54"/>
        <v>0</v>
      </c>
    </row>
    <row r="213" spans="1:31" x14ac:dyDescent="0.25">
      <c r="A213" s="1">
        <v>44019</v>
      </c>
      <c r="B213">
        <v>66833.3</v>
      </c>
      <c r="C213">
        <v>0.230000004172325</v>
      </c>
      <c r="D213">
        <f t="shared" si="55"/>
        <v>2.3945894251942157E-4</v>
      </c>
      <c r="E213" s="6">
        <f t="shared" si="61"/>
        <v>6.4969480573554125E-4</v>
      </c>
      <c r="F213" s="12">
        <f t="shared" si="56"/>
        <v>1.9391572416028098</v>
      </c>
      <c r="G213" s="6">
        <f t="shared" si="48"/>
        <v>6.4601287835444499E-2</v>
      </c>
      <c r="H213" s="6">
        <f t="shared" si="52"/>
        <v>0.74434994946319333</v>
      </c>
      <c r="J213" s="3">
        <f t="shared" si="44"/>
        <v>3.0790635569857484E-2</v>
      </c>
      <c r="K213" s="6">
        <f t="shared" si="45"/>
        <v>7.777005511176914E-4</v>
      </c>
      <c r="L213" s="12">
        <f t="shared" si="57"/>
        <v>1.2022388608091452</v>
      </c>
      <c r="M213" s="6">
        <f t="shared" si="51"/>
        <v>4.0055571428095682E-2</v>
      </c>
      <c r="N213" s="6"/>
      <c r="O213" s="6"/>
      <c r="P213" s="40"/>
      <c r="Q213" s="32"/>
      <c r="R213" s="19">
        <f t="shared" si="47"/>
        <v>0.20980823110610286</v>
      </c>
      <c r="S213" s="20">
        <f t="shared" si="62"/>
        <v>0.11637780227026046</v>
      </c>
      <c r="T213" s="20">
        <v>4.9542502852936501E-3</v>
      </c>
      <c r="U213" s="19">
        <f t="shared" si="53"/>
        <v>0.11142355198496681</v>
      </c>
      <c r="W213" s="19">
        <f t="shared" si="59"/>
        <v>0.36857142831597994</v>
      </c>
      <c r="X213" s="21">
        <f t="shared" si="60"/>
        <v>6.4969480573554125E-4</v>
      </c>
      <c r="Y213" s="19">
        <f t="shared" si="58"/>
        <v>2.4477076384018552</v>
      </c>
      <c r="Z213" s="21">
        <f t="shared" si="49"/>
        <v>6.14588184051863E-2</v>
      </c>
      <c r="AA213" s="19">
        <f t="shared" si="46"/>
        <v>3.7190857470966878</v>
      </c>
      <c r="AB213" s="19">
        <f t="shared" si="50"/>
        <v>1.6525249102730224E-3</v>
      </c>
      <c r="AD213" s="19">
        <v>0</v>
      </c>
      <c r="AE213" s="19">
        <f t="shared" si="54"/>
        <v>0</v>
      </c>
    </row>
    <row r="214" spans="1:31" x14ac:dyDescent="0.25">
      <c r="A214" s="1">
        <v>44020</v>
      </c>
      <c r="B214">
        <v>66910.720000000001</v>
      </c>
      <c r="C214">
        <v>0.44999998807907099</v>
      </c>
      <c r="D214">
        <f t="shared" si="55"/>
        <v>1.1584045677828225E-3</v>
      </c>
      <c r="E214" s="6">
        <f t="shared" si="61"/>
        <v>3.0144356976153633E-3</v>
      </c>
      <c r="F214" s="12">
        <f t="shared" si="56"/>
        <v>1.9450027064151867</v>
      </c>
      <c r="G214" s="6">
        <f t="shared" si="48"/>
        <v>6.465851775893583E-2</v>
      </c>
      <c r="H214" s="6">
        <f t="shared" si="52"/>
        <v>0.75531905750069073</v>
      </c>
      <c r="J214" s="3">
        <f t="shared" si="44"/>
        <v>3.0743074977909346E-2</v>
      </c>
      <c r="K214" s="6">
        <f t="shared" si="45"/>
        <v>3.7680178987144338E-3</v>
      </c>
      <c r="L214" s="12">
        <f t="shared" si="57"/>
        <v>1.2067689183552042</v>
      </c>
      <c r="M214" s="6">
        <f t="shared" si="51"/>
        <v>3.0184260074993086E-2</v>
      </c>
      <c r="N214" s="6"/>
      <c r="O214" s="6"/>
      <c r="P214" s="40"/>
      <c r="Q214" s="32"/>
      <c r="R214" s="19">
        <f t="shared" si="47"/>
        <v>0.21031896713453899</v>
      </c>
      <c r="S214" s="20">
        <f t="shared" si="62"/>
        <v>0.11721337826013277</v>
      </c>
      <c r="T214" s="20">
        <v>4.9049785239340697E-3</v>
      </c>
      <c r="U214" s="19">
        <f t="shared" si="53"/>
        <v>0.1123083997361987</v>
      </c>
      <c r="W214" s="19">
        <f t="shared" si="59"/>
        <v>0.38428571181637888</v>
      </c>
      <c r="X214" s="21">
        <f t="shared" si="60"/>
        <v>3.0144356976153633E-3</v>
      </c>
      <c r="Y214" s="19">
        <f t="shared" si="58"/>
        <v>2.4550860956843796</v>
      </c>
      <c r="Z214" s="21">
        <f t="shared" si="49"/>
        <v>4.0662623853465307E-2</v>
      </c>
      <c r="AA214" s="19">
        <f t="shared" si="46"/>
        <v>3.4847235509783832</v>
      </c>
      <c r="AB214" s="19">
        <f t="shared" si="50"/>
        <v>1.1668823439968065E-3</v>
      </c>
      <c r="AD214" s="19">
        <v>0</v>
      </c>
      <c r="AE214" s="19">
        <f t="shared" si="54"/>
        <v>0</v>
      </c>
    </row>
    <row r="215" spans="1:31" x14ac:dyDescent="0.25">
      <c r="A215" s="1">
        <v>44021</v>
      </c>
      <c r="B215">
        <v>67806.89</v>
      </c>
      <c r="C215">
        <v>0.66000002622604403</v>
      </c>
      <c r="D215">
        <f t="shared" si="55"/>
        <v>1.3393519005624244E-2</v>
      </c>
      <c r="E215" s="6">
        <f t="shared" si="61"/>
        <v>3.1889330830003997E-2</v>
      </c>
      <c r="F215" s="12">
        <f t="shared" si="56"/>
        <v>2.0070275411853133</v>
      </c>
      <c r="G215" s="6">
        <f t="shared" si="48"/>
        <v>7.3848658547948531E-2</v>
      </c>
      <c r="H215" s="6">
        <f t="shared" si="52"/>
        <v>0.8112950076375407</v>
      </c>
      <c r="J215" s="3">
        <f t="shared" ref="J215:J278" si="63">STDEV(D195:D215)*SQRT(365)</f>
        <v>6.0537761962948813E-2</v>
      </c>
      <c r="K215" s="6">
        <f t="shared" ref="K215:K278" si="64">D215*K$2/J215</f>
        <v>2.2124238774835346E-2</v>
      </c>
      <c r="L215" s="12">
        <f t="shared" si="57"/>
        <v>1.2334677620509444</v>
      </c>
      <c r="M215" s="6">
        <f t="shared" si="51"/>
        <v>4.3002397519348756E-2</v>
      </c>
      <c r="N215" s="6"/>
      <c r="O215" s="6"/>
      <c r="P215" s="40"/>
      <c r="Q215" s="32"/>
      <c r="R215" s="19">
        <f t="shared" si="47"/>
        <v>0.12198775797682519</v>
      </c>
      <c r="S215" s="20">
        <f t="shared" si="62"/>
        <v>0.11765126525373211</v>
      </c>
      <c r="T215" s="20">
        <v>4.8663202192553504E-3</v>
      </c>
      <c r="U215" s="19">
        <f t="shared" si="53"/>
        <v>0.11278494503447675</v>
      </c>
      <c r="W215" s="19">
        <f t="shared" si="59"/>
        <v>0.42000000178813929</v>
      </c>
      <c r="X215" s="21">
        <f t="shared" si="60"/>
        <v>3.1889330830003997E-2</v>
      </c>
      <c r="Y215" s="19">
        <f t="shared" si="58"/>
        <v>2.5333771484058012</v>
      </c>
      <c r="Z215" s="21">
        <f t="shared" si="49"/>
        <v>5.4503012620628732E-2</v>
      </c>
      <c r="AA215" s="19">
        <f t="shared" si="46"/>
        <v>3.3775634655116034</v>
      </c>
      <c r="AB215" s="19">
        <f t="shared" si="50"/>
        <v>1.6136784157325405E-3</v>
      </c>
      <c r="AD215" s="19">
        <v>0</v>
      </c>
      <c r="AE215" s="19">
        <f t="shared" si="54"/>
        <v>0</v>
      </c>
    </row>
    <row r="216" spans="1:31" x14ac:dyDescent="0.25">
      <c r="A216" s="1">
        <v>44022</v>
      </c>
      <c r="B216">
        <v>67537.89</v>
      </c>
      <c r="C216">
        <v>0.66000002622604403</v>
      </c>
      <c r="D216">
        <f t="shared" si="55"/>
        <v>-3.9671484711951699E-3</v>
      </c>
      <c r="E216" s="6">
        <f t="shared" si="61"/>
        <v>-8.7053413573549374E-3</v>
      </c>
      <c r="F216" s="12">
        <f t="shared" si="56"/>
        <v>1.9895556813256825</v>
      </c>
      <c r="G216" s="6">
        <f t="shared" si="48"/>
        <v>4.5323203933407274E-2</v>
      </c>
      <c r="H216" s="6">
        <f t="shared" si="52"/>
        <v>0.79552706629718317</v>
      </c>
      <c r="J216" s="3">
        <f t="shared" si="63"/>
        <v>6.4100403620910379E-2</v>
      </c>
      <c r="K216" s="6">
        <f t="shared" si="64"/>
        <v>-6.1889602047701222E-3</v>
      </c>
      <c r="L216" s="12">
        <f t="shared" si="57"/>
        <v>1.2258338791577443</v>
      </c>
      <c r="M216" s="6">
        <f t="shared" si="51"/>
        <v>4.9302001049757127E-2</v>
      </c>
      <c r="N216" s="6"/>
      <c r="O216" s="6"/>
      <c r="P216" s="40"/>
      <c r="Q216" s="32"/>
      <c r="R216" s="19">
        <f t="shared" si="47"/>
        <v>7.0706581196350315E-2</v>
      </c>
      <c r="S216" s="20">
        <f t="shared" si="62"/>
        <v>0.11780602182987203</v>
      </c>
      <c r="T216" s="20">
        <v>4.8489193045512299E-3</v>
      </c>
      <c r="U216" s="19">
        <f t="shared" si="53"/>
        <v>0.1129571025253208</v>
      </c>
      <c r="W216" s="19">
        <f t="shared" si="59"/>
        <v>0.45571429175989975</v>
      </c>
      <c r="X216" s="21">
        <f t="shared" si="60"/>
        <v>-8.7053413573549374E-3</v>
      </c>
      <c r="Y216" s="19">
        <f t="shared" si="58"/>
        <v>2.5113232355420063</v>
      </c>
      <c r="Z216" s="21">
        <f t="shared" si="49"/>
        <v>7.9488490085051433E-2</v>
      </c>
      <c r="AA216" s="19">
        <f t="shared" si="46"/>
        <v>3.3549133670663176</v>
      </c>
      <c r="AB216" s="19">
        <f t="shared" si="50"/>
        <v>2.3693157285476982E-3</v>
      </c>
      <c r="AD216" s="19">
        <v>0</v>
      </c>
      <c r="AE216" s="19">
        <f t="shared" si="54"/>
        <v>0</v>
      </c>
    </row>
    <row r="217" spans="1:31" x14ac:dyDescent="0.25">
      <c r="A217" s="1">
        <v>44023</v>
      </c>
      <c r="B217">
        <v>67537.89</v>
      </c>
      <c r="C217">
        <v>0.66000002622604403</v>
      </c>
      <c r="D217">
        <f t="shared" si="55"/>
        <v>0</v>
      </c>
      <c r="E217" s="6">
        <f t="shared" si="61"/>
        <v>0</v>
      </c>
      <c r="F217" s="12">
        <f t="shared" si="56"/>
        <v>1.9895556813256825</v>
      </c>
      <c r="G217" s="6">
        <f t="shared" si="48"/>
        <v>7.9488490085051877E-2</v>
      </c>
      <c r="H217" s="6">
        <f t="shared" si="52"/>
        <v>0.75520831462997573</v>
      </c>
      <c r="J217" s="3">
        <f t="shared" si="63"/>
        <v>6.4100403620910379E-2</v>
      </c>
      <c r="K217" s="6">
        <f t="shared" si="64"/>
        <v>0</v>
      </c>
      <c r="L217" s="12">
        <f t="shared" si="57"/>
        <v>1.2258338791577443</v>
      </c>
      <c r="M217" s="6">
        <f t="shared" si="51"/>
        <v>4.9484337360972575E-2</v>
      </c>
      <c r="N217" s="6"/>
      <c r="O217" s="6"/>
      <c r="P217" s="40"/>
      <c r="Q217" s="32"/>
      <c r="R217" s="19">
        <f t="shared" si="47"/>
        <v>0.12400622397816184</v>
      </c>
      <c r="S217" s="20">
        <f t="shared" si="62"/>
        <v>0.11819704767604416</v>
      </c>
      <c r="T217" s="20">
        <v>4.8246394284761802E-3</v>
      </c>
      <c r="U217" s="19">
        <f t="shared" si="53"/>
        <v>0.11337240824756799</v>
      </c>
      <c r="W217" s="19">
        <f t="shared" si="59"/>
        <v>0.49142858173166021</v>
      </c>
      <c r="X217" s="21">
        <f t="shared" si="60"/>
        <v>0</v>
      </c>
      <c r="Y217" s="19">
        <f t="shared" si="58"/>
        <v>2.5113232355420063</v>
      </c>
      <c r="Z217" s="21">
        <f t="shared" si="49"/>
        <v>8.0051008147689062E-2</v>
      </c>
      <c r="AA217" s="19">
        <f t="shared" si="46"/>
        <v>3.3592750431330285</v>
      </c>
      <c r="AB217" s="19">
        <f t="shared" si="50"/>
        <v>2.3829846356679825E-3</v>
      </c>
      <c r="AC217" s="19">
        <f>AVERAGE(AB38:AB217)</f>
        <v>1.4241003549680184E-2</v>
      </c>
      <c r="AD217" s="19">
        <v>1.4241003549680199E-2</v>
      </c>
      <c r="AE217" s="19">
        <f t="shared" si="54"/>
        <v>1.5612511283791264E-17</v>
      </c>
    </row>
    <row r="218" spans="1:31" x14ac:dyDescent="0.25">
      <c r="A218" s="1">
        <v>44024</v>
      </c>
      <c r="B218">
        <v>67537.89</v>
      </c>
      <c r="C218">
        <v>0.66000002622604403</v>
      </c>
      <c r="D218">
        <f t="shared" si="55"/>
        <v>0</v>
      </c>
      <c r="E218" s="6">
        <f t="shared" si="61"/>
        <v>0</v>
      </c>
      <c r="F218" s="12">
        <f t="shared" si="56"/>
        <v>1.9895556813256825</v>
      </c>
      <c r="G218" s="6">
        <f t="shared" si="48"/>
        <v>8.0051008147689506E-2</v>
      </c>
      <c r="H218" s="6">
        <f t="shared" si="52"/>
        <v>0.76632117427484081</v>
      </c>
      <c r="J218" s="3">
        <f t="shared" si="63"/>
        <v>6.4100403620910379E-2</v>
      </c>
      <c r="K218" s="6">
        <f t="shared" si="64"/>
        <v>0</v>
      </c>
      <c r="L218" s="12">
        <f t="shared" si="57"/>
        <v>1.2258338791577443</v>
      </c>
      <c r="M218" s="6">
        <f t="shared" si="51"/>
        <v>4.9484337360972575E-2</v>
      </c>
      <c r="N218" s="6"/>
      <c r="O218" s="6"/>
      <c r="P218" s="40"/>
      <c r="Q218" s="32"/>
      <c r="R218" s="19">
        <f t="shared" si="47"/>
        <v>0.12488378173265642</v>
      </c>
      <c r="S218" s="20">
        <f t="shared" si="62"/>
        <v>0.11861732896061557</v>
      </c>
      <c r="T218" s="20">
        <v>4.80963615414694E-3</v>
      </c>
      <c r="U218" s="19">
        <f t="shared" si="53"/>
        <v>0.11380769280646863</v>
      </c>
      <c r="W218" s="19">
        <f t="shared" si="59"/>
        <v>0.52714287170342067</v>
      </c>
      <c r="X218" s="21">
        <f t="shared" si="60"/>
        <v>0</v>
      </c>
      <c r="Y218" s="19">
        <f t="shared" si="58"/>
        <v>2.5113232355420063</v>
      </c>
      <c r="Z218" s="21">
        <f t="shared" si="49"/>
        <v>8.0051008147689062E-2</v>
      </c>
      <c r="AA218" s="19">
        <f t="shared" si="46"/>
        <v>3.32620870782447</v>
      </c>
      <c r="AB218" s="19">
        <f t="shared" si="50"/>
        <v>2.4066742402357242E-3</v>
      </c>
      <c r="AC218" s="19">
        <f t="shared" ref="AC218:AC281" si="65">AVERAGE(AB39:AB218)</f>
        <v>1.4209239099653092E-2</v>
      </c>
      <c r="AD218" s="19">
        <v>1.42092390996531E-2</v>
      </c>
      <c r="AE218" s="19">
        <f t="shared" si="54"/>
        <v>8.6736173798840355E-18</v>
      </c>
    </row>
    <row r="219" spans="1:31" x14ac:dyDescent="0.25">
      <c r="A219" s="1">
        <v>44025</v>
      </c>
      <c r="B219">
        <v>66745.59</v>
      </c>
      <c r="C219">
        <v>0.57999998331069902</v>
      </c>
      <c r="D219">
        <f t="shared" si="55"/>
        <v>-1.1731192668293366E-2</v>
      </c>
      <c r="E219" s="6">
        <f t="shared" si="61"/>
        <v>-2.1055986406091499E-2</v>
      </c>
      <c r="F219" s="12">
        <f t="shared" si="56"/>
        <v>1.9476636239455267</v>
      </c>
      <c r="G219" s="6">
        <f t="shared" si="48"/>
        <v>5.7309468802246188E-2</v>
      </c>
      <c r="H219" s="6">
        <f t="shared" si="52"/>
        <v>0.74506213908115404</v>
      </c>
      <c r="J219" s="3">
        <f t="shared" si="63"/>
        <v>8.1717695917025948E-2</v>
      </c>
      <c r="K219" s="6">
        <f t="shared" si="64"/>
        <v>-1.4355755551655443E-2</v>
      </c>
      <c r="L219" s="12">
        <f t="shared" si="57"/>
        <v>1.2082361076416182</v>
      </c>
      <c r="M219" s="6">
        <f t="shared" si="51"/>
        <v>3.4418196758527086E-2</v>
      </c>
      <c r="N219" s="6"/>
      <c r="O219" s="6"/>
      <c r="P219" s="40"/>
      <c r="Q219" s="32"/>
      <c r="R219" s="19">
        <f t="shared" si="47"/>
        <v>7.0131038521248523E-2</v>
      </c>
      <c r="S219" s="20">
        <f t="shared" si="62"/>
        <v>0.11880672318880853</v>
      </c>
      <c r="T219" s="20">
        <v>4.8004541141581899E-3</v>
      </c>
      <c r="U219" s="19">
        <f t="shared" si="53"/>
        <v>0.11400626907465033</v>
      </c>
      <c r="W219" s="19">
        <f t="shared" si="59"/>
        <v>0.55714286863803875</v>
      </c>
      <c r="X219" s="21">
        <f t="shared" si="60"/>
        <v>-2.1055986406091499E-2</v>
      </c>
      <c r="Y219" s="19">
        <f t="shared" si="58"/>
        <v>2.4584448476331322</v>
      </c>
      <c r="Z219" s="21">
        <f t="shared" si="49"/>
        <v>5.7309468802245966E-2</v>
      </c>
      <c r="AA219" s="19">
        <f t="shared" si="46"/>
        <v>3.1831235999167524</v>
      </c>
      <c r="AB219" s="19">
        <f t="shared" si="50"/>
        <v>1.8004160694151108E-3</v>
      </c>
      <c r="AC219" s="19">
        <f t="shared" si="65"/>
        <v>1.4193693594699505E-2</v>
      </c>
      <c r="AD219" s="19">
        <v>1.41936935946995E-2</v>
      </c>
      <c r="AE219" s="19">
        <f t="shared" si="54"/>
        <v>5.2041704279304213E-18</v>
      </c>
    </row>
    <row r="220" spans="1:31" x14ac:dyDescent="0.25">
      <c r="A220" s="1">
        <v>44026</v>
      </c>
      <c r="B220">
        <v>67070.59</v>
      </c>
      <c r="C220">
        <v>0.519999980926514</v>
      </c>
      <c r="D220">
        <f t="shared" si="55"/>
        <v>4.8692355554875721E-3</v>
      </c>
      <c r="E220" s="6">
        <f t="shared" si="61"/>
        <v>8.1347609601284589E-3</v>
      </c>
      <c r="F220" s="12">
        <f t="shared" si="56"/>
        <v>1.9635074019570613</v>
      </c>
      <c r="G220" s="6">
        <f t="shared" si="48"/>
        <v>6.5910428591833048E-2</v>
      </c>
      <c r="H220" s="6">
        <f t="shared" si="52"/>
        <v>0.7258149353303216</v>
      </c>
      <c r="J220" s="3">
        <f t="shared" si="63"/>
        <v>8.407372196303263E-2</v>
      </c>
      <c r="K220" s="6">
        <f t="shared" si="64"/>
        <v>5.7916260179709704E-3</v>
      </c>
      <c r="L220" s="12">
        <f t="shared" si="57"/>
        <v>1.2152337593184872</v>
      </c>
      <c r="M220" s="6">
        <f t="shared" si="51"/>
        <v>3.849847540150142E-2</v>
      </c>
      <c r="N220" s="6"/>
      <c r="O220" s="6"/>
      <c r="P220" s="40"/>
      <c r="Q220" s="32"/>
      <c r="R220" s="19">
        <f t="shared" si="47"/>
        <v>7.8395992294493622E-2</v>
      </c>
      <c r="S220" s="20">
        <f t="shared" si="62"/>
        <v>0.11901068480433105</v>
      </c>
      <c r="T220" s="20">
        <v>4.7838707438811398E-3</v>
      </c>
      <c r="U220" s="19">
        <f t="shared" si="53"/>
        <v>0.1142268140604499</v>
      </c>
      <c r="W220" s="19">
        <f t="shared" si="59"/>
        <v>0.59857143674577995</v>
      </c>
      <c r="X220" s="21">
        <f t="shared" si="60"/>
        <v>8.1347609601284589E-3</v>
      </c>
      <c r="Y220" s="19">
        <f t="shared" si="58"/>
        <v>2.4784437088022875</v>
      </c>
      <c r="Z220" s="21">
        <f t="shared" si="49"/>
        <v>5.5209979534218689E-2</v>
      </c>
      <c r="AA220" s="19">
        <f t="shared" si="46"/>
        <v>2.8060498038091941</v>
      </c>
      <c r="AB220" s="19">
        <f t="shared" si="50"/>
        <v>1.9675338427447547E-3</v>
      </c>
      <c r="AC220" s="19">
        <f t="shared" si="65"/>
        <v>1.4172477847547762E-2</v>
      </c>
      <c r="AD220" s="19">
        <v>1.41724778475478E-2</v>
      </c>
      <c r="AE220" s="19">
        <f t="shared" si="54"/>
        <v>3.8163916471489756E-17</v>
      </c>
    </row>
    <row r="221" spans="1:31" x14ac:dyDescent="0.25">
      <c r="A221" s="1">
        <v>44027</v>
      </c>
      <c r="B221">
        <v>67147.39</v>
      </c>
      <c r="C221">
        <v>0.58999997377395597</v>
      </c>
      <c r="D221">
        <f t="shared" si="55"/>
        <v>1.1450622396493859E-3</v>
      </c>
      <c r="E221" s="6">
        <f t="shared" si="61"/>
        <v>1.851139860993856E-3</v>
      </c>
      <c r="F221" s="12">
        <f t="shared" si="56"/>
        <v>1.9671421287761808</v>
      </c>
      <c r="G221" s="6">
        <f t="shared" si="48"/>
        <v>5.7163320789053396E-2</v>
      </c>
      <c r="H221" s="6">
        <f t="shared" si="52"/>
        <v>0.71544831416985422</v>
      </c>
      <c r="J221" s="3">
        <f t="shared" si="63"/>
        <v>8.3693494239561281E-2</v>
      </c>
      <c r="K221" s="6">
        <f t="shared" si="64"/>
        <v>1.3681615877714469E-3</v>
      </c>
      <c r="L221" s="12">
        <f t="shared" si="57"/>
        <v>1.2168963954681498</v>
      </c>
      <c r="M221" s="6">
        <f t="shared" si="51"/>
        <v>3.9699537536360019E-2</v>
      </c>
      <c r="N221" s="6"/>
      <c r="O221" s="6"/>
      <c r="P221" s="40"/>
      <c r="Q221" s="32"/>
      <c r="R221" s="19">
        <f t="shared" si="47"/>
        <v>6.8300793638070775E-2</v>
      </c>
      <c r="S221" s="20">
        <f t="shared" si="62"/>
        <v>0.11912278516590993</v>
      </c>
      <c r="T221" s="20">
        <v>4.7690731254298804E-3</v>
      </c>
      <c r="U221" s="19">
        <f t="shared" si="53"/>
        <v>0.11435371204048006</v>
      </c>
      <c r="W221" s="19">
        <f t="shared" si="59"/>
        <v>0.61857143470219211</v>
      </c>
      <c r="X221" s="21">
        <f t="shared" si="60"/>
        <v>1.851139860993856E-3</v>
      </c>
      <c r="Y221" s="19">
        <f t="shared" si="58"/>
        <v>2.483031654744881</v>
      </c>
      <c r="Z221" s="21">
        <f t="shared" si="49"/>
        <v>5.5717248044801604E-2</v>
      </c>
      <c r="AA221" s="19">
        <f t="shared" ref="AA221:AA284" si="66">STDEV(W201:W221)*SQRT(365)</f>
        <v>2.3768724286150111</v>
      </c>
      <c r="AB221" s="19">
        <f t="shared" si="50"/>
        <v>2.3441412914730008E-3</v>
      </c>
      <c r="AC221" s="19">
        <f t="shared" si="65"/>
        <v>1.4157087604614014E-2</v>
      </c>
      <c r="AD221" s="19">
        <v>1.4157087604614E-2</v>
      </c>
      <c r="AE221" s="19">
        <f t="shared" si="54"/>
        <v>1.3877787807814457E-17</v>
      </c>
    </row>
    <row r="222" spans="1:31" x14ac:dyDescent="0.25">
      <c r="A222" s="1">
        <v>44028</v>
      </c>
      <c r="B222">
        <v>67158.39</v>
      </c>
      <c r="C222">
        <v>0.58999997377395597</v>
      </c>
      <c r="D222">
        <f t="shared" si="55"/>
        <v>1.6381872772708306E-4</v>
      </c>
      <c r="E222" s="6">
        <f t="shared" si="61"/>
        <v>2.6918570344054845E-4</v>
      </c>
      <c r="F222" s="12">
        <f t="shared" si="56"/>
        <v>1.9676716553138829</v>
      </c>
      <c r="G222" s="6">
        <f t="shared" si="48"/>
        <v>5.6001432034850973E-2</v>
      </c>
      <c r="H222" s="6">
        <f t="shared" si="52"/>
        <v>0.71591008833101988</v>
      </c>
      <c r="J222" s="3">
        <f t="shared" si="63"/>
        <v>8.3692973533681186E-2</v>
      </c>
      <c r="K222" s="6">
        <f t="shared" si="64"/>
        <v>1.9573773138930985E-4</v>
      </c>
      <c r="L222" s="12">
        <f t="shared" si="57"/>
        <v>1.2171345880079345</v>
      </c>
      <c r="M222" s="6">
        <f t="shared" si="51"/>
        <v>3.8054558482951917E-2</v>
      </c>
      <c r="N222" s="6"/>
      <c r="O222" s="6"/>
      <c r="P222" s="40"/>
      <c r="Q222" s="32"/>
      <c r="R222" s="19">
        <f t="shared" si="47"/>
        <v>6.6912943429252039E-2</v>
      </c>
      <c r="S222" s="20">
        <f t="shared" si="62"/>
        <v>0.11925990348504034</v>
      </c>
      <c r="T222" s="20">
        <v>4.7585217204007798E-3</v>
      </c>
      <c r="U222" s="19">
        <f t="shared" si="53"/>
        <v>0.11450138176463956</v>
      </c>
      <c r="W222" s="19">
        <f t="shared" si="59"/>
        <v>0.60857142720903667</v>
      </c>
      <c r="X222" s="21">
        <f t="shared" si="60"/>
        <v>2.6918570344054845E-4</v>
      </c>
      <c r="Y222" s="19">
        <f t="shared" si="58"/>
        <v>2.4837000513675282</v>
      </c>
      <c r="Z222" s="21">
        <f t="shared" si="49"/>
        <v>4.8751181127945076E-2</v>
      </c>
      <c r="AA222" s="19">
        <f t="shared" si="66"/>
        <v>2.0872961865792998</v>
      </c>
      <c r="AB222" s="19">
        <f t="shared" si="50"/>
        <v>2.3356139603665652E-3</v>
      </c>
      <c r="AC222" s="19">
        <f t="shared" si="65"/>
        <v>1.4148297724636848E-2</v>
      </c>
      <c r="AD222" s="19">
        <v>1.4148297724636799E-2</v>
      </c>
      <c r="AE222" s="19">
        <f t="shared" si="54"/>
        <v>4.8572257327350599E-17</v>
      </c>
    </row>
    <row r="223" spans="1:31" x14ac:dyDescent="0.25">
      <c r="A223" s="1">
        <v>44029</v>
      </c>
      <c r="B223">
        <v>67406.210000000006</v>
      </c>
      <c r="C223">
        <v>0.66000002622604403</v>
      </c>
      <c r="D223">
        <f t="shared" si="55"/>
        <v>3.6900825049559494E-3</v>
      </c>
      <c r="E223" s="6">
        <f t="shared" si="61"/>
        <v>6.0635158667882256E-3</v>
      </c>
      <c r="F223" s="12">
        <f t="shared" si="56"/>
        <v>1.9796026636165083</v>
      </c>
      <c r="G223" s="6">
        <f t="shared" si="48"/>
        <v>5.5110300555027747E-2</v>
      </c>
      <c r="H223" s="6">
        <f t="shared" si="52"/>
        <v>0.72631453637759713</v>
      </c>
      <c r="J223" s="3">
        <f t="shared" si="63"/>
        <v>8.4561721859175806E-2</v>
      </c>
      <c r="K223" s="6">
        <f t="shared" si="64"/>
        <v>4.3637740857514692E-3</v>
      </c>
      <c r="L223" s="12">
        <f t="shared" si="57"/>
        <v>1.2224458883819553</v>
      </c>
      <c r="M223" s="6">
        <f t="shared" si="51"/>
        <v>3.7368789720391149E-2</v>
      </c>
      <c r="N223" s="6"/>
      <c r="O223" s="6"/>
      <c r="P223" s="40"/>
      <c r="Q223" s="32"/>
      <c r="R223" s="19">
        <f t="shared" si="47"/>
        <v>6.5171686838171594E-2</v>
      </c>
      <c r="S223" s="20">
        <f t="shared" si="62"/>
        <v>0.11942769256825303</v>
      </c>
      <c r="T223" s="20">
        <v>4.7482247900202503E-3</v>
      </c>
      <c r="U223" s="19">
        <f t="shared" si="53"/>
        <v>0.11467946777823278</v>
      </c>
      <c r="W223" s="19">
        <f t="shared" si="59"/>
        <v>0.60857142720903667</v>
      </c>
      <c r="X223" s="21">
        <f t="shared" si="60"/>
        <v>6.0635158667882256E-3</v>
      </c>
      <c r="Y223" s="19">
        <f t="shared" si="58"/>
        <v>2.4987600060373381</v>
      </c>
      <c r="Z223" s="21">
        <f t="shared" si="49"/>
        <v>4.2272479649041239E-2</v>
      </c>
      <c r="AA223" s="19">
        <f t="shared" si="66"/>
        <v>1.9228810129033329</v>
      </c>
      <c r="AB223" s="19">
        <f t="shared" si="50"/>
        <v>2.1983928992680927E-3</v>
      </c>
      <c r="AC223" s="19">
        <f t="shared" si="65"/>
        <v>1.4139932368018589E-2</v>
      </c>
      <c r="AD223" s="19">
        <v>1.4139932368018601E-2</v>
      </c>
      <c r="AE223" s="19">
        <f t="shared" si="54"/>
        <v>1.214306433183765E-17</v>
      </c>
    </row>
    <row r="224" spans="1:31" x14ac:dyDescent="0.25">
      <c r="A224" s="1">
        <v>44030</v>
      </c>
      <c r="B224">
        <v>67406.210000000006</v>
      </c>
      <c r="C224">
        <v>0.58999997377395597</v>
      </c>
      <c r="D224">
        <f t="shared" si="55"/>
        <v>0</v>
      </c>
      <c r="E224" s="6">
        <f t="shared" si="61"/>
        <v>0</v>
      </c>
      <c r="F224" s="12">
        <f t="shared" si="56"/>
        <v>1.9796026636165083</v>
      </c>
      <c r="G224" s="6">
        <f t="shared" si="48"/>
        <v>4.2272479649041683E-2</v>
      </c>
      <c r="H224" s="6">
        <f t="shared" si="52"/>
        <v>0.72631453637759713</v>
      </c>
      <c r="J224" s="3">
        <f t="shared" si="63"/>
        <v>8.4561721859175806E-2</v>
      </c>
      <c r="K224" s="6">
        <f t="shared" si="64"/>
        <v>0</v>
      </c>
      <c r="L224" s="12">
        <f t="shared" si="57"/>
        <v>1.2224458883819553</v>
      </c>
      <c r="M224" s="6">
        <f t="shared" si="51"/>
        <v>3.5671401186680329E-2</v>
      </c>
      <c r="N224" s="6"/>
      <c r="O224" s="6"/>
      <c r="P224" s="40"/>
      <c r="Q224" s="32"/>
      <c r="R224" s="19">
        <f t="shared" ref="R224:R287" si="67">IF(J224&lt;&gt;0,0.1*G224/J224,0)</f>
        <v>4.9990088564468717E-2</v>
      </c>
      <c r="S224" s="20">
        <f t="shared" si="62"/>
        <v>0.11950773486844862</v>
      </c>
      <c r="T224" s="20">
        <v>4.7376601186739599E-3</v>
      </c>
      <c r="U224" s="19">
        <f t="shared" si="53"/>
        <v>0.11477007474977466</v>
      </c>
      <c r="W224" s="19">
        <f t="shared" si="59"/>
        <v>0.59857141971588135</v>
      </c>
      <c r="X224" s="21">
        <f t="shared" si="60"/>
        <v>0</v>
      </c>
      <c r="Y224" s="19">
        <f t="shared" si="58"/>
        <v>2.4987600060373381</v>
      </c>
      <c r="Z224" s="21">
        <f t="shared" si="49"/>
        <v>3.9309835543365867E-2</v>
      </c>
      <c r="AA224" s="19">
        <f t="shared" si="66"/>
        <v>1.8664159008636703</v>
      </c>
      <c r="AB224" s="19">
        <f t="shared" si="50"/>
        <v>2.1061669869601694E-3</v>
      </c>
      <c r="AC224" s="19">
        <f t="shared" si="65"/>
        <v>1.4131825865523534E-2</v>
      </c>
      <c r="AD224" s="19">
        <v>1.4131825865523501E-2</v>
      </c>
      <c r="AE224" s="19">
        <f t="shared" si="54"/>
        <v>3.2959746043559335E-17</v>
      </c>
    </row>
    <row r="225" spans="1:31" x14ac:dyDescent="0.25">
      <c r="A225" s="1">
        <v>44031</v>
      </c>
      <c r="B225">
        <v>67406.210000000006</v>
      </c>
      <c r="C225">
        <v>0.58999997377395597</v>
      </c>
      <c r="D225">
        <f t="shared" si="55"/>
        <v>0</v>
      </c>
      <c r="E225" s="6">
        <f t="shared" si="61"/>
        <v>0</v>
      </c>
      <c r="F225" s="12">
        <f t="shared" si="56"/>
        <v>1.9796026636165083</v>
      </c>
      <c r="G225" s="6">
        <f t="shared" ref="G225:G288" si="68">IF(F196&lt;&gt;0,$F225/$F195-1,0)</f>
        <v>3.930983554336609E-2</v>
      </c>
      <c r="H225" s="6">
        <f t="shared" si="52"/>
        <v>0.72802745438635497</v>
      </c>
      <c r="J225" s="3">
        <f t="shared" si="63"/>
        <v>8.4561721859175806E-2</v>
      </c>
      <c r="K225" s="6">
        <f t="shared" si="64"/>
        <v>0</v>
      </c>
      <c r="L225" s="12">
        <f t="shared" si="57"/>
        <v>1.2224458883819553</v>
      </c>
      <c r="M225" s="6">
        <f t="shared" si="51"/>
        <v>3.5671401186680329E-2</v>
      </c>
      <c r="N225" s="6"/>
      <c r="O225" s="6"/>
      <c r="P225" s="40"/>
      <c r="Q225" s="32"/>
      <c r="R225" s="19">
        <f t="shared" si="67"/>
        <v>4.6486559969569234E-2</v>
      </c>
      <c r="S225" s="20">
        <f t="shared" si="62"/>
        <v>0.11957239424327025</v>
      </c>
      <c r="T225" s="20">
        <v>4.7277074639539198E-3</v>
      </c>
      <c r="U225" s="19">
        <f t="shared" si="53"/>
        <v>0.11484468677931634</v>
      </c>
      <c r="W225" s="19">
        <f t="shared" si="59"/>
        <v>0.58857141222272591</v>
      </c>
      <c r="X225" s="21">
        <f t="shared" si="60"/>
        <v>0</v>
      </c>
      <c r="Y225" s="19">
        <f t="shared" si="58"/>
        <v>2.4987600060373381</v>
      </c>
      <c r="Z225" s="21">
        <f t="shared" si="49"/>
        <v>3.9309835543365867E-2</v>
      </c>
      <c r="AA225" s="19">
        <f t="shared" si="66"/>
        <v>1.8848547341317572</v>
      </c>
      <c r="AB225" s="19">
        <f t="shared" si="50"/>
        <v>2.0855631381838887E-3</v>
      </c>
      <c r="AC225" s="19">
        <f t="shared" si="65"/>
        <v>1.4124895894956468E-2</v>
      </c>
      <c r="AD225" s="19">
        <v>1.41248958949565E-2</v>
      </c>
      <c r="AE225" s="19">
        <f t="shared" si="54"/>
        <v>3.1225022567582528E-17</v>
      </c>
    </row>
    <row r="226" spans="1:31" x14ac:dyDescent="0.25">
      <c r="A226" s="1">
        <v>44032</v>
      </c>
      <c r="B226">
        <v>68244.210000000006</v>
      </c>
      <c r="C226">
        <v>0.57999998331069902</v>
      </c>
      <c r="D226">
        <f t="shared" si="55"/>
        <v>1.2432088972217814E-2</v>
      </c>
      <c r="E226" s="6">
        <f t="shared" si="61"/>
        <v>2.1122481850194403E-2</v>
      </c>
      <c r="F226" s="12">
        <f t="shared" si="56"/>
        <v>2.0214167849493445</v>
      </c>
      <c r="G226" s="6">
        <f t="shared" si="68"/>
        <v>6.1262638681359505E-2</v>
      </c>
      <c r="H226" s="6">
        <f t="shared" si="52"/>
        <v>0.74941310347853496</v>
      </c>
      <c r="J226" s="3">
        <f t="shared" si="63"/>
        <v>9.6518756568591782E-2</v>
      </c>
      <c r="K226" s="6">
        <f t="shared" si="64"/>
        <v>1.2880490190922484E-2</v>
      </c>
      <c r="L226" s="12">
        <f t="shared" si="57"/>
        <v>1.2381915906561927</v>
      </c>
      <c r="M226" s="6">
        <f t="shared" si="51"/>
        <v>4.9011356510684223E-2</v>
      </c>
      <c r="N226" s="6"/>
      <c r="O226" s="6"/>
      <c r="P226" s="40"/>
      <c r="Q226" s="32"/>
      <c r="R226" s="19">
        <f t="shared" si="67"/>
        <v>6.3472262655831821E-2</v>
      </c>
      <c r="S226" s="20">
        <f t="shared" si="62"/>
        <v>0.11970480282122035</v>
      </c>
      <c r="T226" s="20">
        <v>4.7171660996336504E-3</v>
      </c>
      <c r="U226" s="19">
        <f t="shared" si="53"/>
        <v>0.11498763672158671</v>
      </c>
      <c r="W226" s="19">
        <f t="shared" si="59"/>
        <v>0.5885714122227258</v>
      </c>
      <c r="X226" s="21">
        <f t="shared" si="60"/>
        <v>2.1122481850194403E-2</v>
      </c>
      <c r="Y226" s="19">
        <f t="shared" si="58"/>
        <v>2.5515400189128536</v>
      </c>
      <c r="Z226" s="21">
        <f t="shared" si="49"/>
        <v>6.1262638681359283E-2</v>
      </c>
      <c r="AA226" s="19">
        <f t="shared" si="66"/>
        <v>1.9349993550932221</v>
      </c>
      <c r="AB226" s="19">
        <f t="shared" si="50"/>
        <v>3.1660288940203729E-3</v>
      </c>
      <c r="AC226" s="19">
        <f t="shared" si="65"/>
        <v>1.4119059124635035E-2</v>
      </c>
      <c r="AD226" s="19">
        <v>1.4119059124635E-2</v>
      </c>
      <c r="AE226" s="19">
        <f t="shared" si="54"/>
        <v>3.4694469519536142E-17</v>
      </c>
    </row>
    <row r="227" spans="1:31" x14ac:dyDescent="0.25">
      <c r="A227" s="1">
        <v>44033</v>
      </c>
      <c r="B227">
        <v>67937.679999999993</v>
      </c>
      <c r="C227">
        <v>0.50999999046325695</v>
      </c>
      <c r="D227">
        <f t="shared" si="55"/>
        <v>-4.4916631022619002E-3</v>
      </c>
      <c r="E227" s="6">
        <f t="shared" si="61"/>
        <v>-7.6500346759985132E-3</v>
      </c>
      <c r="F227" s="12">
        <f t="shared" si="56"/>
        <v>2.0059528764498364</v>
      </c>
      <c r="G227" s="6">
        <f t="shared" si="68"/>
        <v>5.3143942695105251E-2</v>
      </c>
      <c r="H227" s="6">
        <f t="shared" si="52"/>
        <v>0.71835445081129889</v>
      </c>
      <c r="J227" s="3">
        <f t="shared" si="63"/>
        <v>9.9305997641983293E-2</v>
      </c>
      <c r="K227" s="6">
        <f t="shared" si="64"/>
        <v>-4.523053198111142E-3</v>
      </c>
      <c r="L227" s="12">
        <f t="shared" si="57"/>
        <v>1.2325911842222008</v>
      </c>
      <c r="M227" s="6">
        <f t="shared" si="51"/>
        <v>3.9359251989090405E-2</v>
      </c>
      <c r="N227" s="6"/>
      <c r="O227" s="6"/>
      <c r="P227" s="40"/>
      <c r="Q227" s="32"/>
      <c r="R227" s="19">
        <f t="shared" si="67"/>
        <v>5.3515340419517367E-2</v>
      </c>
      <c r="S227" s="20">
        <f t="shared" si="62"/>
        <v>0.11969131739320468</v>
      </c>
      <c r="T227" s="20">
        <v>4.7007248870415798E-3</v>
      </c>
      <c r="U227" s="19">
        <f t="shared" si="53"/>
        <v>0.1149905925061631</v>
      </c>
      <c r="W227" s="19">
        <f t="shared" si="59"/>
        <v>0.58714284215654622</v>
      </c>
      <c r="X227" s="21">
        <f t="shared" si="60"/>
        <v>-7.6500346759985132E-3</v>
      </c>
      <c r="Y227" s="19">
        <f t="shared" si="58"/>
        <v>2.5320206492909723</v>
      </c>
      <c r="Z227" s="21">
        <f t="shared" si="49"/>
        <v>4.8382967018956835E-2</v>
      </c>
      <c r="AA227" s="19">
        <f t="shared" si="66"/>
        <v>1.9674560907534298</v>
      </c>
      <c r="AB227" s="19">
        <f t="shared" si="50"/>
        <v>2.4591637519304822E-3</v>
      </c>
      <c r="AC227" s="19">
        <f t="shared" si="65"/>
        <v>1.410565044473846E-2</v>
      </c>
      <c r="AD227" s="19">
        <v>1.41056504447385E-2</v>
      </c>
      <c r="AE227" s="19">
        <f t="shared" si="54"/>
        <v>3.9898639947466563E-17</v>
      </c>
    </row>
    <row r="228" spans="1:31" x14ac:dyDescent="0.25">
      <c r="A228" s="1">
        <v>44034</v>
      </c>
      <c r="B228">
        <v>67889.679999999993</v>
      </c>
      <c r="C228">
        <v>0.36000001430511502</v>
      </c>
      <c r="D228">
        <f t="shared" si="55"/>
        <v>-7.0652986678376717E-4</v>
      </c>
      <c r="E228" s="6">
        <f t="shared" si="61"/>
        <v>-1.2746673065826162E-3</v>
      </c>
      <c r="F228" s="12">
        <f t="shared" si="56"/>
        <v>2.0033959538996804</v>
      </c>
      <c r="G228" s="6">
        <f t="shared" si="68"/>
        <v>4.7046627526119877E-2</v>
      </c>
      <c r="H228" s="6">
        <f t="shared" si="52"/>
        <v>0.75748085210959792</v>
      </c>
      <c r="J228" s="3">
        <f t="shared" si="63"/>
        <v>9.9570084783558555E-2</v>
      </c>
      <c r="K228" s="6">
        <f t="shared" si="64"/>
        <v>-7.0958046115918594E-4</v>
      </c>
      <c r="L228" s="12">
        <f t="shared" si="57"/>
        <v>1.2317165616012797</v>
      </c>
      <c r="M228" s="6">
        <f t="shared" si="51"/>
        <v>3.7764848724265443E-2</v>
      </c>
      <c r="N228" s="6"/>
      <c r="O228" s="6"/>
      <c r="P228" s="40"/>
      <c r="Q228" s="32"/>
      <c r="R228" s="19">
        <f t="shared" si="67"/>
        <v>4.7249761440283949E-2</v>
      </c>
      <c r="S228" s="20">
        <f t="shared" si="62"/>
        <v>0.11974910249771591</v>
      </c>
      <c r="T228" s="20">
        <v>4.6955976632135701E-3</v>
      </c>
      <c r="U228" s="19">
        <f t="shared" si="53"/>
        <v>0.11505350483450233</v>
      </c>
      <c r="W228" s="19">
        <f t="shared" si="59"/>
        <v>0.55428570508956898</v>
      </c>
      <c r="X228" s="21">
        <f t="shared" si="60"/>
        <v>-1.2746673065826162E-3</v>
      </c>
      <c r="Y228" s="19">
        <f t="shared" si="58"/>
        <v>2.5287931653497289</v>
      </c>
      <c r="Z228" s="21">
        <f t="shared" si="49"/>
        <v>4.6332392959340218E-2</v>
      </c>
      <c r="AA228" s="19">
        <f t="shared" si="66"/>
        <v>1.8952087716210173</v>
      </c>
      <c r="AB228" s="19">
        <f t="shared" si="50"/>
        <v>2.4447118255848414E-3</v>
      </c>
      <c r="AC228" s="19">
        <f t="shared" si="65"/>
        <v>1.4105308210167452E-2</v>
      </c>
      <c r="AD228" s="19">
        <v>1.41053082101675E-2</v>
      </c>
      <c r="AE228" s="19">
        <f t="shared" si="54"/>
        <v>4.8572257327350599E-17</v>
      </c>
    </row>
    <row r="229" spans="1:31" x14ac:dyDescent="0.25">
      <c r="A229" s="1">
        <v>44035</v>
      </c>
      <c r="B229">
        <v>67292.22</v>
      </c>
      <c r="C229">
        <v>0.50999999046325695</v>
      </c>
      <c r="D229">
        <f t="shared" si="55"/>
        <v>-8.8004539128773152E-3</v>
      </c>
      <c r="E229" s="6">
        <f t="shared" si="61"/>
        <v>-1.6211362674515586E-2</v>
      </c>
      <c r="F229" s="12">
        <f t="shared" si="56"/>
        <v>1.9709181755103555</v>
      </c>
      <c r="G229" s="6">
        <f t="shared" si="68"/>
        <v>2.9369919058982896E-2</v>
      </c>
      <c r="H229" s="6">
        <f t="shared" si="52"/>
        <v>0.72898969262253255</v>
      </c>
      <c r="J229" s="3">
        <f t="shared" si="63"/>
        <v>0.10753975568252354</v>
      </c>
      <c r="K229" s="6">
        <f t="shared" si="64"/>
        <v>-8.1834423530380892E-3</v>
      </c>
      <c r="L229" s="12">
        <f t="shared" si="57"/>
        <v>1.2216368801241333</v>
      </c>
      <c r="M229" s="6">
        <f t="shared" si="51"/>
        <v>3.1575050427919082E-2</v>
      </c>
      <c r="N229" s="6"/>
      <c r="O229" s="6"/>
      <c r="P229" s="40"/>
      <c r="Q229" s="32"/>
      <c r="R229" s="19">
        <f t="shared" si="67"/>
        <v>2.7310754866961124E-2</v>
      </c>
      <c r="S229" s="20">
        <f t="shared" si="62"/>
        <v>0.11974758657966632</v>
      </c>
      <c r="T229" s="20">
        <v>4.6849715245760098E-3</v>
      </c>
      <c r="U229" s="19">
        <f t="shared" si="53"/>
        <v>0.11506261505509031</v>
      </c>
      <c r="W229" s="19">
        <f t="shared" si="59"/>
        <v>0.54285713604518337</v>
      </c>
      <c r="X229" s="21">
        <f t="shared" si="60"/>
        <v>-1.6211362674515586E-2</v>
      </c>
      <c r="Y229" s="19">
        <f t="shared" si="58"/>
        <v>2.4877979822174079</v>
      </c>
      <c r="Z229" s="21">
        <f t="shared" si="49"/>
        <v>3.1294537283824697E-2</v>
      </c>
      <c r="AA229" s="19">
        <f t="shared" si="66"/>
        <v>1.8266653936263917</v>
      </c>
      <c r="AB229" s="19">
        <f t="shared" si="50"/>
        <v>1.7132057897969559E-3</v>
      </c>
      <c r="AC229" s="19">
        <f t="shared" si="65"/>
        <v>1.4099796079795321E-2</v>
      </c>
      <c r="AD229" s="19">
        <v>1.40997960797953E-2</v>
      </c>
      <c r="AE229" s="19">
        <f t="shared" si="54"/>
        <v>2.0816681711721685E-17</v>
      </c>
    </row>
    <row r="230" spans="1:31" x14ac:dyDescent="0.25">
      <c r="A230" s="1">
        <v>44036</v>
      </c>
      <c r="B230">
        <v>67064.22</v>
      </c>
      <c r="C230">
        <v>0.519999980926514</v>
      </c>
      <c r="D230">
        <f t="shared" si="55"/>
        <v>-3.3882074331921253E-3</v>
      </c>
      <c r="E230" s="6">
        <f t="shared" si="61"/>
        <v>-6.480178315544506E-3</v>
      </c>
      <c r="F230" s="12">
        <f t="shared" si="56"/>
        <v>1.9581462742877009</v>
      </c>
      <c r="G230" s="6">
        <f t="shared" si="68"/>
        <v>2.4611564786378937E-2</v>
      </c>
      <c r="H230" s="6">
        <f t="shared" si="52"/>
        <v>0.71778553110860011</v>
      </c>
      <c r="J230" s="3">
        <f t="shared" si="63"/>
        <v>0.10876584951742663</v>
      </c>
      <c r="K230" s="6">
        <f t="shared" si="64"/>
        <v>-3.1151390332764895E-3</v>
      </c>
      <c r="L230" s="12">
        <f t="shared" si="57"/>
        <v>1.2178313113943684</v>
      </c>
      <c r="M230" s="6">
        <f t="shared" si="51"/>
        <v>2.8136714660705442E-2</v>
      </c>
      <c r="N230" s="6"/>
      <c r="O230" s="6"/>
      <c r="P230" s="40"/>
      <c r="Q230" s="32"/>
      <c r="R230" s="19">
        <f t="shared" si="67"/>
        <v>2.2628026072131803E-2</v>
      </c>
      <c r="S230" s="20">
        <f t="shared" si="62"/>
        <v>0.11971179848567395</v>
      </c>
      <c r="T230" s="20">
        <v>4.6709710106505502E-3</v>
      </c>
      <c r="U230" s="19">
        <f t="shared" si="53"/>
        <v>0.11504082747502341</v>
      </c>
      <c r="W230" s="19">
        <f t="shared" si="59"/>
        <v>0.52285712957382202</v>
      </c>
      <c r="X230" s="21">
        <f t="shared" si="60"/>
        <v>-6.480178315544506E-3</v>
      </c>
      <c r="Y230" s="19">
        <f t="shared" si="58"/>
        <v>2.4716766076795875</v>
      </c>
      <c r="Z230" s="21">
        <f t="shared" ref="Z230:Z293" si="69">IF(Y201&lt;&gt;0,Y230/Y201-1,0)</f>
        <v>2.4406800851300092E-2</v>
      </c>
      <c r="AA230" s="19">
        <f t="shared" si="66"/>
        <v>1.7437526667081225</v>
      </c>
      <c r="AB230" s="19">
        <f t="shared" ref="AB230:AB293" si="70">IF(AA230&lt;&gt;0,0.1*Z230/AA230,0)</f>
        <v>1.3996710265897715E-3</v>
      </c>
      <c r="AC230" s="19">
        <f t="shared" si="65"/>
        <v>1.4091925682360578E-2</v>
      </c>
      <c r="AD230" s="19">
        <v>1.40919256823606E-2</v>
      </c>
      <c r="AE230" s="19">
        <f t="shared" si="54"/>
        <v>2.2551405187698492E-17</v>
      </c>
    </row>
    <row r="231" spans="1:31" x14ac:dyDescent="0.25">
      <c r="A231" s="1">
        <v>44037</v>
      </c>
      <c r="B231">
        <v>67064.22</v>
      </c>
      <c r="C231">
        <v>0.519999980926514</v>
      </c>
      <c r="D231">
        <f t="shared" si="55"/>
        <v>0</v>
      </c>
      <c r="E231" s="6">
        <f t="shared" si="61"/>
        <v>0</v>
      </c>
      <c r="F231" s="12">
        <f t="shared" si="56"/>
        <v>1.9581462742877009</v>
      </c>
      <c r="G231" s="6">
        <f t="shared" si="68"/>
        <v>2.4406800851300314E-2</v>
      </c>
      <c r="H231" s="6">
        <f t="shared" si="52"/>
        <v>0.78664496967176545</v>
      </c>
      <c r="J231" s="3">
        <f t="shared" si="63"/>
        <v>0.10876584951742663</v>
      </c>
      <c r="K231" s="6">
        <f t="shared" si="64"/>
        <v>0</v>
      </c>
      <c r="L231" s="12">
        <f t="shared" si="57"/>
        <v>1.2178313113943684</v>
      </c>
      <c r="M231" s="6">
        <f t="shared" si="51"/>
        <v>2.9260967114462133E-2</v>
      </c>
      <c r="N231" s="6">
        <f>L231/L52-1</f>
        <v>0.19360895292853431</v>
      </c>
      <c r="O231" s="6">
        <f>M231/M52-1</f>
        <v>0.21070386700946142</v>
      </c>
      <c r="P231" s="41">
        <v>0.210703867009461</v>
      </c>
      <c r="Q231" s="33">
        <f>ABS(O231-P231)</f>
        <v>4.163336342344337E-16</v>
      </c>
      <c r="R231" s="19">
        <f t="shared" si="67"/>
        <v>2.2439764833896529E-2</v>
      </c>
      <c r="S231" s="20">
        <f t="shared" si="62"/>
        <v>0.11982916847603751</v>
      </c>
      <c r="T231" s="20">
        <v>4.6730222417875203E-3</v>
      </c>
      <c r="U231" s="19">
        <f t="shared" si="53"/>
        <v>0.11515614623425</v>
      </c>
      <c r="W231" s="19">
        <f t="shared" si="59"/>
        <v>0.512857130595616</v>
      </c>
      <c r="X231" s="21">
        <f t="shared" si="60"/>
        <v>0</v>
      </c>
      <c r="Y231" s="19">
        <f t="shared" si="58"/>
        <v>2.4716766076795875</v>
      </c>
      <c r="Z231" s="21">
        <f t="shared" si="69"/>
        <v>2.5491757361794321E-2</v>
      </c>
      <c r="AA231" s="19">
        <f t="shared" si="66"/>
        <v>1.6527577281619601</v>
      </c>
      <c r="AB231" s="19">
        <f t="shared" si="70"/>
        <v>1.5423771389738914E-3</v>
      </c>
      <c r="AC231" s="19">
        <f t="shared" si="65"/>
        <v>1.4099531313292557E-2</v>
      </c>
      <c r="AD231" s="19">
        <v>1.40995313132926E-2</v>
      </c>
      <c r="AE231" s="19">
        <f t="shared" si="54"/>
        <v>4.3368086899420177E-17</v>
      </c>
    </row>
    <row r="232" spans="1:31" x14ac:dyDescent="0.25">
      <c r="A232" s="1">
        <v>44038</v>
      </c>
      <c r="B232">
        <v>67064.22</v>
      </c>
      <c r="C232">
        <v>0.519999980926514</v>
      </c>
      <c r="D232">
        <f t="shared" si="55"/>
        <v>0</v>
      </c>
      <c r="E232" s="6">
        <f t="shared" si="61"/>
        <v>0</v>
      </c>
      <c r="F232" s="12">
        <f t="shared" si="56"/>
        <v>1.9581462742877009</v>
      </c>
      <c r="G232" s="6">
        <f t="shared" si="68"/>
        <v>2.5491757361794765E-2</v>
      </c>
      <c r="H232" s="6">
        <f t="shared" si="52"/>
        <v>0.73835419511537381</v>
      </c>
      <c r="J232" s="3">
        <f t="shared" si="63"/>
        <v>0.10876584951742663</v>
      </c>
      <c r="K232" s="6">
        <f t="shared" si="64"/>
        <v>0</v>
      </c>
      <c r="L232" s="12">
        <f t="shared" si="57"/>
        <v>1.2178313113943684</v>
      </c>
      <c r="M232" s="6">
        <f t="shared" si="51"/>
        <v>2.9260967114462133E-2</v>
      </c>
      <c r="N232" s="6">
        <f t="shared" ref="N231:N294" si="71">L232/L53-1</f>
        <v>0.19963377791355019</v>
      </c>
      <c r="O232" s="6">
        <f t="shared" ref="O231:O294" si="72">M232/M53-1</f>
        <v>0.78238525247932378</v>
      </c>
      <c r="P232" s="41">
        <v>0.782385252479324</v>
      </c>
      <c r="Q232" s="33">
        <f t="shared" ref="Q232:Q295" si="73">ABS(O232-P232)</f>
        <v>2.2204460492503131E-16</v>
      </c>
      <c r="R232" s="19">
        <f t="shared" si="67"/>
        <v>2.3437280612340034E-2</v>
      </c>
      <c r="S232" s="20">
        <f t="shared" si="62"/>
        <v>0.11987614449020387</v>
      </c>
      <c r="T232" s="20">
        <v>4.6541595954044399E-3</v>
      </c>
      <c r="U232" s="19">
        <f t="shared" si="53"/>
        <v>0.11522198489479943</v>
      </c>
      <c r="W232" s="19">
        <f t="shared" si="59"/>
        <v>0.50285713161741008</v>
      </c>
      <c r="X232" s="21">
        <f t="shared" si="60"/>
        <v>0</v>
      </c>
      <c r="Y232" s="19">
        <f t="shared" si="58"/>
        <v>2.4716766076795875</v>
      </c>
      <c r="Z232" s="21">
        <f t="shared" si="69"/>
        <v>2.5491757361794321E-2</v>
      </c>
      <c r="AA232" s="19">
        <f t="shared" si="66"/>
        <v>1.5562651224910111</v>
      </c>
      <c r="AB232" s="19">
        <f t="shared" si="70"/>
        <v>1.6380086524712028E-3</v>
      </c>
      <c r="AC232" s="19">
        <f t="shared" si="65"/>
        <v>1.4093189508354463E-2</v>
      </c>
      <c r="AD232" s="19">
        <v>1.40931895083545E-2</v>
      </c>
      <c r="AE232" s="19">
        <f t="shared" si="54"/>
        <v>3.6429192995512949E-17</v>
      </c>
    </row>
    <row r="233" spans="1:31" x14ac:dyDescent="0.25">
      <c r="A233" s="1">
        <v>44039</v>
      </c>
      <c r="B233">
        <v>68015.820000000007</v>
      </c>
      <c r="C233">
        <v>0.730000019073486</v>
      </c>
      <c r="D233">
        <f t="shared" si="55"/>
        <v>1.4189384443746622E-2</v>
      </c>
      <c r="E233" s="6">
        <f t="shared" si="61"/>
        <v>2.7064221326347872E-2</v>
      </c>
      <c r="F233" s="12">
        <f t="shared" si="56"/>
        <v>2.0111419784443867</v>
      </c>
      <c r="G233" s="6">
        <f t="shared" si="68"/>
        <v>5.3245893251379739E-2</v>
      </c>
      <c r="H233" s="6">
        <f t="shared" si="52"/>
        <v>0.81113754292200868</v>
      </c>
      <c r="J233" s="3">
        <f t="shared" si="63"/>
        <v>0.12252086324667645</v>
      </c>
      <c r="K233" s="6">
        <f t="shared" si="64"/>
        <v>1.1581198554876758E-2</v>
      </c>
      <c r="L233" s="12">
        <f t="shared" si="57"/>
        <v>1.2319352576179725</v>
      </c>
      <c r="M233" s="6">
        <f t="shared" si="51"/>
        <v>4.1181042739399043E-2</v>
      </c>
      <c r="N233" s="6">
        <f t="shared" si="71"/>
        <v>0.20850621830396543</v>
      </c>
      <c r="O233" s="6">
        <f t="shared" si="72"/>
        <v>0.99525730251762057</v>
      </c>
      <c r="P233" s="41">
        <v>0.99525730251762101</v>
      </c>
      <c r="Q233" s="33">
        <f t="shared" si="73"/>
        <v>4.4408920985006262E-16</v>
      </c>
      <c r="R233" s="19">
        <f t="shared" si="67"/>
        <v>4.3458633770950113E-2</v>
      </c>
      <c r="S233" s="20">
        <f t="shared" si="62"/>
        <v>0.12005911873228153</v>
      </c>
      <c r="T233" s="20">
        <v>4.6436122414550904E-3</v>
      </c>
      <c r="U233" s="19">
        <f t="shared" si="53"/>
        <v>0.11541550649082644</v>
      </c>
      <c r="W233" s="19">
        <f t="shared" si="59"/>
        <v>0.52428570815495101</v>
      </c>
      <c r="X233" s="21">
        <f t="shared" si="60"/>
        <v>2.7064221326347872E-2</v>
      </c>
      <c r="Y233" s="19">
        <f t="shared" si="58"/>
        <v>2.5385706104369845</v>
      </c>
      <c r="Z233" s="21">
        <f t="shared" si="69"/>
        <v>5.3245893251379517E-2</v>
      </c>
      <c r="AA233" s="19">
        <f t="shared" si="66"/>
        <v>1.4083854828237743</v>
      </c>
      <c r="AB233" s="19">
        <f t="shared" si="70"/>
        <v>3.7806334913807098E-3</v>
      </c>
      <c r="AC233" s="19">
        <f t="shared" si="65"/>
        <v>1.4105665863646531E-2</v>
      </c>
      <c r="AD233" s="19">
        <v>1.41056658636465E-2</v>
      </c>
      <c r="AE233" s="19">
        <f t="shared" si="54"/>
        <v>3.1225022567582528E-17</v>
      </c>
    </row>
    <row r="234" spans="1:31" x14ac:dyDescent="0.25">
      <c r="A234" s="1">
        <v>44040</v>
      </c>
      <c r="B234">
        <v>67450.820000000007</v>
      </c>
      <c r="C234">
        <v>0.72000002861022905</v>
      </c>
      <c r="D234">
        <f t="shared" si="55"/>
        <v>-8.3068909556629489E-3</v>
      </c>
      <c r="E234" s="6">
        <f t="shared" si="61"/>
        <v>-1.4986658959047057E-2</v>
      </c>
      <c r="F234" s="12">
        <f t="shared" si="56"/>
        <v>1.9810016794952174</v>
      </c>
      <c r="G234" s="6">
        <f t="shared" si="68"/>
        <v>3.7461256249204267E-2</v>
      </c>
      <c r="H234" s="6">
        <f t="shared" si="52"/>
        <v>0.76305763054206976</v>
      </c>
      <c r="J234" s="3">
        <f t="shared" si="63"/>
        <v>0.12836066046610786</v>
      </c>
      <c r="K234" s="6">
        <f t="shared" si="64"/>
        <v>-6.4715240054847543E-3</v>
      </c>
      <c r="L234" s="12">
        <f t="shared" si="57"/>
        <v>1.2239627590250948</v>
      </c>
      <c r="M234" s="6">
        <f t="shared" si="51"/>
        <v>3.7943511666132634E-2</v>
      </c>
      <c r="N234" s="6">
        <f t="shared" si="71"/>
        <v>0.21512707192743141</v>
      </c>
      <c r="O234" s="6">
        <f>M234/M55-1</f>
        <v>-5.9822410797879808</v>
      </c>
      <c r="P234" s="41">
        <v>-5.9822410797879799</v>
      </c>
      <c r="Q234" s="33">
        <f t="shared" si="73"/>
        <v>8.8817841970012523E-16</v>
      </c>
      <c r="R234" s="19">
        <f t="shared" si="67"/>
        <v>2.9184374802352687E-2</v>
      </c>
      <c r="S234" s="20">
        <f t="shared" si="62"/>
        <v>0.12014171170797171</v>
      </c>
      <c r="T234" s="20">
        <v>4.5534614012644799E-3</v>
      </c>
      <c r="U234" s="19">
        <f t="shared" si="53"/>
        <v>0.11558825030670723</v>
      </c>
      <c r="W234" s="19">
        <f t="shared" si="59"/>
        <v>0.5542857136045185</v>
      </c>
      <c r="X234" s="21">
        <f t="shared" si="60"/>
        <v>-1.4986658959047057E-2</v>
      </c>
      <c r="Y234" s="19">
        <f t="shared" si="58"/>
        <v>2.5005259184549056</v>
      </c>
      <c r="Z234" s="21">
        <f t="shared" si="69"/>
        <v>4.221818416659695E-2</v>
      </c>
      <c r="AA234" s="19">
        <f t="shared" si="66"/>
        <v>1.2159832581474321</v>
      </c>
      <c r="AB234" s="19">
        <f t="shared" si="70"/>
        <v>3.47193794681984E-3</v>
      </c>
      <c r="AC234" s="19">
        <f t="shared" si="65"/>
        <v>1.4107525985644484E-2</v>
      </c>
      <c r="AD234" s="19">
        <v>1.4107525985644499E-2</v>
      </c>
      <c r="AE234" s="19">
        <f t="shared" si="54"/>
        <v>1.5612511283791264E-17</v>
      </c>
    </row>
    <row r="235" spans="1:31" x14ac:dyDescent="0.25">
      <c r="A235" s="1">
        <v>44041</v>
      </c>
      <c r="B235">
        <v>68103.820000000007</v>
      </c>
      <c r="C235">
        <v>0.72000002861022905</v>
      </c>
      <c r="D235">
        <f t="shared" si="55"/>
        <v>9.6811276719839245E-3</v>
      </c>
      <c r="E235" s="6">
        <f t="shared" si="61"/>
        <v>1.5982993762137208E-2</v>
      </c>
      <c r="F235" s="12">
        <f t="shared" si="56"/>
        <v>2.0126640169813728</v>
      </c>
      <c r="G235" s="6">
        <f t="shared" si="68"/>
        <v>5.8875950902917751E-2</v>
      </c>
      <c r="H235" s="6">
        <f t="shared" si="52"/>
        <v>0.86408876830734904</v>
      </c>
      <c r="J235" s="3">
        <f t="shared" si="63"/>
        <v>0.13400138335915987</v>
      </c>
      <c r="K235" s="6">
        <f t="shared" si="64"/>
        <v>7.2246475590747377E-3</v>
      </c>
      <c r="L235" s="12">
        <f t="shared" si="57"/>
        <v>1.2328054585844839</v>
      </c>
      <c r="M235" s="6">
        <f t="shared" si="51"/>
        <v>4.0630704761628111E-2</v>
      </c>
      <c r="N235" s="6">
        <f t="shared" si="71"/>
        <v>0.22390593676159765</v>
      </c>
      <c r="O235" s="6">
        <f t="shared" si="72"/>
        <v>12.194518350851991</v>
      </c>
      <c r="P235" s="41">
        <v>12.194518350852</v>
      </c>
      <c r="Q235" s="33">
        <f t="shared" si="73"/>
        <v>8.8817841970012523E-15</v>
      </c>
      <c r="R235" s="19">
        <f t="shared" si="67"/>
        <v>4.3936823208096533E-2</v>
      </c>
      <c r="S235" s="20">
        <f t="shared" si="62"/>
        <v>0.12041038124597035</v>
      </c>
      <c r="T235" s="20">
        <v>4.6303358194551602E-3</v>
      </c>
      <c r="U235" s="19">
        <f t="shared" si="53"/>
        <v>0.1157800454265152</v>
      </c>
      <c r="W235" s="19">
        <f t="shared" si="59"/>
        <v>0.60571428707667763</v>
      </c>
      <c r="X235" s="21">
        <f t="shared" si="60"/>
        <v>1.5982993762137208E-2</v>
      </c>
      <c r="Y235" s="19">
        <f t="shared" si="58"/>
        <v>2.5404918086116326</v>
      </c>
      <c r="Z235" s="21">
        <f t="shared" si="69"/>
        <v>5.1963877664366498E-2</v>
      </c>
      <c r="AA235" s="19">
        <f t="shared" si="66"/>
        <v>1.0341952921981046</v>
      </c>
      <c r="AB235" s="19">
        <f t="shared" si="70"/>
        <v>5.024571089849111E-3</v>
      </c>
      <c r="AC235" s="19">
        <f t="shared" si="65"/>
        <v>1.4158144329159404E-2</v>
      </c>
      <c r="AD235" s="19">
        <v>1.41581443291594E-2</v>
      </c>
      <c r="AE235" s="19">
        <f t="shared" si="54"/>
        <v>3.4694469519536142E-18</v>
      </c>
    </row>
    <row r="236" spans="1:31" x14ac:dyDescent="0.25">
      <c r="A236" s="1">
        <v>44042</v>
      </c>
      <c r="B236">
        <v>68346.009999999995</v>
      </c>
      <c r="C236">
        <v>0.72000002861022905</v>
      </c>
      <c r="D236">
        <f t="shared" si="55"/>
        <v>3.5561881844512477E-3</v>
      </c>
      <c r="E236" s="6">
        <f t="shared" si="61"/>
        <v>5.5940038257114265E-3</v>
      </c>
      <c r="F236" s="12">
        <f t="shared" si="56"/>
        <v>2.0239228671922382</v>
      </c>
      <c r="G236" s="6">
        <f t="shared" si="68"/>
        <v>5.7848567620531366E-2</v>
      </c>
      <c r="H236" s="6">
        <f t="shared" si="52"/>
        <v>0.87451648800872617</v>
      </c>
      <c r="J236" s="3">
        <f t="shared" si="63"/>
        <v>0.12304462754987892</v>
      </c>
      <c r="K236" s="6">
        <f t="shared" si="64"/>
        <v>2.8901612815315052E-3</v>
      </c>
      <c r="L236" s="12">
        <f t="shared" si="57"/>
        <v>1.2363684651885454</v>
      </c>
      <c r="M236" s="6">
        <f t="shared" si="51"/>
        <v>4.166410225144257E-2</v>
      </c>
      <c r="N236" s="6">
        <f t="shared" si="71"/>
        <v>0.22744322231226266</v>
      </c>
      <c r="O236" s="6">
        <f t="shared" si="72"/>
        <v>12.530106478674929</v>
      </c>
      <c r="P236" s="41">
        <v>12.530106478674901</v>
      </c>
      <c r="Q236" s="33">
        <f t="shared" si="73"/>
        <v>2.8421709430404007E-14</v>
      </c>
      <c r="R236" s="19">
        <f t="shared" si="67"/>
        <v>4.7014297797830423E-2</v>
      </c>
      <c r="S236" s="20">
        <f t="shared" si="62"/>
        <v>0.12074275903213792</v>
      </c>
      <c r="T236" s="20">
        <v>4.6648698783468704E-3</v>
      </c>
      <c r="U236" s="19">
        <f t="shared" si="53"/>
        <v>0.11607788915379105</v>
      </c>
      <c r="W236" s="19">
        <f t="shared" si="59"/>
        <v>0.63571429252624501</v>
      </c>
      <c r="X236" s="21">
        <f t="shared" si="60"/>
        <v>5.5940038257114265E-3</v>
      </c>
      <c r="Y236" s="19">
        <f t="shared" si="58"/>
        <v>2.5547033295081945</v>
      </c>
      <c r="Z236" s="21">
        <f t="shared" si="69"/>
        <v>5.4859086331609186E-2</v>
      </c>
      <c r="AA236" s="19">
        <f t="shared" si="66"/>
        <v>0.92076841346238603</v>
      </c>
      <c r="AB236" s="19">
        <f t="shared" si="70"/>
        <v>5.9579678809051828E-3</v>
      </c>
      <c r="AC236" s="19">
        <f t="shared" si="65"/>
        <v>1.4205852541330813E-2</v>
      </c>
      <c r="AD236" s="19">
        <v>1.4205852541330799E-2</v>
      </c>
      <c r="AE236" s="19">
        <f t="shared" si="54"/>
        <v>1.3877787807814457E-17</v>
      </c>
    </row>
    <row r="237" spans="1:31" x14ac:dyDescent="0.25">
      <c r="A237" s="1">
        <v>44043</v>
      </c>
      <c r="B237">
        <v>69277.88</v>
      </c>
      <c r="C237">
        <v>0.56000000238418601</v>
      </c>
      <c r="D237">
        <f t="shared" si="55"/>
        <v>1.3634592568022796E-2</v>
      </c>
      <c r="E237" s="6">
        <f t="shared" si="61"/>
        <v>2.1256602785400574E-2</v>
      </c>
      <c r="F237" s="12">
        <f t="shared" si="56"/>
        <v>2.0669445916484328</v>
      </c>
      <c r="G237" s="6">
        <f t="shared" si="68"/>
        <v>7.7281806924331065E-2</v>
      </c>
      <c r="H237" s="6">
        <f t="shared" si="52"/>
        <v>0.91436234040901176</v>
      </c>
      <c r="J237" s="3">
        <f t="shared" si="63"/>
        <v>0.13312110010626935</v>
      </c>
      <c r="K237" s="6">
        <f t="shared" si="64"/>
        <v>1.0242247515336358E-2</v>
      </c>
      <c r="L237" s="12">
        <f t="shared" si="57"/>
        <v>1.2490316570291629</v>
      </c>
      <c r="M237" s="6">
        <f t="shared" si="51"/>
        <v>5.2410903346971072E-2</v>
      </c>
      <c r="N237" s="6">
        <f t="shared" si="71"/>
        <v>0.23056851775838538</v>
      </c>
      <c r="O237" s="6">
        <f t="shared" si="72"/>
        <v>3.8620815274698934</v>
      </c>
      <c r="P237" s="41">
        <v>3.8620815274698899</v>
      </c>
      <c r="Q237" s="33">
        <f t="shared" si="73"/>
        <v>3.5527136788005009E-15</v>
      </c>
      <c r="R237" s="19">
        <f t="shared" si="67"/>
        <v>5.8053762222996741E-2</v>
      </c>
      <c r="S237" s="20">
        <f t="shared" si="62"/>
        <v>0.12109989974397552</v>
      </c>
      <c r="T237" s="20">
        <v>4.7053945960052398E-3</v>
      </c>
      <c r="U237" s="19">
        <f t="shared" si="53"/>
        <v>0.11639450514797028</v>
      </c>
      <c r="W237" s="19">
        <f t="shared" si="59"/>
        <v>0.6414285813059124</v>
      </c>
      <c r="X237" s="21">
        <f t="shared" si="60"/>
        <v>2.1256602785400574E-2</v>
      </c>
      <c r="Y237" s="19">
        <f t="shared" si="58"/>
        <v>2.6090076434180904</v>
      </c>
      <c r="Z237" s="21">
        <f t="shared" si="69"/>
        <v>7.7341025437428934E-2</v>
      </c>
      <c r="AA237" s="19">
        <f t="shared" si="66"/>
        <v>0.85588124912846686</v>
      </c>
      <c r="AB237" s="19">
        <f t="shared" si="70"/>
        <v>9.0364201244254785E-3</v>
      </c>
      <c r="AC237" s="19">
        <f t="shared" si="65"/>
        <v>1.4276682504634998E-2</v>
      </c>
      <c r="AD237" s="19">
        <v>1.4276682504634999E-2</v>
      </c>
      <c r="AE237" s="19">
        <f t="shared" si="54"/>
        <v>1.7347234759768071E-18</v>
      </c>
    </row>
    <row r="238" spans="1:31" x14ac:dyDescent="0.25">
      <c r="A238" s="1">
        <v>44044</v>
      </c>
      <c r="B238">
        <v>69277.88</v>
      </c>
      <c r="C238">
        <v>0.56000000238418601</v>
      </c>
      <c r="D238">
        <f t="shared" si="55"/>
        <v>0</v>
      </c>
      <c r="E238" s="6">
        <f t="shared" si="61"/>
        <v>0</v>
      </c>
      <c r="F238" s="12">
        <f t="shared" si="56"/>
        <v>2.0669445916484328</v>
      </c>
      <c r="G238" s="6">
        <f t="shared" si="68"/>
        <v>7.7341025437429156E-2</v>
      </c>
      <c r="H238" s="6">
        <f t="shared" si="52"/>
        <v>0.8676390215476173</v>
      </c>
      <c r="J238" s="3">
        <f t="shared" si="63"/>
        <v>0.13312110010626935</v>
      </c>
      <c r="K238" s="6">
        <f t="shared" si="64"/>
        <v>0</v>
      </c>
      <c r="L238" s="12">
        <f t="shared" si="57"/>
        <v>1.2490316570291629</v>
      </c>
      <c r="M238" s="6">
        <f t="shared" si="51"/>
        <v>5.2410903346971072E-2</v>
      </c>
      <c r="N238" s="6">
        <f t="shared" si="71"/>
        <v>0.2167577576445523</v>
      </c>
      <c r="O238" s="6">
        <f t="shared" si="72"/>
        <v>0.90391439952537644</v>
      </c>
      <c r="P238" s="41">
        <v>0.903914399525376</v>
      </c>
      <c r="Q238" s="33">
        <f t="shared" si="73"/>
        <v>4.4408920985006262E-16</v>
      </c>
      <c r="R238" s="19">
        <f t="shared" si="67"/>
        <v>5.8098246916295414E-2</v>
      </c>
      <c r="S238" s="20">
        <f>AVERAGE(R59:R238)</f>
        <v>0.12140015909233358</v>
      </c>
      <c r="T238" s="20">
        <v>4.6961519918769703E-3</v>
      </c>
      <c r="U238" s="19">
        <f t="shared" si="53"/>
        <v>0.11670400710045661</v>
      </c>
      <c r="W238" s="19">
        <f t="shared" si="59"/>
        <v>0.64714287008557991</v>
      </c>
      <c r="X238" s="21">
        <f t="shared" si="60"/>
        <v>0</v>
      </c>
      <c r="Y238" s="19">
        <f t="shared" si="58"/>
        <v>2.6090076434180904</v>
      </c>
      <c r="Z238" s="21">
        <f t="shared" si="69"/>
        <v>7.7341025437428934E-2</v>
      </c>
      <c r="AA238" s="19">
        <f t="shared" si="66"/>
        <v>0.84107155056524741</v>
      </c>
      <c r="AB238" s="19">
        <f t="shared" si="70"/>
        <v>9.1955345993395467E-3</v>
      </c>
      <c r="AC238" s="19">
        <f t="shared" si="65"/>
        <v>1.4307778840581356E-2</v>
      </c>
      <c r="AD238" s="19">
        <v>1.43077788405814E-2</v>
      </c>
      <c r="AE238" s="19">
        <f t="shared" si="54"/>
        <v>4.3368086899420177E-17</v>
      </c>
    </row>
    <row r="239" spans="1:31" x14ac:dyDescent="0.25">
      <c r="A239" s="1">
        <v>44045</v>
      </c>
      <c r="B239">
        <v>69277.88</v>
      </c>
      <c r="C239">
        <v>0.56000000238418601</v>
      </c>
      <c r="D239">
        <f t="shared" si="55"/>
        <v>0</v>
      </c>
      <c r="E239" s="6">
        <f t="shared" si="61"/>
        <v>0</v>
      </c>
      <c r="F239" s="12">
        <f t="shared" si="56"/>
        <v>2.0669445916484328</v>
      </c>
      <c r="G239" s="6">
        <f t="shared" si="68"/>
        <v>7.7341025437429156E-2</v>
      </c>
      <c r="H239" s="6">
        <f t="shared" si="52"/>
        <v>0.79208753924483877</v>
      </c>
      <c r="J239" s="3">
        <f t="shared" si="63"/>
        <v>0.13312110010626935</v>
      </c>
      <c r="K239" s="6">
        <f t="shared" si="64"/>
        <v>0</v>
      </c>
      <c r="L239" s="12">
        <f t="shared" si="57"/>
        <v>1.2490316570291629</v>
      </c>
      <c r="M239" s="6">
        <f t="shared" si="51"/>
        <v>5.2410903346971072E-2</v>
      </c>
      <c r="N239" s="6">
        <f t="shared" si="71"/>
        <v>0.21352697950883948</v>
      </c>
      <c r="O239" s="6">
        <f t="shared" si="72"/>
        <v>1.1860650419477499</v>
      </c>
      <c r="P239" s="41">
        <v>1.1860650419477501</v>
      </c>
      <c r="Q239" s="33">
        <f t="shared" si="73"/>
        <v>2.2204460492503131E-16</v>
      </c>
      <c r="R239" s="19">
        <f t="shared" si="67"/>
        <v>5.8098246916295414E-2</v>
      </c>
      <c r="S239" s="20">
        <f t="shared" si="62"/>
        <v>0.12161642816541397</v>
      </c>
      <c r="T239" s="20">
        <v>4.5844200871512997E-3</v>
      </c>
      <c r="U239" s="19">
        <f t="shared" si="53"/>
        <v>0.11703200807826267</v>
      </c>
      <c r="W239" s="19">
        <f t="shared" si="59"/>
        <v>0.6528571588652472</v>
      </c>
      <c r="X239" s="21">
        <f t="shared" si="60"/>
        <v>0</v>
      </c>
      <c r="Y239" s="19">
        <f t="shared" si="58"/>
        <v>2.6090076434180904</v>
      </c>
      <c r="Z239" s="21">
        <f t="shared" si="69"/>
        <v>7.7341025437428934E-2</v>
      </c>
      <c r="AA239" s="19">
        <f t="shared" si="66"/>
        <v>0.8668415437796636</v>
      </c>
      <c r="AB239" s="19">
        <f t="shared" si="70"/>
        <v>8.9221641478096619E-3</v>
      </c>
      <c r="AC239" s="19">
        <f t="shared" si="65"/>
        <v>1.418281182298179E-2</v>
      </c>
      <c r="AD239" s="19">
        <v>1.4182811822981801E-2</v>
      </c>
      <c r="AE239" s="19">
        <f t="shared" si="54"/>
        <v>1.0408340855860843E-17</v>
      </c>
    </row>
    <row r="240" spans="1:31" x14ac:dyDescent="0.25">
      <c r="A240" s="1">
        <v>44046</v>
      </c>
      <c r="B240">
        <v>69918.69</v>
      </c>
      <c r="C240">
        <v>0.68999999761581399</v>
      </c>
      <c r="D240">
        <f t="shared" si="55"/>
        <v>9.2498500242790271E-3</v>
      </c>
      <c r="E240" s="6">
        <f t="shared" si="61"/>
        <v>1.4293366197569018E-2</v>
      </c>
      <c r="F240" s="12">
        <f t="shared" si="56"/>
        <v>2.0964881876069486</v>
      </c>
      <c r="G240" s="6">
        <f t="shared" si="68"/>
        <v>9.2739855233670898E-2</v>
      </c>
      <c r="H240" s="6">
        <f t="shared" si="52"/>
        <v>0.7998330868640342</v>
      </c>
      <c r="J240" s="3">
        <f t="shared" si="63"/>
        <v>0.12426874088877968</v>
      </c>
      <c r="K240" s="6">
        <f t="shared" si="64"/>
        <v>7.4434245958584456E-3</v>
      </c>
      <c r="L240" s="12">
        <f t="shared" si="57"/>
        <v>1.2583287299860995</v>
      </c>
      <c r="M240" s="6">
        <f t="shared" si="51"/>
        <v>6.0244444549893528E-2</v>
      </c>
      <c r="N240" s="6">
        <f t="shared" si="71"/>
        <v>0.22295295504826629</v>
      </c>
      <c r="O240" s="6">
        <f t="shared" si="72"/>
        <v>2.59347721975419</v>
      </c>
      <c r="P240" s="41">
        <v>2.59347721975419</v>
      </c>
      <c r="Q240" s="33">
        <f t="shared" si="73"/>
        <v>0</v>
      </c>
      <c r="R240" s="19">
        <f t="shared" si="67"/>
        <v>7.462846615358637E-2</v>
      </c>
      <c r="S240" s="20">
        <f t="shared" si="62"/>
        <v>0.12188557506426385</v>
      </c>
      <c r="T240" s="20">
        <v>4.4861796272633297E-3</v>
      </c>
      <c r="U240" s="19">
        <f t="shared" si="53"/>
        <v>0.11739939543700052</v>
      </c>
      <c r="W240" s="19">
        <f t="shared" si="59"/>
        <v>0.64714287008557991</v>
      </c>
      <c r="X240" s="21">
        <f t="shared" si="60"/>
        <v>1.4293366197569018E-2</v>
      </c>
      <c r="Y240" s="19">
        <f t="shared" si="58"/>
        <v>2.6462991450777218</v>
      </c>
      <c r="Z240" s="21">
        <f t="shared" si="69"/>
        <v>9.2739855233670676E-2</v>
      </c>
      <c r="AA240" s="19">
        <f t="shared" si="66"/>
        <v>0.89774207918733984</v>
      </c>
      <c r="AB240" s="19">
        <f t="shared" si="70"/>
        <v>1.0330345138508076E-2</v>
      </c>
      <c r="AC240" s="19">
        <f t="shared" si="65"/>
        <v>1.4039704639232702E-2</v>
      </c>
      <c r="AD240" s="19">
        <v>1.40397046392327E-2</v>
      </c>
      <c r="AE240" s="19">
        <f t="shared" si="54"/>
        <v>1.7347234759768071E-18</v>
      </c>
    </row>
    <row r="241" spans="1:31" x14ac:dyDescent="0.25">
      <c r="A241" s="1">
        <v>44047</v>
      </c>
      <c r="B241">
        <v>69922.69</v>
      </c>
      <c r="C241">
        <v>0.68999999761581399</v>
      </c>
      <c r="D241">
        <f t="shared" si="55"/>
        <v>5.7209309842543021E-5</v>
      </c>
      <c r="E241" s="6">
        <f t="shared" si="61"/>
        <v>8.8992258576322061E-5</v>
      </c>
      <c r="F241" s="12">
        <f t="shared" si="56"/>
        <v>2.0966747588258423</v>
      </c>
      <c r="G241" s="6">
        <f t="shared" si="68"/>
        <v>9.2837100621424584E-2</v>
      </c>
      <c r="H241" s="6">
        <f t="shared" si="52"/>
        <v>0.80212370225664298</v>
      </c>
      <c r="J241" s="3">
        <f t="shared" si="63"/>
        <v>0.12402567106224094</v>
      </c>
      <c r="K241" s="6">
        <f t="shared" si="64"/>
        <v>4.6126990769381242E-5</v>
      </c>
      <c r="L241" s="12">
        <f t="shared" si="57"/>
        <v>1.2583867729038125</v>
      </c>
      <c r="M241" s="6">
        <f t="shared" si="51"/>
        <v>4.7516813874262764E-2</v>
      </c>
      <c r="N241" s="6">
        <f t="shared" si="71"/>
        <v>0.22836109625379808</v>
      </c>
      <c r="O241" s="6">
        <f t="shared" si="72"/>
        <v>3.3708512833182143</v>
      </c>
      <c r="P241" s="41">
        <v>3.3708512833182098</v>
      </c>
      <c r="Q241" s="33">
        <f t="shared" si="73"/>
        <v>4.4408920985006262E-15</v>
      </c>
      <c r="R241" s="19">
        <f t="shared" si="67"/>
        <v>7.4853133086323145E-2</v>
      </c>
      <c r="S241" s="20">
        <f t="shared" si="62"/>
        <v>0.12217630920005376</v>
      </c>
      <c r="T241" s="20">
        <v>4.41415903927651E-3</v>
      </c>
      <c r="U241" s="19">
        <f t="shared" si="53"/>
        <v>0.11776215016077725</v>
      </c>
      <c r="W241" s="19">
        <f t="shared" si="59"/>
        <v>0.64285715137209198</v>
      </c>
      <c r="X241" s="21">
        <f t="shared" si="60"/>
        <v>8.8992258576322061E-5</v>
      </c>
      <c r="Y241" s="19">
        <f t="shared" si="58"/>
        <v>2.6465346452155107</v>
      </c>
      <c r="Z241" s="21">
        <f t="shared" si="69"/>
        <v>8.1932353145243608E-2</v>
      </c>
      <c r="AA241" s="19">
        <f t="shared" si="66"/>
        <v>0.92607914774370093</v>
      </c>
      <c r="AB241" s="19">
        <f t="shared" si="70"/>
        <v>8.8472301039132107E-3</v>
      </c>
      <c r="AC241" s="19">
        <f t="shared" si="65"/>
        <v>1.3928207879069636E-2</v>
      </c>
      <c r="AD241" s="19">
        <v>1.39282078790696E-2</v>
      </c>
      <c r="AE241" s="19">
        <f t="shared" si="54"/>
        <v>3.6429192995512949E-17</v>
      </c>
    </row>
    <row r="242" spans="1:31" x14ac:dyDescent="0.25">
      <c r="A242" s="1">
        <v>44048</v>
      </c>
      <c r="B242">
        <v>70207.69</v>
      </c>
      <c r="C242">
        <v>0.68000000715255704</v>
      </c>
      <c r="D242">
        <f t="shared" si="55"/>
        <v>4.0759301451360752E-3</v>
      </c>
      <c r="E242" s="6">
        <f t="shared" si="61"/>
        <v>6.3971997246454531E-3</v>
      </c>
      <c r="F242" s="12">
        <f t="shared" si="56"/>
        <v>2.1100876060156741</v>
      </c>
      <c r="G242" s="6">
        <f t="shared" si="68"/>
        <v>8.8853690496869753E-2</v>
      </c>
      <c r="H242" s="6">
        <f t="shared" si="52"/>
        <v>0.84396166065052358</v>
      </c>
      <c r="J242" s="3">
        <f t="shared" si="63"/>
        <v>0.12425647905666266</v>
      </c>
      <c r="K242" s="6">
        <f t="shared" si="64"/>
        <v>3.2802556261693162E-3</v>
      </c>
      <c r="L242" s="12">
        <f t="shared" si="57"/>
        <v>1.2625146031955272</v>
      </c>
      <c r="M242" s="6">
        <f t="shared" si="51"/>
        <v>5.0136245259793544E-2</v>
      </c>
      <c r="N242" s="6">
        <f t="shared" si="71"/>
        <v>0.23239043465075215</v>
      </c>
      <c r="O242" s="6">
        <f t="shared" si="72"/>
        <v>2.8511294079149345</v>
      </c>
      <c r="P242" s="41">
        <v>2.8511294079149301</v>
      </c>
      <c r="Q242" s="33">
        <f t="shared" si="73"/>
        <v>4.4408920985006262E-15</v>
      </c>
      <c r="R242" s="19">
        <f t="shared" si="67"/>
        <v>7.1508295721425724E-2</v>
      </c>
      <c r="S242" s="20">
        <f t="shared" si="62"/>
        <v>0.12250857016299571</v>
      </c>
      <c r="T242" s="20">
        <v>4.3780826296811997E-3</v>
      </c>
      <c r="U242" s="19">
        <f t="shared" si="53"/>
        <v>0.11813048753331451</v>
      </c>
      <c r="W242" s="19">
        <f t="shared" si="59"/>
        <v>0.6371428625924247</v>
      </c>
      <c r="X242" s="21">
        <f t="shared" si="60"/>
        <v>6.3971997246454531E-3</v>
      </c>
      <c r="Y242" s="19">
        <f t="shared" si="58"/>
        <v>2.663465055919148</v>
      </c>
      <c r="Z242" s="21">
        <f t="shared" si="69"/>
        <v>8.8146727220316246E-2</v>
      </c>
      <c r="AA242" s="19">
        <f t="shared" si="66"/>
        <v>0.93974620640444351</v>
      </c>
      <c r="AB242" s="19">
        <f t="shared" si="70"/>
        <v>9.3798439003626131E-3</v>
      </c>
      <c r="AC242" s="19">
        <f t="shared" si="65"/>
        <v>1.3884252987097162E-2</v>
      </c>
      <c r="AD242" s="19">
        <v>1.3884252987097201E-2</v>
      </c>
      <c r="AE242" s="19">
        <f t="shared" si="54"/>
        <v>3.8163916471489756E-17</v>
      </c>
    </row>
    <row r="243" spans="1:31" x14ac:dyDescent="0.25">
      <c r="A243" s="1">
        <v>44049</v>
      </c>
      <c r="B243">
        <v>70621.69</v>
      </c>
      <c r="C243">
        <v>0.68000000715255704</v>
      </c>
      <c r="D243">
        <f t="shared" si="55"/>
        <v>5.8967899385380385E-3</v>
      </c>
      <c r="E243" s="6">
        <f t="shared" si="61"/>
        <v>9.338807559707717E-3</v>
      </c>
      <c r="F243" s="12">
        <f t="shared" si="56"/>
        <v>2.1297933081023785</v>
      </c>
      <c r="G243" s="6">
        <f t="shared" si="68"/>
        <v>9.830872010255276E-2</v>
      </c>
      <c r="H243" s="6">
        <f t="shared" si="52"/>
        <v>0.86118206374681749</v>
      </c>
      <c r="J243" s="3">
        <f t="shared" si="63"/>
        <v>0.12488573596072371</v>
      </c>
      <c r="K243" s="6">
        <f t="shared" si="64"/>
        <v>4.7217481589671428E-3</v>
      </c>
      <c r="L243" s="12">
        <f t="shared" si="57"/>
        <v>1.2684758791988349</v>
      </c>
      <c r="M243" s="6">
        <f t="shared" si="51"/>
        <v>5.1134032294878562E-2</v>
      </c>
      <c r="N243" s="6">
        <f t="shared" si="71"/>
        <v>0.23820947191669295</v>
      </c>
      <c r="O243" s="6">
        <f t="shared" si="72"/>
        <v>2.9277727020774855</v>
      </c>
      <c r="P243" s="41">
        <v>2.92777270207749</v>
      </c>
      <c r="Q243" s="33">
        <f t="shared" si="73"/>
        <v>4.4408920985006262E-15</v>
      </c>
      <c r="R243" s="19">
        <f t="shared" si="67"/>
        <v>7.871893402899964E-2</v>
      </c>
      <c r="S243" s="20">
        <f t="shared" si="62"/>
        <v>0.12288560177412682</v>
      </c>
      <c r="T243" s="20">
        <v>4.3383293758932602E-3</v>
      </c>
      <c r="U243" s="19">
        <f t="shared" si="53"/>
        <v>0.11854727239823355</v>
      </c>
      <c r="W243" s="19">
        <f t="shared" si="59"/>
        <v>0.63142857381275708</v>
      </c>
      <c r="X243" s="21">
        <f t="shared" si="60"/>
        <v>9.338807559707717E-3</v>
      </c>
      <c r="Y243" s="19">
        <f t="shared" si="58"/>
        <v>2.6883386435183829</v>
      </c>
      <c r="Z243" s="21">
        <f t="shared" si="69"/>
        <v>9.50078892320807E-2</v>
      </c>
      <c r="AA243" s="19">
        <f t="shared" si="66"/>
        <v>0.95243369092503261</v>
      </c>
      <c r="AB243" s="19">
        <f t="shared" si="70"/>
        <v>9.9752759837596836E-3</v>
      </c>
      <c r="AC243" s="19">
        <f t="shared" si="65"/>
        <v>1.3836328933160372E-2</v>
      </c>
      <c r="AD243" s="19">
        <v>1.38363289331604E-2</v>
      </c>
      <c r="AE243" s="19">
        <f t="shared" si="54"/>
        <v>2.7755575615628914E-17</v>
      </c>
    </row>
    <row r="244" spans="1:31" x14ac:dyDescent="0.25">
      <c r="A244" s="1">
        <v>44050</v>
      </c>
      <c r="B244">
        <v>69889.89</v>
      </c>
      <c r="C244">
        <v>0.62000000476837203</v>
      </c>
      <c r="D244">
        <f t="shared" si="55"/>
        <v>-1.0362255561995215E-2</v>
      </c>
      <c r="E244" s="6">
        <f t="shared" si="61"/>
        <v>-1.619102424668465E-2</v>
      </c>
      <c r="F244" s="12">
        <f t="shared" si="56"/>
        <v>2.0953097730104662</v>
      </c>
      <c r="G244" s="6">
        <f t="shared" si="68"/>
        <v>7.7278589947213483E-2</v>
      </c>
      <c r="H244" s="6">
        <f t="shared" si="52"/>
        <v>0.83104761982519815</v>
      </c>
      <c r="J244" s="3">
        <f t="shared" si="63"/>
        <v>0.13555796031245679</v>
      </c>
      <c r="K244" s="6">
        <f t="shared" si="64"/>
        <v>-7.6441512826768317E-3</v>
      </c>
      <c r="L244" s="12">
        <f t="shared" si="57"/>
        <v>1.2587794576798126</v>
      </c>
      <c r="M244" s="6">
        <f t="shared" ref="M244:M307" si="74">L244/L215-1</f>
        <v>2.0520759769822705E-2</v>
      </c>
      <c r="N244" s="6">
        <f t="shared" si="71"/>
        <v>0.22202083631906255</v>
      </c>
      <c r="O244" s="6">
        <f t="shared" si="72"/>
        <v>0.10372807241298942</v>
      </c>
      <c r="P244" s="41">
        <v>0.10372807241298899</v>
      </c>
      <c r="Q244" s="33">
        <f t="shared" si="73"/>
        <v>4.3021142204224816E-16</v>
      </c>
      <c r="R244" s="19">
        <f t="shared" si="67"/>
        <v>5.700778454403474E-2</v>
      </c>
      <c r="S244" s="20">
        <f t="shared" si="62"/>
        <v>0.12313511673882324</v>
      </c>
      <c r="T244" s="20">
        <v>4.2882002338497597E-3</v>
      </c>
      <c r="U244" s="19">
        <f t="shared" si="53"/>
        <v>0.11884691650497348</v>
      </c>
      <c r="W244" s="19">
        <f t="shared" si="59"/>
        <v>0.64000000272478375</v>
      </c>
      <c r="X244" s="21">
        <f t="shared" si="60"/>
        <v>-1.619102424668465E-2</v>
      </c>
      <c r="Y244" s="19">
        <f t="shared" si="58"/>
        <v>2.6448116873578775</v>
      </c>
      <c r="Z244" s="21">
        <f t="shared" si="69"/>
        <v>4.3986557241269653E-2</v>
      </c>
      <c r="AA244" s="19">
        <f t="shared" si="66"/>
        <v>0.97137695522347578</v>
      </c>
      <c r="AB244" s="19">
        <f t="shared" si="70"/>
        <v>4.5282685578175025E-3</v>
      </c>
      <c r="AC244" s="19">
        <f t="shared" si="65"/>
        <v>1.3766024314171569E-2</v>
      </c>
      <c r="AD244" s="19">
        <v>1.37660243141716E-2</v>
      </c>
      <c r="AE244" s="19">
        <f t="shared" si="54"/>
        <v>3.1225022567582528E-17</v>
      </c>
    </row>
    <row r="245" spans="1:31" x14ac:dyDescent="0.25">
      <c r="A245" s="1">
        <v>44051</v>
      </c>
      <c r="B245">
        <v>69889.89</v>
      </c>
      <c r="C245">
        <v>0.62000000476837203</v>
      </c>
      <c r="D245">
        <f t="shared" si="55"/>
        <v>0</v>
      </c>
      <c r="E245" s="6">
        <f t="shared" si="61"/>
        <v>0</v>
      </c>
      <c r="F245" s="12">
        <f t="shared" si="56"/>
        <v>2.0953097730104662</v>
      </c>
      <c r="G245" s="6">
        <f t="shared" si="68"/>
        <v>4.3986557241269875E-2</v>
      </c>
      <c r="H245" s="6">
        <f t="shared" si="52"/>
        <v>0.79275364840599805</v>
      </c>
      <c r="J245" s="3">
        <f t="shared" si="63"/>
        <v>0.13555796031245679</v>
      </c>
      <c r="K245" s="6">
        <f t="shared" si="64"/>
        <v>0</v>
      </c>
      <c r="L245" s="12">
        <f t="shared" si="57"/>
        <v>1.2587794576798126</v>
      </c>
      <c r="M245" s="6">
        <f t="shared" si="74"/>
        <v>2.6876054808262273E-2</v>
      </c>
      <c r="N245" s="6">
        <f t="shared" si="71"/>
        <v>0.21647571801449361</v>
      </c>
      <c r="O245" s="6">
        <f t="shared" si="72"/>
        <v>1.4170493812623848</v>
      </c>
      <c r="P245" s="41">
        <v>1.4170493812623799</v>
      </c>
      <c r="Q245" s="33">
        <f t="shared" si="73"/>
        <v>4.8849813083506888E-15</v>
      </c>
      <c r="R245" s="19">
        <f t="shared" si="67"/>
        <v>3.2448523967078188E-2</v>
      </c>
      <c r="S245" s="20">
        <f t="shared" si="62"/>
        <v>0.12320585144267243</v>
      </c>
      <c r="T245" s="20">
        <v>4.2425235168697204E-3</v>
      </c>
      <c r="U245" s="19">
        <f t="shared" si="53"/>
        <v>0.11896332792580271</v>
      </c>
      <c r="W245" s="19">
        <f t="shared" si="59"/>
        <v>0.6485714316368103</v>
      </c>
      <c r="X245" s="21">
        <f t="shared" si="60"/>
        <v>0</v>
      </c>
      <c r="Y245" s="19">
        <f t="shared" si="58"/>
        <v>2.6448116873578775</v>
      </c>
      <c r="Z245" s="21">
        <f t="shared" si="69"/>
        <v>5.3154627778156494E-2</v>
      </c>
      <c r="AA245" s="19">
        <f t="shared" si="66"/>
        <v>0.99835327096897775</v>
      </c>
      <c r="AB245" s="19">
        <f t="shared" si="70"/>
        <v>5.3242303424884752E-3</v>
      </c>
      <c r="AC245" s="19">
        <f t="shared" si="65"/>
        <v>1.3635791351413486E-2</v>
      </c>
      <c r="AD245" s="19">
        <v>1.36357913514135E-2</v>
      </c>
      <c r="AE245" s="19">
        <f t="shared" si="54"/>
        <v>1.3877787807814457E-17</v>
      </c>
    </row>
    <row r="246" spans="1:31" x14ac:dyDescent="0.25">
      <c r="A246" s="1">
        <v>44052</v>
      </c>
      <c r="B246">
        <v>69889.89</v>
      </c>
      <c r="C246">
        <v>0.62000000476837203</v>
      </c>
      <c r="D246">
        <f t="shared" si="55"/>
        <v>0</v>
      </c>
      <c r="E246" s="6">
        <f t="shared" si="61"/>
        <v>0</v>
      </c>
      <c r="F246" s="12">
        <f t="shared" si="56"/>
        <v>2.0953097730104662</v>
      </c>
      <c r="G246" s="6">
        <f t="shared" si="68"/>
        <v>5.3154627778156716E-2</v>
      </c>
      <c r="H246" s="6">
        <f t="shared" si="52"/>
        <v>0.76170809460435729</v>
      </c>
      <c r="J246" s="3">
        <f t="shared" si="63"/>
        <v>0.13555796031245679</v>
      </c>
      <c r="K246" s="6">
        <f t="shared" si="64"/>
        <v>0</v>
      </c>
      <c r="L246" s="12">
        <f t="shared" si="57"/>
        <v>1.2587794576798126</v>
      </c>
      <c r="M246" s="6">
        <f t="shared" si="74"/>
        <v>2.6876054808262273E-2</v>
      </c>
      <c r="N246" s="6">
        <f t="shared" si="71"/>
        <v>0.21071611574246707</v>
      </c>
      <c r="O246" s="6">
        <f t="shared" si="72"/>
        <v>0.4023481797293218</v>
      </c>
      <c r="P246" s="41">
        <v>0.40234817972932202</v>
      </c>
      <c r="Q246" s="33">
        <f t="shared" si="73"/>
        <v>2.2204460492503131E-16</v>
      </c>
      <c r="R246" s="19">
        <f t="shared" si="67"/>
        <v>3.9211734711585358E-2</v>
      </c>
      <c r="S246" s="20">
        <f t="shared" si="62"/>
        <v>0.12327925849049824</v>
      </c>
      <c r="T246" s="20">
        <v>4.2145307503937803E-3</v>
      </c>
      <c r="U246" s="19">
        <f t="shared" si="53"/>
        <v>0.11906472774010446</v>
      </c>
      <c r="W246" s="19">
        <f t="shared" si="59"/>
        <v>0.65714286054883686</v>
      </c>
      <c r="X246" s="21">
        <f t="shared" si="60"/>
        <v>0</v>
      </c>
      <c r="Y246" s="19">
        <f t="shared" si="58"/>
        <v>2.6448116873578775</v>
      </c>
      <c r="Z246" s="21">
        <f t="shared" si="69"/>
        <v>5.3154627778156494E-2</v>
      </c>
      <c r="AA246" s="19">
        <f t="shared" si="66"/>
        <v>1.0299164609906397</v>
      </c>
      <c r="AB246" s="19">
        <f t="shared" si="70"/>
        <v>5.1610620658523081E-3</v>
      </c>
      <c r="AC246" s="19">
        <f t="shared" si="65"/>
        <v>1.3522856355426978E-2</v>
      </c>
      <c r="AD246" s="19">
        <v>1.3522856355427E-2</v>
      </c>
      <c r="AE246" s="19">
        <f t="shared" si="54"/>
        <v>2.2551405187698492E-17</v>
      </c>
    </row>
    <row r="247" spans="1:31" x14ac:dyDescent="0.25">
      <c r="A247" s="1">
        <v>44053</v>
      </c>
      <c r="B247">
        <v>69130.289999999994</v>
      </c>
      <c r="C247">
        <v>0.54000002145767201</v>
      </c>
      <c r="D247">
        <f t="shared" si="55"/>
        <v>-1.0868524760877518E-2</v>
      </c>
      <c r="E247" s="6">
        <f t="shared" si="61"/>
        <v>-1.7096555620430411E-2</v>
      </c>
      <c r="F247" s="12">
        <f t="shared" si="56"/>
        <v>2.0594871929341614</v>
      </c>
      <c r="G247" s="6">
        <f t="shared" si="68"/>
        <v>3.5149311107433912E-2</v>
      </c>
      <c r="H247" s="6">
        <f t="shared" ref="H247:H310" si="75">IF(G218&lt;&gt;0,$F247/$F67-1,0)</f>
        <v>0.70048678159233568</v>
      </c>
      <c r="J247" s="3">
        <f t="shared" si="63"/>
        <v>0.13684389326905752</v>
      </c>
      <c r="K247" s="6">
        <f t="shared" si="64"/>
        <v>-7.9422797037118908E-3</v>
      </c>
      <c r="L247" s="12">
        <f t="shared" si="57"/>
        <v>1.2487818791416327</v>
      </c>
      <c r="M247" s="6">
        <f t="shared" si="74"/>
        <v>1.8720317959930899E-2</v>
      </c>
      <c r="N247" s="6">
        <f t="shared" si="71"/>
        <v>0.19826883639763349</v>
      </c>
      <c r="O247" s="6">
        <f t="shared" si="72"/>
        <v>-0.28093493325148489</v>
      </c>
      <c r="P247" s="41">
        <v>-0.280934933251485</v>
      </c>
      <c r="Q247" s="33">
        <f t="shared" si="73"/>
        <v>1.1102230246251565E-16</v>
      </c>
      <c r="R247" s="19">
        <f t="shared" si="67"/>
        <v>2.5685699425640141E-2</v>
      </c>
      <c r="S247" s="20">
        <f t="shared" si="62"/>
        <v>0.12328904624372201</v>
      </c>
      <c r="T247" s="20">
        <v>4.1627611110052597E-3</v>
      </c>
      <c r="U247" s="19">
        <f t="shared" si="53"/>
        <v>0.11912628513271675</v>
      </c>
      <c r="W247" s="19">
        <f t="shared" si="59"/>
        <v>0.63571429252624512</v>
      </c>
      <c r="X247" s="21">
        <f t="shared" si="60"/>
        <v>-1.7096555620430411E-2</v>
      </c>
      <c r="Y247" s="19">
        <f t="shared" si="58"/>
        <v>2.599594517239399</v>
      </c>
      <c r="Z247" s="21">
        <f t="shared" si="69"/>
        <v>3.5149311107433689E-2</v>
      </c>
      <c r="AA247" s="19">
        <f t="shared" si="66"/>
        <v>1.0399825855305556</v>
      </c>
      <c r="AB247" s="19">
        <f t="shared" si="70"/>
        <v>3.3797980462818987E-3</v>
      </c>
      <c r="AC247" s="19">
        <f t="shared" si="65"/>
        <v>1.3344870598913211E-2</v>
      </c>
      <c r="AD247" s="19">
        <v>1.33448705989132E-2</v>
      </c>
      <c r="AE247" s="19">
        <f t="shared" si="54"/>
        <v>1.0408340855860843E-17</v>
      </c>
    </row>
    <row r="248" spans="1:31" x14ac:dyDescent="0.25">
      <c r="A248" s="1">
        <v>44054</v>
      </c>
      <c r="B248">
        <v>68356.100000000006</v>
      </c>
      <c r="C248">
        <v>0.34000000357627902</v>
      </c>
      <c r="D248">
        <f t="shared" si="55"/>
        <v>-1.1198998297273E-2</v>
      </c>
      <c r="E248" s="6">
        <f t="shared" si="61"/>
        <v>-1.9120240745175935E-2</v>
      </c>
      <c r="F248" s="12">
        <f t="shared" si="56"/>
        <v>2.0201093019936538</v>
      </c>
      <c r="G248" s="6">
        <f t="shared" si="68"/>
        <v>1.5357007071856721E-2</v>
      </c>
      <c r="H248" s="6">
        <f t="shared" si="75"/>
        <v>0.65324545153719171</v>
      </c>
      <c r="J248" s="3">
        <f t="shared" si="63"/>
        <v>0.14409802264985883</v>
      </c>
      <c r="K248" s="6">
        <f t="shared" si="64"/>
        <v>-7.7717917923726433E-3</v>
      </c>
      <c r="L248" s="12">
        <f t="shared" si="57"/>
        <v>1.2390766063828562</v>
      </c>
      <c r="M248" s="6">
        <f t="shared" si="74"/>
        <v>2.5525225199101387E-2</v>
      </c>
      <c r="N248" s="6">
        <f t="shared" si="71"/>
        <v>0.18812336418557751</v>
      </c>
      <c r="O248" s="6">
        <f t="shared" si="72"/>
        <v>0.43721643071623784</v>
      </c>
      <c r="P248" s="41">
        <v>0.437216430716238</v>
      </c>
      <c r="Q248" s="33">
        <f t="shared" si="73"/>
        <v>1.6653345369377348E-16</v>
      </c>
      <c r="R248" s="19">
        <f t="shared" si="67"/>
        <v>1.0657333660415614E-2</v>
      </c>
      <c r="S248" s="20">
        <f t="shared" si="62"/>
        <v>0.12318351245374928</v>
      </c>
      <c r="T248" s="20">
        <v>4.0939896371787604E-3</v>
      </c>
      <c r="U248" s="19">
        <f t="shared" si="53"/>
        <v>0.11908952281657052</v>
      </c>
      <c r="W248" s="19">
        <f t="shared" si="59"/>
        <v>0.58571429337774017</v>
      </c>
      <c r="X248" s="21">
        <f t="shared" si="60"/>
        <v>-1.9120240745175935E-2</v>
      </c>
      <c r="Y248" s="19">
        <f t="shared" si="58"/>
        <v>2.5498896442299421</v>
      </c>
      <c r="Z248" s="21">
        <f t="shared" si="69"/>
        <v>3.7196196076901389E-2</v>
      </c>
      <c r="AA248" s="19">
        <f t="shared" si="66"/>
        <v>1.0403508769065251</v>
      </c>
      <c r="AB248" s="19">
        <f t="shared" si="70"/>
        <v>3.575351057280211E-3</v>
      </c>
      <c r="AC248" s="19">
        <f t="shared" si="65"/>
        <v>1.3156119644174116E-2</v>
      </c>
      <c r="AD248" s="19">
        <v>1.31561196441741E-2</v>
      </c>
      <c r="AE248" s="19">
        <f t="shared" si="54"/>
        <v>1.5612511283791264E-17</v>
      </c>
    </row>
    <row r="249" spans="1:31" x14ac:dyDescent="0.25">
      <c r="A249" s="1">
        <v>44055</v>
      </c>
      <c r="B249">
        <v>69365.490000000005</v>
      </c>
      <c r="C249">
        <v>0.20000000298023199</v>
      </c>
      <c r="D249">
        <f t="shared" si="55"/>
        <v>1.4766641162968552E-2</v>
      </c>
      <c r="E249" s="6">
        <f t="shared" si="61"/>
        <v>2.8554278101697993E-2</v>
      </c>
      <c r="F249" s="12">
        <f t="shared" si="56"/>
        <v>2.0777920647986079</v>
      </c>
      <c r="G249" s="6">
        <f t="shared" si="68"/>
        <v>6.6812584705705058E-2</v>
      </c>
      <c r="H249" s="6">
        <f t="shared" si="75"/>
        <v>0.69622525420411674</v>
      </c>
      <c r="J249" s="3">
        <f t="shared" si="63"/>
        <v>0.15603239040758693</v>
      </c>
      <c r="K249" s="6">
        <f t="shared" si="64"/>
        <v>9.4638306343927791E-3</v>
      </c>
      <c r="L249" s="12">
        <f t="shared" si="57"/>
        <v>1.2508030175287017</v>
      </c>
      <c r="M249" s="6">
        <f t="shared" si="74"/>
        <v>2.9269478351360068E-2</v>
      </c>
      <c r="N249" s="6">
        <f t="shared" si="71"/>
        <v>0.19936756247699483</v>
      </c>
      <c r="O249" s="6">
        <f t="shared" si="72"/>
        <v>1.072433040880524</v>
      </c>
      <c r="P249" s="41">
        <v>1.07243304088052</v>
      </c>
      <c r="Q249" s="33">
        <f t="shared" si="73"/>
        <v>3.9968028886505635E-15</v>
      </c>
      <c r="R249" s="19">
        <f t="shared" si="67"/>
        <v>4.2819689252454315E-2</v>
      </c>
      <c r="S249" s="20">
        <f t="shared" si="62"/>
        <v>0.123223869172227</v>
      </c>
      <c r="T249" s="20">
        <v>4.0552564370651099E-3</v>
      </c>
      <c r="U249" s="19">
        <f t="shared" si="53"/>
        <v>0.11916861273516188</v>
      </c>
      <c r="W249" s="19">
        <f t="shared" si="59"/>
        <v>0.51714286421026512</v>
      </c>
      <c r="X249" s="21">
        <f t="shared" si="60"/>
        <v>2.8554278101697993E-2</v>
      </c>
      <c r="Y249" s="19">
        <f t="shared" si="58"/>
        <v>2.622699902259924</v>
      </c>
      <c r="Z249" s="21">
        <f t="shared" si="69"/>
        <v>5.8204345309641248E-2</v>
      </c>
      <c r="AA249" s="19">
        <f t="shared" si="66"/>
        <v>1.0815542755593219</v>
      </c>
      <c r="AB249" s="19">
        <f t="shared" si="70"/>
        <v>5.3815464119487746E-3</v>
      </c>
      <c r="AC249" s="19">
        <f t="shared" si="65"/>
        <v>1.3049039455848233E-2</v>
      </c>
      <c r="AD249" s="19">
        <v>1.30490394558482E-2</v>
      </c>
      <c r="AE249" s="19">
        <f t="shared" si="54"/>
        <v>3.2959746043559335E-17</v>
      </c>
    </row>
    <row r="250" spans="1:31" x14ac:dyDescent="0.25">
      <c r="A250" s="1">
        <v>44056</v>
      </c>
      <c r="B250">
        <v>69747.429999999993</v>
      </c>
      <c r="C250">
        <v>7.0000000298023196E-2</v>
      </c>
      <c r="D250">
        <f t="shared" si="55"/>
        <v>5.5061962367739525E-3</v>
      </c>
      <c r="E250" s="6">
        <f t="shared" si="61"/>
        <v>1.2805107346079163E-2</v>
      </c>
      <c r="F250" s="12">
        <f t="shared" si="56"/>
        <v>2.1043984152311852</v>
      </c>
      <c r="G250" s="6">
        <f t="shared" si="68"/>
        <v>7.1754765545419152E-2</v>
      </c>
      <c r="H250" s="6">
        <f t="shared" si="75"/>
        <v>0.7179456006673306</v>
      </c>
      <c r="J250" s="3">
        <f t="shared" si="63"/>
        <v>0.15085263353242939</v>
      </c>
      <c r="K250" s="6">
        <f t="shared" si="64"/>
        <v>3.6500497921968748E-3</v>
      </c>
      <c r="L250" s="12">
        <f t="shared" si="57"/>
        <v>1.2553685108229118</v>
      </c>
      <c r="M250" s="6">
        <f t="shared" si="74"/>
        <v>3.1614947252729397E-2</v>
      </c>
      <c r="N250" s="6">
        <f t="shared" si="71"/>
        <v>0.20374531379918182</v>
      </c>
      <c r="O250" s="6">
        <f t="shared" si="72"/>
        <v>1.2385045775578996</v>
      </c>
      <c r="P250" s="41">
        <v>1.2385045775579</v>
      </c>
      <c r="Q250" s="33">
        <f t="shared" si="73"/>
        <v>4.4408920985006262E-16</v>
      </c>
      <c r="R250" s="19">
        <f t="shared" si="67"/>
        <v>4.7566133825561456E-2</v>
      </c>
      <c r="S250" s="20">
        <f t="shared" si="62"/>
        <v>0.12333285171450083</v>
      </c>
      <c r="T250" s="20">
        <v>4.03415476661847E-3</v>
      </c>
      <c r="U250" s="19">
        <f t="shared" si="53"/>
        <v>0.11929869694788235</v>
      </c>
      <c r="W250" s="19">
        <f t="shared" si="59"/>
        <v>0.43000000608818889</v>
      </c>
      <c r="X250" s="21">
        <f t="shared" si="60"/>
        <v>1.2805107346079163E-2</v>
      </c>
      <c r="Y250" s="19">
        <f t="shared" si="58"/>
        <v>2.6562838560449133</v>
      </c>
      <c r="Z250" s="21">
        <f t="shared" si="69"/>
        <v>6.9774463393956765E-2</v>
      </c>
      <c r="AA250" s="19">
        <f t="shared" si="66"/>
        <v>1.2742533939836835</v>
      </c>
      <c r="AB250" s="19">
        <f t="shared" si="70"/>
        <v>5.4757133646567476E-3</v>
      </c>
      <c r="AC250" s="19">
        <f t="shared" si="65"/>
        <v>1.2980356385476692E-2</v>
      </c>
      <c r="AD250" s="19">
        <v>1.2980356385476699E-2</v>
      </c>
      <c r="AE250" s="19">
        <f t="shared" si="54"/>
        <v>6.9388939039072284E-18</v>
      </c>
    </row>
    <row r="251" spans="1:31" x14ac:dyDescent="0.25">
      <c r="A251" s="1">
        <v>44057</v>
      </c>
      <c r="B251">
        <v>69671.429999999993</v>
      </c>
      <c r="C251">
        <v>7.0000000298023196E-2</v>
      </c>
      <c r="D251">
        <f t="shared" si="55"/>
        <v>-1.0896458837265088E-3</v>
      </c>
      <c r="E251" s="6">
        <f t="shared" si="61"/>
        <v>-3.1006183202464867E-3</v>
      </c>
      <c r="F251" s="12">
        <f t="shared" si="56"/>
        <v>2.0978734789518216</v>
      </c>
      <c r="G251" s="6">
        <f t="shared" si="68"/>
        <v>6.6457501094225879E-2</v>
      </c>
      <c r="H251" s="6">
        <f t="shared" si="75"/>
        <v>0.71261890706471442</v>
      </c>
      <c r="J251" s="3">
        <f t="shared" si="63"/>
        <v>0.14972744292626081</v>
      </c>
      <c r="K251" s="6">
        <f t="shared" si="64"/>
        <v>-7.2775295058177683E-4</v>
      </c>
      <c r="L251" s="12">
        <f t="shared" si="57"/>
        <v>1.254454912685093</v>
      </c>
      <c r="M251" s="6">
        <f t="shared" si="74"/>
        <v>3.0662446901817297E-2</v>
      </c>
      <c r="N251" s="6">
        <f t="shared" si="71"/>
        <v>0.2028692845953155</v>
      </c>
      <c r="O251" s="6">
        <f t="shared" si="72"/>
        <v>1.1710625420359784</v>
      </c>
      <c r="P251" s="41">
        <v>1.1710625420359799</v>
      </c>
      <c r="Q251" s="33">
        <f t="shared" si="73"/>
        <v>1.5543122344752192E-15</v>
      </c>
      <c r="R251" s="19">
        <f t="shared" si="67"/>
        <v>4.4385651551503154E-2</v>
      </c>
      <c r="S251" s="20">
        <f t="shared" si="62"/>
        <v>0.12344126866882638</v>
      </c>
      <c r="T251" s="20">
        <v>4.0074854545348098E-3</v>
      </c>
      <c r="U251" s="19">
        <f t="shared" si="53"/>
        <v>0.11943378321429157</v>
      </c>
      <c r="W251" s="19">
        <f t="shared" si="59"/>
        <v>0.35142857687813905</v>
      </c>
      <c r="X251" s="21">
        <f t="shared" si="60"/>
        <v>-3.1006183202464867E-3</v>
      </c>
      <c r="Y251" s="19">
        <f t="shared" si="58"/>
        <v>2.6480477336570858</v>
      </c>
      <c r="Z251" s="21">
        <f t="shared" si="69"/>
        <v>6.6170503237324318E-2</v>
      </c>
      <c r="AA251" s="19">
        <f t="shared" si="66"/>
        <v>1.6060259410448725</v>
      </c>
      <c r="AB251" s="19">
        <f t="shared" si="70"/>
        <v>4.1201391301484286E-3</v>
      </c>
      <c r="AC251" s="19">
        <f t="shared" si="65"/>
        <v>1.2921329377664197E-2</v>
      </c>
      <c r="AD251" s="19">
        <v>1.2921329377664201E-2</v>
      </c>
      <c r="AE251" s="19">
        <f t="shared" si="54"/>
        <v>3.4694469519536142E-18</v>
      </c>
    </row>
    <row r="252" spans="1:31" x14ac:dyDescent="0.25">
      <c r="A252" s="1">
        <v>44058</v>
      </c>
      <c r="B252">
        <v>69671.429999999993</v>
      </c>
      <c r="C252">
        <v>7.0000000298023196E-2</v>
      </c>
      <c r="D252">
        <f t="shared" si="55"/>
        <v>0</v>
      </c>
      <c r="E252" s="6">
        <f t="shared" si="61"/>
        <v>0</v>
      </c>
      <c r="F252" s="12">
        <f t="shared" si="56"/>
        <v>2.0978734789518216</v>
      </c>
      <c r="G252" s="6">
        <f t="shared" si="68"/>
        <v>6.6170503237324318E-2</v>
      </c>
      <c r="H252" s="6">
        <f t="shared" si="75"/>
        <v>0.71261890706471442</v>
      </c>
      <c r="J252" s="3">
        <f t="shared" si="63"/>
        <v>0.14972744292626081</v>
      </c>
      <c r="K252" s="6">
        <f t="shared" si="64"/>
        <v>0</v>
      </c>
      <c r="L252" s="12">
        <f t="shared" si="57"/>
        <v>1.254454912685093</v>
      </c>
      <c r="M252" s="6">
        <f t="shared" si="74"/>
        <v>2.6184409966403699E-2</v>
      </c>
      <c r="N252" s="6">
        <f t="shared" si="71"/>
        <v>0.20002114247514857</v>
      </c>
      <c r="O252" s="6">
        <f t="shared" si="72"/>
        <v>0.58403710740645964</v>
      </c>
      <c r="P252" s="41">
        <v>0.58403710740645998</v>
      </c>
      <c r="Q252" s="33">
        <f t="shared" si="73"/>
        <v>3.3306690738754696E-16</v>
      </c>
      <c r="R252" s="19">
        <f t="shared" si="67"/>
        <v>4.4193971354945669E-2</v>
      </c>
      <c r="S252" s="20">
        <f t="shared" si="62"/>
        <v>0.12352930457002977</v>
      </c>
      <c r="T252" s="20">
        <v>3.9790220210491004E-3</v>
      </c>
      <c r="U252" s="19">
        <f t="shared" si="53"/>
        <v>0.11955028254898066</v>
      </c>
      <c r="W252" s="19">
        <f t="shared" si="59"/>
        <v>0.27285714766808927</v>
      </c>
      <c r="X252" s="21">
        <f t="shared" si="60"/>
        <v>0</v>
      </c>
      <c r="Y252" s="19">
        <f t="shared" si="58"/>
        <v>2.6480477336570858</v>
      </c>
      <c r="Z252" s="21">
        <f t="shared" si="69"/>
        <v>5.9744724286865836E-2</v>
      </c>
      <c r="AA252" s="19">
        <f t="shared" si="66"/>
        <v>2.0540902187096512</v>
      </c>
      <c r="AB252" s="19">
        <f t="shared" si="70"/>
        <v>2.9085735252853979E-3</v>
      </c>
      <c r="AC252" s="19">
        <f t="shared" si="65"/>
        <v>1.2863787235629483E-2</v>
      </c>
      <c r="AD252" s="19">
        <v>1.28637872356295E-2</v>
      </c>
      <c r="AE252" s="19">
        <f t="shared" si="54"/>
        <v>1.7347234759768071E-17</v>
      </c>
    </row>
    <row r="253" spans="1:31" x14ac:dyDescent="0.25">
      <c r="A253" s="1">
        <v>44059</v>
      </c>
      <c r="B253">
        <v>69671.429999999993</v>
      </c>
      <c r="C253">
        <v>7.0000000298023196E-2</v>
      </c>
      <c r="D253">
        <f t="shared" si="55"/>
        <v>0</v>
      </c>
      <c r="E253" s="6">
        <f t="shared" si="61"/>
        <v>0</v>
      </c>
      <c r="F253" s="12">
        <f t="shared" si="56"/>
        <v>2.0978734789518216</v>
      </c>
      <c r="G253" s="6">
        <f t="shared" si="68"/>
        <v>5.9744724286865836E-2</v>
      </c>
      <c r="H253" s="6">
        <f t="shared" si="75"/>
        <v>0.70081977726678235</v>
      </c>
      <c r="J253" s="3">
        <f t="shared" si="63"/>
        <v>0.14972744292626081</v>
      </c>
      <c r="K253" s="6">
        <f t="shared" si="64"/>
        <v>0</v>
      </c>
      <c r="L253" s="12">
        <f t="shared" si="57"/>
        <v>1.254454912685093</v>
      </c>
      <c r="M253" s="6">
        <f t="shared" si="74"/>
        <v>2.6184409966403699E-2</v>
      </c>
      <c r="N253" s="6">
        <f t="shared" si="71"/>
        <v>0.18677136504521252</v>
      </c>
      <c r="O253" s="6">
        <f t="shared" si="72"/>
        <v>-7.6171060107208199E-2</v>
      </c>
      <c r="P253" s="41">
        <v>-7.6171060107208199E-2</v>
      </c>
      <c r="Q253" s="33">
        <f t="shared" si="73"/>
        <v>0</v>
      </c>
      <c r="R253" s="19">
        <f t="shared" si="67"/>
        <v>3.990232058947904E-2</v>
      </c>
      <c r="S253" s="20">
        <f t="shared" si="62"/>
        <v>0.12356869471748841</v>
      </c>
      <c r="T253" s="20">
        <v>3.9441508509706104E-3</v>
      </c>
      <c r="U253" s="19">
        <f t="shared" si="53"/>
        <v>0.1196245438665178</v>
      </c>
      <c r="W253" s="19">
        <f t="shared" si="59"/>
        <v>0.19428571845803941</v>
      </c>
      <c r="X253" s="21">
        <f t="shared" si="60"/>
        <v>0</v>
      </c>
      <c r="Y253" s="19">
        <f t="shared" si="58"/>
        <v>2.6480477336570858</v>
      </c>
      <c r="Z253" s="21">
        <f t="shared" si="69"/>
        <v>5.9744724286865836E-2</v>
      </c>
      <c r="AA253" s="19">
        <f t="shared" si="66"/>
        <v>2.5844715162171794</v>
      </c>
      <c r="AB253" s="19">
        <f t="shared" si="70"/>
        <v>2.3116805084512043E-3</v>
      </c>
      <c r="AC253" s="19">
        <f t="shared" si="65"/>
        <v>1.2799726561535076E-2</v>
      </c>
      <c r="AD253" s="19">
        <v>1.2799726561535101E-2</v>
      </c>
      <c r="AE253" s="19">
        <f t="shared" si="54"/>
        <v>2.4286128663675299E-17</v>
      </c>
    </row>
    <row r="254" spans="1:31" x14ac:dyDescent="0.25">
      <c r="A254" s="1">
        <v>44060</v>
      </c>
      <c r="B254">
        <v>69764.28</v>
      </c>
      <c r="C254">
        <v>0.18000000715255701</v>
      </c>
      <c r="D254">
        <f t="shared" si="55"/>
        <v>1.3326839997400697E-3</v>
      </c>
      <c r="E254" s="6">
        <f t="shared" si="61"/>
        <v>9.3287878591707171E-3</v>
      </c>
      <c r="F254" s="12">
        <f t="shared" si="56"/>
        <v>2.1174440955923437</v>
      </c>
      <c r="G254" s="6">
        <f t="shared" si="68"/>
        <v>6.9630858004613438E-2</v>
      </c>
      <c r="H254" s="6">
        <f t="shared" si="75"/>
        <v>0.65937652990195139</v>
      </c>
      <c r="J254" s="3">
        <f t="shared" si="63"/>
        <v>0.13964023476215934</v>
      </c>
      <c r="K254" s="6">
        <f t="shared" si="64"/>
        <v>9.5436963566406842E-4</v>
      </c>
      <c r="L254" s="12">
        <f t="shared" si="57"/>
        <v>1.2556521263630691</v>
      </c>
      <c r="M254" s="6">
        <f t="shared" si="74"/>
        <v>2.7163769207867228E-2</v>
      </c>
      <c r="N254" s="6">
        <f t="shared" si="71"/>
        <v>0.19740915207617382</v>
      </c>
      <c r="O254" s="6">
        <f t="shared" si="72"/>
        <v>0.67497157721910139</v>
      </c>
      <c r="P254" s="41">
        <v>0.67497157721910095</v>
      </c>
      <c r="Q254" s="33">
        <f t="shared" si="73"/>
        <v>4.4408920985006262E-16</v>
      </c>
      <c r="R254" s="19">
        <f t="shared" si="67"/>
        <v>4.9864466443508504E-2</v>
      </c>
      <c r="S254" s="20">
        <f t="shared" si="62"/>
        <v>0.12358747055551683</v>
      </c>
      <c r="T254" s="20">
        <v>3.8829506016709401E-3</v>
      </c>
      <c r="U254" s="19">
        <f t="shared" si="53"/>
        <v>0.11970451995384589</v>
      </c>
      <c r="W254" s="19">
        <f t="shared" si="59"/>
        <v>0.14285714498588015</v>
      </c>
      <c r="X254" s="21">
        <f t="shared" si="60"/>
        <v>9.3287878591707171E-3</v>
      </c>
      <c r="Y254" s="19">
        <f t="shared" si="58"/>
        <v>2.6727508092053309</v>
      </c>
      <c r="Z254" s="21">
        <f t="shared" si="69"/>
        <v>6.9630858004613438E-2</v>
      </c>
      <c r="AA254" s="19">
        <f t="shared" si="66"/>
        <v>3.1145935163058698</v>
      </c>
      <c r="AB254" s="19">
        <f t="shared" si="70"/>
        <v>2.2356322788214303E-3</v>
      </c>
      <c r="AC254" s="19">
        <f t="shared" si="65"/>
        <v>1.270033786589299E-2</v>
      </c>
      <c r="AD254" s="19">
        <v>1.2700337865893E-2</v>
      </c>
      <c r="AE254" s="19">
        <f t="shared" si="54"/>
        <v>1.0408340855860843E-17</v>
      </c>
    </row>
    <row r="255" spans="1:31" x14ac:dyDescent="0.25">
      <c r="A255" s="1">
        <v>44061</v>
      </c>
      <c r="B255">
        <v>70045.98</v>
      </c>
      <c r="C255">
        <v>0.36000001430511502</v>
      </c>
      <c r="D255">
        <f t="shared" si="55"/>
        <v>4.0378829968574781E-3</v>
      </c>
      <c r="E255" s="6">
        <f t="shared" si="61"/>
        <v>2.7710961046833828E-2</v>
      </c>
      <c r="F255" s="12">
        <f t="shared" si="56"/>
        <v>2.1761205064441516</v>
      </c>
      <c r="G255" s="6">
        <f t="shared" si="68"/>
        <v>9.9271357045270792E-2</v>
      </c>
      <c r="H255" s="6">
        <f t="shared" si="75"/>
        <v>0.75367285618352753</v>
      </c>
      <c r="J255" s="3">
        <f t="shared" si="63"/>
        <v>0.13359940377291449</v>
      </c>
      <c r="K255" s="6">
        <f t="shared" si="64"/>
        <v>3.0223810008320603E-3</v>
      </c>
      <c r="L255" s="12">
        <f t="shared" si="57"/>
        <v>1.2594471854934433</v>
      </c>
      <c r="M255" s="6">
        <f t="shared" si="74"/>
        <v>1.7166644481881876E-2</v>
      </c>
      <c r="N255" s="6">
        <f t="shared" si="71"/>
        <v>0.20102817874763135</v>
      </c>
      <c r="O255" s="6">
        <f t="shared" si="72"/>
        <v>0.55659106400333713</v>
      </c>
      <c r="P255" s="41">
        <v>0.55659106400333702</v>
      </c>
      <c r="Q255" s="33">
        <f t="shared" si="73"/>
        <v>1.1102230246251565E-16</v>
      </c>
      <c r="R255" s="19">
        <f t="shared" si="67"/>
        <v>7.430523957577477E-2</v>
      </c>
      <c r="S255" s="20">
        <f t="shared" si="62"/>
        <v>0.12382602802124604</v>
      </c>
      <c r="T255" s="20">
        <v>3.8565295055797799E-3</v>
      </c>
      <c r="U255" s="19">
        <f t="shared" si="53"/>
        <v>0.11996949851566625</v>
      </c>
      <c r="W255" s="19">
        <f t="shared" si="59"/>
        <v>0.14571428937571382</v>
      </c>
      <c r="X255" s="21">
        <f t="shared" si="60"/>
        <v>2.7710961046833828E-2</v>
      </c>
      <c r="Y255" s="19">
        <f t="shared" si="58"/>
        <v>2.7468153027671134</v>
      </c>
      <c r="Z255" s="21">
        <f t="shared" si="69"/>
        <v>7.653232260000431E-2</v>
      </c>
      <c r="AA255" s="19">
        <f t="shared" si="66"/>
        <v>3.5229793615159677</v>
      </c>
      <c r="AB255" s="19">
        <f t="shared" si="70"/>
        <v>2.1723749913502705E-3</v>
      </c>
      <c r="AC255" s="19">
        <f t="shared" si="65"/>
        <v>1.2639575291744346E-2</v>
      </c>
      <c r="AD255" s="19">
        <v>1.2639575291744301E-2</v>
      </c>
      <c r="AE255" s="19">
        <f t="shared" si="54"/>
        <v>4.5102810375396984E-17</v>
      </c>
    </row>
    <row r="256" spans="1:31" x14ac:dyDescent="0.25">
      <c r="A256" s="1">
        <v>44062</v>
      </c>
      <c r="B256">
        <v>69975.98</v>
      </c>
      <c r="C256">
        <v>0.36000001430511502</v>
      </c>
      <c r="D256">
        <f t="shared" si="55"/>
        <v>-9.9934357403519414E-4</v>
      </c>
      <c r="E256" s="6">
        <f t="shared" si="61"/>
        <v>-5.9283091518359376E-3</v>
      </c>
      <c r="F256" s="12">
        <f t="shared" si="56"/>
        <v>2.1632197913303006</v>
      </c>
      <c r="G256" s="6">
        <f t="shared" si="68"/>
        <v>7.0150306179687538E-2</v>
      </c>
      <c r="H256" s="6">
        <f t="shared" si="75"/>
        <v>0.74327654134088839</v>
      </c>
      <c r="J256" s="3">
        <f t="shared" si="63"/>
        <v>0.12949116642531669</v>
      </c>
      <c r="K256" s="6">
        <f t="shared" si="64"/>
        <v>-7.7174652265686399E-4</v>
      </c>
      <c r="L256" s="12">
        <f t="shared" si="57"/>
        <v>1.2584752115075688</v>
      </c>
      <c r="M256" s="6">
        <f t="shared" si="74"/>
        <v>2.099968555405618E-2</v>
      </c>
      <c r="N256" s="6">
        <f t="shared" si="71"/>
        <v>0.20010128942706995</v>
      </c>
      <c r="O256" s="6">
        <f t="shared" si="72"/>
        <v>-7.334828989483011E-2</v>
      </c>
      <c r="P256" s="41">
        <v>-7.3348289894830096E-2</v>
      </c>
      <c r="Q256" s="33">
        <f t="shared" si="73"/>
        <v>1.3877787807814457E-17</v>
      </c>
      <c r="R256" s="19">
        <f t="shared" si="67"/>
        <v>5.4173815956894904E-2</v>
      </c>
      <c r="S256" s="20">
        <f t="shared" si="62"/>
        <v>0.12394519911366236</v>
      </c>
      <c r="T256" s="20">
        <v>3.8632126920890102E-3</v>
      </c>
      <c r="U256" s="19">
        <f t="shared" si="53"/>
        <v>0.12008198642157335</v>
      </c>
      <c r="W256" s="19">
        <f t="shared" si="59"/>
        <v>0.16857143385069712</v>
      </c>
      <c r="X256" s="21">
        <f t="shared" si="60"/>
        <v>-5.9283091518359376E-3</v>
      </c>
      <c r="Y256" s="19">
        <f t="shared" si="58"/>
        <v>2.7305313324693161</v>
      </c>
      <c r="Z256" s="21">
        <f t="shared" si="69"/>
        <v>7.8400104372739587E-2</v>
      </c>
      <c r="AA256" s="19">
        <f t="shared" si="66"/>
        <v>3.7944310810510298</v>
      </c>
      <c r="AB256" s="19">
        <f t="shared" si="70"/>
        <v>2.0661886511593548E-3</v>
      </c>
      <c r="AC256" s="19">
        <f t="shared" si="65"/>
        <v>1.2600160123260611E-2</v>
      </c>
      <c r="AD256" s="19">
        <v>1.2600160123260601E-2</v>
      </c>
      <c r="AE256" s="19">
        <f t="shared" si="54"/>
        <v>1.0408340855860843E-17</v>
      </c>
    </row>
    <row r="257" spans="1:31" x14ac:dyDescent="0.25">
      <c r="A257" s="1">
        <v>44063</v>
      </c>
      <c r="B257">
        <v>70228.78</v>
      </c>
      <c r="C257">
        <v>0.28999999165535001</v>
      </c>
      <c r="D257">
        <f t="shared" si="55"/>
        <v>3.6126682327279891E-3</v>
      </c>
      <c r="E257" s="6">
        <f t="shared" si="61"/>
        <v>1.8063340798344922E-2</v>
      </c>
      <c r="F257" s="12">
        <f t="shared" si="56"/>
        <v>2.2022947676428242</v>
      </c>
      <c r="G257" s="6">
        <f t="shared" si="68"/>
        <v>9.7879612974994812E-2</v>
      </c>
      <c r="H257" s="6">
        <f t="shared" si="75"/>
        <v>0.77476593961288875</v>
      </c>
      <c r="J257" s="3">
        <f t="shared" si="63"/>
        <v>0.12950922681274685</v>
      </c>
      <c r="K257" s="6">
        <f t="shared" si="64"/>
        <v>2.7895064480243006E-3</v>
      </c>
      <c r="L257" s="12">
        <f t="shared" si="57"/>
        <v>1.261985736224748</v>
      </c>
      <c r="M257" s="6">
        <f t="shared" si="74"/>
        <v>2.4574789011619025E-2</v>
      </c>
      <c r="N257" s="6">
        <f t="shared" si="71"/>
        <v>0.20344897971220921</v>
      </c>
      <c r="O257" s="6">
        <f t="shared" si="72"/>
        <v>8.4410059592151532E-2</v>
      </c>
      <c r="P257" s="41">
        <v>8.4410059592151504E-2</v>
      </c>
      <c r="Q257" s="33">
        <f t="shared" si="73"/>
        <v>2.7755575615628914E-17</v>
      </c>
      <c r="R257" s="19">
        <f t="shared" si="67"/>
        <v>7.557732787372419E-2</v>
      </c>
      <c r="S257" s="20">
        <f t="shared" si="62"/>
        <v>0.12421017051729642</v>
      </c>
      <c r="T257" s="20">
        <v>3.8717966220272499E-3</v>
      </c>
      <c r="U257" s="19">
        <f t="shared" si="53"/>
        <v>0.12033837389526918</v>
      </c>
      <c r="W257" s="19">
        <f t="shared" si="59"/>
        <v>0.20000000404460092</v>
      </c>
      <c r="X257" s="21">
        <f t="shared" si="60"/>
        <v>1.8063340798344922E-2</v>
      </c>
      <c r="Y257" s="19">
        <f t="shared" si="58"/>
        <v>2.7798538504882679</v>
      </c>
      <c r="Z257" s="21">
        <f t="shared" si="69"/>
        <v>9.928083031014423E-2</v>
      </c>
      <c r="AA257" s="19">
        <f t="shared" si="66"/>
        <v>3.9444340252457808</v>
      </c>
      <c r="AB257" s="19">
        <f t="shared" si="70"/>
        <v>2.5169854451795016E-3</v>
      </c>
      <c r="AC257" s="19">
        <f t="shared" si="65"/>
        <v>1.2569252777932289E-2</v>
      </c>
      <c r="AD257" s="19">
        <v>1.25692527779323E-2</v>
      </c>
      <c r="AE257" s="19">
        <f t="shared" si="54"/>
        <v>1.0408340855860843E-17</v>
      </c>
    </row>
    <row r="258" spans="1:31" x14ac:dyDescent="0.25">
      <c r="A258" s="1">
        <v>44064</v>
      </c>
      <c r="B258">
        <v>70231.78</v>
      </c>
      <c r="C258">
        <v>0.28999999165535001</v>
      </c>
      <c r="D258">
        <f t="shared" si="55"/>
        <v>4.2717529764813023E-5</v>
      </c>
      <c r="E258" s="6">
        <f t="shared" si="61"/>
        <v>1.845819164957105E-4</v>
      </c>
      <c r="F258" s="12">
        <f t="shared" si="56"/>
        <v>2.202701271431724</v>
      </c>
      <c r="G258" s="6">
        <f t="shared" si="68"/>
        <v>9.9483737672569905E-2</v>
      </c>
      <c r="H258" s="6">
        <f t="shared" si="75"/>
        <v>0.77509352931135367</v>
      </c>
      <c r="J258" s="3">
        <f t="shared" si="63"/>
        <v>0.11778223534880632</v>
      </c>
      <c r="K258" s="6">
        <f t="shared" si="64"/>
        <v>3.6268228089157214E-5</v>
      </c>
      <c r="L258" s="12">
        <f t="shared" si="57"/>
        <v>1.2620315062112748</v>
      </c>
      <c r="M258" s="6">
        <f t="shared" si="74"/>
        <v>3.3065984454428765E-2</v>
      </c>
      <c r="N258" s="6">
        <f t="shared" si="71"/>
        <v>0.20349262667429913</v>
      </c>
      <c r="O258" s="6">
        <f t="shared" si="72"/>
        <v>0.45910046901102319</v>
      </c>
      <c r="P258" s="41">
        <v>0.45910046901102303</v>
      </c>
      <c r="Q258" s="33">
        <f t="shared" si="73"/>
        <v>1.6653345369377348E-16</v>
      </c>
      <c r="R258" s="19">
        <f t="shared" si="67"/>
        <v>8.4464127699694011E-2</v>
      </c>
      <c r="S258" s="20">
        <f t="shared" si="62"/>
        <v>0.12446157286973983</v>
      </c>
      <c r="T258" s="20">
        <v>3.8845953895022701E-3</v>
      </c>
      <c r="U258" s="19">
        <f t="shared" si="53"/>
        <v>0.12057697748023756</v>
      </c>
      <c r="W258" s="19">
        <f t="shared" si="59"/>
        <v>0.23142857423850474</v>
      </c>
      <c r="X258" s="21">
        <f t="shared" si="60"/>
        <v>1.845819164957105E-4</v>
      </c>
      <c r="Y258" s="19">
        <f t="shared" si="58"/>
        <v>2.7803669612395687</v>
      </c>
      <c r="Z258" s="21">
        <f t="shared" si="69"/>
        <v>0.11760158224800477</v>
      </c>
      <c r="AA258" s="19">
        <f t="shared" si="66"/>
        <v>4.0089456844710085</v>
      </c>
      <c r="AB258" s="19">
        <f t="shared" si="70"/>
        <v>2.9334790616780985E-3</v>
      </c>
      <c r="AC258" s="19">
        <f t="shared" si="65"/>
        <v>1.255640270204943E-2</v>
      </c>
      <c r="AD258" s="19">
        <v>1.2556402702049401E-2</v>
      </c>
      <c r="AE258" s="19">
        <f t="shared" si="54"/>
        <v>2.9490299091605721E-17</v>
      </c>
    </row>
    <row r="259" spans="1:31" x14ac:dyDescent="0.25">
      <c r="A259" s="1">
        <v>44065</v>
      </c>
      <c r="B259">
        <v>70231.78</v>
      </c>
      <c r="C259">
        <v>0.28999999165535001</v>
      </c>
      <c r="D259">
        <f t="shared" si="55"/>
        <v>0</v>
      </c>
      <c r="E259" s="6">
        <f t="shared" si="61"/>
        <v>0</v>
      </c>
      <c r="F259" s="12">
        <f t="shared" si="56"/>
        <v>2.202701271431724</v>
      </c>
      <c r="G259" s="6">
        <f t="shared" si="68"/>
        <v>0.11760158224800477</v>
      </c>
      <c r="H259" s="6">
        <f t="shared" si="75"/>
        <v>0.77509352931135367</v>
      </c>
      <c r="J259" s="3">
        <f t="shared" si="63"/>
        <v>0.11778223534880632</v>
      </c>
      <c r="K259" s="6">
        <f t="shared" si="64"/>
        <v>0</v>
      </c>
      <c r="L259" s="12">
        <f t="shared" si="57"/>
        <v>1.2620315062112748</v>
      </c>
      <c r="M259" s="6">
        <f t="shared" si="74"/>
        <v>3.6294184919830164E-2</v>
      </c>
      <c r="N259" s="6">
        <f t="shared" si="71"/>
        <v>0.20349262667429913</v>
      </c>
      <c r="O259" s="6">
        <f t="shared" si="72"/>
        <v>-4.2927765060608469E-2</v>
      </c>
      <c r="P259" s="41">
        <v>-4.2927765060608497E-2</v>
      </c>
      <c r="Q259" s="33">
        <f t="shared" si="73"/>
        <v>2.7755575615628914E-17</v>
      </c>
      <c r="R259" s="19">
        <f t="shared" si="67"/>
        <v>9.9846621096749813E-2</v>
      </c>
      <c r="S259" s="20">
        <f t="shared" si="62"/>
        <v>0.12479152396236462</v>
      </c>
      <c r="T259" s="20">
        <v>3.8994298912198E-3</v>
      </c>
      <c r="U259" s="19">
        <f t="shared" ref="U259:U322" si="76">ABS(S259-T259)</f>
        <v>0.12089209407114482</v>
      </c>
      <c r="W259" s="19">
        <f t="shared" si="59"/>
        <v>0.2628571444324086</v>
      </c>
      <c r="X259" s="21">
        <f t="shared" si="60"/>
        <v>0</v>
      </c>
      <c r="Y259" s="19">
        <f t="shared" si="58"/>
        <v>2.7803669612395687</v>
      </c>
      <c r="Z259" s="21">
        <f t="shared" si="69"/>
        <v>0.12489107701261126</v>
      </c>
      <c r="AA259" s="19">
        <f t="shared" si="66"/>
        <v>4.0033484828244994</v>
      </c>
      <c r="AB259" s="19">
        <f t="shared" si="70"/>
        <v>3.1196653888221175E-3</v>
      </c>
      <c r="AC259" s="19">
        <f t="shared" si="65"/>
        <v>1.2553124711622976E-2</v>
      </c>
      <c r="AD259" s="19">
        <v>1.2553124711623001E-2</v>
      </c>
      <c r="AE259" s="19">
        <f t="shared" ref="AE259:AE322" si="77">ABS(AC259-AD259)</f>
        <v>2.4286128663675299E-17</v>
      </c>
    </row>
    <row r="260" spans="1:31" x14ac:dyDescent="0.25">
      <c r="A260" s="1">
        <v>44066</v>
      </c>
      <c r="B260">
        <v>70231.78</v>
      </c>
      <c r="C260">
        <v>0.28999999165535001</v>
      </c>
      <c r="D260">
        <f t="shared" ref="D260:D323" si="78">+B260/B259-1</f>
        <v>0</v>
      </c>
      <c r="E260" s="6">
        <f t="shared" si="61"/>
        <v>0</v>
      </c>
      <c r="F260" s="12">
        <f t="shared" ref="F260:F323" si="79">+F259*(1+E260)</f>
        <v>2.202701271431724</v>
      </c>
      <c r="G260" s="6">
        <f t="shared" si="68"/>
        <v>0.12489107701261126</v>
      </c>
      <c r="H260" s="6">
        <f t="shared" si="75"/>
        <v>0.77509352931135367</v>
      </c>
      <c r="J260" s="3">
        <f t="shared" si="63"/>
        <v>0.11778223534880632</v>
      </c>
      <c r="K260" s="6">
        <f t="shared" si="64"/>
        <v>0</v>
      </c>
      <c r="L260" s="12">
        <f t="shared" ref="L260:L323" si="80">L259*(1+K260)</f>
        <v>1.2620315062112748</v>
      </c>
      <c r="M260" s="6">
        <f t="shared" si="74"/>
        <v>3.6294184919830164E-2</v>
      </c>
      <c r="N260" s="6">
        <f t="shared" si="71"/>
        <v>0.20349262667429913</v>
      </c>
      <c r="O260" s="6">
        <f t="shared" si="72"/>
        <v>0.30631558061986186</v>
      </c>
      <c r="P260" s="41">
        <v>0.30631558061986203</v>
      </c>
      <c r="Q260" s="33">
        <f t="shared" si="73"/>
        <v>1.6653345369377348E-16</v>
      </c>
      <c r="R260" s="19">
        <f t="shared" si="67"/>
        <v>0.10603558052940026</v>
      </c>
      <c r="S260" s="20">
        <f t="shared" si="62"/>
        <v>0.12511499783203195</v>
      </c>
      <c r="T260" s="20">
        <v>3.91141435952563E-3</v>
      </c>
      <c r="U260" s="19">
        <f t="shared" si="76"/>
        <v>0.12120358347250632</v>
      </c>
      <c r="W260" s="19">
        <f t="shared" si="59"/>
        <v>0.29428571462631242</v>
      </c>
      <c r="X260" s="21">
        <f t="shared" si="60"/>
        <v>0</v>
      </c>
      <c r="Y260" s="19">
        <f t="shared" ref="Y260:Y323" si="81">+Y259*(1+X260)</f>
        <v>2.7803669612395687</v>
      </c>
      <c r="Z260" s="21">
        <f t="shared" si="69"/>
        <v>0.12489107701261126</v>
      </c>
      <c r="AA260" s="19">
        <f t="shared" si="66"/>
        <v>3.9383254525830025</v>
      </c>
      <c r="AB260" s="19">
        <f t="shared" si="70"/>
        <v>3.1711720759567954E-3</v>
      </c>
      <c r="AC260" s="19">
        <f t="shared" si="65"/>
        <v>1.254745447057215E-2</v>
      </c>
      <c r="AD260" s="19">
        <v>1.2547454470572201E-2</v>
      </c>
      <c r="AE260" s="19">
        <f t="shared" si="77"/>
        <v>5.0306980803327406E-17</v>
      </c>
    </row>
    <row r="261" spans="1:31" x14ac:dyDescent="0.25">
      <c r="A261" s="1">
        <v>44067</v>
      </c>
      <c r="B261">
        <v>70041.16</v>
      </c>
      <c r="C261">
        <v>0.50999999046325695</v>
      </c>
      <c r="D261">
        <f t="shared" si="78"/>
        <v>-2.7141558992238579E-3</v>
      </c>
      <c r="E261" s="6">
        <f t="shared" si="61"/>
        <v>-7.9494106310812659E-3</v>
      </c>
      <c r="F261" s="12">
        <f t="shared" si="79"/>
        <v>2.1851910945275086</v>
      </c>
      <c r="G261" s="6">
        <f t="shared" si="68"/>
        <v>0.11594885592619875</v>
      </c>
      <c r="H261" s="6">
        <f t="shared" si="75"/>
        <v>0.7609825819382825</v>
      </c>
      <c r="J261" s="3">
        <f t="shared" si="63"/>
        <v>0.11231030957445082</v>
      </c>
      <c r="K261" s="6">
        <f t="shared" si="64"/>
        <v>-2.4166578380096409E-3</v>
      </c>
      <c r="L261" s="12">
        <f t="shared" si="80"/>
        <v>1.2589816078799743</v>
      </c>
      <c r="M261" s="6">
        <f t="shared" si="74"/>
        <v>3.3789816455359833E-2</v>
      </c>
      <c r="N261" s="6">
        <f t="shared" si="71"/>
        <v>0.2005841967850599</v>
      </c>
      <c r="O261" s="6">
        <f t="shared" si="72"/>
        <v>2.4820858679629465E-2</v>
      </c>
      <c r="P261" s="41">
        <v>2.48208586796295E-2</v>
      </c>
      <c r="Q261" s="33">
        <f t="shared" si="73"/>
        <v>3.4694469519536142E-17</v>
      </c>
      <c r="R261" s="19">
        <f t="shared" si="67"/>
        <v>0.10323972604610794</v>
      </c>
      <c r="S261" s="20">
        <f t="shared" si="62"/>
        <v>0.1252904003331701</v>
      </c>
      <c r="T261" s="20">
        <v>3.9266489656665602E-3</v>
      </c>
      <c r="U261" s="19">
        <f t="shared" si="76"/>
        <v>0.12136375136750353</v>
      </c>
      <c r="W261" s="19">
        <f t="shared" si="59"/>
        <v>0.34142856938498384</v>
      </c>
      <c r="X261" s="21">
        <f t="shared" si="60"/>
        <v>-7.9494106310812659E-3</v>
      </c>
      <c r="Y261" s="19">
        <f t="shared" si="81"/>
        <v>2.758264682559584</v>
      </c>
      <c r="Z261" s="21">
        <f t="shared" si="69"/>
        <v>0.11594885592619897</v>
      </c>
      <c r="AA261" s="19">
        <f t="shared" si="66"/>
        <v>3.8291654059570792</v>
      </c>
      <c r="AB261" s="19">
        <f t="shared" si="70"/>
        <v>3.0280451125411275E-3</v>
      </c>
      <c r="AC261" s="19">
        <f t="shared" si="65"/>
        <v>1.2550028183398012E-2</v>
      </c>
      <c r="AD261" s="19">
        <v>1.2550028183397999E-2</v>
      </c>
      <c r="AE261" s="19">
        <f t="shared" si="77"/>
        <v>1.214306433183765E-17</v>
      </c>
    </row>
    <row r="262" spans="1:31" x14ac:dyDescent="0.25">
      <c r="A262" s="1">
        <v>44068</v>
      </c>
      <c r="B262">
        <v>70265.710000000006</v>
      </c>
      <c r="C262">
        <v>0.62000000476837203</v>
      </c>
      <c r="D262">
        <f t="shared" si="78"/>
        <v>3.205972031302684E-3</v>
      </c>
      <c r="E262" s="6">
        <f t="shared" si="61"/>
        <v>8.4686054418966275E-3</v>
      </c>
      <c r="F262" s="12">
        <f t="shared" si="79"/>
        <v>2.2036966157222082</v>
      </c>
      <c r="G262" s="6">
        <f t="shared" si="68"/>
        <v>0.12539938648037374</v>
      </c>
      <c r="H262" s="6">
        <f t="shared" si="75"/>
        <v>0.77589564861477012</v>
      </c>
      <c r="J262" s="3">
        <f t="shared" si="63"/>
        <v>0.1130532518964223</v>
      </c>
      <c r="K262" s="6">
        <f t="shared" si="64"/>
        <v>2.8358070002620956E-3</v>
      </c>
      <c r="L262" s="12">
        <f t="shared" si="80"/>
        <v>1.2625518367368016</v>
      </c>
      <c r="M262" s="6">
        <f t="shared" si="74"/>
        <v>2.4852425425365476E-2</v>
      </c>
      <c r="N262" s="6">
        <f t="shared" si="71"/>
        <v>0.20398882185470724</v>
      </c>
      <c r="O262" s="6">
        <f t="shared" si="72"/>
        <v>-0.13399235794981457</v>
      </c>
      <c r="P262" s="41">
        <v>-0.13399235794981501</v>
      </c>
      <c r="Q262" s="33">
        <f t="shared" si="73"/>
        <v>4.4408920985006262E-16</v>
      </c>
      <c r="R262" s="19">
        <f t="shared" si="67"/>
        <v>0.11092063640527809</v>
      </c>
      <c r="S262" s="20">
        <f t="shared" si="62"/>
        <v>0.12560023895024744</v>
      </c>
      <c r="T262" s="20">
        <v>3.93929343276604E-3</v>
      </c>
      <c r="U262" s="19">
        <f t="shared" si="76"/>
        <v>0.1216609455174814</v>
      </c>
      <c r="W262" s="19">
        <f t="shared" si="59"/>
        <v>0.37857142516544912</v>
      </c>
      <c r="X262" s="21">
        <f t="shared" si="60"/>
        <v>8.4686054418966275E-3</v>
      </c>
      <c r="Y262" s="19">
        <f t="shared" si="81"/>
        <v>2.7816233378604993</v>
      </c>
      <c r="Z262" s="21">
        <f t="shared" si="69"/>
        <v>9.5743930235478558E-2</v>
      </c>
      <c r="AA262" s="19">
        <f t="shared" si="66"/>
        <v>3.6932529682203561</v>
      </c>
      <c r="AB262" s="19">
        <f t="shared" si="70"/>
        <v>2.5924010908360299E-3</v>
      </c>
      <c r="AC262" s="19">
        <f t="shared" si="65"/>
        <v>1.2550722030184569E-2</v>
      </c>
      <c r="AD262" s="19">
        <v>1.25507220301846E-2</v>
      </c>
      <c r="AE262" s="19">
        <f t="shared" si="77"/>
        <v>3.1225022567582528E-17</v>
      </c>
    </row>
    <row r="263" spans="1:31" x14ac:dyDescent="0.25">
      <c r="A263" s="1">
        <v>44069</v>
      </c>
      <c r="B263">
        <v>70837.710000000006</v>
      </c>
      <c r="C263">
        <v>0.61000001430511497</v>
      </c>
      <c r="D263">
        <f t="shared" si="78"/>
        <v>8.1405282889761565E-3</v>
      </c>
      <c r="E263" s="6">
        <f t="shared" si="61"/>
        <v>1.9649551203901681E-2</v>
      </c>
      <c r="F263" s="12">
        <f t="shared" si="79"/>
        <v>2.2469982652107063</v>
      </c>
      <c r="G263" s="6">
        <f t="shared" si="68"/>
        <v>0.11727480669900481</v>
      </c>
      <c r="H263" s="6">
        <f t="shared" si="75"/>
        <v>0.81079120109501202</v>
      </c>
      <c r="J263" s="3">
        <f t="shared" si="63"/>
        <v>0.11677256910903183</v>
      </c>
      <c r="K263" s="6">
        <f t="shared" si="64"/>
        <v>6.9712676111247122E-3</v>
      </c>
      <c r="L263" s="12">
        <f t="shared" si="80"/>
        <v>1.2713534234636108</v>
      </c>
      <c r="M263" s="6">
        <f t="shared" si="74"/>
        <v>3.8719041154702705E-2</v>
      </c>
      <c r="N263" s="6">
        <f t="shared" si="71"/>
        <v>0.21238215013265904</v>
      </c>
      <c r="O263" s="6">
        <f t="shared" si="72"/>
        <v>-5.7260563273857423E-2</v>
      </c>
      <c r="P263" s="41">
        <v>-5.7260563273857402E-2</v>
      </c>
      <c r="Q263" s="33">
        <f t="shared" si="73"/>
        <v>2.0816681711721685E-17</v>
      </c>
      <c r="R263" s="19">
        <f t="shared" si="67"/>
        <v>0.1004300989468717</v>
      </c>
      <c r="S263" s="20">
        <f t="shared" si="62"/>
        <v>0.12578296769403924</v>
      </c>
      <c r="T263" s="20">
        <v>3.9576691438872099E-3</v>
      </c>
      <c r="U263" s="19">
        <f t="shared" si="76"/>
        <v>0.12182529855015203</v>
      </c>
      <c r="W263" s="19">
        <f t="shared" si="59"/>
        <v>0.41428571087973481</v>
      </c>
      <c r="X263" s="21">
        <f t="shared" si="60"/>
        <v>1.9649551203901681E-2</v>
      </c>
      <c r="Y263" s="19">
        <f t="shared" si="81"/>
        <v>2.8362809880677569</v>
      </c>
      <c r="Z263" s="21">
        <f t="shared" si="69"/>
        <v>0.13427378102136078</v>
      </c>
      <c r="AA263" s="19">
        <f t="shared" si="66"/>
        <v>3.5442393986221576</v>
      </c>
      <c r="AB263" s="19">
        <f t="shared" si="70"/>
        <v>3.7885076576249467E-3</v>
      </c>
      <c r="AC263" s="19">
        <f t="shared" si="65"/>
        <v>1.2560959382310676E-2</v>
      </c>
      <c r="AD263" s="19">
        <v>1.25609593823107E-2</v>
      </c>
      <c r="AE263" s="19">
        <f t="shared" si="77"/>
        <v>2.4286128663675299E-17</v>
      </c>
    </row>
    <row r="264" spans="1:31" x14ac:dyDescent="0.25">
      <c r="A264" s="1">
        <v>44070</v>
      </c>
      <c r="B264">
        <v>70358.69</v>
      </c>
      <c r="C264">
        <v>0.75</v>
      </c>
      <c r="D264">
        <f t="shared" si="78"/>
        <v>-6.7622174686335912E-3</v>
      </c>
      <c r="E264" s="6">
        <f t="shared" si="61"/>
        <v>-1.4087953124630669E-2</v>
      </c>
      <c r="F264" s="12">
        <f t="shared" si="79"/>
        <v>2.2153426589792917</v>
      </c>
      <c r="G264" s="6">
        <f t="shared" si="68"/>
        <v>0.11829418516383439</v>
      </c>
      <c r="H264" s="6">
        <f t="shared" si="75"/>
        <v>0.78528085953549209</v>
      </c>
      <c r="J264" s="3">
        <f t="shared" si="63"/>
        <v>0.11790390117610659</v>
      </c>
      <c r="K264" s="6">
        <f t="shared" si="64"/>
        <v>-5.7353636318897023E-3</v>
      </c>
      <c r="L264" s="12">
        <f t="shared" si="80"/>
        <v>1.2640617492753992</v>
      </c>
      <c r="M264" s="6">
        <f t="shared" si="74"/>
        <v>2.5353789986300113E-2</v>
      </c>
      <c r="N264" s="6">
        <f t="shared" si="71"/>
        <v>0.20542869764083593</v>
      </c>
      <c r="O264" s="6">
        <f t="shared" si="72"/>
        <v>-0.38268053707589267</v>
      </c>
      <c r="P264" s="41">
        <v>-0.382680537075893</v>
      </c>
      <c r="Q264" s="33">
        <f t="shared" si="73"/>
        <v>3.3306690738754696E-16</v>
      </c>
      <c r="R264" s="19">
        <f t="shared" si="67"/>
        <v>0.10033101872273492</v>
      </c>
      <c r="S264" s="20">
        <f t="shared" si="62"/>
        <v>0.12600703021707205</v>
      </c>
      <c r="T264" s="20">
        <v>3.9688499247121497E-3</v>
      </c>
      <c r="U264" s="19">
        <f t="shared" si="76"/>
        <v>0.1220381802923599</v>
      </c>
      <c r="W264" s="19">
        <f t="shared" si="59"/>
        <v>0.47999999778611346</v>
      </c>
      <c r="X264" s="21">
        <f t="shared" si="60"/>
        <v>-1.4087953124630669E-2</v>
      </c>
      <c r="Y264" s="19">
        <f t="shared" si="81"/>
        <v>2.7963235944595772</v>
      </c>
      <c r="Z264" s="21">
        <f t="shared" si="69"/>
        <v>0.10070167712438161</v>
      </c>
      <c r="AA264" s="19">
        <f t="shared" si="66"/>
        <v>3.4078947609489454</v>
      </c>
      <c r="AB264" s="19">
        <f t="shared" si="70"/>
        <v>2.9549526669168835E-3</v>
      </c>
      <c r="AC264" s="19">
        <f t="shared" si="65"/>
        <v>1.2563157514160152E-2</v>
      </c>
      <c r="AD264" s="19">
        <v>1.2563157514160201E-2</v>
      </c>
      <c r="AE264" s="19">
        <f t="shared" si="77"/>
        <v>4.8572257327350599E-17</v>
      </c>
    </row>
    <row r="265" spans="1:31" x14ac:dyDescent="0.25">
      <c r="A265" s="1">
        <v>44071</v>
      </c>
      <c r="B265">
        <v>70469.69</v>
      </c>
      <c r="C265">
        <v>0.68000000715255704</v>
      </c>
      <c r="D265">
        <f t="shared" si="78"/>
        <v>1.5776302827696931E-3</v>
      </c>
      <c r="E265" s="6">
        <f t="shared" si="61"/>
        <v>2.944909861170093E-3</v>
      </c>
      <c r="F265" s="12">
        <f t="shared" si="79"/>
        <v>2.2218666434215906</v>
      </c>
      <c r="G265" s="6">
        <f t="shared" si="68"/>
        <v>0.10394314434755159</v>
      </c>
      <c r="H265" s="6">
        <f t="shared" si="75"/>
        <v>0.79053835074369627</v>
      </c>
      <c r="J265" s="3">
        <f t="shared" si="63"/>
        <v>0.10923717576071165</v>
      </c>
      <c r="K265" s="6">
        <f t="shared" si="64"/>
        <v>1.4442247081026284E-3</v>
      </c>
      <c r="L265" s="12">
        <f t="shared" si="80"/>
        <v>1.2658873384862701</v>
      </c>
      <c r="M265" s="6">
        <f t="shared" si="74"/>
        <v>2.3875466035299775E-2</v>
      </c>
      <c r="N265" s="6">
        <f t="shared" si="71"/>
        <v>0.20716960754982483</v>
      </c>
      <c r="O265" s="6">
        <f t="shared" si="72"/>
        <v>-0.41867508258378294</v>
      </c>
      <c r="P265" s="41">
        <v>-0.418675082583783</v>
      </c>
      <c r="Q265" s="33">
        <f t="shared" si="73"/>
        <v>5.5511151231257827E-17</v>
      </c>
      <c r="R265" s="19">
        <f t="shared" si="67"/>
        <v>9.5153635768873368E-2</v>
      </c>
      <c r="S265" s="20">
        <f t="shared" si="62"/>
        <v>0.12605888232237139</v>
      </c>
      <c r="T265" s="20">
        <v>3.9794358178032703E-3</v>
      </c>
      <c r="U265" s="19">
        <f t="shared" si="76"/>
        <v>0.12207944650456812</v>
      </c>
      <c r="W265" s="19">
        <f t="shared" ref="W265:W328" si="82">AVERAGE(C259:C265)</f>
        <v>0.53571428571428581</v>
      </c>
      <c r="X265" s="21">
        <f t="shared" ref="X265:X328" si="83">IF(W265&lt;&gt;0,D265/W265,0)</f>
        <v>2.944909861170093E-3</v>
      </c>
      <c r="Y265" s="19">
        <f t="shared" si="81"/>
        <v>2.8045585153879236</v>
      </c>
      <c r="Z265" s="21">
        <f t="shared" si="69"/>
        <v>9.7802035560750955E-2</v>
      </c>
      <c r="AA265" s="19">
        <f t="shared" si="66"/>
        <v>3.2886824792262455</v>
      </c>
      <c r="AB265" s="19">
        <f t="shared" si="70"/>
        <v>2.9738971815777616E-3</v>
      </c>
      <c r="AC265" s="19">
        <f t="shared" si="65"/>
        <v>1.2566304745912405E-2</v>
      </c>
      <c r="AD265" s="19">
        <v>1.25663047459124E-2</v>
      </c>
      <c r="AE265" s="19">
        <f t="shared" si="77"/>
        <v>5.2041704279304213E-18</v>
      </c>
    </row>
    <row r="266" spans="1:31" x14ac:dyDescent="0.25">
      <c r="A266" s="1">
        <v>44072</v>
      </c>
      <c r="B266">
        <v>70469.69</v>
      </c>
      <c r="C266">
        <v>0.68000000715255704</v>
      </c>
      <c r="D266">
        <f t="shared" si="78"/>
        <v>0</v>
      </c>
      <c r="E266" s="6">
        <f t="shared" ref="E266:E329" si="84">IF(C266&lt;&gt;0,D266/AVERAGE(C260:C266),0)</f>
        <v>0</v>
      </c>
      <c r="F266" s="12">
        <f t="shared" si="79"/>
        <v>2.2218666434215906</v>
      </c>
      <c r="G266" s="6">
        <f t="shared" si="68"/>
        <v>9.7802035560750955E-2</v>
      </c>
      <c r="H266" s="6">
        <f t="shared" si="75"/>
        <v>0.79053835074369627</v>
      </c>
      <c r="J266" s="3">
        <f t="shared" si="63"/>
        <v>0.10923717576071165</v>
      </c>
      <c r="K266" s="6">
        <f t="shared" si="64"/>
        <v>0</v>
      </c>
      <c r="L266" s="12">
        <f t="shared" si="80"/>
        <v>1.2658873384862701</v>
      </c>
      <c r="M266" s="6">
        <f t="shared" si="74"/>
        <v>1.3494999395931018E-2</v>
      </c>
      <c r="N266" s="6">
        <f t="shared" si="71"/>
        <v>0.20676530921062275</v>
      </c>
      <c r="O266" s="6">
        <f t="shared" si="72"/>
        <v>-0.59699564589152243</v>
      </c>
      <c r="P266" s="41">
        <v>-0.59699564589152199</v>
      </c>
      <c r="Q266" s="33">
        <f t="shared" si="73"/>
        <v>4.4408920985006262E-16</v>
      </c>
      <c r="R266" s="19">
        <f t="shared" si="67"/>
        <v>8.9531823648562825E-2</v>
      </c>
      <c r="S266" s="20">
        <f t="shared" si="62"/>
        <v>0.12605558011013837</v>
      </c>
      <c r="T266" s="20">
        <v>3.9860751393701998E-3</v>
      </c>
      <c r="U266" s="19">
        <f t="shared" si="76"/>
        <v>0.12206950497076817</v>
      </c>
      <c r="W266" s="19">
        <f t="shared" si="82"/>
        <v>0.59142857364245827</v>
      </c>
      <c r="X266" s="21">
        <f t="shared" si="83"/>
        <v>0</v>
      </c>
      <c r="Y266" s="19">
        <f t="shared" si="81"/>
        <v>2.8045585153879236</v>
      </c>
      <c r="Z266" s="21">
        <f t="shared" si="69"/>
        <v>7.4952203556460262E-2</v>
      </c>
      <c r="AA266" s="19">
        <f t="shared" si="66"/>
        <v>3.2098197216912943</v>
      </c>
      <c r="AB266" s="19">
        <f t="shared" si="70"/>
        <v>2.3350907544728715E-3</v>
      </c>
      <c r="AC266" s="19">
        <f t="shared" si="65"/>
        <v>1.2566466945525974E-2</v>
      </c>
      <c r="AD266" s="19">
        <v>1.2566466945526E-2</v>
      </c>
      <c r="AE266" s="19">
        <f t="shared" si="77"/>
        <v>2.6020852139652106E-17</v>
      </c>
    </row>
    <row r="267" spans="1:31" x14ac:dyDescent="0.25">
      <c r="A267" s="1">
        <v>44073</v>
      </c>
      <c r="B267">
        <v>70469.69</v>
      </c>
      <c r="C267">
        <v>0.68000000715255704</v>
      </c>
      <c r="D267">
        <f t="shared" si="78"/>
        <v>0</v>
      </c>
      <c r="E267" s="6">
        <f t="shared" si="84"/>
        <v>0</v>
      </c>
      <c r="F267" s="12">
        <f t="shared" si="79"/>
        <v>2.2218666434215906</v>
      </c>
      <c r="G267" s="6">
        <f t="shared" si="68"/>
        <v>7.4952203556460262E-2</v>
      </c>
      <c r="H267" s="6">
        <f t="shared" si="75"/>
        <v>0.79053835074369627</v>
      </c>
      <c r="J267" s="3">
        <f t="shared" si="63"/>
        <v>0.10923717576071165</v>
      </c>
      <c r="K267" s="6">
        <f t="shared" si="64"/>
        <v>0</v>
      </c>
      <c r="L267" s="12">
        <f t="shared" si="80"/>
        <v>1.2658873384862701</v>
      </c>
      <c r="M267" s="6">
        <f t="shared" si="74"/>
        <v>1.3494999395931018E-2</v>
      </c>
      <c r="N267" s="6">
        <f t="shared" si="71"/>
        <v>0.20676530921062275</v>
      </c>
      <c r="O267" s="6">
        <f t="shared" si="72"/>
        <v>-0.38342680988397104</v>
      </c>
      <c r="P267" s="41">
        <v>-0.38342680988397099</v>
      </c>
      <c r="Q267" s="33">
        <f t="shared" si="73"/>
        <v>5.5511151231257827E-17</v>
      </c>
      <c r="R267" s="19">
        <f t="shared" si="67"/>
        <v>6.8614190209975792E-2</v>
      </c>
      <c r="S267" s="20">
        <f t="shared" si="62"/>
        <v>0.12591524793931458</v>
      </c>
      <c r="T267" s="20">
        <v>3.9943818308839901E-3</v>
      </c>
      <c r="U267" s="19">
        <f t="shared" si="76"/>
        <v>0.12192086610843059</v>
      </c>
      <c r="W267" s="19">
        <f t="shared" si="82"/>
        <v>0.64714286157063072</v>
      </c>
      <c r="X267" s="21">
        <f t="shared" si="83"/>
        <v>0</v>
      </c>
      <c r="Y267" s="19">
        <f t="shared" si="81"/>
        <v>2.8045585153879236</v>
      </c>
      <c r="Z267" s="21">
        <f t="shared" si="69"/>
        <v>7.4952203556460262E-2</v>
      </c>
      <c r="AA267" s="19">
        <f t="shared" si="66"/>
        <v>3.1938912466139238</v>
      </c>
      <c r="AB267" s="19">
        <f t="shared" si="70"/>
        <v>2.3467362464492975E-3</v>
      </c>
      <c r="AC267" s="19">
        <f t="shared" si="65"/>
        <v>1.2569388932081739E-2</v>
      </c>
      <c r="AD267" s="19">
        <v>1.2569388932081701E-2</v>
      </c>
      <c r="AE267" s="19">
        <f t="shared" si="77"/>
        <v>3.8163916471489756E-17</v>
      </c>
    </row>
    <row r="268" spans="1:31" x14ac:dyDescent="0.25">
      <c r="A268" s="1">
        <v>44074</v>
      </c>
      <c r="B268">
        <v>70748.61</v>
      </c>
      <c r="C268">
        <v>0.46000000834464999</v>
      </c>
      <c r="D268">
        <f t="shared" si="78"/>
        <v>3.9580137219277223E-3</v>
      </c>
      <c r="E268" s="6">
        <f t="shared" si="84"/>
        <v>6.1843963730416705E-3</v>
      </c>
      <c r="F268" s="12">
        <f t="shared" si="79"/>
        <v>2.2356075474325494</v>
      </c>
      <c r="G268" s="6">
        <f t="shared" si="68"/>
        <v>8.1600134065327845E-2</v>
      </c>
      <c r="H268" s="6">
        <f t="shared" si="75"/>
        <v>0.80161174962582771</v>
      </c>
      <c r="J268" s="3">
        <f t="shared" si="63"/>
        <v>9.8236858996138474E-2</v>
      </c>
      <c r="K268" s="6">
        <f t="shared" si="64"/>
        <v>4.0290515824445341E-3</v>
      </c>
      <c r="L268" s="12">
        <f t="shared" si="80"/>
        <v>1.2709876638705948</v>
      </c>
      <c r="M268" s="6">
        <f t="shared" si="74"/>
        <v>1.7578423027046819E-2</v>
      </c>
      <c r="N268" s="6">
        <f t="shared" si="71"/>
        <v>0.21207997648689147</v>
      </c>
      <c r="O268" s="6">
        <f t="shared" si="72"/>
        <v>-6.4640499121327077E-2</v>
      </c>
      <c r="P268" s="41">
        <v>-6.4640499121327105E-2</v>
      </c>
      <c r="Q268" s="33">
        <f t="shared" si="73"/>
        <v>2.7755575615628914E-17</v>
      </c>
      <c r="R268" s="19">
        <f t="shared" si="67"/>
        <v>8.3064681525022513E-2</v>
      </c>
      <c r="S268" s="20">
        <f t="shared" si="62"/>
        <v>0.12592828465289704</v>
      </c>
      <c r="T268" s="20">
        <v>4.0074346448491401E-3</v>
      </c>
      <c r="U268" s="19">
        <f t="shared" si="76"/>
        <v>0.12192085000804791</v>
      </c>
      <c r="W268" s="19">
        <f t="shared" si="82"/>
        <v>0.64000000698225834</v>
      </c>
      <c r="X268" s="21">
        <f t="shared" si="83"/>
        <v>6.1843963730416705E-3</v>
      </c>
      <c r="Y268" s="19">
        <f t="shared" si="81"/>
        <v>2.8219030168984718</v>
      </c>
      <c r="Z268" s="21">
        <f t="shared" si="69"/>
        <v>8.1600134065327845E-2</v>
      </c>
      <c r="AA268" s="19">
        <f t="shared" si="66"/>
        <v>3.2003816577436917</v>
      </c>
      <c r="AB268" s="19">
        <f t="shared" si="70"/>
        <v>2.5497000917964561E-3</v>
      </c>
      <c r="AC268" s="19">
        <f t="shared" si="65"/>
        <v>1.2577315102020701E-2</v>
      </c>
      <c r="AD268" s="19">
        <v>1.25773151020207E-2</v>
      </c>
      <c r="AE268" s="19">
        <f t="shared" si="77"/>
        <v>1.7347234759768071E-18</v>
      </c>
    </row>
    <row r="269" spans="1:31" x14ac:dyDescent="0.25">
      <c r="A269" s="1">
        <v>44075</v>
      </c>
      <c r="B269">
        <v>71333.22</v>
      </c>
      <c r="C269">
        <v>0.40999999642372098</v>
      </c>
      <c r="D269">
        <f t="shared" si="78"/>
        <v>8.2632012134231658E-3</v>
      </c>
      <c r="E269" s="6">
        <f t="shared" si="84"/>
        <v>1.3546231368833194E-2</v>
      </c>
      <c r="F269" s="12">
        <f t="shared" si="79"/>
        <v>2.2658916045199806</v>
      </c>
      <c r="G269" s="6">
        <f t="shared" si="68"/>
        <v>9.6251739729937835E-2</v>
      </c>
      <c r="H269" s="6">
        <f t="shared" si="75"/>
        <v>0.85362197539841644</v>
      </c>
      <c r="J269" s="3">
        <f t="shared" si="63"/>
        <v>8.6524201497691938E-2</v>
      </c>
      <c r="K269" s="6">
        <f t="shared" si="64"/>
        <v>9.550161770222854E-3</v>
      </c>
      <c r="L269" s="12">
        <f t="shared" si="80"/>
        <v>1.2831258016685168</v>
      </c>
      <c r="M269" s="6">
        <f t="shared" si="74"/>
        <v>1.9706354223264944E-2</v>
      </c>
      <c r="N269" s="6">
        <f t="shared" si="71"/>
        <v>0.21337166615761372</v>
      </c>
      <c r="O269" s="6">
        <f t="shared" si="72"/>
        <v>-0.29007551942327126</v>
      </c>
      <c r="P269" s="41">
        <v>-0.29007551942327098</v>
      </c>
      <c r="Q269" s="33">
        <f t="shared" si="73"/>
        <v>2.7755575615628914E-16</v>
      </c>
      <c r="R269" s="19">
        <f t="shared" si="67"/>
        <v>0.11124256342603217</v>
      </c>
      <c r="S269" s="20">
        <f t="shared" si="62"/>
        <v>0.12632183329474037</v>
      </c>
      <c r="T269" s="20">
        <v>4.0222831168062302E-3</v>
      </c>
      <c r="U269" s="19">
        <f t="shared" si="76"/>
        <v>0.12229955017793413</v>
      </c>
      <c r="W269" s="19">
        <f t="shared" si="82"/>
        <v>0.61000000579016522</v>
      </c>
      <c r="X269" s="21">
        <f t="shared" si="83"/>
        <v>1.3546231368833194E-2</v>
      </c>
      <c r="Y269" s="19">
        <f t="shared" si="81"/>
        <v>2.8601291680657872</v>
      </c>
      <c r="Z269" s="21">
        <f t="shared" si="69"/>
        <v>8.0803420650988222E-2</v>
      </c>
      <c r="AA269" s="19">
        <f t="shared" si="66"/>
        <v>3.2313398946962346</v>
      </c>
      <c r="AB269" s="19">
        <f t="shared" si="70"/>
        <v>2.5006165641570256E-3</v>
      </c>
      <c r="AC269" s="19">
        <f t="shared" si="65"/>
        <v>1.2587128457425821E-2</v>
      </c>
      <c r="AD269" s="19">
        <v>1.25871284574258E-2</v>
      </c>
      <c r="AE269" s="19">
        <f t="shared" si="77"/>
        <v>2.0816681711721685E-17</v>
      </c>
    </row>
    <row r="270" spans="1:31" x14ac:dyDescent="0.25">
      <c r="A270" s="1">
        <v>44076</v>
      </c>
      <c r="B270">
        <v>71353.59</v>
      </c>
      <c r="C270">
        <v>0.68999999761581399</v>
      </c>
      <c r="D270">
        <f t="shared" si="78"/>
        <v>2.8556120135880825E-4</v>
      </c>
      <c r="E270" s="6">
        <f t="shared" si="84"/>
        <v>4.5952376978293302E-4</v>
      </c>
      <c r="F270" s="12">
        <f t="shared" si="79"/>
        <v>2.2669328355720091</v>
      </c>
      <c r="G270" s="6">
        <f t="shared" si="68"/>
        <v>8.1300075513240033E-2</v>
      </c>
      <c r="H270" s="6">
        <f t="shared" si="75"/>
        <v>0.85447375875630405</v>
      </c>
      <c r="J270" s="3">
        <f t="shared" si="63"/>
        <v>6.6373504836311464E-2</v>
      </c>
      <c r="K270" s="6">
        <f t="shared" si="64"/>
        <v>4.3023372362669646E-4</v>
      </c>
      <c r="L270" s="12">
        <f t="shared" si="80"/>
        <v>1.2836778456600499</v>
      </c>
      <c r="M270" s="6">
        <f t="shared" si="74"/>
        <v>2.0098012233453977E-2</v>
      </c>
      <c r="N270" s="6">
        <f t="shared" si="71"/>
        <v>0.21389369956768767</v>
      </c>
      <c r="O270" s="6">
        <f t="shared" si="72"/>
        <v>-0.37691629912114966</v>
      </c>
      <c r="P270" s="41">
        <v>-0.37691629912114999</v>
      </c>
      <c r="Q270" s="33">
        <f t="shared" si="73"/>
        <v>3.3306690738754696E-16</v>
      </c>
      <c r="R270" s="19">
        <f t="shared" si="67"/>
        <v>0.12248874865616947</v>
      </c>
      <c r="S270" s="20">
        <f t="shared" si="62"/>
        <v>0.12682772572986536</v>
      </c>
      <c r="T270" s="20">
        <v>4.0363973438845499E-3</v>
      </c>
      <c r="U270" s="19">
        <f t="shared" si="76"/>
        <v>0.12279132838598081</v>
      </c>
      <c r="W270" s="19">
        <f t="shared" si="82"/>
        <v>0.62142857483455072</v>
      </c>
      <c r="X270" s="21">
        <f t="shared" si="83"/>
        <v>4.5952376978293302E-4</v>
      </c>
      <c r="Y270" s="19">
        <f t="shared" si="81"/>
        <v>2.8614434654031626</v>
      </c>
      <c r="Z270" s="21">
        <f t="shared" si="69"/>
        <v>8.1203856740047264E-2</v>
      </c>
      <c r="AA270" s="19">
        <f t="shared" si="66"/>
        <v>3.3430782700428767</v>
      </c>
      <c r="AB270" s="19">
        <f t="shared" si="70"/>
        <v>2.4290145243594844E-3</v>
      </c>
      <c r="AC270" s="19">
        <f t="shared" si="65"/>
        <v>1.2564758210383211E-2</v>
      </c>
      <c r="AD270" s="19">
        <v>1.2564758210383199E-2</v>
      </c>
      <c r="AE270" s="19">
        <f t="shared" si="77"/>
        <v>1.214306433183765E-17</v>
      </c>
    </row>
    <row r="271" spans="1:31" x14ac:dyDescent="0.25">
      <c r="A271" s="1">
        <v>44077</v>
      </c>
      <c r="B271">
        <v>68700.820000000007</v>
      </c>
      <c r="C271">
        <v>0.479999989271164</v>
      </c>
      <c r="D271">
        <f t="shared" si="78"/>
        <v>-3.7177807031152699E-2</v>
      </c>
      <c r="E271" s="6">
        <f t="shared" si="84"/>
        <v>-6.3785453034717873E-2</v>
      </c>
      <c r="F271" s="12">
        <f t="shared" si="79"/>
        <v>2.1223354976557709</v>
      </c>
      <c r="G271" s="6">
        <f t="shared" si="68"/>
        <v>1.2238778914999138E-2</v>
      </c>
      <c r="H271" s="6">
        <f t="shared" si="75"/>
        <v>0.7361853099130371</v>
      </c>
      <c r="J271" s="3">
        <f t="shared" si="63"/>
        <v>0.17204808669896876</v>
      </c>
      <c r="K271" s="6">
        <f t="shared" si="64"/>
        <v>-2.1608962787364457E-2</v>
      </c>
      <c r="L271" s="12">
        <f t="shared" si="80"/>
        <v>1.2559388988622178</v>
      </c>
      <c r="M271" s="6">
        <f t="shared" si="74"/>
        <v>-5.2084184346586904E-3</v>
      </c>
      <c r="N271" s="6">
        <f t="shared" si="71"/>
        <v>0.1876627157859132</v>
      </c>
      <c r="O271" s="6">
        <f t="shared" si="72"/>
        <v>-1.1614727166197492</v>
      </c>
      <c r="P271" s="41">
        <v>-1.16147271661975</v>
      </c>
      <c r="Q271" s="33">
        <f t="shared" si="73"/>
        <v>8.8817841970012523E-16</v>
      </c>
      <c r="R271" s="19">
        <f t="shared" si="67"/>
        <v>7.1135803657109168E-3</v>
      </c>
      <c r="S271" s="20">
        <f t="shared" si="62"/>
        <v>0.12668825847900966</v>
      </c>
      <c r="T271" s="20">
        <v>4.0370976725072902E-3</v>
      </c>
      <c r="U271" s="19">
        <f t="shared" si="76"/>
        <v>0.12265116080650237</v>
      </c>
      <c r="W271" s="19">
        <f t="shared" si="82"/>
        <v>0.58285714473043149</v>
      </c>
      <c r="X271" s="21">
        <f t="shared" si="83"/>
        <v>-6.3785453034717873E-2</v>
      </c>
      <c r="Y271" s="19">
        <f t="shared" si="81"/>
        <v>2.6789249976291889</v>
      </c>
      <c r="Z271" s="21">
        <f t="shared" si="69"/>
        <v>5.804446983707745E-3</v>
      </c>
      <c r="AA271" s="19">
        <f t="shared" si="66"/>
        <v>3.4450079312970141</v>
      </c>
      <c r="AB271" s="19">
        <f t="shared" si="70"/>
        <v>1.684886391980649E-4</v>
      </c>
      <c r="AC271" s="19">
        <f t="shared" si="65"/>
        <v>1.2526663584631498E-2</v>
      </c>
      <c r="AD271" s="19">
        <v>1.25266635846315E-2</v>
      </c>
      <c r="AE271" s="19">
        <f t="shared" si="77"/>
        <v>1.7347234759768071E-18</v>
      </c>
    </row>
    <row r="272" spans="1:31" x14ac:dyDescent="0.25">
      <c r="A272" s="1">
        <v>44078</v>
      </c>
      <c r="B272">
        <v>67573.95</v>
      </c>
      <c r="C272">
        <v>0.50999999046325695</v>
      </c>
      <c r="D272">
        <f t="shared" si="78"/>
        <v>-1.6402569867434047E-2</v>
      </c>
      <c r="E272" s="6">
        <f t="shared" si="84"/>
        <v>-2.9365214623288123E-2</v>
      </c>
      <c r="F272" s="12">
        <f t="shared" si="79"/>
        <v>2.0600126602644862</v>
      </c>
      <c r="G272" s="6">
        <f t="shared" si="68"/>
        <v>-2.3731216471026495E-2</v>
      </c>
      <c r="H272" s="6">
        <f t="shared" si="75"/>
        <v>0.6852018556616406</v>
      </c>
      <c r="J272" s="3">
        <f t="shared" si="63"/>
        <v>0.18413288660028074</v>
      </c>
      <c r="K272" s="6">
        <f t="shared" si="64"/>
        <v>-8.9080066957517839E-3</v>
      </c>
      <c r="L272" s="12">
        <f t="shared" si="80"/>
        <v>1.2447509867416982</v>
      </c>
      <c r="M272" s="6">
        <f t="shared" si="74"/>
        <v>-1.870346361818187E-2</v>
      </c>
      <c r="N272" s="6">
        <f t="shared" si="71"/>
        <v>0.17708300836139768</v>
      </c>
      <c r="O272" s="6">
        <f t="shared" si="72"/>
        <v>-1.5798495490549767</v>
      </c>
      <c r="P272" s="41">
        <v>-1.57984954905498</v>
      </c>
      <c r="Q272" s="33">
        <f t="shared" si="73"/>
        <v>3.3306690738754696E-15</v>
      </c>
      <c r="R272" s="19">
        <f t="shared" si="67"/>
        <v>-1.2888092349598954E-2</v>
      </c>
      <c r="S272" s="20">
        <f t="shared" si="62"/>
        <v>0.12637566122357083</v>
      </c>
      <c r="T272" s="20">
        <v>4.0316882092742796E-3</v>
      </c>
      <c r="U272" s="19">
        <f t="shared" si="76"/>
        <v>0.12234397301429654</v>
      </c>
      <c r="W272" s="19">
        <f t="shared" si="82"/>
        <v>0.55857142806053139</v>
      </c>
      <c r="X272" s="21">
        <f t="shared" si="83"/>
        <v>-2.9365214623288123E-2</v>
      </c>
      <c r="Y272" s="19">
        <f t="shared" si="81"/>
        <v>2.600257790114116</v>
      </c>
      <c r="Z272" s="21">
        <f t="shared" si="69"/>
        <v>-3.2764046901840649E-2</v>
      </c>
      <c r="AA272" s="19">
        <f t="shared" si="66"/>
        <v>3.514550926707138</v>
      </c>
      <c r="AB272" s="19">
        <f t="shared" si="70"/>
        <v>-9.3223992439164978E-4</v>
      </c>
      <c r="AC272" s="19">
        <f t="shared" si="65"/>
        <v>1.248052450738996E-2</v>
      </c>
      <c r="AD272" s="19">
        <v>1.248052450739E-2</v>
      </c>
      <c r="AE272" s="19">
        <f t="shared" si="77"/>
        <v>3.9898639947466563E-17</v>
      </c>
    </row>
    <row r="273" spans="1:31" x14ac:dyDescent="0.25">
      <c r="A273" s="1">
        <v>44079</v>
      </c>
      <c r="B273">
        <v>67573.95</v>
      </c>
      <c r="C273">
        <v>7.0000000298023196E-2</v>
      </c>
      <c r="D273">
        <f t="shared" si="78"/>
        <v>0</v>
      </c>
      <c r="E273" s="6">
        <f t="shared" si="84"/>
        <v>0</v>
      </c>
      <c r="F273" s="12">
        <f t="shared" si="79"/>
        <v>2.0600126602644862</v>
      </c>
      <c r="G273" s="6">
        <f t="shared" si="68"/>
        <v>-3.2764046901840538E-2</v>
      </c>
      <c r="H273" s="6">
        <f t="shared" si="75"/>
        <v>0.6852018556616406</v>
      </c>
      <c r="J273" s="3">
        <f t="shared" si="63"/>
        <v>0.18413288660028074</v>
      </c>
      <c r="K273" s="6">
        <f t="shared" si="64"/>
        <v>0</v>
      </c>
      <c r="L273" s="12">
        <f t="shared" si="80"/>
        <v>1.2447509867416982</v>
      </c>
      <c r="M273" s="6">
        <f t="shared" si="74"/>
        <v>-1.1144502599344741E-2</v>
      </c>
      <c r="N273" s="6">
        <f t="shared" si="71"/>
        <v>0.17708300836139768</v>
      </c>
      <c r="O273" s="6">
        <f t="shared" si="72"/>
        <v>-1.4188511434643702</v>
      </c>
      <c r="P273" s="41">
        <v>-1.41885114346437</v>
      </c>
      <c r="Q273" s="33">
        <f t="shared" si="73"/>
        <v>2.2204460492503131E-16</v>
      </c>
      <c r="R273" s="19">
        <f t="shared" si="67"/>
        <v>-1.7793696447590795E-2</v>
      </c>
      <c r="S273" s="20">
        <f t="shared" si="62"/>
        <v>0.12603581061203206</v>
      </c>
      <c r="T273" s="20">
        <v>4.0277448874544899E-3</v>
      </c>
      <c r="U273" s="19">
        <f t="shared" si="76"/>
        <v>0.12200806572457758</v>
      </c>
      <c r="W273" s="19">
        <f t="shared" si="82"/>
        <v>0.47142856993845517</v>
      </c>
      <c r="X273" s="21">
        <f t="shared" si="83"/>
        <v>0</v>
      </c>
      <c r="Y273" s="19">
        <f t="shared" si="81"/>
        <v>2.600257790114116</v>
      </c>
      <c r="Z273" s="21">
        <f t="shared" si="69"/>
        <v>-1.6845772973829387E-2</v>
      </c>
      <c r="AA273" s="19">
        <f t="shared" si="66"/>
        <v>3.4850365335925622</v>
      </c>
      <c r="AB273" s="19">
        <f t="shared" si="70"/>
        <v>-4.8337435810074172E-4</v>
      </c>
      <c r="AC273" s="19">
        <f t="shared" si="65"/>
        <v>1.2434034071906236E-2</v>
      </c>
      <c r="AD273" s="19">
        <v>1.24340340719062E-2</v>
      </c>
      <c r="AE273" s="19">
        <f t="shared" si="77"/>
        <v>3.6429192995512949E-17</v>
      </c>
    </row>
    <row r="274" spans="1:31" x14ac:dyDescent="0.25">
      <c r="A274" s="1">
        <v>44080</v>
      </c>
      <c r="B274">
        <v>67573.95</v>
      </c>
      <c r="C274">
        <v>7.0000000298023196E-2</v>
      </c>
      <c r="D274">
        <f t="shared" si="78"/>
        <v>0</v>
      </c>
      <c r="E274" s="6">
        <f t="shared" si="84"/>
        <v>0</v>
      </c>
      <c r="F274" s="12">
        <f t="shared" si="79"/>
        <v>2.0600126602644862</v>
      </c>
      <c r="G274" s="6">
        <f t="shared" si="68"/>
        <v>-1.6845772973829276E-2</v>
      </c>
      <c r="H274" s="6">
        <f t="shared" si="75"/>
        <v>0.6852018556616406</v>
      </c>
      <c r="J274" s="3">
        <f t="shared" si="63"/>
        <v>0.18413288660028074</v>
      </c>
      <c r="K274" s="6">
        <f t="shared" si="64"/>
        <v>0</v>
      </c>
      <c r="L274" s="12">
        <f t="shared" si="80"/>
        <v>1.2447509867416982</v>
      </c>
      <c r="M274" s="6">
        <f t="shared" si="74"/>
        <v>-1.1144502599344741E-2</v>
      </c>
      <c r="N274" s="6">
        <f t="shared" si="71"/>
        <v>0.17708300836139768</v>
      </c>
      <c r="O274" s="6">
        <f t="shared" si="72"/>
        <v>-1.5077473525349485</v>
      </c>
      <c r="P274" s="41">
        <v>-1.5077473525349501</v>
      </c>
      <c r="Q274" s="33">
        <f t="shared" si="73"/>
        <v>1.5543122344752192E-15</v>
      </c>
      <c r="R274" s="19">
        <f t="shared" si="67"/>
        <v>-9.1487041151961136E-3</v>
      </c>
      <c r="S274" s="20">
        <f t="shared" si="62"/>
        <v>0.12574233366845489</v>
      </c>
      <c r="T274" s="20">
        <v>4.0247050345793602E-3</v>
      </c>
      <c r="U274" s="19">
        <f t="shared" si="76"/>
        <v>0.12171762863387553</v>
      </c>
      <c r="W274" s="19">
        <f t="shared" si="82"/>
        <v>0.38428571181637888</v>
      </c>
      <c r="X274" s="21">
        <f t="shared" si="83"/>
        <v>0</v>
      </c>
      <c r="Y274" s="19">
        <f t="shared" si="81"/>
        <v>2.600257790114116</v>
      </c>
      <c r="Z274" s="21">
        <f t="shared" si="69"/>
        <v>-1.6845772973829387E-2</v>
      </c>
      <c r="AA274" s="19">
        <f t="shared" si="66"/>
        <v>3.3628906831147698</v>
      </c>
      <c r="AB274" s="19">
        <f t="shared" si="70"/>
        <v>-5.0093132846728552E-4</v>
      </c>
      <c r="AC274" s="19">
        <f t="shared" si="65"/>
        <v>1.2386370148451379E-2</v>
      </c>
      <c r="AD274" s="19">
        <v>1.2386370148451399E-2</v>
      </c>
      <c r="AE274" s="19">
        <f t="shared" si="77"/>
        <v>2.0816681711721685E-17</v>
      </c>
    </row>
    <row r="275" spans="1:31" x14ac:dyDescent="0.25">
      <c r="A275" s="1">
        <v>44081</v>
      </c>
      <c r="B275">
        <v>67573.95</v>
      </c>
      <c r="C275">
        <v>7.0000000298023196E-2</v>
      </c>
      <c r="D275">
        <f t="shared" si="78"/>
        <v>0</v>
      </c>
      <c r="E275" s="6">
        <f t="shared" si="84"/>
        <v>0</v>
      </c>
      <c r="F275" s="12">
        <f t="shared" si="79"/>
        <v>2.0600126602644862</v>
      </c>
      <c r="G275" s="6">
        <f t="shared" si="68"/>
        <v>-1.6845772973829276E-2</v>
      </c>
      <c r="H275" s="6">
        <f t="shared" si="75"/>
        <v>0.6852018556616406</v>
      </c>
      <c r="J275" s="3">
        <f t="shared" si="63"/>
        <v>0.18385429546844106</v>
      </c>
      <c r="K275" s="6">
        <f t="shared" si="64"/>
        <v>0</v>
      </c>
      <c r="L275" s="12">
        <f t="shared" si="80"/>
        <v>1.2447509867416982</v>
      </c>
      <c r="M275" s="6">
        <f t="shared" si="74"/>
        <v>-1.1144502599344741E-2</v>
      </c>
      <c r="N275" s="6">
        <f t="shared" si="71"/>
        <v>0.17708300836139768</v>
      </c>
      <c r="O275" s="6">
        <f t="shared" si="72"/>
        <v>-1.6513318402216373</v>
      </c>
      <c r="P275" s="41">
        <v>-1.6513318402216399</v>
      </c>
      <c r="Q275" s="33">
        <f t="shared" si="73"/>
        <v>2.6645352591003757E-15</v>
      </c>
      <c r="R275" s="19">
        <f t="shared" si="67"/>
        <v>-9.162566983223347E-3</v>
      </c>
      <c r="S275" s="20">
        <f t="shared" ref="S275:S338" si="85">AVERAGE(R96:R275)</f>
        <v>0.12545148194613839</v>
      </c>
      <c r="T275" s="20">
        <v>4.0216170275543797E-3</v>
      </c>
      <c r="U275" s="19">
        <f t="shared" si="76"/>
        <v>0.12142986491858401</v>
      </c>
      <c r="W275" s="19">
        <f t="shared" si="82"/>
        <v>0.32857142495257508</v>
      </c>
      <c r="X275" s="21">
        <f t="shared" si="83"/>
        <v>0</v>
      </c>
      <c r="Y275" s="19">
        <f t="shared" si="81"/>
        <v>2.600257790114116</v>
      </c>
      <c r="Z275" s="21">
        <f t="shared" si="69"/>
        <v>-1.6845772973829387E-2</v>
      </c>
      <c r="AA275" s="19">
        <f t="shared" si="66"/>
        <v>3.1729606140327076</v>
      </c>
      <c r="AB275" s="19">
        <f t="shared" si="70"/>
        <v>-5.309165483910333E-4</v>
      </c>
      <c r="AC275" s="19">
        <f t="shared" si="65"/>
        <v>1.2334981013448083E-2</v>
      </c>
      <c r="AD275" s="19">
        <v>1.23349810134481E-2</v>
      </c>
      <c r="AE275" s="19">
        <f t="shared" si="77"/>
        <v>1.7347234759768071E-17</v>
      </c>
    </row>
    <row r="276" spans="1:31" x14ac:dyDescent="0.25">
      <c r="A276" s="1">
        <v>44082</v>
      </c>
      <c r="B276">
        <v>67333.95</v>
      </c>
      <c r="C276">
        <v>7.0000000298023196E-2</v>
      </c>
      <c r="D276">
        <f t="shared" si="78"/>
        <v>-3.5516645097704025E-3</v>
      </c>
      <c r="E276" s="6">
        <f t="shared" si="84"/>
        <v>-1.2684516245190311E-2</v>
      </c>
      <c r="F276" s="12">
        <f t="shared" si="79"/>
        <v>2.0338823962100636</v>
      </c>
      <c r="G276" s="6">
        <f t="shared" si="68"/>
        <v>-2.9316608738070182E-2</v>
      </c>
      <c r="H276" s="6">
        <f t="shared" si="75"/>
        <v>0.66382588534707576</v>
      </c>
      <c r="J276" s="3">
        <f t="shared" si="63"/>
        <v>0.18241974683889559</v>
      </c>
      <c r="K276" s="6">
        <f t="shared" si="64"/>
        <v>-1.9469737083382007E-3</v>
      </c>
      <c r="L276" s="12">
        <f t="shared" si="80"/>
        <v>1.2423274892970841</v>
      </c>
      <c r="M276" s="6">
        <f t="shared" si="74"/>
        <v>-5.1685486091335164E-3</v>
      </c>
      <c r="N276" s="6">
        <f t="shared" si="71"/>
        <v>0.17479125869158652</v>
      </c>
      <c r="O276" s="6">
        <f t="shared" si="72"/>
        <v>-1.3513001583318667</v>
      </c>
      <c r="P276" s="41">
        <v>-1.35130015833187</v>
      </c>
      <c r="Q276" s="33">
        <f t="shared" si="73"/>
        <v>3.3306690738754696E-15</v>
      </c>
      <c r="R276" s="19">
        <f t="shared" si="67"/>
        <v>-1.6070962297717262E-2</v>
      </c>
      <c r="S276" s="20">
        <f t="shared" si="85"/>
        <v>0.12508497008611058</v>
      </c>
      <c r="T276" s="20">
        <v>4.0118462586613904E-3</v>
      </c>
      <c r="U276" s="19">
        <f t="shared" si="76"/>
        <v>0.1210731238274492</v>
      </c>
      <c r="W276" s="19">
        <f t="shared" si="82"/>
        <v>0.27999999693461824</v>
      </c>
      <c r="X276" s="21">
        <f t="shared" si="83"/>
        <v>-1.2684516245190311E-2</v>
      </c>
      <c r="Y276" s="19">
        <f t="shared" si="81"/>
        <v>2.567274777933731</v>
      </c>
      <c r="Z276" s="21">
        <f t="shared" si="69"/>
        <v>-1.2432607889937164E-2</v>
      </c>
      <c r="AA276" s="19">
        <f t="shared" si="66"/>
        <v>3.0034492321613895</v>
      </c>
      <c r="AB276" s="19">
        <f t="shared" si="70"/>
        <v>-4.1394433296247911E-4</v>
      </c>
      <c r="AC276" s="19">
        <f t="shared" si="65"/>
        <v>1.2277200167909693E-2</v>
      </c>
      <c r="AD276" s="19">
        <v>1.22772001679097E-2</v>
      </c>
      <c r="AE276" s="19">
        <f t="shared" si="77"/>
        <v>6.9388939039072284E-18</v>
      </c>
    </row>
    <row r="277" spans="1:31" x14ac:dyDescent="0.25">
      <c r="A277" s="1">
        <v>44083</v>
      </c>
      <c r="B277">
        <v>67505.95</v>
      </c>
      <c r="C277">
        <v>7.0000000298023196E-2</v>
      </c>
      <c r="D277">
        <f t="shared" si="78"/>
        <v>2.5544320509935936E-3</v>
      </c>
      <c r="E277" s="6">
        <f t="shared" si="84"/>
        <v>1.3344048214549133E-2</v>
      </c>
      <c r="F277" s="12">
        <f t="shared" si="79"/>
        <v>2.0610226209678131</v>
      </c>
      <c r="G277" s="6">
        <f t="shared" si="68"/>
        <v>7.4553900549600982E-4</v>
      </c>
      <c r="H277" s="6">
        <f t="shared" si="75"/>
        <v>0.68602805818176171</v>
      </c>
      <c r="J277" s="3">
        <f t="shared" si="63"/>
        <v>0.18331608061689142</v>
      </c>
      <c r="K277" s="6">
        <f t="shared" si="64"/>
        <v>1.3934577056183358E-3</v>
      </c>
      <c r="L277" s="12">
        <f t="shared" si="80"/>
        <v>1.2440586201099466</v>
      </c>
      <c r="M277" s="6">
        <f t="shared" si="74"/>
        <v>4.0207471446289667E-3</v>
      </c>
      <c r="N277" s="6">
        <f t="shared" si="71"/>
        <v>0.17642828062350335</v>
      </c>
      <c r="O277" s="6">
        <f t="shared" si="72"/>
        <v>-0.71284267775446797</v>
      </c>
      <c r="P277" s="41">
        <v>-0.71284267775446797</v>
      </c>
      <c r="Q277" s="33">
        <f t="shared" si="73"/>
        <v>0</v>
      </c>
      <c r="R277" s="19">
        <f t="shared" si="67"/>
        <v>4.0669591177551782E-4</v>
      </c>
      <c r="S277" s="20">
        <f t="shared" si="85"/>
        <v>0.12499417368976602</v>
      </c>
      <c r="T277" s="20">
        <v>4.0151620666460403E-3</v>
      </c>
      <c r="U277" s="19">
        <f t="shared" si="76"/>
        <v>0.12097901162311998</v>
      </c>
      <c r="W277" s="19">
        <f t="shared" si="82"/>
        <v>0.19142856874636244</v>
      </c>
      <c r="X277" s="21">
        <f t="shared" si="83"/>
        <v>1.3344048214549133E-2</v>
      </c>
      <c r="Y277" s="19">
        <f t="shared" si="81"/>
        <v>2.6015326163504744</v>
      </c>
      <c r="Z277" s="21">
        <f t="shared" si="69"/>
        <v>2.0253022415065436E-2</v>
      </c>
      <c r="AA277" s="19">
        <f t="shared" si="66"/>
        <v>2.9684955234094219</v>
      </c>
      <c r="AB277" s="19">
        <f t="shared" si="70"/>
        <v>6.8226555355569893E-4</v>
      </c>
      <c r="AC277" s="19">
        <f t="shared" si="65"/>
        <v>1.221266770677021E-2</v>
      </c>
      <c r="AD277" s="19">
        <v>1.22126677067702E-2</v>
      </c>
      <c r="AE277" s="19">
        <f t="shared" si="77"/>
        <v>1.0408340855860843E-17</v>
      </c>
    </row>
    <row r="278" spans="1:31" x14ac:dyDescent="0.25">
      <c r="A278" s="1">
        <v>44084</v>
      </c>
      <c r="B278">
        <v>66642.05</v>
      </c>
      <c r="C278">
        <v>0.34999999403953602</v>
      </c>
      <c r="D278">
        <f t="shared" si="78"/>
        <v>-1.2797390452248925E-2</v>
      </c>
      <c r="E278" s="6">
        <f t="shared" si="84"/>
        <v>-7.403449107665315E-2</v>
      </c>
      <c r="F278" s="12">
        <f t="shared" si="79"/>
        <v>1.9084358601269913</v>
      </c>
      <c r="G278" s="6">
        <f t="shared" si="68"/>
        <v>-5.528089086885124E-2</v>
      </c>
      <c r="H278" s="6">
        <f t="shared" si="75"/>
        <v>0.56120382895331744</v>
      </c>
      <c r="J278" s="3">
        <f t="shared" si="63"/>
        <v>0.18741418287603862</v>
      </c>
      <c r="K278" s="6">
        <f t="shared" si="64"/>
        <v>-6.8284002074237389E-3</v>
      </c>
      <c r="L278" s="12">
        <f t="shared" si="80"/>
        <v>1.2355636899703406</v>
      </c>
      <c r="M278" s="6">
        <f t="shared" si="74"/>
        <v>-1.2183635108644397E-2</v>
      </c>
      <c r="N278" s="6">
        <f t="shared" si="71"/>
        <v>0.16839515750807488</v>
      </c>
      <c r="O278" s="6">
        <f t="shared" si="72"/>
        <v>-1.8701417689716044</v>
      </c>
      <c r="P278" s="41">
        <v>-1.8701417689716</v>
      </c>
      <c r="Q278" s="33">
        <f t="shared" si="73"/>
        <v>4.4408920985006262E-15</v>
      </c>
      <c r="R278" s="19">
        <f t="shared" si="67"/>
        <v>-2.9496642154033609E-2</v>
      </c>
      <c r="S278" s="20">
        <f t="shared" si="85"/>
        <v>0.12482615784935104</v>
      </c>
      <c r="T278" s="20">
        <v>4.0064578648249596E-3</v>
      </c>
      <c r="U278" s="19">
        <f t="shared" si="76"/>
        <v>0.12081969998452607</v>
      </c>
      <c r="W278" s="19">
        <f t="shared" si="82"/>
        <v>0.17285714085612988</v>
      </c>
      <c r="X278" s="21">
        <f t="shared" si="83"/>
        <v>-7.403449107665315E-2</v>
      </c>
      <c r="Y278" s="19">
        <f t="shared" si="81"/>
        <v>2.4089294730796529</v>
      </c>
      <c r="Z278" s="21">
        <f t="shared" si="69"/>
        <v>-8.1507773343061363E-2</v>
      </c>
      <c r="AA278" s="19">
        <f t="shared" si="66"/>
        <v>3.0088829343616537</v>
      </c>
      <c r="AB278" s="19">
        <f t="shared" si="70"/>
        <v>-2.7089047703463928E-3</v>
      </c>
      <c r="AC278" s="19">
        <f t="shared" si="65"/>
        <v>1.2106499898038707E-2</v>
      </c>
      <c r="AD278" s="19">
        <v>1.21064998980387E-2</v>
      </c>
      <c r="AE278" s="19">
        <f t="shared" si="77"/>
        <v>6.9388939039072284E-18</v>
      </c>
    </row>
    <row r="279" spans="1:31" x14ac:dyDescent="0.25">
      <c r="A279" s="1">
        <v>44085</v>
      </c>
      <c r="B279">
        <v>66308.05</v>
      </c>
      <c r="C279">
        <v>0.34999999403953602</v>
      </c>
      <c r="D279">
        <f t="shared" si="78"/>
        <v>-5.0118506258436391E-3</v>
      </c>
      <c r="E279" s="6">
        <f t="shared" si="84"/>
        <v>-3.3412337837545984E-2</v>
      </c>
      <c r="F279" s="12">
        <f t="shared" si="79"/>
        <v>1.8446705564271406</v>
      </c>
      <c r="G279" s="6">
        <f t="shared" si="68"/>
        <v>-0.11219674592128293</v>
      </c>
      <c r="H279" s="6">
        <f t="shared" si="75"/>
        <v>0.5090403591870587</v>
      </c>
      <c r="J279" s="3">
        <f t="shared" ref="J279:J342" si="86">STDEV(D259:D279)*SQRT(365)</f>
        <v>0.18737365058393185</v>
      </c>
      <c r="K279" s="6">
        <f t="shared" ref="K279:K342" si="87">D279*K$2/J279</f>
        <v>-2.6747894435662067E-3</v>
      </c>
      <c r="L279" s="12">
        <f t="shared" si="80"/>
        <v>1.2322588172555542</v>
      </c>
      <c r="M279" s="6">
        <f t="shared" si="74"/>
        <v>-1.8408693039630886E-2</v>
      </c>
      <c r="N279" s="6">
        <f t="shared" si="71"/>
        <v>0.16526994647485838</v>
      </c>
      <c r="O279" s="6">
        <f t="shared" si="72"/>
        <v>-2.314728534064078</v>
      </c>
      <c r="P279" s="41">
        <v>-2.3147285340640802</v>
      </c>
      <c r="Q279" s="33">
        <f t="shared" si="73"/>
        <v>2.2204460492503131E-15</v>
      </c>
      <c r="R279" s="19">
        <f t="shared" si="67"/>
        <v>-5.9878614507233342E-2</v>
      </c>
      <c r="S279" s="20">
        <f t="shared" si="85"/>
        <v>0.12451416564348858</v>
      </c>
      <c r="T279" s="20">
        <v>3.9876633904853097E-3</v>
      </c>
      <c r="U279" s="19">
        <f t="shared" si="76"/>
        <v>0.12052650225300326</v>
      </c>
      <c r="W279" s="19">
        <f t="shared" si="82"/>
        <v>0.14999999850988402</v>
      </c>
      <c r="X279" s="21">
        <f t="shared" si="83"/>
        <v>-3.3412337837545984E-2</v>
      </c>
      <c r="Y279" s="19">
        <f t="shared" si="81"/>
        <v>2.3284415076982938</v>
      </c>
      <c r="Z279" s="21">
        <f t="shared" si="69"/>
        <v>-0.12342142862501226</v>
      </c>
      <c r="AA279" s="19">
        <f t="shared" si="66"/>
        <v>3.1236497985504528</v>
      </c>
      <c r="AB279" s="19">
        <f t="shared" si="70"/>
        <v>-3.9511928860362861E-3</v>
      </c>
      <c r="AC279" s="19">
        <f t="shared" si="65"/>
        <v>1.195136005582143E-2</v>
      </c>
      <c r="AD279" s="19">
        <v>1.1951360055821401E-2</v>
      </c>
      <c r="AE279" s="19">
        <f t="shared" si="77"/>
        <v>2.9490299091605721E-17</v>
      </c>
    </row>
    <row r="280" spans="1:31" x14ac:dyDescent="0.25">
      <c r="A280" s="1">
        <v>44086</v>
      </c>
      <c r="B280">
        <v>66308.05</v>
      </c>
      <c r="C280">
        <v>0.34999999403953602</v>
      </c>
      <c r="D280">
        <f t="shared" si="78"/>
        <v>0</v>
      </c>
      <c r="E280" s="6">
        <f t="shared" si="84"/>
        <v>0</v>
      </c>
      <c r="F280" s="12">
        <f t="shared" si="79"/>
        <v>1.8446705564271406</v>
      </c>
      <c r="G280" s="6">
        <f t="shared" si="68"/>
        <v>-0.12342142862501226</v>
      </c>
      <c r="H280" s="6">
        <f t="shared" si="75"/>
        <v>0.5090403591870587</v>
      </c>
      <c r="J280" s="3">
        <f t="shared" si="86"/>
        <v>0.18737365058393185</v>
      </c>
      <c r="K280" s="6">
        <f t="shared" si="87"/>
        <v>0</v>
      </c>
      <c r="L280" s="12">
        <f t="shared" si="80"/>
        <v>1.2322588172555542</v>
      </c>
      <c r="M280" s="6">
        <f t="shared" si="74"/>
        <v>-1.7693816816444441E-2</v>
      </c>
      <c r="N280" s="6">
        <f t="shared" si="71"/>
        <v>0.16526994647485838</v>
      </c>
      <c r="O280" s="6">
        <f t="shared" si="72"/>
        <v>-2.2636728634130545</v>
      </c>
      <c r="P280" s="41">
        <v>-2.2636728634130501</v>
      </c>
      <c r="Q280" s="33">
        <f t="shared" si="73"/>
        <v>4.4408920985006262E-15</v>
      </c>
      <c r="R280" s="19">
        <f t="shared" si="67"/>
        <v>-6.5869148751908996E-2</v>
      </c>
      <c r="S280" s="20">
        <f t="shared" si="85"/>
        <v>0.12416889269182238</v>
      </c>
      <c r="T280" s="20">
        <v>3.9704869409529202E-3</v>
      </c>
      <c r="U280" s="19">
        <f t="shared" si="76"/>
        <v>0.12019840575086946</v>
      </c>
      <c r="W280" s="19">
        <f t="shared" si="82"/>
        <v>0.1899999976158144</v>
      </c>
      <c r="X280" s="21">
        <f t="shared" si="83"/>
        <v>0</v>
      </c>
      <c r="Y280" s="19">
        <f t="shared" si="81"/>
        <v>2.3284415076982938</v>
      </c>
      <c r="Z280" s="21">
        <f t="shared" si="69"/>
        <v>-0.1206950395555747</v>
      </c>
      <c r="AA280" s="19">
        <f t="shared" si="66"/>
        <v>3.2065824318028948</v>
      </c>
      <c r="AB280" s="19">
        <f t="shared" si="70"/>
        <v>-3.7639774470951039E-3</v>
      </c>
      <c r="AC280" s="19">
        <f t="shared" si="65"/>
        <v>1.171020515031169E-2</v>
      </c>
      <c r="AD280" s="19">
        <v>1.17102051503117E-2</v>
      </c>
      <c r="AE280" s="19">
        <f t="shared" si="77"/>
        <v>1.0408340855860843E-17</v>
      </c>
    </row>
    <row r="281" spans="1:31" x14ac:dyDescent="0.25">
      <c r="A281" s="1">
        <v>44087</v>
      </c>
      <c r="B281">
        <v>66308.05</v>
      </c>
      <c r="C281">
        <v>0.34999999403953602</v>
      </c>
      <c r="D281">
        <f t="shared" si="78"/>
        <v>0</v>
      </c>
      <c r="E281" s="6">
        <f t="shared" si="84"/>
        <v>0</v>
      </c>
      <c r="F281" s="12">
        <f t="shared" si="79"/>
        <v>1.8446705564271406</v>
      </c>
      <c r="G281" s="6">
        <f t="shared" si="68"/>
        <v>-0.12069503955557459</v>
      </c>
      <c r="H281" s="6">
        <f t="shared" si="75"/>
        <v>0.5090403591870587</v>
      </c>
      <c r="J281" s="3">
        <f t="shared" si="86"/>
        <v>0.18737365058393185</v>
      </c>
      <c r="K281" s="6">
        <f t="shared" si="87"/>
        <v>0</v>
      </c>
      <c r="L281" s="12">
        <f t="shared" si="80"/>
        <v>1.2322588172555542</v>
      </c>
      <c r="M281" s="6">
        <f t="shared" si="74"/>
        <v>-1.7693816816444441E-2</v>
      </c>
      <c r="N281" s="6">
        <f t="shared" si="71"/>
        <v>0.16526994647485838</v>
      </c>
      <c r="O281" s="6">
        <f t="shared" si="72"/>
        <v>-2.5252037496621371</v>
      </c>
      <c r="P281" s="41">
        <v>-2.5252037496621398</v>
      </c>
      <c r="Q281" s="33">
        <f t="shared" si="73"/>
        <v>2.6645352591003757E-15</v>
      </c>
      <c r="R281" s="19">
        <f t="shared" si="67"/>
        <v>-6.4414094073227582E-2</v>
      </c>
      <c r="S281" s="20">
        <f t="shared" si="85"/>
        <v>0.12383170337725995</v>
      </c>
      <c r="T281" s="20">
        <v>3.9532381389520404E-3</v>
      </c>
      <c r="U281" s="19">
        <f t="shared" si="76"/>
        <v>0.1198784652383079</v>
      </c>
      <c r="W281" s="19">
        <f t="shared" si="82"/>
        <v>0.22999999672174479</v>
      </c>
      <c r="X281" s="21">
        <f t="shared" si="83"/>
        <v>0</v>
      </c>
      <c r="Y281" s="19">
        <f t="shared" si="81"/>
        <v>2.3284415076982938</v>
      </c>
      <c r="Z281" s="21">
        <f t="shared" si="69"/>
        <v>-0.1206950395555747</v>
      </c>
      <c r="AA281" s="19">
        <f t="shared" si="66"/>
        <v>3.2640355702881463</v>
      </c>
      <c r="AB281" s="19">
        <f t="shared" si="70"/>
        <v>-3.6977243953539344E-3</v>
      </c>
      <c r="AC281" s="19">
        <f t="shared" si="65"/>
        <v>1.1272905021560449E-2</v>
      </c>
      <c r="AD281" s="19">
        <v>1.1272905021560401E-2</v>
      </c>
      <c r="AE281" s="19">
        <f t="shared" si="77"/>
        <v>4.8572257327350599E-17</v>
      </c>
    </row>
    <row r="282" spans="1:31" x14ac:dyDescent="0.25">
      <c r="A282" s="1">
        <v>44088</v>
      </c>
      <c r="B282">
        <v>66614.05</v>
      </c>
      <c r="C282">
        <v>0.34999999403953602</v>
      </c>
      <c r="D282">
        <f t="shared" si="78"/>
        <v>4.6148242935812878E-3</v>
      </c>
      <c r="E282" s="6">
        <f t="shared" si="84"/>
        <v>1.7091942092201561E-2</v>
      </c>
      <c r="F282" s="12">
        <f t="shared" si="79"/>
        <v>1.8761995587567826</v>
      </c>
      <c r="G282" s="6">
        <f t="shared" si="68"/>
        <v>-0.10566601009027288</v>
      </c>
      <c r="H282" s="6">
        <f t="shared" si="75"/>
        <v>0.53483278962107894</v>
      </c>
      <c r="J282" s="3">
        <f t="shared" si="86"/>
        <v>0.18982962853272772</v>
      </c>
      <c r="K282" s="6">
        <f t="shared" si="87"/>
        <v>2.4310347806352399E-3</v>
      </c>
      <c r="L282" s="12">
        <f t="shared" si="80"/>
        <v>1.2352544812990469</v>
      </c>
      <c r="M282" s="6">
        <f t="shared" si="74"/>
        <v>-1.5305796319892151E-2</v>
      </c>
      <c r="N282" s="6">
        <f t="shared" si="71"/>
        <v>0.17521713190843013</v>
      </c>
      <c r="O282" s="6">
        <f t="shared" si="72"/>
        <v>1.7211740000935229</v>
      </c>
      <c r="P282" s="41">
        <v>1.7211740000935201</v>
      </c>
      <c r="Q282" s="33">
        <f t="shared" si="73"/>
        <v>2.886579864025407E-15</v>
      </c>
      <c r="R282" s="19">
        <f t="shared" si="67"/>
        <v>-5.5663602624632144E-2</v>
      </c>
      <c r="S282" s="20">
        <f t="shared" si="85"/>
        <v>0.12354312790407859</v>
      </c>
      <c r="T282" s="20">
        <v>3.9410044121599196E-3</v>
      </c>
      <c r="U282" s="19">
        <f t="shared" si="76"/>
        <v>0.11960212349191868</v>
      </c>
      <c r="W282" s="19">
        <f t="shared" si="82"/>
        <v>0.2699999958276752</v>
      </c>
      <c r="X282" s="21">
        <f t="shared" si="83"/>
        <v>1.7091942092201561E-2</v>
      </c>
      <c r="Y282" s="19">
        <f t="shared" si="81"/>
        <v>2.3682390951129517</v>
      </c>
      <c r="Z282" s="21">
        <f t="shared" si="69"/>
        <v>-0.10566601009027299</v>
      </c>
      <c r="AA282" s="19">
        <f t="shared" si="66"/>
        <v>3.308318378518055</v>
      </c>
      <c r="AB282" s="19">
        <f t="shared" si="70"/>
        <v>-3.1939492515712944E-3</v>
      </c>
      <c r="AC282" s="19">
        <f t="shared" ref="AC282:AC345" si="88">AVERAGE(AB103:AB282)</f>
        <v>1.0693073772067784E-2</v>
      </c>
      <c r="AD282" s="19">
        <v>1.0693073772067799E-2</v>
      </c>
      <c r="AE282" s="19">
        <f t="shared" si="77"/>
        <v>1.5612511283791264E-17</v>
      </c>
    </row>
    <row r="283" spans="1:31" x14ac:dyDescent="0.25">
      <c r="A283" s="1">
        <v>44089</v>
      </c>
      <c r="B283">
        <v>66817.05</v>
      </c>
      <c r="C283">
        <v>0.34999999403953602</v>
      </c>
      <c r="D283">
        <f t="shared" si="78"/>
        <v>3.0474051645261735E-3</v>
      </c>
      <c r="E283" s="6">
        <f t="shared" si="84"/>
        <v>9.83033940106629E-3</v>
      </c>
      <c r="F283" s="12">
        <f t="shared" si="79"/>
        <v>1.8946432372034927</v>
      </c>
      <c r="G283" s="6">
        <f t="shared" si="68"/>
        <v>-9.6874403431550404E-2</v>
      </c>
      <c r="H283" s="6">
        <f t="shared" si="75"/>
        <v>0.83295258469966127</v>
      </c>
      <c r="J283" s="3">
        <f t="shared" si="86"/>
        <v>0.18974624270355975</v>
      </c>
      <c r="K283" s="6">
        <f t="shared" si="87"/>
        <v>1.6060424286172192E-3</v>
      </c>
      <c r="L283" s="12">
        <f t="shared" si="80"/>
        <v>1.2372383524061528</v>
      </c>
      <c r="M283" s="6">
        <f t="shared" si="74"/>
        <v>-1.4664709731548764E-2</v>
      </c>
      <c r="N283" s="6">
        <f t="shared" si="71"/>
        <v>0.17537550128811508</v>
      </c>
      <c r="O283" s="6">
        <f t="shared" si="72"/>
        <v>-4.8526077267417715</v>
      </c>
      <c r="P283" s="41">
        <v>-4.8526077267417698</v>
      </c>
      <c r="Q283" s="33">
        <f t="shared" si="73"/>
        <v>1.7763568394002505E-15</v>
      </c>
      <c r="R283" s="19">
        <f t="shared" si="67"/>
        <v>-5.1054714997912837E-2</v>
      </c>
      <c r="S283" s="20">
        <f t="shared" si="85"/>
        <v>0.12480295668372998</v>
      </c>
      <c r="T283" s="20">
        <v>3.9535532546925798E-3</v>
      </c>
      <c r="U283" s="19">
        <f t="shared" si="76"/>
        <v>0.1208494034290374</v>
      </c>
      <c r="W283" s="19">
        <f t="shared" si="82"/>
        <v>0.30999999493360558</v>
      </c>
      <c r="X283" s="21">
        <f t="shared" si="83"/>
        <v>9.83033940106629E-3</v>
      </c>
      <c r="Y283" s="19">
        <f t="shared" si="81"/>
        <v>2.3915196892007864</v>
      </c>
      <c r="Z283" s="21">
        <f t="shared" si="69"/>
        <v>-0.1052216012940469</v>
      </c>
      <c r="AA283" s="19">
        <f t="shared" si="66"/>
        <v>3.3345898484576901</v>
      </c>
      <c r="AB283" s="19">
        <f t="shared" si="70"/>
        <v>-3.1554585743945049E-3</v>
      </c>
      <c r="AC283" s="19">
        <f t="shared" si="88"/>
        <v>1.0511260106665586E-2</v>
      </c>
      <c r="AD283" s="19">
        <v>1.05112601066656E-2</v>
      </c>
      <c r="AE283" s="19">
        <f t="shared" si="77"/>
        <v>1.3877787807814457E-17</v>
      </c>
    </row>
    <row r="284" spans="1:31" x14ac:dyDescent="0.25">
      <c r="A284" s="1">
        <v>44090</v>
      </c>
      <c r="B284">
        <v>66187.759999999995</v>
      </c>
      <c r="C284">
        <v>0.43000000715255698</v>
      </c>
      <c r="D284">
        <f t="shared" si="78"/>
        <v>-9.4181051093995549E-3</v>
      </c>
      <c r="E284" s="6">
        <f t="shared" si="84"/>
        <v>-2.6057998621075943E-2</v>
      </c>
      <c r="F284" s="12">
        <f t="shared" si="79"/>
        <v>1.8452726263410133</v>
      </c>
      <c r="G284" s="6">
        <f t="shared" si="68"/>
        <v>-0.12853773557369497</v>
      </c>
      <c r="H284" s="6">
        <f t="shared" si="75"/>
        <v>0.75232156674412676</v>
      </c>
      <c r="J284" s="3">
        <f t="shared" si="86"/>
        <v>0.18612279371336682</v>
      </c>
      <c r="K284" s="6">
        <f t="shared" si="87"/>
        <v>-5.0601567500129212E-3</v>
      </c>
      <c r="L284" s="12">
        <f t="shared" si="80"/>
        <v>1.23097773240585</v>
      </c>
      <c r="M284" s="6">
        <f t="shared" si="74"/>
        <v>-2.2604721671150574E-2</v>
      </c>
      <c r="N284" s="6">
        <f t="shared" si="71"/>
        <v>0.16942791701147231</v>
      </c>
      <c r="O284" s="6">
        <f t="shared" si="72"/>
        <v>-6.9385509134059378</v>
      </c>
      <c r="P284" s="41">
        <v>-6.9385509134059404</v>
      </c>
      <c r="Q284" s="33">
        <f t="shared" si="73"/>
        <v>2.6645352591003757E-15</v>
      </c>
      <c r="R284" s="19">
        <f t="shared" si="67"/>
        <v>-6.9060716857520368E-2</v>
      </c>
      <c r="S284" s="20">
        <f t="shared" si="85"/>
        <v>0.12608499732925735</v>
      </c>
      <c r="T284" s="20">
        <v>3.9448099408874804E-3</v>
      </c>
      <c r="U284" s="19">
        <f t="shared" si="76"/>
        <v>0.12214018738836986</v>
      </c>
      <c r="W284" s="19">
        <f t="shared" si="82"/>
        <v>0.36142856734139617</v>
      </c>
      <c r="X284" s="21">
        <f t="shared" si="83"/>
        <v>-2.6057998621075943E-2</v>
      </c>
      <c r="Y284" s="19">
        <f t="shared" si="81"/>
        <v>2.3292014724373162</v>
      </c>
      <c r="Z284" s="21">
        <f t="shared" si="69"/>
        <v>-0.15203564284394999</v>
      </c>
      <c r="AA284" s="19">
        <f t="shared" si="66"/>
        <v>3.3413133475842107</v>
      </c>
      <c r="AB284" s="19">
        <f t="shared" si="70"/>
        <v>-4.5501761441761419E-3</v>
      </c>
      <c r="AC284" s="19">
        <f t="shared" si="88"/>
        <v>1.0249947191192809E-2</v>
      </c>
      <c r="AD284" s="19">
        <v>1.02499471911928E-2</v>
      </c>
      <c r="AE284" s="19">
        <f t="shared" si="77"/>
        <v>8.6736173798840355E-18</v>
      </c>
    </row>
    <row r="285" spans="1:31" x14ac:dyDescent="0.25">
      <c r="A285" s="1">
        <v>44091</v>
      </c>
      <c r="B285">
        <v>65421.07</v>
      </c>
      <c r="C285">
        <v>0.74000000953674305</v>
      </c>
      <c r="D285">
        <f t="shared" si="78"/>
        <v>-1.158356167363872E-2</v>
      </c>
      <c r="E285" s="6">
        <f t="shared" si="84"/>
        <v>-2.7768812356028776E-2</v>
      </c>
      <c r="F285" s="12">
        <f t="shared" si="79"/>
        <v>1.7940315970344332</v>
      </c>
      <c r="G285" s="6">
        <f t="shared" si="68"/>
        <v>-0.17558260596241682</v>
      </c>
      <c r="H285" s="6">
        <f t="shared" si="75"/>
        <v>0.70366167796978663</v>
      </c>
      <c r="J285" s="3">
        <f t="shared" si="86"/>
        <v>0.18888032298216945</v>
      </c>
      <c r="K285" s="6">
        <f t="shared" si="87"/>
        <v>-6.1327519408849295E-3</v>
      </c>
      <c r="L285" s="12">
        <f t="shared" si="80"/>
        <v>1.2234284513282518</v>
      </c>
      <c r="M285" s="6">
        <f t="shared" si="74"/>
        <v>-2.7848589991163464E-2</v>
      </c>
      <c r="N285" s="6">
        <f t="shared" si="71"/>
        <v>0.16225610568369531</v>
      </c>
      <c r="O285" s="6">
        <f t="shared" si="72"/>
        <v>-8.3161825186354292</v>
      </c>
      <c r="P285" s="41">
        <v>-8.3161825186354292</v>
      </c>
      <c r="Q285" s="33">
        <f t="shared" si="73"/>
        <v>0</v>
      </c>
      <c r="R285" s="19">
        <f t="shared" si="67"/>
        <v>-9.2959712896611299E-2</v>
      </c>
      <c r="S285" s="20">
        <f t="shared" si="85"/>
        <v>0.12701142914779093</v>
      </c>
      <c r="T285" s="20">
        <v>3.9340344913376697E-3</v>
      </c>
      <c r="U285" s="19">
        <f t="shared" si="76"/>
        <v>0.12307739465645326</v>
      </c>
      <c r="W285" s="19">
        <f t="shared" si="82"/>
        <v>0.41714285526956862</v>
      </c>
      <c r="X285" s="21">
        <f t="shared" si="83"/>
        <v>-2.7768812356028776E-2</v>
      </c>
      <c r="Y285" s="19">
        <f t="shared" si="81"/>
        <v>2.2645223138098185</v>
      </c>
      <c r="Z285" s="21">
        <f t="shared" si="69"/>
        <v>-0.17066605796391621</v>
      </c>
      <c r="AA285" s="19">
        <f t="shared" ref="AA285:AA348" si="89">STDEV(W265:W285)*SQRT(365)</f>
        <v>3.3274818166736781</v>
      </c>
      <c r="AB285" s="19">
        <f t="shared" si="70"/>
        <v>-5.1289854420458643E-3</v>
      </c>
      <c r="AC285" s="19">
        <f t="shared" si="88"/>
        <v>1.0016568660738268E-2</v>
      </c>
      <c r="AD285" s="19">
        <v>1.0016568660738299E-2</v>
      </c>
      <c r="AE285" s="19">
        <f t="shared" si="77"/>
        <v>3.1225022567582528E-17</v>
      </c>
    </row>
    <row r="286" spans="1:31" x14ac:dyDescent="0.25">
      <c r="A286" s="1">
        <v>44092</v>
      </c>
      <c r="B286">
        <v>65428.63</v>
      </c>
      <c r="C286">
        <v>0.68999999761581399</v>
      </c>
      <c r="D286">
        <f t="shared" si="78"/>
        <v>1.1555910045490947E-4</v>
      </c>
      <c r="E286" s="6">
        <f t="shared" si="84"/>
        <v>2.4813303851249912E-4</v>
      </c>
      <c r="F286" s="12">
        <f t="shared" si="79"/>
        <v>1.7944767555457926</v>
      </c>
      <c r="G286" s="6">
        <f t="shared" si="68"/>
        <v>-0.17046027281293719</v>
      </c>
      <c r="H286" s="6">
        <f t="shared" si="75"/>
        <v>0.70408441271853839</v>
      </c>
      <c r="J286" s="3">
        <f t="shared" si="86"/>
        <v>0.18827289223108318</v>
      </c>
      <c r="K286" s="6">
        <f t="shared" si="87"/>
        <v>6.1378512373982158E-5</v>
      </c>
      <c r="L286" s="12">
        <f t="shared" si="80"/>
        <v>1.2235035435465904</v>
      </c>
      <c r="M286" s="6">
        <f t="shared" si="74"/>
        <v>-3.0493365791342208E-2</v>
      </c>
      <c r="N286" s="6">
        <f t="shared" si="71"/>
        <v>0.14172127068091078</v>
      </c>
      <c r="O286" s="6">
        <f t="shared" si="72"/>
        <v>-2.390900126480481</v>
      </c>
      <c r="P286" s="41">
        <v>-2.3909001264804801</v>
      </c>
      <c r="Q286" s="33">
        <f t="shared" si="73"/>
        <v>8.8817841970012523E-16</v>
      </c>
      <c r="R286" s="19">
        <f t="shared" si="67"/>
        <v>-9.0538935686884203E-2</v>
      </c>
      <c r="S286" s="20">
        <f t="shared" si="85"/>
        <v>0.12795130972860078</v>
      </c>
      <c r="T286" s="20">
        <v>3.9216000694320997E-3</v>
      </c>
      <c r="U286" s="19">
        <f t="shared" si="76"/>
        <v>0.12402970965916868</v>
      </c>
      <c r="W286" s="19">
        <f t="shared" si="82"/>
        <v>0.46571428435189394</v>
      </c>
      <c r="X286" s="21">
        <f t="shared" si="83"/>
        <v>2.4813303851249912E-4</v>
      </c>
      <c r="Y286" s="19">
        <f t="shared" si="81"/>
        <v>2.2650842166123235</v>
      </c>
      <c r="Z286" s="21">
        <f t="shared" si="69"/>
        <v>-0.18517866821866469</v>
      </c>
      <c r="AA286" s="19">
        <f t="shared" si="89"/>
        <v>3.2906088591826697</v>
      </c>
      <c r="AB286" s="19">
        <f t="shared" si="70"/>
        <v>-5.6274895055336309E-3</v>
      </c>
      <c r="AC286" s="19">
        <f t="shared" si="88"/>
        <v>9.8166609500528832E-3</v>
      </c>
      <c r="AD286" s="19">
        <v>9.8166609500528693E-3</v>
      </c>
      <c r="AE286" s="19">
        <f t="shared" si="77"/>
        <v>1.3877787807814457E-17</v>
      </c>
    </row>
    <row r="287" spans="1:31" x14ac:dyDescent="0.25">
      <c r="A287" s="1">
        <v>44093</v>
      </c>
      <c r="B287">
        <v>65428.63</v>
      </c>
      <c r="C287">
        <v>0.230000004172325</v>
      </c>
      <c r="D287">
        <f t="shared" si="78"/>
        <v>0</v>
      </c>
      <c r="E287" s="6">
        <f t="shared" si="84"/>
        <v>0</v>
      </c>
      <c r="F287" s="12">
        <f t="shared" si="79"/>
        <v>1.7944767555457926</v>
      </c>
      <c r="G287" s="6">
        <f t="shared" si="68"/>
        <v>-0.18517866821866458</v>
      </c>
      <c r="H287" s="6">
        <f t="shared" si="75"/>
        <v>0.48351993611088906</v>
      </c>
      <c r="J287" s="3">
        <f t="shared" si="86"/>
        <v>0.18827289223108318</v>
      </c>
      <c r="K287" s="6">
        <f t="shared" si="87"/>
        <v>0</v>
      </c>
      <c r="L287" s="12">
        <f t="shared" si="80"/>
        <v>1.2235035435465904</v>
      </c>
      <c r="M287" s="6">
        <f t="shared" si="74"/>
        <v>-3.0528526803858202E-2</v>
      </c>
      <c r="N287" s="6">
        <f t="shared" si="71"/>
        <v>0.14172127068091078</v>
      </c>
      <c r="O287" s="6">
        <f t="shared" si="72"/>
        <v>-2.3925039329310489</v>
      </c>
      <c r="P287" s="41">
        <v>-2.3925039329310498</v>
      </c>
      <c r="Q287" s="33">
        <f t="shared" si="73"/>
        <v>8.8817841970012523E-16</v>
      </c>
      <c r="R287" s="19">
        <f t="shared" si="67"/>
        <v>-9.835652176170917E-2</v>
      </c>
      <c r="S287" s="20">
        <f t="shared" si="85"/>
        <v>0.12757019445120232</v>
      </c>
      <c r="T287" s="20">
        <v>3.84103750340833E-3</v>
      </c>
      <c r="U287" s="19">
        <f t="shared" si="76"/>
        <v>0.12372915694779399</v>
      </c>
      <c r="W287" s="19">
        <f t="shared" si="82"/>
        <v>0.44857142865657817</v>
      </c>
      <c r="X287" s="21">
        <f t="shared" si="83"/>
        <v>0</v>
      </c>
      <c r="Y287" s="19">
        <f t="shared" si="81"/>
        <v>2.2650842166123235</v>
      </c>
      <c r="Z287" s="21">
        <f t="shared" si="69"/>
        <v>-0.18532904174545262</v>
      </c>
      <c r="AA287" s="19">
        <f t="shared" si="89"/>
        <v>3.1942294510232165</v>
      </c>
      <c r="AB287" s="19">
        <f t="shared" si="70"/>
        <v>-5.8019952726340827E-3</v>
      </c>
      <c r="AC287" s="19">
        <f t="shared" si="88"/>
        <v>9.4801121490235042E-3</v>
      </c>
      <c r="AD287" s="19">
        <v>9.4801121490234903E-3</v>
      </c>
      <c r="AE287" s="19">
        <f t="shared" si="77"/>
        <v>1.3877787807814457E-17</v>
      </c>
    </row>
    <row r="288" spans="1:31" x14ac:dyDescent="0.25">
      <c r="A288" s="1">
        <v>44094</v>
      </c>
      <c r="B288">
        <v>65428.63</v>
      </c>
      <c r="C288">
        <v>0.230000004172325</v>
      </c>
      <c r="D288">
        <f t="shared" si="78"/>
        <v>0</v>
      </c>
      <c r="E288" s="6">
        <f t="shared" si="84"/>
        <v>0</v>
      </c>
      <c r="F288" s="12">
        <f t="shared" si="79"/>
        <v>1.7944767555457926</v>
      </c>
      <c r="G288" s="6">
        <f t="shared" si="68"/>
        <v>-0.18532904174545262</v>
      </c>
      <c r="H288" s="6">
        <f t="shared" si="75"/>
        <v>0.48351993611088906</v>
      </c>
      <c r="J288" s="3">
        <f t="shared" si="86"/>
        <v>0.18827289223108318</v>
      </c>
      <c r="K288" s="6">
        <f t="shared" si="87"/>
        <v>0</v>
      </c>
      <c r="L288" s="12">
        <f t="shared" si="80"/>
        <v>1.2235035435465904</v>
      </c>
      <c r="M288" s="6">
        <f t="shared" si="74"/>
        <v>-3.0528526803858202E-2</v>
      </c>
      <c r="N288" s="6">
        <f t="shared" si="71"/>
        <v>0.13806826946968176</v>
      </c>
      <c r="O288" s="6">
        <f t="shared" si="72"/>
        <v>-2.2112729379011933</v>
      </c>
      <c r="P288" s="41">
        <v>-2.2112729379011902</v>
      </c>
      <c r="Q288" s="33">
        <f t="shared" si="73"/>
        <v>3.1086244689504383E-15</v>
      </c>
      <c r="R288" s="19">
        <f t="shared" ref="R288:R348" si="90">IF(J288&lt;&gt;0,0.1*G288/J288,0)</f>
        <v>-9.8436391744586724E-2</v>
      </c>
      <c r="S288" s="20">
        <f t="shared" si="85"/>
        <v>0.12718842186120141</v>
      </c>
      <c r="T288" s="20">
        <v>3.7595117394677198E-3</v>
      </c>
      <c r="U288" s="19">
        <f t="shared" si="76"/>
        <v>0.1234289101217337</v>
      </c>
      <c r="W288" s="19">
        <f t="shared" si="82"/>
        <v>0.4314285729612623</v>
      </c>
      <c r="X288" s="21">
        <f t="shared" si="83"/>
        <v>0</v>
      </c>
      <c r="Y288" s="19">
        <f t="shared" si="81"/>
        <v>2.2650842166123235</v>
      </c>
      <c r="Z288" s="21">
        <f t="shared" si="69"/>
        <v>-0.18532904174545262</v>
      </c>
      <c r="AA288" s="19">
        <f t="shared" si="89"/>
        <v>3.0067053409090123</v>
      </c>
      <c r="AB288" s="19">
        <f t="shared" si="70"/>
        <v>-6.1638578022222288E-3</v>
      </c>
      <c r="AC288" s="19">
        <f t="shared" si="88"/>
        <v>9.1706259907382882E-3</v>
      </c>
      <c r="AD288" s="19">
        <v>9.1706259907382692E-3</v>
      </c>
      <c r="AE288" s="19">
        <f t="shared" si="77"/>
        <v>1.9081958235744878E-17</v>
      </c>
    </row>
    <row r="289" spans="1:31" x14ac:dyDescent="0.25">
      <c r="A289" s="1">
        <v>44095</v>
      </c>
      <c r="B289">
        <v>65605.63</v>
      </c>
      <c r="C289">
        <v>0.230000004172325</v>
      </c>
      <c r="D289">
        <f t="shared" si="78"/>
        <v>2.7052377529532823E-3</v>
      </c>
      <c r="E289" s="6">
        <f t="shared" si="84"/>
        <v>6.52988418429275E-3</v>
      </c>
      <c r="F289" s="12">
        <f t="shared" si="79"/>
        <v>1.8061944809309118</v>
      </c>
      <c r="G289" s="6">
        <f t="shared" ref="G289:G348" si="91">IF(F260&lt;&gt;0,$F289/$F259-1,0)</f>
        <v>-0.18000933473974368</v>
      </c>
      <c r="H289" s="6">
        <f t="shared" si="75"/>
        <v>0.46152833246252234</v>
      </c>
      <c r="J289" s="3">
        <f t="shared" si="86"/>
        <v>0.18744011115909109</v>
      </c>
      <c r="K289" s="6">
        <f t="shared" si="87"/>
        <v>1.4432544540358245E-3</v>
      </c>
      <c r="L289" s="12">
        <f t="shared" si="80"/>
        <v>1.2252693704853428</v>
      </c>
      <c r="M289" s="6">
        <f t="shared" si="74"/>
        <v>-2.9129332782107054E-2</v>
      </c>
      <c r="N289" s="6">
        <f t="shared" si="71"/>
        <v>0.1397107915685909</v>
      </c>
      <c r="O289" s="6">
        <f t="shared" si="72"/>
        <v>-2.1557574567805613</v>
      </c>
      <c r="P289" s="41">
        <v>-2.15575745678056</v>
      </c>
      <c r="Q289" s="33">
        <f t="shared" si="73"/>
        <v>1.3322676295501878E-15</v>
      </c>
      <c r="R289" s="19">
        <f t="shared" si="90"/>
        <v>-9.6035653002232532E-2</v>
      </c>
      <c r="S289" s="20">
        <f t="shared" si="85"/>
        <v>0.12668161432884337</v>
      </c>
      <c r="T289" s="20">
        <v>3.6745385086002199E-3</v>
      </c>
      <c r="U289" s="19">
        <f t="shared" si="76"/>
        <v>0.12300707582024314</v>
      </c>
      <c r="W289" s="19">
        <f t="shared" si="82"/>
        <v>0.41428571726594654</v>
      </c>
      <c r="X289" s="21">
        <f t="shared" si="83"/>
        <v>6.52988418429275E-3</v>
      </c>
      <c r="Y289" s="19">
        <f t="shared" si="81"/>
        <v>2.2798749542144714</v>
      </c>
      <c r="Z289" s="21">
        <f t="shared" si="69"/>
        <v>-0.18000933473974368</v>
      </c>
      <c r="AA289" s="19">
        <f t="shared" si="89"/>
        <v>2.7994637254110537</v>
      </c>
      <c r="AB289" s="19">
        <f t="shared" si="70"/>
        <v>-6.4301363545374163E-3</v>
      </c>
      <c r="AC289" s="19">
        <f t="shared" si="88"/>
        <v>8.8707595683293929E-3</v>
      </c>
      <c r="AD289" s="19">
        <v>8.8707595683293807E-3</v>
      </c>
      <c r="AE289" s="19">
        <f t="shared" si="77"/>
        <v>1.214306433183765E-17</v>
      </c>
    </row>
    <row r="290" spans="1:31" x14ac:dyDescent="0.25">
      <c r="A290" s="1">
        <v>44096</v>
      </c>
      <c r="B290">
        <v>65591.100000000006</v>
      </c>
      <c r="C290">
        <v>0.30000001192092901</v>
      </c>
      <c r="D290">
        <f t="shared" si="78"/>
        <v>-2.2147489476131987E-4</v>
      </c>
      <c r="E290" s="6">
        <f t="shared" si="84"/>
        <v>-5.4397341833476039E-4</v>
      </c>
      <c r="F290" s="12">
        <f t="shared" si="79"/>
        <v>1.8052119591449425</v>
      </c>
      <c r="G290" s="6">
        <f t="shared" si="91"/>
        <v>-0.18045538786492787</v>
      </c>
      <c r="H290" s="6">
        <f t="shared" si="75"/>
        <v>0.4607332998995195</v>
      </c>
      <c r="J290" s="3">
        <f t="shared" si="86"/>
        <v>0.18091284430174884</v>
      </c>
      <c r="K290" s="6">
        <f t="shared" si="87"/>
        <v>-1.224207687497946E-4</v>
      </c>
      <c r="L290" s="12">
        <f t="shared" si="80"/>
        <v>1.2251193720670823</v>
      </c>
      <c r="M290" s="6">
        <f t="shared" si="74"/>
        <v>-2.6896529386091106E-2</v>
      </c>
      <c r="N290" s="6">
        <f t="shared" si="71"/>
        <v>0.1395712672973346</v>
      </c>
      <c r="O290" s="6">
        <f t="shared" si="72"/>
        <v>-2.0671670591297255</v>
      </c>
      <c r="P290" s="41">
        <v>-2.06716705912973</v>
      </c>
      <c r="Q290" s="33">
        <f t="shared" si="73"/>
        <v>4.4408920985006262E-15</v>
      </c>
      <c r="R290" s="19">
        <f t="shared" si="90"/>
        <v>-9.9747139879102248E-2</v>
      </c>
      <c r="S290" s="20">
        <f t="shared" si="85"/>
        <v>0.12615424861743083</v>
      </c>
      <c r="T290" s="20">
        <v>3.57706026417653E-3</v>
      </c>
      <c r="U290" s="19">
        <f t="shared" si="76"/>
        <v>0.12257718835325429</v>
      </c>
      <c r="W290" s="19">
        <f t="shared" si="82"/>
        <v>0.40714286267757405</v>
      </c>
      <c r="X290" s="21">
        <f t="shared" si="83"/>
        <v>-5.4397341833476039E-4</v>
      </c>
      <c r="Y290" s="19">
        <f t="shared" si="81"/>
        <v>2.2786347628422514</v>
      </c>
      <c r="Z290" s="21">
        <f t="shared" si="69"/>
        <v>-0.17388828662818934</v>
      </c>
      <c r="AA290" s="19">
        <f t="shared" si="89"/>
        <v>2.611038616529993</v>
      </c>
      <c r="AB290" s="19">
        <f t="shared" si="70"/>
        <v>-6.6597363029154526E-3</v>
      </c>
      <c r="AC290" s="19">
        <f t="shared" si="88"/>
        <v>8.5850090165462169E-3</v>
      </c>
      <c r="AD290" s="19">
        <v>8.5850090165462099E-3</v>
      </c>
      <c r="AE290" s="19">
        <f t="shared" si="77"/>
        <v>6.9388939039072284E-18</v>
      </c>
    </row>
    <row r="291" spans="1:31" x14ac:dyDescent="0.25">
      <c r="A291" s="1">
        <v>44097</v>
      </c>
      <c r="B291">
        <v>64876.1</v>
      </c>
      <c r="C291">
        <v>0.30000001192092901</v>
      </c>
      <c r="D291">
        <f t="shared" si="78"/>
        <v>-1.0900869172799421E-2</v>
      </c>
      <c r="E291" s="6">
        <f t="shared" si="84"/>
        <v>-2.8053706981228003E-2</v>
      </c>
      <c r="F291" s="12">
        <f t="shared" si="79"/>
        <v>1.7545690718040818</v>
      </c>
      <c r="G291" s="6">
        <f t="shared" si="91"/>
        <v>-0.19706378256888224</v>
      </c>
      <c r="H291" s="6">
        <f t="shared" si="75"/>
        <v>0.41975431592641632</v>
      </c>
      <c r="J291" s="3">
        <f t="shared" si="86"/>
        <v>0.18214597398697432</v>
      </c>
      <c r="K291" s="6">
        <f t="shared" si="87"/>
        <v>-5.9846885078991465E-3</v>
      </c>
      <c r="L291" s="12">
        <f t="shared" si="80"/>
        <v>1.2177874142402678</v>
      </c>
      <c r="M291" s="6">
        <f t="shared" si="74"/>
        <v>-3.5455512553236757E-2</v>
      </c>
      <c r="N291" s="6">
        <f t="shared" si="71"/>
        <v>0.13275128823000815</v>
      </c>
      <c r="O291" s="6">
        <f t="shared" si="72"/>
        <v>-2.4067597539532821</v>
      </c>
      <c r="P291" s="41">
        <v>-2.4067597539532799</v>
      </c>
      <c r="Q291" s="33">
        <f t="shared" si="73"/>
        <v>2.2204460492503131E-15</v>
      </c>
      <c r="R291" s="19">
        <f t="shared" si="90"/>
        <v>-0.10819002926903822</v>
      </c>
      <c r="S291" s="20">
        <f t="shared" si="85"/>
        <v>0.12558724119010983</v>
      </c>
      <c r="T291" s="20">
        <v>3.4724758809743001E-3</v>
      </c>
      <c r="U291" s="19">
        <f t="shared" si="76"/>
        <v>0.12211476530913554</v>
      </c>
      <c r="W291" s="19">
        <f t="shared" si="82"/>
        <v>0.38857143478734141</v>
      </c>
      <c r="X291" s="21">
        <f t="shared" si="83"/>
        <v>-2.8053706981228003E-2</v>
      </c>
      <c r="Y291" s="19">
        <f t="shared" si="81"/>
        <v>2.2147106108882348</v>
      </c>
      <c r="Z291" s="21">
        <f t="shared" si="69"/>
        <v>-0.2038064317537357</v>
      </c>
      <c r="AA291" s="19">
        <f t="shared" si="89"/>
        <v>2.3642044250508421</v>
      </c>
      <c r="AB291" s="19">
        <f t="shared" si="70"/>
        <v>-8.6205080065930792E-3</v>
      </c>
      <c r="AC291" s="19">
        <f t="shared" si="88"/>
        <v>8.2930318422443552E-3</v>
      </c>
      <c r="AD291" s="19">
        <v>8.2930318422443396E-3</v>
      </c>
      <c r="AE291" s="19">
        <f t="shared" si="77"/>
        <v>1.5612511283791264E-17</v>
      </c>
    </row>
    <row r="292" spans="1:31" x14ac:dyDescent="0.25">
      <c r="A292" s="1">
        <v>44098</v>
      </c>
      <c r="B292">
        <v>65038.09</v>
      </c>
      <c r="C292">
        <v>0.34999999403953602</v>
      </c>
      <c r="D292">
        <f t="shared" si="78"/>
        <v>2.4969133471339777E-3</v>
      </c>
      <c r="E292" s="6">
        <f t="shared" si="84"/>
        <v>7.5014563175067267E-3</v>
      </c>
      <c r="F292" s="12">
        <f t="shared" si="79"/>
        <v>1.7677308950522683</v>
      </c>
      <c r="G292" s="6">
        <f t="shared" si="91"/>
        <v>-0.19783382048125653</v>
      </c>
      <c r="H292" s="6">
        <f t="shared" si="75"/>
        <v>0.43040454090892988</v>
      </c>
      <c r="J292" s="3">
        <f t="shared" si="86"/>
        <v>0.11481307014050228</v>
      </c>
      <c r="K292" s="6">
        <f t="shared" si="87"/>
        <v>2.1747640264983639E-3</v>
      </c>
      <c r="L292" s="12">
        <f t="shared" si="80"/>
        <v>1.2204358145006802</v>
      </c>
      <c r="M292" s="6">
        <f t="shared" si="74"/>
        <v>-4.0049924767743383E-2</v>
      </c>
      <c r="N292" s="6">
        <f t="shared" si="71"/>
        <v>0.13521475498262059</v>
      </c>
      <c r="O292" s="6">
        <f t="shared" si="72"/>
        <v>-2.5890511306957471</v>
      </c>
      <c r="P292" s="41">
        <v>-2.5890511306957502</v>
      </c>
      <c r="Q292" s="33">
        <f t="shared" si="73"/>
        <v>3.1086244689504383E-15</v>
      </c>
      <c r="R292" s="19">
        <f t="shared" si="90"/>
        <v>-0.17230949424064507</v>
      </c>
      <c r="S292" s="20">
        <f t="shared" si="85"/>
        <v>0.12466401451294659</v>
      </c>
      <c r="T292" s="20">
        <v>3.36660450286403E-3</v>
      </c>
      <c r="U292" s="19">
        <f t="shared" si="76"/>
        <v>0.12129741001008257</v>
      </c>
      <c r="W292" s="19">
        <f t="shared" si="82"/>
        <v>0.33285714685916901</v>
      </c>
      <c r="X292" s="21">
        <f t="shared" si="83"/>
        <v>7.5014563175067267E-3</v>
      </c>
      <c r="Y292" s="19">
        <f t="shared" si="81"/>
        <v>2.2313241657917313</v>
      </c>
      <c r="Z292" s="21">
        <f t="shared" si="69"/>
        <v>-0.21329227422144736</v>
      </c>
      <c r="AA292" s="19">
        <f t="shared" si="89"/>
        <v>2.1438902157907807</v>
      </c>
      <c r="AB292" s="19">
        <f t="shared" si="70"/>
        <v>-9.9488431194119636E-3</v>
      </c>
      <c r="AC292" s="19">
        <f t="shared" si="88"/>
        <v>7.9940115250498999E-3</v>
      </c>
      <c r="AD292" s="19">
        <v>7.9940115250498895E-3</v>
      </c>
      <c r="AE292" s="19">
        <f t="shared" si="77"/>
        <v>1.0408340855860843E-17</v>
      </c>
    </row>
    <row r="293" spans="1:31" x14ac:dyDescent="0.25">
      <c r="A293" s="1">
        <v>44099</v>
      </c>
      <c r="B293">
        <v>65698.66</v>
      </c>
      <c r="C293">
        <v>0.41999998688697798</v>
      </c>
      <c r="D293">
        <f t="shared" si="78"/>
        <v>1.0156663579757863E-2</v>
      </c>
      <c r="E293" s="6">
        <f t="shared" si="84"/>
        <v>3.4512934204726703E-2</v>
      </c>
      <c r="F293" s="12">
        <f t="shared" si="79"/>
        <v>1.8287404751248701</v>
      </c>
      <c r="G293" s="6">
        <f t="shared" si="91"/>
        <v>-0.18614068224330171</v>
      </c>
      <c r="H293" s="6">
        <f t="shared" si="75"/>
        <v>0.47977199871546228</v>
      </c>
      <c r="J293" s="3">
        <f t="shared" si="86"/>
        <v>0.10977553081319281</v>
      </c>
      <c r="K293" s="6">
        <f t="shared" si="87"/>
        <v>9.2522108565720879E-3</v>
      </c>
      <c r="L293" s="12">
        <f t="shared" si="80"/>
        <v>1.2317275439933526</v>
      </c>
      <c r="M293" s="6">
        <f t="shared" si="74"/>
        <v>-2.5579608987125524E-2</v>
      </c>
      <c r="N293" s="6">
        <f t="shared" si="71"/>
        <v>0.14815584567251516</v>
      </c>
      <c r="O293" s="6">
        <f t="shared" si="72"/>
        <v>-2.1108582222971144</v>
      </c>
      <c r="P293" s="41">
        <v>-2.11085822229711</v>
      </c>
      <c r="Q293" s="33">
        <f t="shared" si="73"/>
        <v>4.4408920985006262E-15</v>
      </c>
      <c r="R293" s="19">
        <f t="shared" si="90"/>
        <v>-0.16956482092540368</v>
      </c>
      <c r="S293" s="20">
        <f t="shared" si="85"/>
        <v>0.12375603602086802</v>
      </c>
      <c r="T293" s="20">
        <v>3.2645287571353401E-3</v>
      </c>
      <c r="U293" s="19">
        <f t="shared" si="76"/>
        <v>0.12049150726373267</v>
      </c>
      <c r="W293" s="19">
        <f t="shared" si="82"/>
        <v>0.29428571675504955</v>
      </c>
      <c r="X293" s="21">
        <f t="shared" si="83"/>
        <v>3.4512934204726703E-2</v>
      </c>
      <c r="Y293" s="19">
        <f t="shared" si="81"/>
        <v>2.3083337099151184</v>
      </c>
      <c r="Z293" s="21">
        <f t="shared" si="69"/>
        <v>-0.17451123522017442</v>
      </c>
      <c r="AA293" s="19">
        <f t="shared" si="89"/>
        <v>1.9316748629776865</v>
      </c>
      <c r="AB293" s="19">
        <f t="shared" si="70"/>
        <v>-9.0341929982546074E-3</v>
      </c>
      <c r="AC293" s="19">
        <f t="shared" si="88"/>
        <v>7.7002562806345563E-3</v>
      </c>
      <c r="AD293" s="19">
        <v>7.7002562806345503E-3</v>
      </c>
      <c r="AE293" s="19">
        <f t="shared" si="77"/>
        <v>6.0715321659188248E-18</v>
      </c>
    </row>
    <row r="294" spans="1:31" x14ac:dyDescent="0.25">
      <c r="A294" s="1">
        <v>44100</v>
      </c>
      <c r="B294">
        <v>65698.66</v>
      </c>
      <c r="C294">
        <v>0.41999998688697798</v>
      </c>
      <c r="D294">
        <f t="shared" si="78"/>
        <v>0</v>
      </c>
      <c r="E294" s="6">
        <f t="shared" si="84"/>
        <v>0</v>
      </c>
      <c r="F294" s="12">
        <f t="shared" si="79"/>
        <v>1.8287404751248701</v>
      </c>
      <c r="G294" s="6">
        <f t="shared" si="91"/>
        <v>-0.17451123522017431</v>
      </c>
      <c r="H294" s="6">
        <f t="shared" si="75"/>
        <v>0.50663491824836937</v>
      </c>
      <c r="J294" s="3">
        <f t="shared" si="86"/>
        <v>0.10977553081319281</v>
      </c>
      <c r="K294" s="6">
        <f t="shared" si="87"/>
        <v>0</v>
      </c>
      <c r="L294" s="12">
        <f t="shared" si="80"/>
        <v>1.2317275439933526</v>
      </c>
      <c r="M294" s="6">
        <f t="shared" si="74"/>
        <v>-2.6984861491517353E-2</v>
      </c>
      <c r="N294" s="6">
        <f t="shared" si="71"/>
        <v>0.15177346568943983</v>
      </c>
      <c r="O294" s="6">
        <f t="shared" si="72"/>
        <v>-2.3619328319797668</v>
      </c>
      <c r="P294" s="41">
        <v>-2.3619328319797699</v>
      </c>
      <c r="Q294" s="33">
        <f t="shared" si="73"/>
        <v>3.1086244689504383E-15</v>
      </c>
      <c r="R294" s="19">
        <f t="shared" si="90"/>
        <v>-0.15897097825666043</v>
      </c>
      <c r="S294" s="20">
        <f t="shared" si="85"/>
        <v>0.12305348132705742</v>
      </c>
      <c r="T294" s="20">
        <v>3.1882556354971099E-3</v>
      </c>
      <c r="U294" s="19">
        <f t="shared" si="76"/>
        <v>0.1198652256915603</v>
      </c>
      <c r="W294" s="19">
        <f t="shared" si="82"/>
        <v>0.32142857142857145</v>
      </c>
      <c r="X294" s="21">
        <f t="shared" si="83"/>
        <v>0</v>
      </c>
      <c r="Y294" s="19">
        <f t="shared" si="81"/>
        <v>2.3083337099151184</v>
      </c>
      <c r="Z294" s="21">
        <f t="shared" ref="Z294:Z348" si="92">IF(Y265&lt;&gt;0,Y294/Y265-1,0)</f>
        <v>-0.17693508719826723</v>
      </c>
      <c r="AA294" s="19">
        <f t="shared" si="89"/>
        <v>1.8304985449168638</v>
      </c>
      <c r="AB294" s="19">
        <f t="shared" ref="AB294:AB348" si="93">IF(AA294&lt;&gt;0,0.1*Z294/AA294,0)</f>
        <v>-9.6659507154267157E-3</v>
      </c>
      <c r="AC294" s="19">
        <f t="shared" si="88"/>
        <v>7.4229654165855145E-3</v>
      </c>
      <c r="AD294" s="19">
        <v>7.4229654165854997E-3</v>
      </c>
      <c r="AE294" s="19">
        <f t="shared" si="77"/>
        <v>1.474514954580286E-17</v>
      </c>
    </row>
    <row r="295" spans="1:31" x14ac:dyDescent="0.25">
      <c r="A295" s="1">
        <v>44101</v>
      </c>
      <c r="B295">
        <v>65698.66</v>
      </c>
      <c r="C295">
        <v>0.41999998688697798</v>
      </c>
      <c r="D295">
        <f t="shared" si="78"/>
        <v>0</v>
      </c>
      <c r="E295" s="6">
        <f t="shared" si="84"/>
        <v>0</v>
      </c>
      <c r="F295" s="12">
        <f t="shared" si="79"/>
        <v>1.8287404751248701</v>
      </c>
      <c r="G295" s="6">
        <f t="shared" si="91"/>
        <v>-0.17693508719826723</v>
      </c>
      <c r="H295" s="6">
        <f t="shared" si="75"/>
        <v>0.50663491824836937</v>
      </c>
      <c r="J295" s="3">
        <f t="shared" si="86"/>
        <v>0.10977553081319281</v>
      </c>
      <c r="K295" s="6">
        <f t="shared" si="87"/>
        <v>0</v>
      </c>
      <c r="L295" s="12">
        <f t="shared" si="80"/>
        <v>1.2317275439933526</v>
      </c>
      <c r="M295" s="6">
        <f t="shared" si="74"/>
        <v>-2.6984861491517353E-2</v>
      </c>
      <c r="N295" s="6">
        <f t="shared" ref="N295:N349" si="94">L295/L116-1</f>
        <v>0.15177346568943983</v>
      </c>
      <c r="O295" s="6">
        <f t="shared" ref="O295:O349" si="95">M295/M116-1</f>
        <v>-2.3858217989606074</v>
      </c>
      <c r="P295" s="41">
        <v>-2.3858217989606101</v>
      </c>
      <c r="Q295" s="33">
        <f t="shared" si="73"/>
        <v>2.6645352591003757E-15</v>
      </c>
      <c r="R295" s="19">
        <f t="shared" si="90"/>
        <v>-0.16117898577904502</v>
      </c>
      <c r="S295" s="20">
        <f t="shared" si="85"/>
        <v>0.12233608613703727</v>
      </c>
      <c r="T295" s="20">
        <v>3.1107436423315599E-3</v>
      </c>
      <c r="U295" s="19">
        <f t="shared" si="76"/>
        <v>0.1192253424947057</v>
      </c>
      <c r="W295" s="19">
        <f t="shared" si="82"/>
        <v>0.3485714261020933</v>
      </c>
      <c r="X295" s="21">
        <f t="shared" si="83"/>
        <v>0</v>
      </c>
      <c r="Y295" s="19">
        <f t="shared" si="81"/>
        <v>2.3083337099151184</v>
      </c>
      <c r="Z295" s="21">
        <f t="shared" si="92"/>
        <v>-0.17693508719826723</v>
      </c>
      <c r="AA295" s="19">
        <f t="shared" si="89"/>
        <v>1.814783382404892</v>
      </c>
      <c r="AB295" s="19">
        <f t="shared" si="93"/>
        <v>-9.7496532596523227E-3</v>
      </c>
      <c r="AC295" s="19">
        <f t="shared" si="88"/>
        <v>7.1717576633490571E-3</v>
      </c>
      <c r="AD295" s="19">
        <v>7.1717576633490501E-3</v>
      </c>
      <c r="AE295" s="19">
        <f t="shared" si="77"/>
        <v>6.9388939039072284E-18</v>
      </c>
    </row>
    <row r="296" spans="1:31" x14ac:dyDescent="0.25">
      <c r="A296" s="1">
        <v>44102</v>
      </c>
      <c r="B296">
        <v>66220.539999999994</v>
      </c>
      <c r="C296">
        <v>0.5</v>
      </c>
      <c r="D296">
        <f t="shared" si="78"/>
        <v>7.9435410098165349E-3</v>
      </c>
      <c r="E296" s="6">
        <f t="shared" si="84"/>
        <v>2.051837177453588E-2</v>
      </c>
      <c r="F296" s="12">
        <f t="shared" si="79"/>
        <v>1.8662632520726237</v>
      </c>
      <c r="G296" s="6">
        <f t="shared" si="91"/>
        <v>-0.16004713532282533</v>
      </c>
      <c r="H296" s="6">
        <f t="shared" si="75"/>
        <v>0.53754861362948692</v>
      </c>
      <c r="J296" s="3">
        <f t="shared" si="86"/>
        <v>0.11632343874220741</v>
      </c>
      <c r="K296" s="6">
        <f t="shared" si="87"/>
        <v>6.8288395663927866E-3</v>
      </c>
      <c r="L296" s="12">
        <f t="shared" si="80"/>
        <v>1.2401388137807901</v>
      </c>
      <c r="M296" s="6">
        <f t="shared" si="74"/>
        <v>-2.0340297214971548E-2</v>
      </c>
      <c r="N296" s="6">
        <f t="shared" si="94"/>
        <v>0.15963874190346106</v>
      </c>
      <c r="O296" s="6">
        <f t="shared" si="95"/>
        <v>-2.0445866949032205</v>
      </c>
      <c r="P296" s="41">
        <v>-2.0445866949032201</v>
      </c>
      <c r="Q296" s="33">
        <f t="shared" ref="Q296:Q348" si="96">ABS(O296-P296)</f>
        <v>4.4408920985006262E-16</v>
      </c>
      <c r="R296" s="19">
        <f t="shared" si="90"/>
        <v>-0.13758803647261247</v>
      </c>
      <c r="S296" s="20">
        <f t="shared" si="85"/>
        <v>0.12174975177649734</v>
      </c>
      <c r="T296" s="20">
        <v>3.0343665619387001E-3</v>
      </c>
      <c r="U296" s="19">
        <f t="shared" si="76"/>
        <v>0.11871538521455864</v>
      </c>
      <c r="W296" s="19">
        <f t="shared" si="82"/>
        <v>0.3871428540774754</v>
      </c>
      <c r="X296" s="21">
        <f t="shared" si="83"/>
        <v>2.051837177453588E-2</v>
      </c>
      <c r="Y296" s="19">
        <f t="shared" si="81"/>
        <v>2.3556969591548507</v>
      </c>
      <c r="Z296" s="21">
        <f t="shared" si="92"/>
        <v>-0.16004713532282522</v>
      </c>
      <c r="AA296" s="19">
        <f t="shared" si="89"/>
        <v>1.8351839523427418</v>
      </c>
      <c r="AB296" s="19">
        <f t="shared" si="93"/>
        <v>-8.7210404776324347E-3</v>
      </c>
      <c r="AC296" s="19">
        <f t="shared" si="88"/>
        <v>6.9260070905246898E-3</v>
      </c>
      <c r="AD296" s="19">
        <v>6.9260070905246803E-3</v>
      </c>
      <c r="AE296" s="19">
        <f t="shared" si="77"/>
        <v>9.540979117872439E-18</v>
      </c>
    </row>
    <row r="297" spans="1:31" x14ac:dyDescent="0.25">
      <c r="A297" s="1">
        <v>44103</v>
      </c>
      <c r="B297">
        <v>66161.539999999994</v>
      </c>
      <c r="C297">
        <v>0.490000009536743</v>
      </c>
      <c r="D297">
        <f t="shared" si="78"/>
        <v>-8.909622301479514E-4</v>
      </c>
      <c r="E297" s="6">
        <f t="shared" si="84"/>
        <v>-2.1505985042448014E-3</v>
      </c>
      <c r="F297" s="12">
        <f t="shared" si="79"/>
        <v>1.8622496691141892</v>
      </c>
      <c r="G297" s="6">
        <f t="shared" si="91"/>
        <v>-0.16185353669723612</v>
      </c>
      <c r="H297" s="6">
        <f t="shared" si="75"/>
        <v>0.5342419638808118</v>
      </c>
      <c r="J297" s="3">
        <f t="shared" si="86"/>
        <v>0.11576296832254387</v>
      </c>
      <c r="K297" s="6">
        <f t="shared" si="87"/>
        <v>-7.6964355964466403E-4</v>
      </c>
      <c r="L297" s="12">
        <f t="shared" si="80"/>
        <v>1.2391843489296983</v>
      </c>
      <c r="M297" s="6">
        <f t="shared" si="74"/>
        <v>-2.5022520552280159E-2</v>
      </c>
      <c r="N297" s="6">
        <f t="shared" si="94"/>
        <v>0.15874623341424066</v>
      </c>
      <c r="O297" s="6">
        <f t="shared" si="95"/>
        <v>-2.2603976745672116</v>
      </c>
      <c r="P297" s="41">
        <v>-2.2603976745672099</v>
      </c>
      <c r="Q297" s="33">
        <f t="shared" si="96"/>
        <v>1.7763568394002505E-15</v>
      </c>
      <c r="R297" s="19">
        <f t="shared" si="90"/>
        <v>-0.13981460482792105</v>
      </c>
      <c r="S297" s="20">
        <f t="shared" si="85"/>
        <v>0.12115104759176122</v>
      </c>
      <c r="T297" s="20">
        <v>2.9542663462452899E-3</v>
      </c>
      <c r="U297" s="19">
        <f t="shared" si="76"/>
        <v>0.11819678124551593</v>
      </c>
      <c r="W297" s="19">
        <f t="shared" si="82"/>
        <v>0.41428571087973459</v>
      </c>
      <c r="X297" s="21">
        <f t="shared" si="83"/>
        <v>-2.1505985042448014E-3</v>
      </c>
      <c r="Y297" s="19">
        <f t="shared" si="81"/>
        <v>2.3506308007980383</v>
      </c>
      <c r="Z297" s="21">
        <f t="shared" si="92"/>
        <v>-0.16700510729047113</v>
      </c>
      <c r="AA297" s="19">
        <f t="shared" si="89"/>
        <v>1.8610735299837149</v>
      </c>
      <c r="AB297" s="19">
        <f t="shared" si="93"/>
        <v>-8.9735899522429118E-3</v>
      </c>
      <c r="AC297" s="19">
        <f t="shared" si="88"/>
        <v>6.6715960959861159E-3</v>
      </c>
      <c r="AD297" s="19">
        <v>6.6715960959861098E-3</v>
      </c>
      <c r="AE297" s="19">
        <f t="shared" si="77"/>
        <v>6.0715321659188248E-18</v>
      </c>
    </row>
    <row r="298" spans="1:31" x14ac:dyDescent="0.25">
      <c r="A298" s="1">
        <v>44104</v>
      </c>
      <c r="B298">
        <v>66622.539999999994</v>
      </c>
      <c r="C298">
        <v>0.490000009536743</v>
      </c>
      <c r="D298">
        <f t="shared" si="78"/>
        <v>6.9677942804837745E-3</v>
      </c>
      <c r="E298" s="6">
        <f t="shared" si="84"/>
        <v>1.5784647371312386E-2</v>
      </c>
      <c r="F298" s="12">
        <f t="shared" si="79"/>
        <v>1.8916446234584998</v>
      </c>
      <c r="G298" s="6">
        <f t="shared" si="91"/>
        <v>-0.15385657664694719</v>
      </c>
      <c r="H298" s="6">
        <f t="shared" si="75"/>
        <v>0.55845943226294015</v>
      </c>
      <c r="J298" s="3">
        <f t="shared" si="86"/>
        <v>0.11951131171528116</v>
      </c>
      <c r="K298" s="6">
        <f t="shared" si="87"/>
        <v>5.8302383100635371E-3</v>
      </c>
      <c r="L298" s="12">
        <f t="shared" si="80"/>
        <v>1.2464090889940593</v>
      </c>
      <c r="M298" s="6">
        <f t="shared" si="74"/>
        <v>-2.8615052886250658E-2</v>
      </c>
      <c r="N298" s="6">
        <f t="shared" si="94"/>
        <v>0.16550200009593419</v>
      </c>
      <c r="O298" s="6">
        <f t="shared" si="95"/>
        <v>-3.5363885651481608</v>
      </c>
      <c r="P298" s="41">
        <v>-3.5363885651481599</v>
      </c>
      <c r="Q298" s="33">
        <f t="shared" si="96"/>
        <v>8.8817841970012523E-16</v>
      </c>
      <c r="R298" s="19">
        <f t="shared" si="90"/>
        <v>-0.12873808716407428</v>
      </c>
      <c r="S298" s="20">
        <f t="shared" si="85"/>
        <v>0.12061387961626871</v>
      </c>
      <c r="T298" s="20">
        <v>2.8689261652561299E-3</v>
      </c>
      <c r="U298" s="19">
        <f t="shared" si="76"/>
        <v>0.11774495345101257</v>
      </c>
      <c r="W298" s="19">
        <f t="shared" si="82"/>
        <v>0.44142856768199373</v>
      </c>
      <c r="X298" s="21">
        <f t="shared" si="83"/>
        <v>1.5784647371312386E-2</v>
      </c>
      <c r="Y298" s="19">
        <f t="shared" si="81"/>
        <v>2.3877346790887808</v>
      </c>
      <c r="Z298" s="21">
        <f t="shared" si="92"/>
        <v>-0.16516543876809298</v>
      </c>
      <c r="AA298" s="19">
        <f t="shared" si="89"/>
        <v>1.8105222783793578</v>
      </c>
      <c r="AB298" s="19">
        <f t="shared" si="93"/>
        <v>-9.1225300423221824E-3</v>
      </c>
      <c r="AC298" s="19">
        <f t="shared" si="88"/>
        <v>6.3929721840750714E-3</v>
      </c>
      <c r="AD298" s="19">
        <v>6.3929721840750601E-3</v>
      </c>
      <c r="AE298" s="19">
        <f t="shared" si="77"/>
        <v>1.1275702593849246E-17</v>
      </c>
    </row>
    <row r="299" spans="1:31" x14ac:dyDescent="0.25">
      <c r="A299" s="1">
        <v>44105</v>
      </c>
      <c r="B299">
        <v>67126.539999999994</v>
      </c>
      <c r="C299">
        <v>0.490000009536743</v>
      </c>
      <c r="D299">
        <f t="shared" si="78"/>
        <v>7.5650072783175482E-3</v>
      </c>
      <c r="E299" s="6">
        <f t="shared" si="84"/>
        <v>1.6394752670006025E-2</v>
      </c>
      <c r="F299" s="12">
        <f t="shared" si="79"/>
        <v>1.9226576691996489</v>
      </c>
      <c r="G299" s="6">
        <f t="shared" si="91"/>
        <v>-0.15147853261632271</v>
      </c>
      <c r="H299" s="6">
        <f t="shared" si="75"/>
        <v>0.58400998920112923</v>
      </c>
      <c r="J299" s="3">
        <f t="shared" si="86"/>
        <v>0.11149158018967957</v>
      </c>
      <c r="K299" s="6">
        <f t="shared" si="87"/>
        <v>6.785272273876891E-3</v>
      </c>
      <c r="L299" s="12">
        <f t="shared" si="80"/>
        <v>1.2548663140275187</v>
      </c>
      <c r="M299" s="6">
        <f t="shared" si="74"/>
        <v>-2.2444518872035801E-2</v>
      </c>
      <c r="N299" s="6">
        <f t="shared" si="94"/>
        <v>0.173410248502333</v>
      </c>
      <c r="O299" s="6">
        <f t="shared" si="95"/>
        <v>-2.9894431523010478</v>
      </c>
      <c r="P299" s="41">
        <v>-2.9894431523010501</v>
      </c>
      <c r="Q299" s="33">
        <f t="shared" si="96"/>
        <v>2.2204460492503131E-15</v>
      </c>
      <c r="R299" s="19">
        <f t="shared" si="90"/>
        <v>-0.13586544594543706</v>
      </c>
      <c r="S299" s="20">
        <f t="shared" si="85"/>
        <v>0.11991656728382281</v>
      </c>
      <c r="T299" s="20">
        <v>2.7866132318594599E-3</v>
      </c>
      <c r="U299" s="19">
        <f t="shared" si="76"/>
        <v>0.11712995405196336</v>
      </c>
      <c r="W299" s="19">
        <f t="shared" si="82"/>
        <v>0.46142856989588049</v>
      </c>
      <c r="X299" s="21">
        <f t="shared" si="83"/>
        <v>1.6394752670006025E-2</v>
      </c>
      <c r="Y299" s="19">
        <f t="shared" si="81"/>
        <v>2.4268809985940378</v>
      </c>
      <c r="Z299" s="21">
        <f t="shared" si="92"/>
        <v>-0.15186826930648345</v>
      </c>
      <c r="AA299" s="19">
        <f t="shared" si="89"/>
        <v>1.7135374062357456</v>
      </c>
      <c r="AB299" s="19">
        <f t="shared" si="93"/>
        <v>-8.8628511262035248E-3</v>
      </c>
      <c r="AC299" s="19">
        <f t="shared" si="88"/>
        <v>6.3695381804612797E-3</v>
      </c>
      <c r="AD299" s="19">
        <v>6.3695381804612702E-3</v>
      </c>
      <c r="AE299" s="19">
        <f t="shared" si="77"/>
        <v>9.540979117872439E-18</v>
      </c>
    </row>
    <row r="300" spans="1:31" x14ac:dyDescent="0.25">
      <c r="A300" s="1">
        <v>44106</v>
      </c>
      <c r="B300">
        <v>65659.399999999994</v>
      </c>
      <c r="C300">
        <v>0.56999999284744296</v>
      </c>
      <c r="D300">
        <f t="shared" si="78"/>
        <v>-2.1856332830501923E-2</v>
      </c>
      <c r="E300" s="6">
        <f t="shared" si="84"/>
        <v>-4.5264594683240206E-2</v>
      </c>
      <c r="F300" s="12">
        <f t="shared" si="79"/>
        <v>1.8356293490887035</v>
      </c>
      <c r="G300" s="6">
        <f t="shared" si="91"/>
        <v>-0.19025860833432062</v>
      </c>
      <c r="H300" s="6">
        <f t="shared" si="75"/>
        <v>0.51231041906573638</v>
      </c>
      <c r="J300" s="3">
        <f t="shared" si="86"/>
        <v>0.14375496436552762</v>
      </c>
      <c r="K300" s="6">
        <f t="shared" si="87"/>
        <v>-1.5203880385603618E-2</v>
      </c>
      <c r="L300" s="12">
        <f t="shared" si="80"/>
        <v>1.235787476689121</v>
      </c>
      <c r="M300" s="6">
        <f t="shared" si="74"/>
        <v>-1.6044906477020726E-2</v>
      </c>
      <c r="N300" s="6">
        <f t="shared" si="94"/>
        <v>0.14649415199132232</v>
      </c>
      <c r="O300" s="6">
        <f t="shared" si="95"/>
        <v>-1.831895359301551</v>
      </c>
      <c r="P300" s="41">
        <v>-1.8318953593015499</v>
      </c>
      <c r="Q300" s="33">
        <f t="shared" si="96"/>
        <v>1.1102230246251565E-15</v>
      </c>
      <c r="R300" s="19">
        <f t="shared" si="90"/>
        <v>-0.13234924384979679</v>
      </c>
      <c r="S300" s="20">
        <f t="shared" si="85"/>
        <v>0.11923878940746382</v>
      </c>
      <c r="T300" s="20">
        <v>2.7129085699778501E-3</v>
      </c>
      <c r="U300" s="19">
        <f t="shared" si="76"/>
        <v>0.11652588083748597</v>
      </c>
      <c r="W300" s="19">
        <f t="shared" si="82"/>
        <v>0.48285714217594683</v>
      </c>
      <c r="X300" s="21">
        <f t="shared" si="83"/>
        <v>-4.5264594683240206E-2</v>
      </c>
      <c r="Y300" s="19">
        <f t="shared" si="81"/>
        <v>2.3170292138482216</v>
      </c>
      <c r="Z300" s="21">
        <f t="shared" si="92"/>
        <v>-0.13508992752736271</v>
      </c>
      <c r="AA300" s="19">
        <f t="shared" si="89"/>
        <v>1.5341253571336033</v>
      </c>
      <c r="AB300" s="19">
        <f t="shared" si="93"/>
        <v>-8.8056642111546853E-3</v>
      </c>
      <c r="AC300" s="19">
        <f t="shared" si="88"/>
        <v>6.3481796489389319E-3</v>
      </c>
      <c r="AD300" s="19">
        <v>6.3481796489389198E-3</v>
      </c>
      <c r="AE300" s="19">
        <f t="shared" si="77"/>
        <v>1.214306433183765E-17</v>
      </c>
    </row>
    <row r="301" spans="1:31" x14ac:dyDescent="0.25">
      <c r="A301" s="1">
        <v>44107</v>
      </c>
      <c r="B301">
        <v>65659.399999999994</v>
      </c>
      <c r="C301">
        <v>0.41999998688697798</v>
      </c>
      <c r="D301">
        <f t="shared" si="78"/>
        <v>0</v>
      </c>
      <c r="E301" s="6">
        <f t="shared" si="84"/>
        <v>0</v>
      </c>
      <c r="F301" s="12">
        <f t="shared" si="79"/>
        <v>1.8356293490887035</v>
      </c>
      <c r="G301" s="6">
        <f t="shared" si="91"/>
        <v>-0.13508992752736271</v>
      </c>
      <c r="H301" s="6">
        <f t="shared" si="75"/>
        <v>0.21285652929005927</v>
      </c>
      <c r="J301" s="3">
        <f t="shared" si="86"/>
        <v>0.14375496436552762</v>
      </c>
      <c r="K301" s="6">
        <f t="shared" si="87"/>
        <v>0</v>
      </c>
      <c r="L301" s="12">
        <f t="shared" si="80"/>
        <v>1.235787476689121</v>
      </c>
      <c r="M301" s="6">
        <f t="shared" si="74"/>
        <v>-7.2010467539699308E-3</v>
      </c>
      <c r="N301" s="6">
        <f t="shared" si="94"/>
        <v>0.14659802897706342</v>
      </c>
      <c r="O301" s="6">
        <f t="shared" si="95"/>
        <v>-1.3751556159164873</v>
      </c>
      <c r="P301" s="41">
        <v>-1.3751556159164899</v>
      </c>
      <c r="Q301" s="33">
        <f t="shared" si="96"/>
        <v>2.6645352591003757E-15</v>
      </c>
      <c r="R301" s="19">
        <f t="shared" si="90"/>
        <v>-9.3972356449456451E-2</v>
      </c>
      <c r="S301" s="20">
        <f t="shared" si="85"/>
        <v>0.11686121272866766</v>
      </c>
      <c r="T301" s="20">
        <v>2.6344196336297501E-3</v>
      </c>
      <c r="U301" s="19">
        <f t="shared" si="76"/>
        <v>0.11422679309503792</v>
      </c>
      <c r="W301" s="19">
        <f t="shared" si="82"/>
        <v>0.48285714217594683</v>
      </c>
      <c r="X301" s="21">
        <f t="shared" si="83"/>
        <v>0</v>
      </c>
      <c r="Y301" s="19">
        <f t="shared" si="81"/>
        <v>2.3170292138482216</v>
      </c>
      <c r="Z301" s="21">
        <f t="shared" si="92"/>
        <v>-0.10892326804776709</v>
      </c>
      <c r="AA301" s="19">
        <f t="shared" si="89"/>
        <v>1.3767455662914245</v>
      </c>
      <c r="AB301" s="19">
        <f t="shared" si="93"/>
        <v>-7.9116483622443425E-3</v>
      </c>
      <c r="AC301" s="19">
        <f t="shared" si="88"/>
        <v>6.1279817125775814E-3</v>
      </c>
      <c r="AD301" s="19">
        <v>6.1279817125775701E-3</v>
      </c>
      <c r="AE301" s="19">
        <f t="shared" si="77"/>
        <v>1.1275702593849246E-17</v>
      </c>
    </row>
    <row r="302" spans="1:31" x14ac:dyDescent="0.25">
      <c r="A302" s="1">
        <v>44108</v>
      </c>
      <c r="B302">
        <v>65659.399999999994</v>
      </c>
      <c r="C302">
        <v>0.41999998688697798</v>
      </c>
      <c r="D302">
        <f t="shared" si="78"/>
        <v>0</v>
      </c>
      <c r="E302" s="6">
        <f t="shared" si="84"/>
        <v>0</v>
      </c>
      <c r="F302" s="12">
        <f t="shared" si="79"/>
        <v>1.8356293490887035</v>
      </c>
      <c r="G302" s="6">
        <f t="shared" si="91"/>
        <v>-0.1089232680477672</v>
      </c>
      <c r="H302" s="6">
        <f t="shared" si="75"/>
        <v>0.2145728572035126</v>
      </c>
      <c r="J302" s="3">
        <f t="shared" si="86"/>
        <v>0.14375496436552762</v>
      </c>
      <c r="K302" s="6">
        <f t="shared" si="87"/>
        <v>0</v>
      </c>
      <c r="L302" s="12">
        <f t="shared" si="80"/>
        <v>1.235787476689121</v>
      </c>
      <c r="M302" s="6">
        <f t="shared" si="74"/>
        <v>-7.2010467539699308E-3</v>
      </c>
      <c r="N302" s="6">
        <f t="shared" si="94"/>
        <v>0.1419005201111796</v>
      </c>
      <c r="O302" s="6">
        <f t="shared" si="95"/>
        <v>-1.3079008256360463</v>
      </c>
      <c r="P302" s="41">
        <v>-1.30790082563605</v>
      </c>
      <c r="Q302" s="33">
        <f t="shared" si="96"/>
        <v>3.7747582837255322E-15</v>
      </c>
      <c r="R302" s="19">
        <f t="shared" si="90"/>
        <v>-7.577009150849677E-2</v>
      </c>
      <c r="S302" s="20">
        <f t="shared" si="85"/>
        <v>0.11459876137688049</v>
      </c>
      <c r="T302" s="20">
        <v>2.5563140880384698E-3</v>
      </c>
      <c r="U302" s="19">
        <f t="shared" si="76"/>
        <v>0.11204244728884202</v>
      </c>
      <c r="W302" s="19">
        <f t="shared" si="82"/>
        <v>0.48285714217594683</v>
      </c>
      <c r="X302" s="21">
        <f t="shared" si="83"/>
        <v>0</v>
      </c>
      <c r="Y302" s="19">
        <f t="shared" si="81"/>
        <v>2.3170292138482216</v>
      </c>
      <c r="Z302" s="21">
        <f t="shared" si="92"/>
        <v>-0.10892326804776709</v>
      </c>
      <c r="AA302" s="19">
        <f t="shared" si="89"/>
        <v>1.2508218520361412</v>
      </c>
      <c r="AB302" s="19">
        <f t="shared" si="93"/>
        <v>-8.7081360043764142E-3</v>
      </c>
      <c r="AC302" s="19">
        <f t="shared" si="88"/>
        <v>5.8887935540684203E-3</v>
      </c>
      <c r="AD302" s="19">
        <v>5.8887935540684099E-3</v>
      </c>
      <c r="AE302" s="19">
        <f t="shared" si="77"/>
        <v>1.0408340855860843E-17</v>
      </c>
    </row>
    <row r="303" spans="1:31" x14ac:dyDescent="0.25">
      <c r="A303" s="1">
        <v>44109</v>
      </c>
      <c r="B303">
        <v>66549.81</v>
      </c>
      <c r="C303">
        <v>0.5</v>
      </c>
      <c r="D303">
        <f t="shared" si="78"/>
        <v>1.3561043810939477E-2</v>
      </c>
      <c r="E303" s="6">
        <f t="shared" si="84"/>
        <v>2.8085002014939662E-2</v>
      </c>
      <c r="F303" s="12">
        <f t="shared" si="79"/>
        <v>1.8871830030565422</v>
      </c>
      <c r="G303" s="6">
        <f t="shared" si="91"/>
        <v>-8.3897376235422927E-2</v>
      </c>
      <c r="H303" s="6">
        <f t="shared" si="75"/>
        <v>0.20963783013862236</v>
      </c>
      <c r="J303" s="3">
        <f t="shared" si="86"/>
        <v>0.15397221923871651</v>
      </c>
      <c r="K303" s="6">
        <f t="shared" si="87"/>
        <v>8.807461422579493E-3</v>
      </c>
      <c r="L303" s="12">
        <f t="shared" si="80"/>
        <v>1.2466716272165672</v>
      </c>
      <c r="M303" s="6">
        <f t="shared" si="74"/>
        <v>1.5429917271216897E-3</v>
      </c>
      <c r="N303" s="6">
        <f t="shared" si="94"/>
        <v>0.14768634548830328</v>
      </c>
      <c r="O303" s="6">
        <f t="shared" si="95"/>
        <v>-0.94326477264266473</v>
      </c>
      <c r="P303" s="41">
        <v>-0.94326477264266495</v>
      </c>
      <c r="Q303" s="33">
        <f t="shared" si="96"/>
        <v>2.2204460492503131E-16</v>
      </c>
      <c r="R303" s="19">
        <f t="shared" si="90"/>
        <v>-5.4488645192123618E-2</v>
      </c>
      <c r="S303" s="20">
        <f t="shared" si="85"/>
        <v>0.1121566791525974</v>
      </c>
      <c r="T303" s="20">
        <v>2.4866551203220899E-3</v>
      </c>
      <c r="U303" s="19">
        <f t="shared" si="76"/>
        <v>0.10967002403227531</v>
      </c>
      <c r="W303" s="19">
        <f t="shared" si="82"/>
        <v>0.48285714217594694</v>
      </c>
      <c r="X303" s="21">
        <f t="shared" si="83"/>
        <v>2.8085002014939662E-2</v>
      </c>
      <c r="Y303" s="19">
        <f t="shared" si="81"/>
        <v>2.3821029839878229</v>
      </c>
      <c r="Z303" s="21">
        <f t="shared" si="92"/>
        <v>-8.3897376235422816E-2</v>
      </c>
      <c r="AA303" s="19">
        <f t="shared" si="89"/>
        <v>1.1641564510701248</v>
      </c>
      <c r="AB303" s="19">
        <f t="shared" si="93"/>
        <v>-7.2067097303203558E-3</v>
      </c>
      <c r="AC303" s="19">
        <f t="shared" si="88"/>
        <v>5.5951342905333967E-3</v>
      </c>
      <c r="AD303" s="19">
        <v>5.5951342905333898E-3</v>
      </c>
      <c r="AE303" s="19">
        <f t="shared" si="77"/>
        <v>6.9388939039072284E-18</v>
      </c>
    </row>
    <row r="304" spans="1:31" x14ac:dyDescent="0.25">
      <c r="A304" s="1">
        <v>44110</v>
      </c>
      <c r="B304">
        <v>66083.8</v>
      </c>
      <c r="C304">
        <v>0.44999998807907099</v>
      </c>
      <c r="D304">
        <f t="shared" si="78"/>
        <v>-7.002424199257562E-3</v>
      </c>
      <c r="E304" s="6">
        <f t="shared" si="84"/>
        <v>-1.4675739454996863E-2</v>
      </c>
      <c r="F304" s="12">
        <f t="shared" si="79"/>
        <v>1.8594871969997857</v>
      </c>
      <c r="G304" s="6">
        <f t="shared" si="91"/>
        <v>-9.7341859655830865E-2</v>
      </c>
      <c r="H304" s="6">
        <f t="shared" si="75"/>
        <v>0.1699061584205348</v>
      </c>
      <c r="J304" s="3">
        <f t="shared" si="86"/>
        <v>0.15601155910223866</v>
      </c>
      <c r="K304" s="6">
        <f t="shared" si="87"/>
        <v>-4.4884008848784613E-3</v>
      </c>
      <c r="L304" s="12">
        <f t="shared" si="80"/>
        <v>1.2410760651818156</v>
      </c>
      <c r="M304" s="6">
        <f t="shared" si="74"/>
        <v>-2.9523347231900088E-3</v>
      </c>
      <c r="N304" s="6">
        <f t="shared" si="94"/>
        <v>0.14253506907965052</v>
      </c>
      <c r="O304" s="6">
        <f t="shared" si="95"/>
        <v>-1.1085562409771301</v>
      </c>
      <c r="P304" s="41">
        <v>-1.1085562409771299</v>
      </c>
      <c r="Q304" s="33">
        <f t="shared" si="96"/>
        <v>2.2204460492503131E-16</v>
      </c>
      <c r="R304" s="19">
        <f t="shared" si="90"/>
        <v>-6.2394004787837597E-2</v>
      </c>
      <c r="S304" s="20">
        <f t="shared" si="85"/>
        <v>0.10940063330081967</v>
      </c>
      <c r="T304" s="20">
        <v>2.4159264872322598E-3</v>
      </c>
      <c r="U304" s="19">
        <f t="shared" si="76"/>
        <v>0.10698470681358742</v>
      </c>
      <c r="W304" s="19">
        <f t="shared" si="82"/>
        <v>0.47714285339627943</v>
      </c>
      <c r="X304" s="21">
        <f t="shared" si="83"/>
        <v>-1.4675739454996863E-2</v>
      </c>
      <c r="Y304" s="19">
        <f t="shared" si="81"/>
        <v>2.347143861239847</v>
      </c>
      <c r="Z304" s="21">
        <f t="shared" si="92"/>
        <v>-9.7341859655830754E-2</v>
      </c>
      <c r="AA304" s="19">
        <f t="shared" si="89"/>
        <v>1.1136880975288785</v>
      </c>
      <c r="AB304" s="19">
        <f t="shared" si="93"/>
        <v>-8.7404956443207955E-3</v>
      </c>
      <c r="AC304" s="19">
        <f t="shared" si="88"/>
        <v>5.2848926034500185E-3</v>
      </c>
      <c r="AD304" s="19">
        <v>5.2848926034500098E-3</v>
      </c>
      <c r="AE304" s="19">
        <f t="shared" si="77"/>
        <v>8.6736173798840355E-18</v>
      </c>
    </row>
    <row r="305" spans="1:31" x14ac:dyDescent="0.25">
      <c r="A305" s="1">
        <v>44111</v>
      </c>
      <c r="B305">
        <v>66777.789999999994</v>
      </c>
      <c r="C305">
        <v>0.5</v>
      </c>
      <c r="D305">
        <f t="shared" si="78"/>
        <v>1.0501666066418558E-2</v>
      </c>
      <c r="E305" s="6">
        <f t="shared" si="84"/>
        <v>2.1943780074537504E-2</v>
      </c>
      <c r="F305" s="12">
        <f t="shared" si="79"/>
        <v>1.9002913751021671</v>
      </c>
      <c r="G305" s="6">
        <f t="shared" si="91"/>
        <v>-7.7534127941627506E-2</v>
      </c>
      <c r="H305" s="6">
        <f t="shared" si="75"/>
        <v>0.1955783218687619</v>
      </c>
      <c r="J305" s="3">
        <f t="shared" si="86"/>
        <v>0.15731319381528336</v>
      </c>
      <c r="K305" s="6">
        <f t="shared" si="87"/>
        <v>6.6756422724145951E-3</v>
      </c>
      <c r="L305" s="12">
        <f t="shared" si="80"/>
        <v>1.2493610450258252</v>
      </c>
      <c r="M305" s="6">
        <f t="shared" si="74"/>
        <v>5.6615955046770416E-3</v>
      </c>
      <c r="N305" s="6">
        <f t="shared" si="94"/>
        <v>0.15016222448451488</v>
      </c>
      <c r="O305" s="6">
        <f t="shared" si="95"/>
        <v>-0.79182525575667828</v>
      </c>
      <c r="P305" s="41">
        <v>-0.79182525575667795</v>
      </c>
      <c r="Q305" s="33">
        <f t="shared" si="96"/>
        <v>3.3306690738754696E-16</v>
      </c>
      <c r="R305" s="19">
        <f t="shared" si="90"/>
        <v>-4.9286475000099375E-2</v>
      </c>
      <c r="S305" s="20">
        <f t="shared" si="85"/>
        <v>0.10672374393252987</v>
      </c>
      <c r="T305" s="20">
        <v>2.3640446051505898E-3</v>
      </c>
      <c r="U305" s="19">
        <f t="shared" si="76"/>
        <v>0.10435969932737928</v>
      </c>
      <c r="W305" s="19">
        <f t="shared" si="82"/>
        <v>0.47857142346245901</v>
      </c>
      <c r="X305" s="21">
        <f t="shared" si="83"/>
        <v>2.1943780074537504E-2</v>
      </c>
      <c r="Y305" s="19">
        <f t="shared" si="81"/>
        <v>2.3986490699341947</v>
      </c>
      <c r="Z305" s="21">
        <f t="shared" si="92"/>
        <v>-6.5682765806336696E-2</v>
      </c>
      <c r="AA305" s="19">
        <f t="shared" si="89"/>
        <v>1.1152540244524269</v>
      </c>
      <c r="AB305" s="19">
        <f t="shared" si="93"/>
        <v>-5.8894892433664124E-3</v>
      </c>
      <c r="AC305" s="19">
        <f t="shared" si="88"/>
        <v>5.0442044458508094E-3</v>
      </c>
      <c r="AD305" s="19">
        <v>5.0442044458508103E-3</v>
      </c>
      <c r="AE305" s="19">
        <f t="shared" si="77"/>
        <v>8.6736173798840355E-19</v>
      </c>
    </row>
    <row r="306" spans="1:31" x14ac:dyDescent="0.25">
      <c r="A306" s="1">
        <v>44112</v>
      </c>
      <c r="B306">
        <v>66733.759999999995</v>
      </c>
      <c r="C306">
        <v>0.56000000238418601</v>
      </c>
      <c r="D306">
        <f t="shared" si="78"/>
        <v>-6.5935096085090183E-4</v>
      </c>
      <c r="E306" s="6">
        <f t="shared" si="84"/>
        <v>-1.3495487672142289E-3</v>
      </c>
      <c r="F306" s="12">
        <f t="shared" si="79"/>
        <v>1.8977268392195501</v>
      </c>
      <c r="G306" s="6">
        <f t="shared" si="91"/>
        <v>-6.6943672477929761E-2</v>
      </c>
      <c r="H306" s="6">
        <f t="shared" si="75"/>
        <v>0.19396483061837588</v>
      </c>
      <c r="J306" s="3">
        <f t="shared" si="86"/>
        <v>0.14839616681264919</v>
      </c>
      <c r="K306" s="6">
        <f t="shared" si="87"/>
        <v>-4.4431805417409151E-4</v>
      </c>
      <c r="L306" s="12">
        <f t="shared" si="80"/>
        <v>1.2488059313573385</v>
      </c>
      <c r="M306" s="6">
        <f t="shared" si="74"/>
        <v>3.8159867796039304E-3</v>
      </c>
      <c r="N306" s="6">
        <f t="shared" si="94"/>
        <v>0.14965118664294752</v>
      </c>
      <c r="O306" s="6">
        <f t="shared" si="95"/>
        <v>-0.85968759668123618</v>
      </c>
      <c r="P306" s="41">
        <v>-0.85968759668123595</v>
      </c>
      <c r="Q306" s="33">
        <f t="shared" si="96"/>
        <v>2.2204460492503131E-16</v>
      </c>
      <c r="R306" s="19">
        <f t="shared" si="90"/>
        <v>-4.5111456660768365E-2</v>
      </c>
      <c r="S306" s="20">
        <f t="shared" si="85"/>
        <v>0.10407004911056966</v>
      </c>
      <c r="T306" s="20">
        <v>2.30640434533071E-3</v>
      </c>
      <c r="U306" s="19">
        <f t="shared" si="76"/>
        <v>0.10176364476523896</v>
      </c>
      <c r="W306" s="19">
        <f t="shared" si="82"/>
        <v>0.48857142244066509</v>
      </c>
      <c r="X306" s="21">
        <f t="shared" si="83"/>
        <v>-1.3495487672142289E-3</v>
      </c>
      <c r="Y306" s="19">
        <f t="shared" si="81"/>
        <v>2.3954119760388854</v>
      </c>
      <c r="Z306" s="21">
        <f t="shared" si="92"/>
        <v>-7.9230465540248596E-2</v>
      </c>
      <c r="AA306" s="19">
        <f t="shared" si="89"/>
        <v>1.1488592302607141</v>
      </c>
      <c r="AB306" s="19">
        <f t="shared" si="93"/>
        <v>-6.8964467928998218E-3</v>
      </c>
      <c r="AC306" s="19">
        <f t="shared" si="88"/>
        <v>4.8484933243276331E-3</v>
      </c>
      <c r="AD306" s="19">
        <v>4.8484933243276296E-3</v>
      </c>
      <c r="AE306" s="19">
        <f t="shared" si="77"/>
        <v>3.4694469519536142E-18</v>
      </c>
    </row>
    <row r="307" spans="1:31" x14ac:dyDescent="0.25">
      <c r="A307" s="1">
        <v>44113</v>
      </c>
      <c r="B307">
        <v>67127.399999999994</v>
      </c>
      <c r="C307">
        <v>0.70999997854232799</v>
      </c>
      <c r="D307">
        <f t="shared" si="78"/>
        <v>5.8986635849680447E-3</v>
      </c>
      <c r="E307" s="6">
        <f t="shared" si="84"/>
        <v>1.1598495999563927E-2</v>
      </c>
      <c r="F307" s="12">
        <f t="shared" si="79"/>
        <v>1.9197376163725031</v>
      </c>
      <c r="G307" s="6">
        <f t="shared" si="91"/>
        <v>-6.8550923778296746E-2</v>
      </c>
      <c r="H307" s="6">
        <f t="shared" si="75"/>
        <v>0.20781302692992298</v>
      </c>
      <c r="J307" s="3">
        <f t="shared" si="86"/>
        <v>0.14973720964572848</v>
      </c>
      <c r="K307" s="6">
        <f t="shared" si="87"/>
        <v>3.9393438671149394E-3</v>
      </c>
      <c r="L307" s="12">
        <f t="shared" si="80"/>
        <v>1.2537254073442479</v>
      </c>
      <c r="M307" s="6">
        <f t="shared" si="74"/>
        <v>1.4699134914156753E-2</v>
      </c>
      <c r="N307" s="6">
        <f t="shared" si="94"/>
        <v>0.12936275378957807</v>
      </c>
      <c r="O307" s="6">
        <f t="shared" si="95"/>
        <v>-0.7046504166455041</v>
      </c>
      <c r="P307" s="41">
        <v>-0.70465041664550399</v>
      </c>
      <c r="Q307" s="33">
        <f t="shared" si="96"/>
        <v>1.1102230246251565E-16</v>
      </c>
      <c r="R307" s="19">
        <f t="shared" si="90"/>
        <v>-4.5780820906496891E-2</v>
      </c>
      <c r="S307" s="20">
        <f t="shared" si="85"/>
        <v>0.10141263559835539</v>
      </c>
      <c r="T307" s="20">
        <v>2.2619122158184899E-3</v>
      </c>
      <c r="U307" s="19">
        <f t="shared" si="76"/>
        <v>9.9150723382536901E-2</v>
      </c>
      <c r="W307" s="19">
        <f t="shared" si="82"/>
        <v>0.50857142039707726</v>
      </c>
      <c r="X307" s="21">
        <f t="shared" si="83"/>
        <v>1.1598495999563927E-2</v>
      </c>
      <c r="Y307" s="19">
        <f t="shared" si="81"/>
        <v>2.4231951522602797</v>
      </c>
      <c r="Z307" s="21">
        <f t="shared" si="92"/>
        <v>5.9219995188937169E-3</v>
      </c>
      <c r="AA307" s="19">
        <f t="shared" si="89"/>
        <v>1.1894978798715066</v>
      </c>
      <c r="AB307" s="19">
        <f t="shared" si="93"/>
        <v>4.9785708903772336E-4</v>
      </c>
      <c r="AC307" s="19">
        <f t="shared" si="88"/>
        <v>4.7300707266293056E-3</v>
      </c>
      <c r="AD307" s="19">
        <v>4.7300707266293004E-3</v>
      </c>
      <c r="AE307" s="19">
        <f t="shared" si="77"/>
        <v>5.2041704279304213E-18</v>
      </c>
    </row>
    <row r="308" spans="1:31" x14ac:dyDescent="0.25">
      <c r="A308" s="1">
        <v>44114</v>
      </c>
      <c r="B308">
        <v>67127.399999999994</v>
      </c>
      <c r="C308">
        <v>0.69999998807907104</v>
      </c>
      <c r="D308">
        <f t="shared" si="78"/>
        <v>0</v>
      </c>
      <c r="E308" s="6">
        <f t="shared" si="84"/>
        <v>0</v>
      </c>
      <c r="F308" s="12">
        <f t="shared" si="79"/>
        <v>1.9197376163725031</v>
      </c>
      <c r="G308" s="6">
        <f t="shared" si="91"/>
        <v>5.9219995188939389E-3</v>
      </c>
      <c r="H308" s="6">
        <f t="shared" si="75"/>
        <v>0.14920075943425037</v>
      </c>
      <c r="J308" s="3">
        <f t="shared" si="86"/>
        <v>0.14973720964572848</v>
      </c>
      <c r="K308" s="6">
        <f t="shared" si="87"/>
        <v>0</v>
      </c>
      <c r="L308" s="12">
        <f t="shared" si="80"/>
        <v>1.2537254073442479</v>
      </c>
      <c r="M308" s="6">
        <f t="shared" ref="M308:M349" si="97">L308/L279-1</f>
        <v>1.7420520582277721E-2</v>
      </c>
      <c r="N308" s="6">
        <f t="shared" si="94"/>
        <v>0.10828506012861339</v>
      </c>
      <c r="O308" s="6">
        <f t="shared" si="95"/>
        <v>-0.7501840104810017</v>
      </c>
      <c r="P308" s="41">
        <v>-0.75018401048100203</v>
      </c>
      <c r="Q308" s="33">
        <f t="shared" si="96"/>
        <v>3.3306690738754696E-16</v>
      </c>
      <c r="R308" s="19">
        <f t="shared" si="90"/>
        <v>3.9549284596027429E-3</v>
      </c>
      <c r="S308" s="20">
        <f t="shared" si="85"/>
        <v>9.8467548278033709E-2</v>
      </c>
      <c r="T308" s="20">
        <v>2.2107802885249898E-3</v>
      </c>
      <c r="U308" s="19">
        <f t="shared" si="76"/>
        <v>9.6256767989508718E-2</v>
      </c>
      <c r="W308" s="19">
        <f t="shared" si="82"/>
        <v>0.54857142056737629</v>
      </c>
      <c r="X308" s="21">
        <f t="shared" si="83"/>
        <v>0</v>
      </c>
      <c r="Y308" s="19">
        <f t="shared" si="81"/>
        <v>2.4231951522602797</v>
      </c>
      <c r="Z308" s="21">
        <f t="shared" si="92"/>
        <v>4.0694019690299843E-2</v>
      </c>
      <c r="AA308" s="19">
        <f t="shared" si="89"/>
        <v>1.2907113493778051</v>
      </c>
      <c r="AB308" s="19">
        <f t="shared" si="93"/>
        <v>3.1528365896772064E-3</v>
      </c>
      <c r="AC308" s="19">
        <f t="shared" si="88"/>
        <v>4.6231179061970197E-3</v>
      </c>
      <c r="AD308" s="19">
        <v>4.6231179061970197E-3</v>
      </c>
      <c r="AE308" s="19">
        <f t="shared" si="77"/>
        <v>0</v>
      </c>
    </row>
    <row r="309" spans="1:31" x14ac:dyDescent="0.25">
      <c r="A309" s="1">
        <v>44115</v>
      </c>
      <c r="B309">
        <v>67127.399999999994</v>
      </c>
      <c r="C309">
        <v>0.69999998807907104</v>
      </c>
      <c r="D309">
        <f t="shared" si="78"/>
        <v>0</v>
      </c>
      <c r="E309" s="6">
        <f t="shared" si="84"/>
        <v>0</v>
      </c>
      <c r="F309" s="12">
        <f t="shared" si="79"/>
        <v>1.9197376163725031</v>
      </c>
      <c r="G309" s="6">
        <f t="shared" si="91"/>
        <v>4.0694019690299843E-2</v>
      </c>
      <c r="H309" s="6">
        <f t="shared" si="75"/>
        <v>8.0685710786363218E-2</v>
      </c>
      <c r="J309" s="3">
        <f t="shared" si="86"/>
        <v>0.14973720964572848</v>
      </c>
      <c r="K309" s="6">
        <f t="shared" si="87"/>
        <v>0</v>
      </c>
      <c r="L309" s="12">
        <f t="shared" si="80"/>
        <v>1.2537254073442479</v>
      </c>
      <c r="M309" s="6">
        <f t="shared" si="97"/>
        <v>1.7420520582277721E-2</v>
      </c>
      <c r="N309" s="6">
        <f t="shared" si="94"/>
        <v>0.11132218972558117</v>
      </c>
      <c r="O309" s="6">
        <f t="shared" si="95"/>
        <v>-0.73925255311435989</v>
      </c>
      <c r="P309" s="41">
        <v>-0.73925255311436</v>
      </c>
      <c r="Q309" s="33">
        <f t="shared" si="96"/>
        <v>1.1102230246251565E-16</v>
      </c>
      <c r="R309" s="19">
        <f t="shared" si="90"/>
        <v>2.717695874430949E-2</v>
      </c>
      <c r="S309" s="20">
        <f t="shared" si="85"/>
        <v>9.6148036939725068E-2</v>
      </c>
      <c r="T309" s="20">
        <v>2.1378514038561799E-3</v>
      </c>
      <c r="U309" s="19">
        <f t="shared" si="76"/>
        <v>9.4010185535868887E-2</v>
      </c>
      <c r="W309" s="19">
        <f t="shared" si="82"/>
        <v>0.58857142073767521</v>
      </c>
      <c r="X309" s="21">
        <f t="shared" si="83"/>
        <v>0</v>
      </c>
      <c r="Y309" s="19">
        <f t="shared" si="81"/>
        <v>2.4231951522602797</v>
      </c>
      <c r="Z309" s="21">
        <f t="shared" si="92"/>
        <v>4.0694019690299843E-2</v>
      </c>
      <c r="AA309" s="19">
        <f t="shared" si="89"/>
        <v>1.445976082424012</v>
      </c>
      <c r="AB309" s="19">
        <f t="shared" si="93"/>
        <v>2.8142941079689933E-3</v>
      </c>
      <c r="AC309" s="19">
        <f t="shared" si="88"/>
        <v>4.5026715591408436E-3</v>
      </c>
      <c r="AD309" s="19">
        <v>4.5026715591408402E-3</v>
      </c>
      <c r="AE309" s="19">
        <f t="shared" si="77"/>
        <v>3.4694469519536142E-18</v>
      </c>
    </row>
    <row r="310" spans="1:31" x14ac:dyDescent="0.25">
      <c r="A310" s="1">
        <v>44116</v>
      </c>
      <c r="B310">
        <v>68748.399999999994</v>
      </c>
      <c r="C310">
        <v>0.68999999761581399</v>
      </c>
      <c r="D310">
        <f t="shared" si="78"/>
        <v>2.414811239523651E-2</v>
      </c>
      <c r="E310" s="6">
        <f t="shared" si="84"/>
        <v>3.9219672624320932E-2</v>
      </c>
      <c r="F310" s="12">
        <f t="shared" si="79"/>
        <v>1.995029097211227</v>
      </c>
      <c r="G310" s="6">
        <f t="shared" si="91"/>
        <v>8.1509698444642176E-2</v>
      </c>
      <c r="H310" s="6">
        <f t="shared" si="75"/>
        <v>0.13406993931584399</v>
      </c>
      <c r="J310" s="3">
        <f t="shared" si="86"/>
        <v>0.17762696773365733</v>
      </c>
      <c r="K310" s="6">
        <f t="shared" si="87"/>
        <v>1.3594845818369982E-2</v>
      </c>
      <c r="L310" s="12">
        <f t="shared" si="80"/>
        <v>1.2707696109556659</v>
      </c>
      <c r="M310" s="6">
        <f t="shared" si="97"/>
        <v>3.1252195692039519E-2</v>
      </c>
      <c r="N310" s="6">
        <f t="shared" si="94"/>
        <v>0.12042190710601708</v>
      </c>
      <c r="O310" s="6">
        <f t="shared" si="95"/>
        <v>-0.56911927118135985</v>
      </c>
      <c r="P310" s="41">
        <v>-0.56911927118135996</v>
      </c>
      <c r="Q310" s="33">
        <f t="shared" si="96"/>
        <v>1.1102230246251565E-16</v>
      </c>
      <c r="R310" s="19">
        <f t="shared" si="90"/>
        <v>4.5888132576164822E-2</v>
      </c>
      <c r="S310" s="20">
        <f t="shared" si="85"/>
        <v>9.4056022210430412E-2</v>
      </c>
      <c r="T310" s="20">
        <v>2.07761414257079E-3</v>
      </c>
      <c r="U310" s="19">
        <f t="shared" si="76"/>
        <v>9.1978408067859618E-2</v>
      </c>
      <c r="W310" s="19">
        <f t="shared" si="82"/>
        <v>0.61571427753993446</v>
      </c>
      <c r="X310" s="21">
        <f t="shared" si="83"/>
        <v>3.9219672624320932E-2</v>
      </c>
      <c r="Y310" s="19">
        <f t="shared" si="81"/>
        <v>2.5182320728367698</v>
      </c>
      <c r="Z310" s="21">
        <f t="shared" si="92"/>
        <v>8.1509698444642176E-2</v>
      </c>
      <c r="AA310" s="19">
        <f t="shared" si="89"/>
        <v>1.6153940582480388</v>
      </c>
      <c r="AB310" s="19">
        <f t="shared" si="93"/>
        <v>5.0458089794537687E-3</v>
      </c>
      <c r="AC310" s="19">
        <f t="shared" si="88"/>
        <v>4.4101415556376221E-3</v>
      </c>
      <c r="AD310" s="19">
        <v>4.4101415556376204E-3</v>
      </c>
      <c r="AE310" s="19">
        <f t="shared" si="77"/>
        <v>1.7347234759768071E-18</v>
      </c>
    </row>
    <row r="311" spans="1:31" x14ac:dyDescent="0.25">
      <c r="A311" s="1">
        <v>44117</v>
      </c>
      <c r="B311">
        <v>68844.399999999994</v>
      </c>
      <c r="C311">
        <v>0.68999999761581399</v>
      </c>
      <c r="D311">
        <f t="shared" si="78"/>
        <v>1.396396134309974E-3</v>
      </c>
      <c r="E311" s="6">
        <f t="shared" si="84"/>
        <v>2.1483017676063362E-3</v>
      </c>
      <c r="F311" s="12">
        <f t="shared" si="79"/>
        <v>1.9993150217471918</v>
      </c>
      <c r="G311" s="6">
        <f t="shared" si="91"/>
        <v>8.3833107641493987E-2</v>
      </c>
      <c r="H311" s="6">
        <f t="shared" ref="H311:H349" si="98">IF(G282&lt;&gt;0,$F311/$F131-1,0)</f>
        <v>0.11322480627073506</v>
      </c>
      <c r="J311" s="3">
        <f t="shared" si="86"/>
        <v>0.17734035155369232</v>
      </c>
      <c r="K311" s="6">
        <f t="shared" si="87"/>
        <v>7.8741026623441374E-4</v>
      </c>
      <c r="L311" s="12">
        <f t="shared" si="80"/>
        <v>1.2717702279933512</v>
      </c>
      <c r="M311" s="6">
        <f t="shared" si="97"/>
        <v>2.9561314892703416E-2</v>
      </c>
      <c r="N311" s="6">
        <f t="shared" si="94"/>
        <v>0.12052890435173924</v>
      </c>
      <c r="O311" s="6">
        <f t="shared" si="95"/>
        <v>-0.62960295937944788</v>
      </c>
      <c r="P311" s="41">
        <v>-0.62960295937944799</v>
      </c>
      <c r="Q311" s="33">
        <f t="shared" si="96"/>
        <v>1.1102230246251565E-16</v>
      </c>
      <c r="R311" s="19">
        <f t="shared" si="90"/>
        <v>4.7272437946031885E-2</v>
      </c>
      <c r="S311" s="20">
        <f t="shared" si="85"/>
        <v>9.1829882046330705E-2</v>
      </c>
      <c r="T311" s="20">
        <v>2.0026461767070499E-3</v>
      </c>
      <c r="U311" s="19">
        <f t="shared" si="76"/>
        <v>8.9827235869623656E-2</v>
      </c>
      <c r="W311" s="19">
        <f t="shared" si="82"/>
        <v>0.64999999318804058</v>
      </c>
      <c r="X311" s="21">
        <f t="shared" si="83"/>
        <v>2.1483017676063362E-3</v>
      </c>
      <c r="Y311" s="19">
        <f t="shared" si="81"/>
        <v>2.5236419952500877</v>
      </c>
      <c r="Z311" s="21">
        <f t="shared" si="92"/>
        <v>6.5619599160330555E-2</v>
      </c>
      <c r="AA311" s="19">
        <f t="shared" si="89"/>
        <v>1.8059220923255477</v>
      </c>
      <c r="AB311" s="19">
        <f t="shared" si="93"/>
        <v>3.6335786266300089E-3</v>
      </c>
      <c r="AC311" s="19">
        <f t="shared" si="88"/>
        <v>4.3071459082391576E-3</v>
      </c>
      <c r="AD311" s="19">
        <v>4.3071459082391498E-3</v>
      </c>
      <c r="AE311" s="19">
        <f t="shared" si="77"/>
        <v>7.8062556418956319E-18</v>
      </c>
    </row>
    <row r="312" spans="1:31" x14ac:dyDescent="0.25">
      <c r="A312" s="1">
        <v>44118</v>
      </c>
      <c r="B312">
        <v>68777.399999999994</v>
      </c>
      <c r="C312">
        <v>0.68999999761581399</v>
      </c>
      <c r="D312">
        <f t="shared" si="78"/>
        <v>-9.7320914990906005E-4</v>
      </c>
      <c r="E312" s="6">
        <f t="shared" si="84"/>
        <v>-1.4372287175785754E-3</v>
      </c>
      <c r="F312" s="12">
        <f t="shared" si="79"/>
        <v>1.9964415487824505</v>
      </c>
      <c r="G312" s="6">
        <f t="shared" si="91"/>
        <v>6.4088060070402797E-2</v>
      </c>
      <c r="H312" s="6">
        <f t="shared" si="98"/>
        <v>0.10849047353900643</v>
      </c>
      <c r="J312" s="3">
        <f t="shared" si="86"/>
        <v>0.16840865981977465</v>
      </c>
      <c r="K312" s="6">
        <f t="shared" si="87"/>
        <v>-5.7788545491102193E-4</v>
      </c>
      <c r="L312" s="12">
        <f t="shared" si="80"/>
        <v>1.2710352904766049</v>
      </c>
      <c r="M312" s="6">
        <f t="shared" si="97"/>
        <v>2.7316432605507757E-2</v>
      </c>
      <c r="N312" s="6">
        <f t="shared" si="94"/>
        <v>0.11988136699610696</v>
      </c>
      <c r="O312" s="6">
        <f t="shared" si="95"/>
        <v>-0.65079058389619959</v>
      </c>
      <c r="P312" s="41">
        <v>-0.65079058389620004</v>
      </c>
      <c r="Q312" s="33">
        <f t="shared" si="96"/>
        <v>4.4408920985006262E-16</v>
      </c>
      <c r="R312" s="19">
        <f t="shared" si="90"/>
        <v>3.8055085848309529E-2</v>
      </c>
      <c r="S312" s="20">
        <f t="shared" si="85"/>
        <v>8.9525080667483298E-2</v>
      </c>
      <c r="T312" s="20">
        <v>1.91600916481566E-3</v>
      </c>
      <c r="U312" s="19">
        <f t="shared" si="76"/>
        <v>8.760907150266764E-2</v>
      </c>
      <c r="W312" s="19">
        <f t="shared" si="82"/>
        <v>0.67714284999029972</v>
      </c>
      <c r="X312" s="21">
        <f t="shared" si="83"/>
        <v>-1.4372287175785754E-3</v>
      </c>
      <c r="Y312" s="19">
        <f t="shared" si="81"/>
        <v>2.5200149445016269</v>
      </c>
      <c r="Z312" s="21">
        <f t="shared" si="92"/>
        <v>5.3729541045000495E-2</v>
      </c>
      <c r="AA312" s="19">
        <f t="shared" si="89"/>
        <v>1.9869025179667841</v>
      </c>
      <c r="AB312" s="19">
        <f t="shared" si="93"/>
        <v>2.7041860664599915E-3</v>
      </c>
      <c r="AC312" s="19">
        <f t="shared" si="88"/>
        <v>4.1280429613309785E-3</v>
      </c>
      <c r="AD312" s="19">
        <v>4.1280429613309803E-3</v>
      </c>
      <c r="AE312" s="19">
        <f t="shared" si="77"/>
        <v>1.7347234759768071E-18</v>
      </c>
    </row>
    <row r="313" spans="1:31" x14ac:dyDescent="0.25">
      <c r="A313" s="1">
        <v>44119</v>
      </c>
      <c r="B313">
        <v>68218.75</v>
      </c>
      <c r="C313">
        <v>0.63999998569488503</v>
      </c>
      <c r="D313">
        <f t="shared" si="78"/>
        <v>-8.1225809640956825E-3</v>
      </c>
      <c r="E313" s="6">
        <f t="shared" si="84"/>
        <v>-1.1796279571816679E-2</v>
      </c>
      <c r="F313" s="12">
        <f t="shared" si="79"/>
        <v>1.972890966124222</v>
      </c>
      <c r="G313" s="6">
        <f t="shared" si="91"/>
        <v>4.1299452785751534E-2</v>
      </c>
      <c r="H313" s="6">
        <f t="shared" si="98"/>
        <v>9.5414410010444817E-2</v>
      </c>
      <c r="J313" s="3">
        <f t="shared" si="86"/>
        <v>0.17449195157187375</v>
      </c>
      <c r="K313" s="6">
        <f t="shared" si="87"/>
        <v>-4.6549888925679003E-3</v>
      </c>
      <c r="L313" s="12">
        <f t="shared" si="80"/>
        <v>1.2651186353173745</v>
      </c>
      <c r="M313" s="6">
        <f t="shared" si="97"/>
        <v>2.7734785132789375E-2</v>
      </c>
      <c r="N313" s="6">
        <f t="shared" si="94"/>
        <v>0.11466833167174628</v>
      </c>
      <c r="O313" s="6">
        <f t="shared" si="95"/>
        <v>-0.64544242427787135</v>
      </c>
      <c r="P313" s="41">
        <v>-0.64544242427787102</v>
      </c>
      <c r="Q313" s="33">
        <f t="shared" si="96"/>
        <v>3.3306690738754696E-16</v>
      </c>
      <c r="R313" s="19">
        <f t="shared" si="90"/>
        <v>2.3668399839484957E-2</v>
      </c>
      <c r="S313" s="20">
        <f t="shared" si="85"/>
        <v>8.5710155215223502E-2</v>
      </c>
      <c r="T313" s="20">
        <v>1.8310580139893401E-3</v>
      </c>
      <c r="U313" s="19">
        <f t="shared" si="76"/>
        <v>8.3879097201234168E-2</v>
      </c>
      <c r="W313" s="19">
        <f t="shared" si="82"/>
        <v>0.68857141903468544</v>
      </c>
      <c r="X313" s="21">
        <f t="shared" si="83"/>
        <v>-1.1796279571816679E-2</v>
      </c>
      <c r="Y313" s="19">
        <f t="shared" si="81"/>
        <v>2.4902881436911293</v>
      </c>
      <c r="Z313" s="21">
        <f t="shared" si="92"/>
        <v>6.9159612493825628E-2</v>
      </c>
      <c r="AA313" s="19">
        <f t="shared" si="89"/>
        <v>2.0753936321702731</v>
      </c>
      <c r="AB313" s="19">
        <f t="shared" si="93"/>
        <v>3.3323612167733352E-3</v>
      </c>
      <c r="AC313" s="19">
        <f t="shared" si="88"/>
        <v>3.9620293896624938E-3</v>
      </c>
      <c r="AD313" s="19">
        <v>3.9620293896624904E-3</v>
      </c>
      <c r="AE313" s="19">
        <f t="shared" si="77"/>
        <v>3.4694469519536142E-18</v>
      </c>
    </row>
    <row r="314" spans="1:31" x14ac:dyDescent="0.25">
      <c r="A314" s="1">
        <v>44120</v>
      </c>
      <c r="B314">
        <v>67906.75</v>
      </c>
      <c r="C314">
        <v>0.57999998331069902</v>
      </c>
      <c r="D314">
        <f t="shared" si="78"/>
        <v>-4.5735226752176006E-3</v>
      </c>
      <c r="E314" s="6">
        <f t="shared" si="84"/>
        <v>-6.8261533368163046E-3</v>
      </c>
      <c r="F314" s="12">
        <f t="shared" si="79"/>
        <v>1.9594237098726384</v>
      </c>
      <c r="G314" s="6">
        <f t="shared" si="91"/>
        <v>6.1861365037411797E-2</v>
      </c>
      <c r="H314" s="6">
        <f t="shared" si="98"/>
        <v>8.7936943280355395E-2</v>
      </c>
      <c r="J314" s="3">
        <f t="shared" si="86"/>
        <v>0.17321412993960089</v>
      </c>
      <c r="K314" s="6">
        <f t="shared" si="87"/>
        <v>-2.6403865994144766E-3</v>
      </c>
      <c r="L314" s="12">
        <f t="shared" si="80"/>
        <v>1.261778233026013</v>
      </c>
      <c r="M314" s="6">
        <f t="shared" si="97"/>
        <v>3.1346158131376978E-2</v>
      </c>
      <c r="N314" s="6">
        <f t="shared" si="94"/>
        <v>0.11327379215089706</v>
      </c>
      <c r="O314" s="6">
        <f t="shared" si="95"/>
        <v>-0.59144144393305198</v>
      </c>
      <c r="P314" s="41">
        <v>-0.59144144393305198</v>
      </c>
      <c r="Q314" s="33">
        <f t="shared" si="96"/>
        <v>0</v>
      </c>
      <c r="R314" s="19">
        <f t="shared" si="90"/>
        <v>3.5713809871621108E-2</v>
      </c>
      <c r="S314" s="20">
        <f t="shared" si="85"/>
        <v>8.213267849795626E-2</v>
      </c>
      <c r="T314" s="20">
        <v>1.74480060809665E-3</v>
      </c>
      <c r="U314" s="19">
        <f t="shared" si="76"/>
        <v>8.0387877889859613E-2</v>
      </c>
      <c r="W314" s="19">
        <f t="shared" si="82"/>
        <v>0.66999999114445274</v>
      </c>
      <c r="X314" s="21">
        <f t="shared" si="83"/>
        <v>-6.8261533368163046E-3</v>
      </c>
      <c r="Y314" s="19">
        <f t="shared" si="81"/>
        <v>2.4732890549694377</v>
      </c>
      <c r="Z314" s="21">
        <f t="shared" si="92"/>
        <v>9.2190189465782391E-2</v>
      </c>
      <c r="AA314" s="19">
        <f t="shared" si="89"/>
        <v>2.0140282330067167</v>
      </c>
      <c r="AB314" s="19">
        <f t="shared" si="93"/>
        <v>4.5774030351179761E-3</v>
      </c>
      <c r="AC314" s="19">
        <f t="shared" si="88"/>
        <v>3.7993239097655822E-3</v>
      </c>
      <c r="AD314" s="19">
        <v>3.79932390976558E-3</v>
      </c>
      <c r="AE314" s="19">
        <f t="shared" si="77"/>
        <v>2.1684043449710089E-18</v>
      </c>
    </row>
    <row r="315" spans="1:31" x14ac:dyDescent="0.25">
      <c r="A315" s="1">
        <v>44121</v>
      </c>
      <c r="B315">
        <v>67906.75</v>
      </c>
      <c r="C315">
        <v>0.57999998331069902</v>
      </c>
      <c r="D315">
        <f t="shared" si="78"/>
        <v>0</v>
      </c>
      <c r="E315" s="6">
        <f t="shared" si="84"/>
        <v>0</v>
      </c>
      <c r="F315" s="12">
        <f t="shared" si="79"/>
        <v>1.9594237098726384</v>
      </c>
      <c r="G315" s="6">
        <f t="shared" si="91"/>
        <v>9.2190189465782835E-2</v>
      </c>
      <c r="H315" s="6">
        <f t="shared" si="98"/>
        <v>9.5222907798995893E-2</v>
      </c>
      <c r="J315" s="3">
        <f t="shared" si="86"/>
        <v>0.17321412993960089</v>
      </c>
      <c r="K315" s="6">
        <f t="shared" si="87"/>
        <v>0</v>
      </c>
      <c r="L315" s="12">
        <f t="shared" si="80"/>
        <v>1.261778233026013</v>
      </c>
      <c r="M315" s="6">
        <f t="shared" si="97"/>
        <v>3.1282859523622752E-2</v>
      </c>
      <c r="N315" s="6">
        <f t="shared" si="94"/>
        <v>0.11425243541140762</v>
      </c>
      <c r="O315" s="6">
        <f t="shared" si="95"/>
        <v>-0.44833545290765087</v>
      </c>
      <c r="P315" s="41">
        <v>-0.44833545290765098</v>
      </c>
      <c r="Q315" s="33">
        <f t="shared" si="96"/>
        <v>1.1102230246251565E-16</v>
      </c>
      <c r="R315" s="19">
        <f t="shared" si="90"/>
        <v>5.3223250030427195E-2</v>
      </c>
      <c r="S315" s="20">
        <f t="shared" si="85"/>
        <v>7.8713577656825559E-2</v>
      </c>
      <c r="T315" s="20">
        <v>1.6544592525321599E-3</v>
      </c>
      <c r="U315" s="19">
        <f t="shared" si="76"/>
        <v>7.70591184042934E-2</v>
      </c>
      <c r="W315" s="19">
        <f t="shared" si="82"/>
        <v>0.65285713332039941</v>
      </c>
      <c r="X315" s="21">
        <f t="shared" si="83"/>
        <v>0</v>
      </c>
      <c r="Y315" s="19">
        <f t="shared" si="81"/>
        <v>2.4732890549694377</v>
      </c>
      <c r="Z315" s="21">
        <f t="shared" si="92"/>
        <v>9.1919248224910044E-2</v>
      </c>
      <c r="AA315" s="19">
        <f t="shared" si="89"/>
        <v>1.9213926144817774</v>
      </c>
      <c r="AB315" s="19">
        <f t="shared" si="93"/>
        <v>4.783990920549144E-3</v>
      </c>
      <c r="AC315" s="19">
        <f t="shared" si="88"/>
        <v>3.6394121753919751E-3</v>
      </c>
      <c r="AD315" s="19">
        <v>3.6394121753919699E-3</v>
      </c>
      <c r="AE315" s="19">
        <f t="shared" si="77"/>
        <v>5.2041704279304213E-18</v>
      </c>
    </row>
    <row r="316" spans="1:31" x14ac:dyDescent="0.25">
      <c r="A316" s="1">
        <v>44122</v>
      </c>
      <c r="B316">
        <v>67906.75</v>
      </c>
      <c r="C316">
        <v>0.57999998331069902</v>
      </c>
      <c r="D316">
        <f t="shared" si="78"/>
        <v>0</v>
      </c>
      <c r="E316" s="6">
        <f t="shared" si="84"/>
        <v>0</v>
      </c>
      <c r="F316" s="12">
        <f t="shared" si="79"/>
        <v>1.9594237098726384</v>
      </c>
      <c r="G316" s="6">
        <f t="shared" si="91"/>
        <v>9.1919248224910488E-2</v>
      </c>
      <c r="H316" s="6">
        <f t="shared" si="98"/>
        <v>0.10030761872517546</v>
      </c>
      <c r="J316" s="3">
        <f t="shared" si="86"/>
        <v>0.17321412993960089</v>
      </c>
      <c r="K316" s="6">
        <f t="shared" si="87"/>
        <v>0</v>
      </c>
      <c r="L316" s="12">
        <f t="shared" si="80"/>
        <v>1.261778233026013</v>
      </c>
      <c r="M316" s="6">
        <f t="shared" si="97"/>
        <v>3.1282859523622752E-2</v>
      </c>
      <c r="N316" s="6">
        <f t="shared" si="94"/>
        <v>0.11425243541140762</v>
      </c>
      <c r="O316" s="6">
        <f t="shared" si="95"/>
        <v>-0.44833545290765087</v>
      </c>
      <c r="P316" s="41">
        <v>-0.44833545290765098</v>
      </c>
      <c r="Q316" s="33">
        <f t="shared" si="96"/>
        <v>1.1102230246251565E-16</v>
      </c>
      <c r="R316" s="19">
        <f t="shared" si="90"/>
        <v>5.3066830204304E-2</v>
      </c>
      <c r="S316" s="20">
        <f t="shared" si="85"/>
        <v>7.5306945499833411E-2</v>
      </c>
      <c r="T316" s="20">
        <v>1.6203492260325699E-3</v>
      </c>
      <c r="U316" s="19">
        <f t="shared" si="76"/>
        <v>7.3686596273800836E-2</v>
      </c>
      <c r="W316" s="19">
        <f t="shared" si="82"/>
        <v>0.6357142754963464</v>
      </c>
      <c r="X316" s="21">
        <f t="shared" si="83"/>
        <v>0</v>
      </c>
      <c r="Y316" s="19">
        <f t="shared" si="81"/>
        <v>2.4732890549694377</v>
      </c>
      <c r="Z316" s="21">
        <f t="shared" si="92"/>
        <v>9.1919248224910044E-2</v>
      </c>
      <c r="AA316" s="19">
        <f t="shared" si="89"/>
        <v>1.8094051383559437</v>
      </c>
      <c r="AB316" s="19">
        <f t="shared" si="93"/>
        <v>5.0800810872256852E-3</v>
      </c>
      <c r="AC316" s="19">
        <f t="shared" si="88"/>
        <v>3.5420535299361851E-3</v>
      </c>
      <c r="AD316" s="19">
        <v>3.5420535299361799E-3</v>
      </c>
      <c r="AE316" s="19">
        <f t="shared" si="77"/>
        <v>5.2041704279304213E-18</v>
      </c>
    </row>
    <row r="317" spans="1:31" x14ac:dyDescent="0.25">
      <c r="A317" s="1">
        <v>44123</v>
      </c>
      <c r="B317">
        <v>67212.179999999993</v>
      </c>
      <c r="C317">
        <v>0.5</v>
      </c>
      <c r="D317">
        <f t="shared" si="78"/>
        <v>-1.0228291001999179E-2</v>
      </c>
      <c r="E317" s="6">
        <f t="shared" si="84"/>
        <v>-1.6807051215036888E-2</v>
      </c>
      <c r="F317" s="12">
        <f t="shared" si="79"/>
        <v>1.9264915752288514</v>
      </c>
      <c r="G317" s="6">
        <f t="shared" si="91"/>
        <v>7.3567305497309832E-2</v>
      </c>
      <c r="H317" s="6">
        <f t="shared" si="98"/>
        <v>8.181469222496629E-2</v>
      </c>
      <c r="J317" s="3">
        <f t="shared" si="86"/>
        <v>0.17760827308489724</v>
      </c>
      <c r="K317" s="6">
        <f t="shared" si="87"/>
        <v>-5.758904596245935E-3</v>
      </c>
      <c r="L317" s="12">
        <f t="shared" si="80"/>
        <v>1.2545117725603965</v>
      </c>
      <c r="M317" s="6">
        <f t="shared" si="97"/>
        <v>2.5343799923882582E-2</v>
      </c>
      <c r="N317" s="6">
        <f t="shared" si="94"/>
        <v>0.1114934492754216</v>
      </c>
      <c r="O317" s="6">
        <f t="shared" si="95"/>
        <v>-0.49168912729569914</v>
      </c>
      <c r="P317" s="41">
        <v>-0.49168912729569902</v>
      </c>
      <c r="Q317" s="33">
        <f t="shared" si="96"/>
        <v>1.1102230246251565E-16</v>
      </c>
      <c r="R317" s="19">
        <f t="shared" si="90"/>
        <v>4.1421102868414501E-2</v>
      </c>
      <c r="S317" s="20">
        <f t="shared" si="85"/>
        <v>7.3007937302999037E-2</v>
      </c>
      <c r="T317" s="20">
        <v>1.57982921086335E-3</v>
      </c>
      <c r="U317" s="19">
        <f t="shared" si="76"/>
        <v>7.1428108092135692E-2</v>
      </c>
      <c r="W317" s="19">
        <f t="shared" si="82"/>
        <v>0.60857141869408715</v>
      </c>
      <c r="X317" s="21">
        <f t="shared" si="83"/>
        <v>-1.6807051215036888E-2</v>
      </c>
      <c r="Y317" s="19">
        <f t="shared" si="81"/>
        <v>2.4317203591529761</v>
      </c>
      <c r="Z317" s="21">
        <f t="shared" si="92"/>
        <v>7.3567305497309388E-2</v>
      </c>
      <c r="AA317" s="19">
        <f t="shared" si="89"/>
        <v>1.7029618686727523</v>
      </c>
      <c r="AB317" s="19">
        <f t="shared" si="93"/>
        <v>4.3199619939021877E-3</v>
      </c>
      <c r="AC317" s="19">
        <f t="shared" si="88"/>
        <v>3.4360932441718874E-3</v>
      </c>
      <c r="AD317" s="19">
        <v>3.43609324417189E-3</v>
      </c>
      <c r="AE317" s="19">
        <f t="shared" si="77"/>
        <v>2.6020852139652106E-18</v>
      </c>
    </row>
    <row r="318" spans="1:31" x14ac:dyDescent="0.25">
      <c r="A318" s="1">
        <v>44124</v>
      </c>
      <c r="B318">
        <v>67297.149999999994</v>
      </c>
      <c r="C318">
        <v>0.21999999880790699</v>
      </c>
      <c r="D318">
        <f t="shared" si="78"/>
        <v>1.2642053865832281E-3</v>
      </c>
      <c r="E318" s="6">
        <f t="shared" si="84"/>
        <v>2.3349440276359901E-3</v>
      </c>
      <c r="F318" s="12">
        <f t="shared" si="79"/>
        <v>1.9309898252267228</v>
      </c>
      <c r="G318" s="6">
        <f t="shared" si="91"/>
        <v>7.6074025065546058E-2</v>
      </c>
      <c r="H318" s="6">
        <f t="shared" si="98"/>
        <v>0.10809588092666966</v>
      </c>
      <c r="J318" s="3">
        <f t="shared" si="86"/>
        <v>0.17747228563001721</v>
      </c>
      <c r="K318" s="6">
        <f t="shared" si="87"/>
        <v>7.1233960958769758E-4</v>
      </c>
      <c r="L318" s="12">
        <f t="shared" si="80"/>
        <v>1.2554054109866852</v>
      </c>
      <c r="M318" s="6">
        <f t="shared" si="97"/>
        <v>2.4595440992216444E-2</v>
      </c>
      <c r="N318" s="6">
        <f t="shared" si="94"/>
        <v>0.1106835035454885</v>
      </c>
      <c r="O318" s="6">
        <f t="shared" si="95"/>
        <v>-0.52123659154628643</v>
      </c>
      <c r="P318" s="41">
        <v>-0.52123659154628599</v>
      </c>
      <c r="Q318" s="33">
        <f t="shared" si="96"/>
        <v>4.4408920985006262E-16</v>
      </c>
      <c r="R318" s="19">
        <f t="shared" si="90"/>
        <v>4.2865298542523023E-2</v>
      </c>
      <c r="S318" s="20">
        <f t="shared" si="85"/>
        <v>7.0938505343938585E-2</v>
      </c>
      <c r="T318" s="20">
        <v>1.5448327926108701E-3</v>
      </c>
      <c r="U318" s="19">
        <f t="shared" si="76"/>
        <v>6.9393672551327709E-2</v>
      </c>
      <c r="W318" s="19">
        <f t="shared" si="82"/>
        <v>0.54142856172152898</v>
      </c>
      <c r="X318" s="21">
        <f t="shared" si="83"/>
        <v>2.3349440276359901E-3</v>
      </c>
      <c r="Y318" s="19">
        <f t="shared" si="81"/>
        <v>2.4373982900824611</v>
      </c>
      <c r="Z318" s="21">
        <f t="shared" si="92"/>
        <v>6.9092971777596546E-2</v>
      </c>
      <c r="AA318" s="19">
        <f t="shared" si="89"/>
        <v>1.5981481737646286</v>
      </c>
      <c r="AB318" s="19">
        <f t="shared" si="93"/>
        <v>4.3233145031126756E-3</v>
      </c>
      <c r="AC318" s="19">
        <f t="shared" si="88"/>
        <v>3.3437662010732407E-3</v>
      </c>
      <c r="AD318" s="19">
        <v>3.3437662010732398E-3</v>
      </c>
      <c r="AE318" s="19">
        <f t="shared" si="77"/>
        <v>8.6736173798840355E-19</v>
      </c>
    </row>
    <row r="319" spans="1:31" x14ac:dyDescent="0.25">
      <c r="A319" s="1">
        <v>44125</v>
      </c>
      <c r="B319">
        <v>67413.149999999994</v>
      </c>
      <c r="C319">
        <v>0.140000000596046</v>
      </c>
      <c r="D319">
        <f t="shared" si="78"/>
        <v>1.7236985518702674E-3</v>
      </c>
      <c r="E319" s="6">
        <f t="shared" si="84"/>
        <v>3.7240401558763206E-3</v>
      </c>
      <c r="F319" s="12">
        <f t="shared" si="79"/>
        <v>1.9381809088764557</v>
      </c>
      <c r="G319" s="6">
        <f t="shared" si="91"/>
        <v>7.3074316934861994E-2</v>
      </c>
      <c r="H319" s="6">
        <f t="shared" si="98"/>
        <v>0.10102988215017517</v>
      </c>
      <c r="J319" s="3">
        <f t="shared" si="86"/>
        <v>0.17550992192735168</v>
      </c>
      <c r="K319" s="6">
        <f t="shared" si="87"/>
        <v>9.8210889329878063E-4</v>
      </c>
      <c r="L319" s="12">
        <f t="shared" si="80"/>
        <v>1.2566383558055108</v>
      </c>
      <c r="M319" s="6">
        <f t="shared" si="97"/>
        <v>2.5727275608456113E-2</v>
      </c>
      <c r="N319" s="6">
        <f t="shared" si="94"/>
        <v>0.11177431569196083</v>
      </c>
      <c r="O319" s="6">
        <f t="shared" si="95"/>
        <v>-0.49920482562477719</v>
      </c>
      <c r="P319" s="41">
        <v>-0.49920482562477703</v>
      </c>
      <c r="Q319" s="33">
        <f t="shared" si="96"/>
        <v>1.6653345369377348E-16</v>
      </c>
      <c r="R319" s="19">
        <f t="shared" si="90"/>
        <v>4.1635433559767315E-2</v>
      </c>
      <c r="S319" s="20">
        <f t="shared" si="85"/>
        <v>6.8939875840384759E-2</v>
      </c>
      <c r="T319" s="20">
        <v>1.5042796942785501E-3</v>
      </c>
      <c r="U319" s="19">
        <f t="shared" si="76"/>
        <v>6.7435596146106211E-2</v>
      </c>
      <c r="W319" s="19">
        <f t="shared" si="82"/>
        <v>0.46285713357584785</v>
      </c>
      <c r="X319" s="21">
        <f t="shared" si="83"/>
        <v>3.7240401558763206E-3</v>
      </c>
      <c r="Y319" s="19">
        <f t="shared" si="81"/>
        <v>2.4464752591905925</v>
      </c>
      <c r="Z319" s="21">
        <f t="shared" si="92"/>
        <v>7.3658358542281421E-2</v>
      </c>
      <c r="AA319" s="19">
        <f t="shared" si="89"/>
        <v>1.5725405331695272</v>
      </c>
      <c r="AB319" s="19">
        <f t="shared" si="93"/>
        <v>4.6840356091692997E-3</v>
      </c>
      <c r="AC319" s="19">
        <f t="shared" si="88"/>
        <v>3.2436195913217681E-3</v>
      </c>
      <c r="AD319" s="19">
        <v>3.2436195913217699E-3</v>
      </c>
      <c r="AE319" s="19">
        <f t="shared" si="77"/>
        <v>1.7347234759768071E-18</v>
      </c>
    </row>
    <row r="320" spans="1:31" x14ac:dyDescent="0.25">
      <c r="A320" s="1">
        <v>44126</v>
      </c>
      <c r="B320">
        <v>67468.149999999994</v>
      </c>
      <c r="C320">
        <v>0.140000000596046</v>
      </c>
      <c r="D320">
        <f t="shared" si="78"/>
        <v>8.1586456054938417E-4</v>
      </c>
      <c r="E320" s="6">
        <f t="shared" si="84"/>
        <v>2.084325557738504E-3</v>
      </c>
      <c r="F320" s="12">
        <f t="shared" si="79"/>
        <v>1.9422207088803478</v>
      </c>
      <c r="G320" s="6">
        <f t="shared" si="91"/>
        <v>7.5896212099271221E-2</v>
      </c>
      <c r="H320" s="6">
        <f t="shared" si="98"/>
        <v>0.10332478687337465</v>
      </c>
      <c r="J320" s="3">
        <f t="shared" si="86"/>
        <v>0.17285881765518679</v>
      </c>
      <c r="K320" s="6">
        <f t="shared" si="87"/>
        <v>4.7198318929662274E-4</v>
      </c>
      <c r="L320" s="12">
        <f t="shared" si="80"/>
        <v>1.2572314679844763</v>
      </c>
      <c r="M320" s="6">
        <f t="shared" si="97"/>
        <v>3.2389933811901139E-2</v>
      </c>
      <c r="N320" s="6">
        <f t="shared" si="94"/>
        <v>0.11229905447925903</v>
      </c>
      <c r="O320" s="6">
        <f t="shared" si="95"/>
        <v>-0.36951262161620091</v>
      </c>
      <c r="P320" s="41">
        <v>-0.36951262161620102</v>
      </c>
      <c r="Q320" s="33">
        <f t="shared" si="96"/>
        <v>1.1102230246251565E-16</v>
      </c>
      <c r="R320" s="19">
        <f t="shared" si="90"/>
        <v>4.3906474155496387E-2</v>
      </c>
      <c r="S320" s="20">
        <f t="shared" si="85"/>
        <v>6.6953863229029437E-2</v>
      </c>
      <c r="T320" s="20">
        <v>1.46572474230374E-3</v>
      </c>
      <c r="U320" s="19">
        <f t="shared" si="76"/>
        <v>6.5488138486725703E-2</v>
      </c>
      <c r="W320" s="19">
        <f t="shared" si="82"/>
        <v>0.39142856427601375</v>
      </c>
      <c r="X320" s="21">
        <f t="shared" si="83"/>
        <v>2.084325557738504E-3</v>
      </c>
      <c r="Y320" s="19">
        <f t="shared" si="81"/>
        <v>2.4515745100996984</v>
      </c>
      <c r="Z320" s="21">
        <f t="shared" si="92"/>
        <v>0.10695027063444051</v>
      </c>
      <c r="AA320" s="19">
        <f t="shared" si="89"/>
        <v>1.6735777008746755</v>
      </c>
      <c r="AB320" s="19">
        <f t="shared" si="93"/>
        <v>6.3905171883291839E-3</v>
      </c>
      <c r="AC320" s="19">
        <f t="shared" si="88"/>
        <v>3.1468312765905956E-3</v>
      </c>
      <c r="AD320" s="19">
        <v>3.1468312765905899E-3</v>
      </c>
      <c r="AE320" s="19">
        <f t="shared" si="77"/>
        <v>5.6378512969246231E-18</v>
      </c>
    </row>
    <row r="321" spans="1:31" x14ac:dyDescent="0.25">
      <c r="A321" s="1">
        <v>44127</v>
      </c>
      <c r="B321">
        <v>67568.149999999994</v>
      </c>
      <c r="C321">
        <v>0.140000000596046</v>
      </c>
      <c r="D321">
        <f t="shared" si="78"/>
        <v>1.4821808512608392E-3</v>
      </c>
      <c r="E321" s="6">
        <f t="shared" si="84"/>
        <v>4.510985263785872E-3</v>
      </c>
      <c r="F321" s="12">
        <f t="shared" si="79"/>
        <v>1.950982037877127</v>
      </c>
      <c r="G321" s="6">
        <f t="shared" si="91"/>
        <v>0.11194370699301648</v>
      </c>
      <c r="H321" s="6">
        <f t="shared" si="98"/>
        <v>0.1083018687281303</v>
      </c>
      <c r="J321" s="3">
        <f t="shared" si="86"/>
        <v>0.14314261524499741</v>
      </c>
      <c r="K321" s="6">
        <f t="shared" si="87"/>
        <v>1.035457434338471E-3</v>
      </c>
      <c r="L321" s="12">
        <f t="shared" si="80"/>
        <v>1.2585332776546851</v>
      </c>
      <c r="M321" s="6">
        <f t="shared" si="97"/>
        <v>3.1216277579982243E-2</v>
      </c>
      <c r="N321" s="6">
        <f t="shared" si="94"/>
        <v>0.10730082944011965</v>
      </c>
      <c r="O321" s="6">
        <f t="shared" si="95"/>
        <v>-0.45437715162008496</v>
      </c>
      <c r="P321" s="41">
        <v>-0.45437715162008502</v>
      </c>
      <c r="Q321" s="33">
        <f t="shared" si="96"/>
        <v>5.5511151231257827E-17</v>
      </c>
      <c r="R321" s="19">
        <f t="shared" si="90"/>
        <v>7.8204318679952811E-2</v>
      </c>
      <c r="S321" s="20">
        <f t="shared" si="85"/>
        <v>6.5158394198365527E-2</v>
      </c>
      <c r="T321" s="20">
        <v>1.42018387425489E-3</v>
      </c>
      <c r="U321" s="19">
        <f t="shared" si="76"/>
        <v>6.3738210324110631E-2</v>
      </c>
      <c r="W321" s="19">
        <f t="shared" si="82"/>
        <v>0.32857142388820615</v>
      </c>
      <c r="X321" s="21">
        <f t="shared" si="83"/>
        <v>4.510985263785872E-3</v>
      </c>
      <c r="Y321" s="19">
        <f t="shared" si="81"/>
        <v>2.4626335265878314</v>
      </c>
      <c r="Z321" s="21">
        <f t="shared" si="92"/>
        <v>0.10366461509371305</v>
      </c>
      <c r="AA321" s="19">
        <f t="shared" si="89"/>
        <v>1.9000874427935026</v>
      </c>
      <c r="AB321" s="19">
        <f t="shared" si="93"/>
        <v>5.4557812845342354E-3</v>
      </c>
      <c r="AC321" s="19">
        <f t="shared" si="88"/>
        <v>3.0382580725894508E-3</v>
      </c>
      <c r="AD321" s="19">
        <v>3.0382580725894499E-3</v>
      </c>
      <c r="AE321" s="19">
        <f t="shared" si="77"/>
        <v>8.6736173798840355E-19</v>
      </c>
    </row>
    <row r="322" spans="1:31" x14ac:dyDescent="0.25">
      <c r="A322" s="1">
        <v>44128</v>
      </c>
      <c r="B322">
        <v>67568.149999999994</v>
      </c>
      <c r="C322">
        <v>0.140000000596046</v>
      </c>
      <c r="D322">
        <f t="shared" si="78"/>
        <v>0</v>
      </c>
      <c r="E322" s="6">
        <f t="shared" si="84"/>
        <v>0</v>
      </c>
      <c r="F322" s="12">
        <f t="shared" si="79"/>
        <v>1.950982037877127</v>
      </c>
      <c r="G322" s="6">
        <f t="shared" si="91"/>
        <v>0.10366461509371327</v>
      </c>
      <c r="H322" s="6">
        <f t="shared" si="98"/>
        <v>6.1801095697373576E-2</v>
      </c>
      <c r="J322" s="3">
        <f t="shared" si="86"/>
        <v>0.14314261524499741</v>
      </c>
      <c r="K322" s="6">
        <f t="shared" si="87"/>
        <v>0</v>
      </c>
      <c r="L322" s="12">
        <f t="shared" si="80"/>
        <v>1.2585332776546851</v>
      </c>
      <c r="M322" s="6">
        <f t="shared" si="97"/>
        <v>2.1762713509211995E-2</v>
      </c>
      <c r="N322" s="6">
        <f t="shared" si="94"/>
        <v>0.11510762417128118</v>
      </c>
      <c r="O322" s="6">
        <f t="shared" si="95"/>
        <v>-0.58184404786303623</v>
      </c>
      <c r="P322" s="41">
        <v>-0.58184404786303601</v>
      </c>
      <c r="Q322" s="33">
        <f t="shared" si="96"/>
        <v>2.2204460492503131E-16</v>
      </c>
      <c r="R322" s="19">
        <f t="shared" si="90"/>
        <v>7.2420512169827908E-2</v>
      </c>
      <c r="S322" s="20">
        <f t="shared" si="85"/>
        <v>6.3006623938199863E-2</v>
      </c>
      <c r="T322" s="20">
        <v>1.3634429598031099E-3</v>
      </c>
      <c r="U322" s="19">
        <f t="shared" si="76"/>
        <v>6.1643180978396751E-2</v>
      </c>
      <c r="W322" s="19">
        <f t="shared" si="82"/>
        <v>0.26571428350039861</v>
      </c>
      <c r="X322" s="21">
        <f t="shared" si="83"/>
        <v>0</v>
      </c>
      <c r="Y322" s="19">
        <f t="shared" si="81"/>
        <v>2.4626335265878314</v>
      </c>
      <c r="Z322" s="21">
        <f t="shared" si="92"/>
        <v>6.6844675018148392E-2</v>
      </c>
      <c r="AA322" s="19">
        <f t="shared" si="89"/>
        <v>2.220042525924379</v>
      </c>
      <c r="AB322" s="19">
        <f t="shared" si="93"/>
        <v>3.0109637197294533E-3</v>
      </c>
      <c r="AC322" s="19">
        <f t="shared" si="88"/>
        <v>2.8755939079611738E-3</v>
      </c>
      <c r="AD322" s="19">
        <v>2.8755939079611699E-3</v>
      </c>
      <c r="AE322" s="19">
        <f t="shared" si="77"/>
        <v>3.903127820947816E-18</v>
      </c>
    </row>
    <row r="323" spans="1:31" x14ac:dyDescent="0.25">
      <c r="A323" s="1">
        <v>44129</v>
      </c>
      <c r="B323">
        <v>67568.149999999994</v>
      </c>
      <c r="C323">
        <v>0.140000000596046</v>
      </c>
      <c r="D323">
        <f t="shared" si="78"/>
        <v>0</v>
      </c>
      <c r="E323" s="6">
        <f t="shared" si="84"/>
        <v>0</v>
      </c>
      <c r="F323" s="12">
        <f t="shared" si="79"/>
        <v>1.950982037877127</v>
      </c>
      <c r="G323" s="6">
        <f t="shared" si="91"/>
        <v>6.6844675018148836E-2</v>
      </c>
      <c r="H323" s="6">
        <f t="shared" si="98"/>
        <v>0.12446652203110564</v>
      </c>
      <c r="J323" s="3">
        <f t="shared" si="86"/>
        <v>0.14314261524499741</v>
      </c>
      <c r="K323" s="6">
        <f t="shared" si="87"/>
        <v>0</v>
      </c>
      <c r="L323" s="12">
        <f t="shared" si="80"/>
        <v>1.2585332776546851</v>
      </c>
      <c r="M323" s="6">
        <f t="shared" si="97"/>
        <v>2.1762713509211995E-2</v>
      </c>
      <c r="N323" s="6">
        <f t="shared" si="94"/>
        <v>0.11090939579878967</v>
      </c>
      <c r="O323" s="6">
        <f t="shared" si="95"/>
        <v>-0.63330075165500466</v>
      </c>
      <c r="P323" s="41">
        <v>-0.63330075165500499</v>
      </c>
      <c r="Q323" s="33">
        <f t="shared" si="96"/>
        <v>3.3306690738754696E-16</v>
      </c>
      <c r="R323" s="19">
        <f t="shared" si="90"/>
        <v>4.6697955674304299E-2</v>
      </c>
      <c r="S323" s="20">
        <f t="shared" si="85"/>
        <v>6.1292634425942794E-2</v>
      </c>
      <c r="T323" s="20">
        <v>1.3270704319039901E-3</v>
      </c>
      <c r="U323" s="19">
        <f t="shared" ref="U323:U348" si="99">ABS(S323-T323)</f>
        <v>5.9965563994038802E-2</v>
      </c>
      <c r="W323" s="19">
        <f t="shared" si="82"/>
        <v>0.20285714311259101</v>
      </c>
      <c r="X323" s="21">
        <f t="shared" si="83"/>
        <v>0</v>
      </c>
      <c r="Y323" s="19">
        <f t="shared" si="81"/>
        <v>2.4626335265878314</v>
      </c>
      <c r="Z323" s="21">
        <f t="shared" si="92"/>
        <v>6.6844675018148392E-2</v>
      </c>
      <c r="AA323" s="19">
        <f t="shared" si="89"/>
        <v>2.6131732543746411</v>
      </c>
      <c r="AB323" s="19">
        <f t="shared" si="93"/>
        <v>2.5579886410610382E-3</v>
      </c>
      <c r="AC323" s="19">
        <f t="shared" si="88"/>
        <v>2.7148831063159942E-3</v>
      </c>
      <c r="AD323" s="19">
        <v>2.7148831063159898E-3</v>
      </c>
      <c r="AE323" s="19">
        <f t="shared" ref="AE323:AE348" si="100">ABS(AC323-AD323)</f>
        <v>4.3368086899420177E-18</v>
      </c>
    </row>
    <row r="324" spans="1:31" x14ac:dyDescent="0.25">
      <c r="A324" s="1">
        <v>44130</v>
      </c>
      <c r="B324">
        <v>67209.69</v>
      </c>
      <c r="C324">
        <v>7.0000000298023196E-2</v>
      </c>
      <c r="D324">
        <f t="shared" ref="D324:D348" si="101">+B324/B323-1</f>
        <v>-5.3051622695010625E-3</v>
      </c>
      <c r="E324" s="6">
        <f t="shared" si="84"/>
        <v>-3.751124829116461E-2</v>
      </c>
      <c r="F324" s="12">
        <f t="shared" ref="F324:F348" si="102">+F323*(1+E324)</f>
        <v>1.8777982662427157</v>
      </c>
      <c r="G324" s="6">
        <f t="shared" si="91"/>
        <v>2.6825999525436073E-2</v>
      </c>
      <c r="H324" s="6">
        <f t="shared" si="98"/>
        <v>5.4365819615699085E-2</v>
      </c>
      <c r="J324" s="3">
        <f t="shared" si="86"/>
        <v>0.13526450293283682</v>
      </c>
      <c r="K324" s="6">
        <f t="shared" si="87"/>
        <v>-3.9220654011017557E-3</v>
      </c>
      <c r="L324" s="12">
        <f t="shared" ref="L324:L349" si="103">L323*(1+K324)</f>
        <v>1.2535972278302605</v>
      </c>
      <c r="M324" s="6">
        <f t="shared" si="97"/>
        <v>1.775529332242165E-2</v>
      </c>
      <c r="N324" s="6">
        <f t="shared" si="94"/>
        <v>0.10271416170131165</v>
      </c>
      <c r="O324" s="6">
        <f t="shared" si="95"/>
        <v>-0.71832559184390332</v>
      </c>
      <c r="P324" s="41">
        <v>-0.71832559184390299</v>
      </c>
      <c r="Q324" s="33">
        <f t="shared" si="96"/>
        <v>3.3306690738754696E-16</v>
      </c>
      <c r="R324" s="19">
        <f t="shared" si="90"/>
        <v>1.983225380183894E-2</v>
      </c>
      <c r="S324" s="20">
        <f t="shared" si="85"/>
        <v>5.9127955691289341E-2</v>
      </c>
      <c r="T324" s="20">
        <v>1.2677986350483801E-3</v>
      </c>
      <c r="U324" s="19">
        <f t="shared" si="99"/>
        <v>5.7860157056240959E-2</v>
      </c>
      <c r="W324" s="19">
        <f t="shared" si="82"/>
        <v>0.14142857172659432</v>
      </c>
      <c r="X324" s="21">
        <f t="shared" si="83"/>
        <v>-3.751124829116461E-2</v>
      </c>
      <c r="Y324" s="19">
        <f t="shared" ref="Y324:Y348" si="104">+Y323*(1+X324)</f>
        <v>2.3702570689218492</v>
      </c>
      <c r="Z324" s="21">
        <f t="shared" si="92"/>
        <v>2.6825999525435851E-2</v>
      </c>
      <c r="AA324" s="19">
        <f t="shared" si="89"/>
        <v>3.0567944958368543</v>
      </c>
      <c r="AB324" s="19">
        <f t="shared" si="93"/>
        <v>8.7758596667100242E-4</v>
      </c>
      <c r="AC324" s="19">
        <f t="shared" si="88"/>
        <v>2.4958793761260985E-3</v>
      </c>
      <c r="AD324" s="19">
        <v>2.4958793761261002E-3</v>
      </c>
      <c r="AE324" s="19">
        <f t="shared" si="100"/>
        <v>1.7347234759768071E-18</v>
      </c>
    </row>
    <row r="325" spans="1:31" x14ac:dyDescent="0.25">
      <c r="A325" s="1">
        <v>44131</v>
      </c>
      <c r="B325">
        <v>67209.69</v>
      </c>
      <c r="C325">
        <v>0</v>
      </c>
      <c r="D325">
        <f t="shared" si="101"/>
        <v>0</v>
      </c>
      <c r="E325" s="6">
        <f t="shared" si="84"/>
        <v>0</v>
      </c>
      <c r="F325" s="12">
        <f t="shared" si="102"/>
        <v>1.8777982662427157</v>
      </c>
      <c r="G325" s="6">
        <f t="shared" si="91"/>
        <v>2.6825999525436073E-2</v>
      </c>
      <c r="H325" s="6">
        <f t="shared" si="98"/>
        <v>2.7589158450428197E-2</v>
      </c>
      <c r="J325" s="3">
        <f t="shared" si="86"/>
        <v>0.13127390102047037</v>
      </c>
      <c r="K325" s="6">
        <f t="shared" si="87"/>
        <v>0</v>
      </c>
      <c r="L325" s="12">
        <f t="shared" si="103"/>
        <v>1.2535972278302605</v>
      </c>
      <c r="M325" s="6">
        <f t="shared" si="97"/>
        <v>1.0852344834236805E-2</v>
      </c>
      <c r="N325" s="6">
        <f t="shared" si="94"/>
        <v>0.10345679286336829</v>
      </c>
      <c r="O325" s="6">
        <f t="shared" si="95"/>
        <v>-0.82585924333672922</v>
      </c>
      <c r="P325" s="41">
        <v>-0.825859243336729</v>
      </c>
      <c r="Q325" s="33">
        <f t="shared" si="96"/>
        <v>2.2204460492503131E-16</v>
      </c>
      <c r="R325" s="19">
        <f t="shared" si="90"/>
        <v>2.0435135481540176E-2</v>
      </c>
      <c r="S325" s="20">
        <f t="shared" si="85"/>
        <v>5.678733179606598E-2</v>
      </c>
      <c r="T325" s="20">
        <v>1.1858823910920399E-3</v>
      </c>
      <c r="U325" s="19">
        <f t="shared" si="99"/>
        <v>5.5601449404973941E-2</v>
      </c>
      <c r="W325" s="19">
        <f t="shared" si="82"/>
        <v>0.1100000004683219</v>
      </c>
      <c r="X325" s="21">
        <f t="shared" si="83"/>
        <v>0</v>
      </c>
      <c r="Y325" s="19">
        <f t="shared" si="104"/>
        <v>2.3702570689218492</v>
      </c>
      <c r="Z325" s="21">
        <f t="shared" si="92"/>
        <v>6.1808076418379265E-3</v>
      </c>
      <c r="AA325" s="19">
        <f t="shared" si="89"/>
        <v>3.4744120705234933</v>
      </c>
      <c r="AB325" s="19">
        <f t="shared" si="93"/>
        <v>1.7789506588107893E-4</v>
      </c>
      <c r="AC325" s="19">
        <f t="shared" si="88"/>
        <v>2.2514806290038769E-3</v>
      </c>
      <c r="AD325" s="19">
        <v>2.25148062900387E-3</v>
      </c>
      <c r="AE325" s="19">
        <f t="shared" si="100"/>
        <v>6.9388939039072284E-18</v>
      </c>
    </row>
    <row r="326" spans="1:31" x14ac:dyDescent="0.25">
      <c r="A326" s="1">
        <v>44132</v>
      </c>
      <c r="B326">
        <v>67209.69</v>
      </c>
      <c r="C326">
        <v>0</v>
      </c>
      <c r="D326">
        <f t="shared" si="101"/>
        <v>0</v>
      </c>
      <c r="E326" s="6">
        <f t="shared" si="84"/>
        <v>0</v>
      </c>
      <c r="F326" s="12">
        <f t="shared" si="102"/>
        <v>1.8777982662427157</v>
      </c>
      <c r="G326" s="6">
        <f t="shared" si="91"/>
        <v>6.1808076418381486E-3</v>
      </c>
      <c r="H326" s="6">
        <f t="shared" si="98"/>
        <v>3.3172644843570964E-2</v>
      </c>
      <c r="J326" s="3">
        <f t="shared" si="86"/>
        <v>0.12426311457178642</v>
      </c>
      <c r="K326" s="6">
        <f t="shared" si="87"/>
        <v>0</v>
      </c>
      <c r="L326" s="12">
        <f t="shared" si="103"/>
        <v>1.2535972278302605</v>
      </c>
      <c r="M326" s="6">
        <f t="shared" si="97"/>
        <v>1.1630940072000495E-2</v>
      </c>
      <c r="N326" s="6">
        <f t="shared" si="94"/>
        <v>0.10345679286336829</v>
      </c>
      <c r="O326" s="6">
        <f t="shared" si="95"/>
        <v>-0.81336561491728876</v>
      </c>
      <c r="P326" s="41">
        <v>-0.81336561491728898</v>
      </c>
      <c r="Q326" s="33">
        <f t="shared" si="96"/>
        <v>2.2204460492503131E-16</v>
      </c>
      <c r="R326" s="19">
        <f t="shared" si="90"/>
        <v>4.9739680702011657E-3</v>
      </c>
      <c r="S326" s="20">
        <f t="shared" si="85"/>
        <v>5.4406174651595418E-2</v>
      </c>
      <c r="T326" s="20">
        <v>1.10799515694065E-3</v>
      </c>
      <c r="U326" s="19">
        <f t="shared" si="99"/>
        <v>5.329817949465477E-2</v>
      </c>
      <c r="W326" s="19">
        <f t="shared" si="82"/>
        <v>9.0000000383172463E-2</v>
      </c>
      <c r="X326" s="21">
        <f t="shared" si="83"/>
        <v>0</v>
      </c>
      <c r="Y326" s="19">
        <f t="shared" si="104"/>
        <v>2.3702570689218492</v>
      </c>
      <c r="Z326" s="21">
        <f t="shared" si="92"/>
        <v>8.3493622720964833E-3</v>
      </c>
      <c r="AA326" s="19">
        <f t="shared" si="89"/>
        <v>3.8515950243523158</v>
      </c>
      <c r="AB326" s="19">
        <f t="shared" si="93"/>
        <v>2.167767436427331E-4</v>
      </c>
      <c r="AC326" s="19">
        <f t="shared" si="88"/>
        <v>2.0167214014746608E-3</v>
      </c>
      <c r="AD326" s="19">
        <v>2.0167214014746599E-3</v>
      </c>
      <c r="AE326" s="19">
        <f t="shared" si="100"/>
        <v>8.6736173798840355E-19</v>
      </c>
    </row>
    <row r="327" spans="1:31" x14ac:dyDescent="0.25">
      <c r="A327" s="1">
        <v>44133</v>
      </c>
      <c r="B327">
        <v>66967.820000000007</v>
      </c>
      <c r="C327">
        <v>0.28000000119209301</v>
      </c>
      <c r="D327">
        <f t="shared" si="101"/>
        <v>-3.5987370273541375E-3</v>
      </c>
      <c r="E327" s="6">
        <f t="shared" si="84"/>
        <v>-3.2715791018478289E-2</v>
      </c>
      <c r="F327" s="12">
        <f t="shared" si="102"/>
        <v>1.8163646105894582</v>
      </c>
      <c r="G327" s="6">
        <f t="shared" si="91"/>
        <v>-2.4639584737613074E-2</v>
      </c>
      <c r="H327" s="6">
        <f t="shared" si="98"/>
        <v>-6.2841549113978878E-4</v>
      </c>
      <c r="J327" s="3">
        <f t="shared" si="86"/>
        <v>0.12528893066516483</v>
      </c>
      <c r="K327" s="6">
        <f t="shared" si="87"/>
        <v>-2.8723503411261261E-3</v>
      </c>
      <c r="L327" s="12">
        <f t="shared" si="103"/>
        <v>1.2499964574052675</v>
      </c>
      <c r="M327" s="6">
        <f t="shared" si="97"/>
        <v>2.8781629104641659E-3</v>
      </c>
      <c r="N327" s="6">
        <f t="shared" si="94"/>
        <v>0.10028727836796913</v>
      </c>
      <c r="O327" s="6">
        <f t="shared" si="95"/>
        <v>-0.95381592875235621</v>
      </c>
      <c r="P327" s="41">
        <v>-0.95381592875235599</v>
      </c>
      <c r="Q327" s="33">
        <f t="shared" si="96"/>
        <v>2.2204460492503131E-16</v>
      </c>
      <c r="R327" s="19">
        <f t="shared" si="90"/>
        <v>-1.966621042002702E-2</v>
      </c>
      <c r="S327" s="20">
        <f t="shared" si="85"/>
        <v>5.1888127626623586E-2</v>
      </c>
      <c r="T327" s="20">
        <v>1.0251344030176399E-3</v>
      </c>
      <c r="U327" s="19">
        <f t="shared" si="99"/>
        <v>5.0862993223605948E-2</v>
      </c>
      <c r="W327" s="19">
        <f t="shared" si="82"/>
        <v>0.11000000046832203</v>
      </c>
      <c r="X327" s="21">
        <f t="shared" si="83"/>
        <v>-3.2715791018478289E-2</v>
      </c>
      <c r="Y327" s="19">
        <f t="shared" si="104"/>
        <v>2.2927122339949308</v>
      </c>
      <c r="Z327" s="21">
        <f t="shared" si="92"/>
        <v>-3.9796065252154733E-2</v>
      </c>
      <c r="AA327" s="19">
        <f t="shared" si="89"/>
        <v>4.1312541759756938</v>
      </c>
      <c r="AB327" s="19">
        <f t="shared" si="93"/>
        <v>-9.6329258760158353E-4</v>
      </c>
      <c r="AC327" s="19">
        <f t="shared" si="88"/>
        <v>1.7814813617629984E-3</v>
      </c>
      <c r="AD327" s="19">
        <v>1.7814813617630001E-3</v>
      </c>
      <c r="AE327" s="19">
        <f t="shared" si="100"/>
        <v>1.7347234759768071E-18</v>
      </c>
    </row>
    <row r="328" spans="1:31" x14ac:dyDescent="0.25">
      <c r="A328" s="1">
        <v>44134</v>
      </c>
      <c r="B328">
        <v>66102.820000000007</v>
      </c>
      <c r="C328">
        <v>0.28000000119209301</v>
      </c>
      <c r="D328">
        <f t="shared" si="101"/>
        <v>-1.2916651609683583E-2</v>
      </c>
      <c r="E328" s="6">
        <f t="shared" si="84"/>
        <v>-9.9358858113009818E-2</v>
      </c>
      <c r="F328" s="12">
        <f t="shared" si="102"/>
        <v>1.6358926969644079</v>
      </c>
      <c r="G328" s="6">
        <f t="shared" si="91"/>
        <v>-0.13520083176431941</v>
      </c>
      <c r="H328" s="6">
        <f t="shared" si="98"/>
        <v>-9.992483495852944E-2</v>
      </c>
      <c r="J328" s="3">
        <f t="shared" si="86"/>
        <v>0.13389524525648672</v>
      </c>
      <c r="K328" s="6">
        <f t="shared" si="87"/>
        <v>-9.646833675789411E-3</v>
      </c>
      <c r="L328" s="12">
        <f t="shared" si="103"/>
        <v>1.2379379494853529</v>
      </c>
      <c r="M328" s="6">
        <f t="shared" si="97"/>
        <v>-1.3490173696538155E-2</v>
      </c>
      <c r="N328" s="6">
        <f t="shared" si="94"/>
        <v>8.7266306765552581E-2</v>
      </c>
      <c r="O328" s="6">
        <f t="shared" si="95"/>
        <v>-1.2085974467501939</v>
      </c>
      <c r="P328" s="41">
        <v>-1.2085974467501901</v>
      </c>
      <c r="Q328" s="33">
        <f t="shared" si="96"/>
        <v>3.7747582837255322E-15</v>
      </c>
      <c r="R328" s="19">
        <f t="shared" si="90"/>
        <v>-0.10097508056042748</v>
      </c>
      <c r="S328" s="20">
        <f t="shared" si="85"/>
        <v>4.89183646564273E-2</v>
      </c>
      <c r="T328" s="20">
        <v>9.3168226786859805E-4</v>
      </c>
      <c r="U328" s="19">
        <f t="shared" si="99"/>
        <v>4.7986682388558702E-2</v>
      </c>
      <c r="W328" s="19">
        <f t="shared" si="82"/>
        <v>0.13000000055347161</v>
      </c>
      <c r="X328" s="21">
        <f t="shared" si="83"/>
        <v>-9.9358858113009818E-2</v>
      </c>
      <c r="Y328" s="19">
        <f t="shared" si="104"/>
        <v>2.0649109644434667</v>
      </c>
      <c r="Z328" s="21">
        <f t="shared" si="92"/>
        <v>-0.14915030212040514</v>
      </c>
      <c r="AA328" s="19">
        <f t="shared" si="89"/>
        <v>4.3329301116000387</v>
      </c>
      <c r="AB328" s="19">
        <f t="shared" si="93"/>
        <v>-3.4422503543526531E-3</v>
      </c>
      <c r="AC328" s="19">
        <f t="shared" si="88"/>
        <v>1.531263355551298E-3</v>
      </c>
      <c r="AD328" s="19">
        <v>1.53126335555129E-3</v>
      </c>
      <c r="AE328" s="19">
        <f t="shared" si="100"/>
        <v>8.0230960763927328E-18</v>
      </c>
    </row>
    <row r="329" spans="1:31" x14ac:dyDescent="0.25">
      <c r="A329" s="1">
        <v>44135</v>
      </c>
      <c r="B329">
        <v>66102.820000000007</v>
      </c>
      <c r="C329">
        <v>0.28000000119209301</v>
      </c>
      <c r="D329">
        <f t="shared" si="101"/>
        <v>0</v>
      </c>
      <c r="E329" s="6">
        <f t="shared" si="84"/>
        <v>0</v>
      </c>
      <c r="F329" s="12">
        <f t="shared" si="102"/>
        <v>1.6358926969644079</v>
      </c>
      <c r="G329" s="6">
        <f t="shared" si="91"/>
        <v>-0.14915030212040481</v>
      </c>
      <c r="H329" s="6">
        <f t="shared" si="98"/>
        <v>-0.12134699094004864</v>
      </c>
      <c r="J329" s="3">
        <f t="shared" si="86"/>
        <v>0.13389524525648672</v>
      </c>
      <c r="K329" s="6">
        <f t="shared" si="87"/>
        <v>0</v>
      </c>
      <c r="L329" s="12">
        <f t="shared" si="103"/>
        <v>1.2379379494853529</v>
      </c>
      <c r="M329" s="6">
        <f t="shared" si="97"/>
        <v>1.7401639333596286E-3</v>
      </c>
      <c r="N329" s="6">
        <f t="shared" si="94"/>
        <v>8.8681370669973392E-2</v>
      </c>
      <c r="O329" s="6">
        <f t="shared" si="95"/>
        <v>-0.96832383288612844</v>
      </c>
      <c r="P329" s="41">
        <v>-0.968323832886128</v>
      </c>
      <c r="Q329" s="33">
        <f t="shared" si="96"/>
        <v>4.4408920985006262E-16</v>
      </c>
      <c r="R329" s="19">
        <f t="shared" si="90"/>
        <v>-0.11139327750936627</v>
      </c>
      <c r="S329" s="20">
        <f t="shared" si="85"/>
        <v>4.5307444500410604E-2</v>
      </c>
      <c r="T329" s="20">
        <v>8.2159018906676504E-4</v>
      </c>
      <c r="U329" s="19">
        <f t="shared" si="99"/>
        <v>4.4485854311343838E-2</v>
      </c>
      <c r="W329" s="19">
        <f t="shared" ref="W329:W348" si="105">AVERAGE(C323:C329)</f>
        <v>0.15000000063862121</v>
      </c>
      <c r="X329" s="21">
        <f t="shared" ref="X329:X348" si="106">IF(W329&lt;&gt;0,D329/W329,0)</f>
        <v>0</v>
      </c>
      <c r="Y329" s="19">
        <f t="shared" si="104"/>
        <v>2.0649109644434667</v>
      </c>
      <c r="Z329" s="21">
        <f t="shared" si="92"/>
        <v>-0.10881099292918539</v>
      </c>
      <c r="AA329" s="19">
        <f t="shared" si="89"/>
        <v>4.4571142474602308</v>
      </c>
      <c r="AB329" s="19">
        <f t="shared" si="93"/>
        <v>-2.4412879474917763E-3</v>
      </c>
      <c r="AC329" s="19">
        <f t="shared" si="88"/>
        <v>1.2659751923308053E-3</v>
      </c>
      <c r="AD329" s="19">
        <v>1.2659751923308001E-3</v>
      </c>
      <c r="AE329" s="19">
        <f t="shared" si="100"/>
        <v>5.2041704279304213E-18</v>
      </c>
    </row>
    <row r="330" spans="1:31" x14ac:dyDescent="0.25">
      <c r="A330" s="1">
        <v>44136</v>
      </c>
      <c r="B330">
        <v>66102.820000000007</v>
      </c>
      <c r="C330">
        <v>0.28000000119209301</v>
      </c>
      <c r="D330">
        <f t="shared" si="101"/>
        <v>0</v>
      </c>
      <c r="E330" s="6">
        <f t="shared" ref="E330:E348" si="107">IF(C330&lt;&gt;0,D330/AVERAGE(C324:C330),0)</f>
        <v>0</v>
      </c>
      <c r="F330" s="12">
        <f t="shared" si="102"/>
        <v>1.6358926969644079</v>
      </c>
      <c r="G330" s="6">
        <f t="shared" si="91"/>
        <v>-0.10881099292918517</v>
      </c>
      <c r="H330" s="6">
        <f t="shared" si="98"/>
        <v>-0.11670054899709226</v>
      </c>
      <c r="J330" s="3">
        <f t="shared" si="86"/>
        <v>0.13389524525648672</v>
      </c>
      <c r="K330" s="6">
        <f t="shared" si="87"/>
        <v>0</v>
      </c>
      <c r="L330" s="12">
        <f t="shared" si="103"/>
        <v>1.2379379494853529</v>
      </c>
      <c r="M330" s="6">
        <f t="shared" si="97"/>
        <v>1.7401639333596286E-3</v>
      </c>
      <c r="N330" s="6">
        <f t="shared" si="94"/>
        <v>7.9902013962762641E-2</v>
      </c>
      <c r="O330" s="6">
        <f t="shared" si="95"/>
        <v>-0.97264272205829505</v>
      </c>
      <c r="P330" s="41">
        <v>-0.97264272205829505</v>
      </c>
      <c r="Q330" s="33">
        <f t="shared" si="96"/>
        <v>0</v>
      </c>
      <c r="R330" s="19">
        <f t="shared" si="90"/>
        <v>-8.1265763187295628E-2</v>
      </c>
      <c r="S330" s="20">
        <f t="shared" si="85"/>
        <v>3.995042984709319E-2</v>
      </c>
      <c r="T330" s="20">
        <v>7.5553245707606705E-4</v>
      </c>
      <c r="U330" s="19">
        <f t="shared" si="99"/>
        <v>3.9194897390017122E-2</v>
      </c>
      <c r="W330" s="19">
        <f t="shared" si="105"/>
        <v>0.17000000072377075</v>
      </c>
      <c r="X330" s="21">
        <f t="shared" si="106"/>
        <v>0</v>
      </c>
      <c r="Y330" s="19">
        <f t="shared" si="104"/>
        <v>2.0649109644434667</v>
      </c>
      <c r="Z330" s="21">
        <f t="shared" si="92"/>
        <v>-0.10881099292918539</v>
      </c>
      <c r="AA330" s="19">
        <f t="shared" si="89"/>
        <v>4.5007386004358736</v>
      </c>
      <c r="AB330" s="19">
        <f t="shared" si="93"/>
        <v>-2.4176252519674795E-3</v>
      </c>
      <c r="AC330" s="19">
        <f t="shared" si="88"/>
        <v>1.1346937098220084E-3</v>
      </c>
      <c r="AD330" s="19">
        <v>1.134693709822E-3</v>
      </c>
      <c r="AE330" s="19">
        <f t="shared" si="100"/>
        <v>8.4567769453869346E-18</v>
      </c>
    </row>
    <row r="331" spans="1:31" x14ac:dyDescent="0.25">
      <c r="A331" s="1">
        <v>44137</v>
      </c>
      <c r="B331">
        <v>66132.820000000007</v>
      </c>
      <c r="C331">
        <v>0.28000000119209301</v>
      </c>
      <c r="D331">
        <f t="shared" si="101"/>
        <v>4.5383842928337081E-4</v>
      </c>
      <c r="E331" s="6">
        <f t="shared" si="107"/>
        <v>2.2691921367558252E-3</v>
      </c>
      <c r="F331" s="12">
        <f t="shared" si="102"/>
        <v>1.6396048518089359</v>
      </c>
      <c r="G331" s="6">
        <f t="shared" si="91"/>
        <v>-0.10678871384197675</v>
      </c>
      <c r="H331" s="6">
        <f t="shared" si="98"/>
        <v>-0.13579772725237083</v>
      </c>
      <c r="J331" s="3">
        <f t="shared" si="86"/>
        <v>7.8667214993452514E-2</v>
      </c>
      <c r="K331" s="6">
        <f t="shared" si="87"/>
        <v>5.7690923635868373E-4</v>
      </c>
      <c r="L331" s="12">
        <f t="shared" si="103"/>
        <v>1.23865212732245</v>
      </c>
      <c r="M331" s="6">
        <f t="shared" si="97"/>
        <v>2.318077086364223E-3</v>
      </c>
      <c r="N331" s="6">
        <f t="shared" si="94"/>
        <v>8.1514485107018197E-2</v>
      </c>
      <c r="O331" s="6">
        <f t="shared" si="95"/>
        <v>-0.96022667459764</v>
      </c>
      <c r="P331" s="41">
        <v>-0.96022667459764</v>
      </c>
      <c r="Q331" s="33">
        <f t="shared" si="96"/>
        <v>0</v>
      </c>
      <c r="R331" s="19">
        <f t="shared" si="90"/>
        <v>-0.13574741885913311</v>
      </c>
      <c r="S331" s="20">
        <f t="shared" si="85"/>
        <v>3.6884145790372233E-2</v>
      </c>
      <c r="T331" s="20">
        <v>6.9694956194374705E-4</v>
      </c>
      <c r="U331" s="19">
        <f t="shared" si="99"/>
        <v>3.6187196228428489E-2</v>
      </c>
      <c r="W331" s="19">
        <f t="shared" si="105"/>
        <v>0.200000000851495</v>
      </c>
      <c r="X331" s="21">
        <f t="shared" si="106"/>
        <v>2.2691921367558252E-3</v>
      </c>
      <c r="Y331" s="19">
        <f t="shared" si="104"/>
        <v>2.069596644167083</v>
      </c>
      <c r="Z331" s="21">
        <f t="shared" si="92"/>
        <v>-0.10678871384197697</v>
      </c>
      <c r="AA331" s="19">
        <f t="shared" si="89"/>
        <v>4.4620425204355909</v>
      </c>
      <c r="AB331" s="19">
        <f t="shared" si="93"/>
        <v>-2.3932697492885413E-3</v>
      </c>
      <c r="AC331" s="19">
        <f t="shared" si="88"/>
        <v>9.6889329015635572E-4</v>
      </c>
      <c r="AD331" s="19">
        <v>9.6889329015635095E-4</v>
      </c>
      <c r="AE331" s="19">
        <f t="shared" si="100"/>
        <v>4.7704895589362195E-18</v>
      </c>
    </row>
    <row r="332" spans="1:31" x14ac:dyDescent="0.25">
      <c r="A332" s="1">
        <v>44138</v>
      </c>
      <c r="B332">
        <v>66660.820000000007</v>
      </c>
      <c r="C332">
        <v>0.28000000119209301</v>
      </c>
      <c r="D332">
        <f t="shared" si="101"/>
        <v>7.9839329398021519E-3</v>
      </c>
      <c r="E332" s="6">
        <f t="shared" si="107"/>
        <v>3.3266387107544822E-2</v>
      </c>
      <c r="F332" s="12">
        <f t="shared" si="102"/>
        <v>1.6941485815126207</v>
      </c>
      <c r="G332" s="6">
        <f t="shared" si="91"/>
        <v>-7.7074801427815864E-2</v>
      </c>
      <c r="H332" s="6">
        <f t="shared" si="98"/>
        <v>-0.10531893649900848</v>
      </c>
      <c r="J332" s="3">
        <f t="shared" si="86"/>
        <v>8.7865234520045729E-2</v>
      </c>
      <c r="K332" s="6">
        <f t="shared" si="87"/>
        <v>9.0865664712710507E-3</v>
      </c>
      <c r="L332" s="12">
        <f t="shared" si="103"/>
        <v>1.2499072222121468</v>
      </c>
      <c r="M332" s="6">
        <f t="shared" si="97"/>
        <v>2.5953867281023335E-3</v>
      </c>
      <c r="N332" s="6">
        <f t="shared" si="94"/>
        <v>9.0959789010576664E-2</v>
      </c>
      <c r="O332" s="6">
        <f t="shared" si="95"/>
        <v>-0.95257598404424493</v>
      </c>
      <c r="P332" s="41">
        <v>-0.95257598404424504</v>
      </c>
      <c r="Q332" s="33">
        <f t="shared" si="96"/>
        <v>1.1102230246251565E-16</v>
      </c>
      <c r="R332" s="19">
        <f t="shared" si="90"/>
        <v>-8.7719337288324067E-2</v>
      </c>
      <c r="S332" s="20">
        <f t="shared" si="85"/>
        <v>3.3934441080737746E-2</v>
      </c>
      <c r="T332" s="20">
        <v>6.46599272088206E-4</v>
      </c>
      <c r="U332" s="19">
        <f t="shared" si="99"/>
        <v>3.3287841808649542E-2</v>
      </c>
      <c r="W332" s="19">
        <f t="shared" si="105"/>
        <v>0.24000000102179397</v>
      </c>
      <c r="X332" s="21">
        <f t="shared" si="106"/>
        <v>3.3266387107544822E-2</v>
      </c>
      <c r="Y332" s="19">
        <f t="shared" si="104"/>
        <v>2.1384446472884209</v>
      </c>
      <c r="Z332" s="21">
        <f t="shared" si="92"/>
        <v>-0.10228707085178124</v>
      </c>
      <c r="AA332" s="19">
        <f t="shared" si="89"/>
        <v>4.3263972996839009</v>
      </c>
      <c r="AB332" s="19">
        <f t="shared" si="93"/>
        <v>-2.364255147331352E-3</v>
      </c>
      <c r="AC332" s="19">
        <f t="shared" si="88"/>
        <v>8.2848106397870943E-4</v>
      </c>
      <c r="AD332" s="19">
        <v>8.2848106397870498E-4</v>
      </c>
      <c r="AE332" s="19">
        <f t="shared" si="100"/>
        <v>4.4452289071905682E-18</v>
      </c>
    </row>
    <row r="333" spans="1:31" x14ac:dyDescent="0.25">
      <c r="A333" s="1">
        <v>44139</v>
      </c>
      <c r="B333">
        <v>67828.19</v>
      </c>
      <c r="C333">
        <v>0.50999999046325695</v>
      </c>
      <c r="D333">
        <f t="shared" si="101"/>
        <v>1.751208580992536E-2</v>
      </c>
      <c r="E333" s="6">
        <f t="shared" si="107"/>
        <v>5.597470356298246E-2</v>
      </c>
      <c r="F333" s="12">
        <f t="shared" si="102"/>
        <v>1.7889780461544369</v>
      </c>
      <c r="G333" s="6">
        <f t="shared" si="91"/>
        <v>-5.2037855758052864E-2</v>
      </c>
      <c r="H333" s="6">
        <f t="shared" si="98"/>
        <v>-5.5801126381990751E-2</v>
      </c>
      <c r="J333" s="3">
        <f t="shared" si="86"/>
        <v>0.11845166082195147</v>
      </c>
      <c r="K333" s="6">
        <f t="shared" si="87"/>
        <v>1.4784162322762485E-2</v>
      </c>
      <c r="L333" s="12">
        <f t="shared" si="103"/>
        <v>1.2683860534737244</v>
      </c>
      <c r="M333" s="6">
        <f t="shared" si="97"/>
        <v>2.2005088211823676E-2</v>
      </c>
      <c r="N333" s="6">
        <f t="shared" si="94"/>
        <v>0.10708871561891575</v>
      </c>
      <c r="O333" s="6">
        <f t="shared" si="95"/>
        <v>-0.59791361989881608</v>
      </c>
      <c r="P333" s="41">
        <v>-0.59791361989881597</v>
      </c>
      <c r="Q333" s="33">
        <f t="shared" si="96"/>
        <v>1.1102230246251565E-16</v>
      </c>
      <c r="R333" s="19">
        <f t="shared" si="90"/>
        <v>-4.3931723199958049E-2</v>
      </c>
      <c r="S333" s="20">
        <f t="shared" si="85"/>
        <v>3.1601751675455279E-2</v>
      </c>
      <c r="T333" s="20">
        <v>6.0776691599268495E-4</v>
      </c>
      <c r="U333" s="19">
        <f t="shared" si="99"/>
        <v>3.0993984759462596E-2</v>
      </c>
      <c r="W333" s="19">
        <f t="shared" si="105"/>
        <v>0.31285714251654495</v>
      </c>
      <c r="X333" s="21">
        <f t="shared" si="106"/>
        <v>5.597470356298246E-2</v>
      </c>
      <c r="Y333" s="19">
        <f t="shared" si="104"/>
        <v>2.2581434525062369</v>
      </c>
      <c r="Z333" s="21">
        <f t="shared" si="92"/>
        <v>-3.7918599794133145E-2</v>
      </c>
      <c r="AA333" s="19">
        <f t="shared" si="89"/>
        <v>4.0925023978167019</v>
      </c>
      <c r="AB333" s="19">
        <f t="shared" si="93"/>
        <v>-9.2653824257652817E-4</v>
      </c>
      <c r="AC333" s="19">
        <f t="shared" si="88"/>
        <v>7.2712071817902617E-4</v>
      </c>
      <c r="AD333" s="19">
        <v>7.2712071817902205E-4</v>
      </c>
      <c r="AE333" s="19">
        <f t="shared" si="100"/>
        <v>4.1199682554449168E-18</v>
      </c>
    </row>
    <row r="334" spans="1:31" x14ac:dyDescent="0.25">
      <c r="A334" s="1">
        <v>44140</v>
      </c>
      <c r="B334">
        <v>68825.19</v>
      </c>
      <c r="C334">
        <v>0.5</v>
      </c>
      <c r="D334">
        <f t="shared" si="101"/>
        <v>1.4698903214135584E-2</v>
      </c>
      <c r="E334" s="6">
        <f t="shared" si="107"/>
        <v>4.2693909813956182E-2</v>
      </c>
      <c r="F334" s="12">
        <f t="shared" si="102"/>
        <v>1.8653565135161021</v>
      </c>
      <c r="G334" s="6">
        <f t="shared" si="91"/>
        <v>3.1564167399411591E-3</v>
      </c>
      <c r="H334" s="6">
        <f t="shared" si="98"/>
        <v>-1.5489584825304381E-2</v>
      </c>
      <c r="J334" s="3">
        <f t="shared" si="86"/>
        <v>0.12981917021481068</v>
      </c>
      <c r="K334" s="6">
        <f t="shared" si="87"/>
        <v>1.1322598341842299E-2</v>
      </c>
      <c r="L334" s="12">
        <f t="shared" si="103"/>
        <v>1.2827474792996019</v>
      </c>
      <c r="M334" s="6">
        <f t="shared" si="97"/>
        <v>2.6722807155465933E-2</v>
      </c>
      <c r="N334" s="6">
        <f t="shared" si="94"/>
        <v>0.11962383647465469</v>
      </c>
      <c r="O334" s="6">
        <f t="shared" si="95"/>
        <v>-0.51170944229571758</v>
      </c>
      <c r="P334" s="41">
        <v>-0.51170944229571802</v>
      </c>
      <c r="Q334" s="33">
        <f t="shared" si="96"/>
        <v>4.4408920985006262E-16</v>
      </c>
      <c r="R334" s="19">
        <f t="shared" si="90"/>
        <v>2.4313949432262301E-3</v>
      </c>
      <c r="S334" s="20">
        <f t="shared" si="85"/>
        <v>2.974474684930993E-2</v>
      </c>
      <c r="T334" s="20">
        <v>5.7256282165088501E-4</v>
      </c>
      <c r="U334" s="19">
        <f t="shared" si="99"/>
        <v>2.9172184027659046E-2</v>
      </c>
      <c r="W334" s="19">
        <f t="shared" si="105"/>
        <v>0.34428571377481737</v>
      </c>
      <c r="X334" s="21">
        <f t="shared" si="106"/>
        <v>4.2693909813956182E-2</v>
      </c>
      <c r="Y334" s="19">
        <f t="shared" si="104"/>
        <v>2.3545524254145143</v>
      </c>
      <c r="Z334" s="21">
        <f t="shared" si="92"/>
        <v>-1.8383949979348224E-2</v>
      </c>
      <c r="AA334" s="19">
        <f t="shared" si="89"/>
        <v>3.7955582015117857</v>
      </c>
      <c r="AB334" s="19">
        <f t="shared" si="93"/>
        <v>-4.8435431636974571E-4</v>
      </c>
      <c r="AC334" s="19">
        <f t="shared" si="88"/>
        <v>6.5013515820397719E-4</v>
      </c>
      <c r="AD334" s="19">
        <v>6.5013515820397296E-4</v>
      </c>
      <c r="AE334" s="19">
        <f t="shared" si="100"/>
        <v>4.2283884726934673E-18</v>
      </c>
    </row>
    <row r="335" spans="1:31" x14ac:dyDescent="0.25">
      <c r="A335" s="1">
        <v>44141</v>
      </c>
      <c r="B335">
        <v>68932.899999999994</v>
      </c>
      <c r="C335">
        <v>0.55000001192092896</v>
      </c>
      <c r="D335">
        <f t="shared" si="101"/>
        <v>1.564979333874561E-3</v>
      </c>
      <c r="E335" s="6">
        <f t="shared" si="107"/>
        <v>4.0876325775689925E-3</v>
      </c>
      <c r="F335" s="12">
        <f t="shared" si="102"/>
        <v>1.8729814055695309</v>
      </c>
      <c r="G335" s="6">
        <f t="shared" si="91"/>
        <v>-1.4371464234619213E-2</v>
      </c>
      <c r="H335" s="6">
        <f t="shared" si="98"/>
        <v>-1.146526797928038E-2</v>
      </c>
      <c r="J335" s="3">
        <f t="shared" si="86"/>
        <v>0.12799950742873797</v>
      </c>
      <c r="K335" s="6">
        <f t="shared" si="87"/>
        <v>1.2226448095871325E-3</v>
      </c>
      <c r="L335" s="12">
        <f t="shared" si="103"/>
        <v>1.2843158238471786</v>
      </c>
      <c r="M335" s="6">
        <f t="shared" si="97"/>
        <v>2.8435076738660303E-2</v>
      </c>
      <c r="N335" s="6">
        <f t="shared" si="94"/>
        <v>0.10703290977848878</v>
      </c>
      <c r="O335" s="6">
        <f t="shared" si="95"/>
        <v>-0.5820062333888758</v>
      </c>
      <c r="P335" s="41">
        <v>-0.58200623338887603</v>
      </c>
      <c r="Q335" s="33">
        <f t="shared" si="96"/>
        <v>2.2204460492503131E-16</v>
      </c>
      <c r="R335" s="19">
        <f t="shared" si="90"/>
        <v>-1.1227749640068214E-2</v>
      </c>
      <c r="S335" s="20">
        <f t="shared" si="85"/>
        <v>2.781185788659073E-2</v>
      </c>
      <c r="T335" s="20">
        <v>5.3986114864869002E-4</v>
      </c>
      <c r="U335" s="19">
        <f t="shared" si="99"/>
        <v>2.7271996737942041E-2</v>
      </c>
      <c r="W335" s="19">
        <f t="shared" si="105"/>
        <v>0.38285714387893682</v>
      </c>
      <c r="X335" s="21">
        <f t="shared" si="106"/>
        <v>4.0876325775689925E-3</v>
      </c>
      <c r="Y335" s="19">
        <f t="shared" si="104"/>
        <v>2.3641769706142326</v>
      </c>
      <c r="Z335" s="21">
        <f t="shared" si="92"/>
        <v>-1.3039512925999364E-2</v>
      </c>
      <c r="AA335" s="19">
        <f t="shared" si="89"/>
        <v>3.4914666973249289</v>
      </c>
      <c r="AB335" s="19">
        <f t="shared" si="93"/>
        <v>-3.7346805959770146E-4</v>
      </c>
      <c r="AC335" s="19">
        <f t="shared" si="88"/>
        <v>5.9065748350443231E-4</v>
      </c>
      <c r="AD335" s="19">
        <v>5.9065748350442798E-4</v>
      </c>
      <c r="AE335" s="19">
        <f t="shared" si="100"/>
        <v>4.3368086899420177E-18</v>
      </c>
    </row>
    <row r="336" spans="1:31" x14ac:dyDescent="0.25">
      <c r="A336" s="1">
        <v>44142</v>
      </c>
      <c r="B336">
        <v>68932.899999999994</v>
      </c>
      <c r="C336">
        <v>0.55000001192092896</v>
      </c>
      <c r="D336">
        <f t="shared" si="101"/>
        <v>0</v>
      </c>
      <c r="E336" s="6">
        <f t="shared" si="107"/>
        <v>0</v>
      </c>
      <c r="F336" s="12">
        <f t="shared" si="102"/>
        <v>1.8729814055695309</v>
      </c>
      <c r="G336" s="6">
        <f t="shared" si="91"/>
        <v>-1.3039512925999364E-2</v>
      </c>
      <c r="H336" s="6">
        <f t="shared" si="98"/>
        <v>-2.6320541558299215E-2</v>
      </c>
      <c r="J336" s="3">
        <f t="shared" si="86"/>
        <v>0.12799950742873797</v>
      </c>
      <c r="K336" s="6">
        <f t="shared" si="87"/>
        <v>0</v>
      </c>
      <c r="L336" s="12">
        <f t="shared" si="103"/>
        <v>1.2843158238471786</v>
      </c>
      <c r="M336" s="6">
        <f t="shared" si="97"/>
        <v>2.4399614400197889E-2</v>
      </c>
      <c r="N336" s="6">
        <f t="shared" si="94"/>
        <v>0.11340325737415657</v>
      </c>
      <c r="O336" s="6">
        <f t="shared" si="95"/>
        <v>-0.37570285112819768</v>
      </c>
      <c r="P336" s="41">
        <v>-0.37570285112819801</v>
      </c>
      <c r="Q336" s="33">
        <f t="shared" si="96"/>
        <v>3.3306690738754696E-16</v>
      </c>
      <c r="R336" s="19">
        <f t="shared" si="90"/>
        <v>-1.0187158675793296E-2</v>
      </c>
      <c r="S336" s="20">
        <f t="shared" si="85"/>
        <v>2.5962691931754028E-2</v>
      </c>
      <c r="T336" s="20">
        <v>5.0533609801238001E-4</v>
      </c>
      <c r="U336" s="19">
        <f t="shared" si="99"/>
        <v>2.5457355833741646E-2</v>
      </c>
      <c r="W336" s="19">
        <f t="shared" si="105"/>
        <v>0.42142857398305628</v>
      </c>
      <c r="X336" s="21">
        <f t="shared" si="106"/>
        <v>0</v>
      </c>
      <c r="Y336" s="19">
        <f t="shared" si="104"/>
        <v>2.3641769706142326</v>
      </c>
      <c r="Z336" s="21">
        <f t="shared" si="92"/>
        <v>-2.4355521506799316E-2</v>
      </c>
      <c r="AA336" s="19">
        <f t="shared" si="89"/>
        <v>3.1952419323755485</v>
      </c>
      <c r="AB336" s="19">
        <f t="shared" si="93"/>
        <v>-7.6224342388658676E-4</v>
      </c>
      <c r="AC336" s="19">
        <f t="shared" si="88"/>
        <v>5.3675110080455668E-4</v>
      </c>
      <c r="AD336" s="19">
        <v>5.3675110080455299E-4</v>
      </c>
      <c r="AE336" s="19">
        <f t="shared" si="100"/>
        <v>3.6862873864507151E-18</v>
      </c>
    </row>
    <row r="337" spans="1:31" x14ac:dyDescent="0.25">
      <c r="A337" s="1">
        <v>44143</v>
      </c>
      <c r="B337">
        <v>68932.899999999994</v>
      </c>
      <c r="C337">
        <v>0.55000001192092896</v>
      </c>
      <c r="D337">
        <f t="shared" si="101"/>
        <v>0</v>
      </c>
      <c r="E337" s="6">
        <f t="shared" si="107"/>
        <v>0</v>
      </c>
      <c r="F337" s="12">
        <f t="shared" si="102"/>
        <v>1.8729814055695309</v>
      </c>
      <c r="G337" s="6">
        <f t="shared" si="91"/>
        <v>-2.4355521506799316E-2</v>
      </c>
      <c r="H337" s="6">
        <f t="shared" si="98"/>
        <v>-1.9171167761369623E-2</v>
      </c>
      <c r="J337" s="3">
        <f t="shared" si="86"/>
        <v>0.12799950742873797</v>
      </c>
      <c r="K337" s="6">
        <f t="shared" si="87"/>
        <v>0</v>
      </c>
      <c r="L337" s="12">
        <f t="shared" si="103"/>
        <v>1.2843158238471786</v>
      </c>
      <c r="M337" s="6">
        <f t="shared" si="97"/>
        <v>2.4399614400197889E-2</v>
      </c>
      <c r="N337" s="6">
        <f t="shared" si="94"/>
        <v>0.11125582852009508</v>
      </c>
      <c r="O337" s="6">
        <f t="shared" si="95"/>
        <v>0.12642844448082036</v>
      </c>
      <c r="P337" s="41">
        <v>0.12642844448082</v>
      </c>
      <c r="Q337" s="33">
        <f t="shared" si="96"/>
        <v>3.6082248300317588E-16</v>
      </c>
      <c r="R337" s="19">
        <f t="shared" si="90"/>
        <v>-1.9027824400307893E-2</v>
      </c>
      <c r="S337" s="20">
        <f t="shared" si="85"/>
        <v>2.4204105842808157E-2</v>
      </c>
      <c r="T337" s="20">
        <v>4.80067003508798E-4</v>
      </c>
      <c r="U337" s="19">
        <f t="shared" si="99"/>
        <v>2.3724038839299359E-2</v>
      </c>
      <c r="W337" s="19">
        <f t="shared" si="105"/>
        <v>0.46000000408717573</v>
      </c>
      <c r="X337" s="21">
        <f t="shared" si="106"/>
        <v>0</v>
      </c>
      <c r="Y337" s="19">
        <f t="shared" si="104"/>
        <v>2.3641769706142326</v>
      </c>
      <c r="Z337" s="21">
        <f t="shared" si="92"/>
        <v>-2.4355521506799316E-2</v>
      </c>
      <c r="AA337" s="19">
        <f t="shared" si="89"/>
        <v>2.9282699464802993</v>
      </c>
      <c r="AB337" s="19">
        <f t="shared" si="93"/>
        <v>-8.3173757720233382E-4</v>
      </c>
      <c r="AC337" s="19">
        <f t="shared" si="88"/>
        <v>5.0276621726110752E-4</v>
      </c>
      <c r="AD337" s="19">
        <v>5.0276621726110405E-4</v>
      </c>
      <c r="AE337" s="19">
        <f t="shared" si="100"/>
        <v>3.4694469519536142E-18</v>
      </c>
    </row>
    <row r="338" spans="1:31" x14ac:dyDescent="0.25">
      <c r="A338" s="1">
        <v>44144</v>
      </c>
      <c r="B338">
        <v>67347.899999999994</v>
      </c>
      <c r="C338">
        <v>0.56000000238418601</v>
      </c>
      <c r="D338">
        <f t="shared" si="101"/>
        <v>-2.2993374716572257E-2</v>
      </c>
      <c r="E338" s="6">
        <f t="shared" si="107"/>
        <v>-4.5986749041569686E-2</v>
      </c>
      <c r="F338" s="12">
        <f t="shared" si="102"/>
        <v>1.7868490797120782</v>
      </c>
      <c r="G338" s="6">
        <f t="shared" si="91"/>
        <v>-6.9222239293059373E-2</v>
      </c>
      <c r="H338" s="6">
        <f t="shared" si="98"/>
        <v>-6.6549457633731213E-2</v>
      </c>
      <c r="J338" s="3">
        <f t="shared" si="86"/>
        <v>0.15596308312178078</v>
      </c>
      <c r="K338" s="6">
        <f t="shared" si="87"/>
        <v>-1.474283160882266E-2</v>
      </c>
      <c r="L338" s="12">
        <f t="shared" si="103"/>
        <v>1.2653813719236533</v>
      </c>
      <c r="M338" s="6">
        <f t="shared" si="97"/>
        <v>9.2970633849529527E-3</v>
      </c>
      <c r="N338" s="6">
        <f t="shared" si="94"/>
        <v>8.9244857510919928E-2</v>
      </c>
      <c r="O338" s="6">
        <f t="shared" si="95"/>
        <v>-0.68753542486096209</v>
      </c>
      <c r="P338" s="41">
        <v>-0.68753542486096197</v>
      </c>
      <c r="Q338" s="33">
        <f t="shared" si="96"/>
        <v>1.1102230246251565E-16</v>
      </c>
      <c r="R338" s="19">
        <f t="shared" si="90"/>
        <v>-4.4383733578162547E-2</v>
      </c>
      <c r="S338" s="20">
        <f t="shared" si="85"/>
        <v>2.2759991471346205E-2</v>
      </c>
      <c r="T338" s="20">
        <v>4.6047859324754099E-4</v>
      </c>
      <c r="U338" s="19">
        <f t="shared" si="99"/>
        <v>2.2299512878098664E-2</v>
      </c>
      <c r="W338" s="19">
        <f t="shared" si="105"/>
        <v>0.5000000042574746</v>
      </c>
      <c r="X338" s="21">
        <f t="shared" si="106"/>
        <v>-4.5986749041569686E-2</v>
      </c>
      <c r="Y338" s="19">
        <f t="shared" si="104"/>
        <v>2.2554561575767371</v>
      </c>
      <c r="Z338" s="21">
        <f t="shared" si="92"/>
        <v>-6.9222239293059373E-2</v>
      </c>
      <c r="AA338" s="19">
        <f t="shared" si="89"/>
        <v>2.7408651727599675</v>
      </c>
      <c r="AB338" s="19">
        <f t="shared" si="93"/>
        <v>-2.5255616358302911E-3</v>
      </c>
      <c r="AC338" s="19">
        <f t="shared" si="88"/>
        <v>4.7431006652560488E-4</v>
      </c>
      <c r="AD338" s="19">
        <v>4.7431006652560098E-4</v>
      </c>
      <c r="AE338" s="19">
        <f t="shared" si="100"/>
        <v>3.903127820947816E-18</v>
      </c>
    </row>
    <row r="339" spans="1:31" x14ac:dyDescent="0.25">
      <c r="A339" s="1">
        <v>44145</v>
      </c>
      <c r="B339">
        <v>66426.03</v>
      </c>
      <c r="C339">
        <v>0.36000001430511502</v>
      </c>
      <c r="D339">
        <f t="shared" si="101"/>
        <v>-1.3688177359650333E-2</v>
      </c>
      <c r="E339" s="6">
        <f t="shared" si="107"/>
        <v>-2.6764592281826993E-2</v>
      </c>
      <c r="F339" s="12">
        <f t="shared" si="102"/>
        <v>1.7390247926244264</v>
      </c>
      <c r="G339" s="6">
        <f t="shared" si="91"/>
        <v>-9.4134126563372722E-2</v>
      </c>
      <c r="H339" s="6">
        <f t="shared" si="98"/>
        <v>-9.7446234445084157E-2</v>
      </c>
      <c r="J339" s="3">
        <f t="shared" si="86"/>
        <v>0.16610313717796882</v>
      </c>
      <c r="K339" s="6">
        <f t="shared" si="87"/>
        <v>-8.240769916936808E-3</v>
      </c>
      <c r="L339" s="12">
        <f t="shared" si="103"/>
        <v>1.2549536551804528</v>
      </c>
      <c r="M339" s="6">
        <f t="shared" si="97"/>
        <v>-1.244596631746564E-2</v>
      </c>
      <c r="N339" s="6">
        <f t="shared" si="94"/>
        <v>8.0493127820040922E-2</v>
      </c>
      <c r="O339" s="6">
        <f t="shared" si="95"/>
        <v>-1.5175399201208575</v>
      </c>
      <c r="P339" s="41">
        <v>-1.5175399201208599</v>
      </c>
      <c r="Q339" s="33">
        <f t="shared" si="96"/>
        <v>2.4424906541753444E-15</v>
      </c>
      <c r="R339" s="19">
        <f t="shared" si="90"/>
        <v>-5.6672094316023706E-2</v>
      </c>
      <c r="S339" s="20">
        <f t="shared" ref="S339:S348" si="108">AVERAGE(R160:R339)</f>
        <v>2.1731932272526459E-2</v>
      </c>
      <c r="T339" s="20">
        <v>4.27426539242088E-4</v>
      </c>
      <c r="U339" s="19">
        <f t="shared" si="99"/>
        <v>2.1304505733284372E-2</v>
      </c>
      <c r="W339" s="19">
        <f t="shared" si="105"/>
        <v>0.51142857755933491</v>
      </c>
      <c r="X339" s="21">
        <f t="shared" si="106"/>
        <v>-2.6764592281826993E-2</v>
      </c>
      <c r="Y339" s="19">
        <f t="shared" si="104"/>
        <v>2.1950897931096596</v>
      </c>
      <c r="Z339" s="21">
        <f t="shared" si="92"/>
        <v>-0.12832108812079934</v>
      </c>
      <c r="AA339" s="19">
        <f t="shared" si="89"/>
        <v>2.6917779566980515</v>
      </c>
      <c r="AB339" s="19">
        <f t="shared" si="93"/>
        <v>-4.7671498238364418E-3</v>
      </c>
      <c r="AC339" s="19">
        <f t="shared" si="88"/>
        <v>4.3118047333330634E-4</v>
      </c>
      <c r="AD339" s="19">
        <v>4.31180473333302E-4</v>
      </c>
      <c r="AE339" s="19">
        <f t="shared" si="100"/>
        <v>4.3368086899420177E-18</v>
      </c>
    </row>
    <row r="340" spans="1:31" x14ac:dyDescent="0.25">
      <c r="A340" s="1">
        <v>44146</v>
      </c>
      <c r="B340">
        <v>67228.03</v>
      </c>
      <c r="C340">
        <v>0.31000000238418601</v>
      </c>
      <c r="D340">
        <f t="shared" si="101"/>
        <v>1.2073580191379829E-2</v>
      </c>
      <c r="E340" s="6">
        <f t="shared" si="107"/>
        <v>2.5004455611984503E-2</v>
      </c>
      <c r="F340" s="12">
        <f t="shared" si="102"/>
        <v>1.7825081608597446</v>
      </c>
      <c r="G340" s="6">
        <f t="shared" si="91"/>
        <v>-0.10652523146081283</v>
      </c>
      <c r="H340" s="6">
        <f t="shared" si="98"/>
        <v>-7.4614454710881128E-2</v>
      </c>
      <c r="J340" s="3">
        <f t="shared" si="86"/>
        <v>0.17413767150472251</v>
      </c>
      <c r="K340" s="6">
        <f t="shared" si="87"/>
        <v>6.9333534134527587E-3</v>
      </c>
      <c r="L340" s="12">
        <f t="shared" si="103"/>
        <v>1.2636546923893233</v>
      </c>
      <c r="M340" s="6">
        <f t="shared" si="97"/>
        <v>-6.3812907594423818E-3</v>
      </c>
      <c r="N340" s="6">
        <f t="shared" si="94"/>
        <v>8.7984568536024321E-2</v>
      </c>
      <c r="O340" s="6">
        <f t="shared" si="95"/>
        <v>-1.2734019490000672</v>
      </c>
      <c r="P340" s="41">
        <v>-1.2734019490000701</v>
      </c>
      <c r="Q340" s="33">
        <f t="shared" si="96"/>
        <v>2.886579864025407E-15</v>
      </c>
      <c r="R340" s="19">
        <f t="shared" si="90"/>
        <v>-6.1172996365650802E-2</v>
      </c>
      <c r="S340" s="20">
        <f t="shared" si="108"/>
        <v>2.0593760207600315E-2</v>
      </c>
      <c r="T340" s="20">
        <v>4.0452568439959102E-4</v>
      </c>
      <c r="U340" s="19">
        <f t="shared" si="99"/>
        <v>2.0189234523200723E-2</v>
      </c>
      <c r="W340" s="19">
        <f t="shared" si="105"/>
        <v>0.4828571506908963</v>
      </c>
      <c r="X340" s="21">
        <f t="shared" si="106"/>
        <v>2.5004455611984503E-2</v>
      </c>
      <c r="Y340" s="19">
        <f t="shared" si="104"/>
        <v>2.2499768184057904</v>
      </c>
      <c r="Z340" s="21">
        <f t="shared" si="92"/>
        <v>-0.10844057015986441</v>
      </c>
      <c r="AA340" s="19">
        <f t="shared" si="89"/>
        <v>2.7174469021064964</v>
      </c>
      <c r="AB340" s="19">
        <f t="shared" si="93"/>
        <v>-3.9905313357108847E-3</v>
      </c>
      <c r="AC340" s="19">
        <f t="shared" si="88"/>
        <v>3.9669166322753486E-4</v>
      </c>
      <c r="AD340" s="19">
        <v>3.9669166322753101E-4</v>
      </c>
      <c r="AE340" s="19">
        <f t="shared" si="100"/>
        <v>3.8489177123235407E-18</v>
      </c>
    </row>
    <row r="341" spans="1:31" x14ac:dyDescent="0.25">
      <c r="A341" s="1">
        <v>44147</v>
      </c>
      <c r="B341">
        <v>67303.360000000001</v>
      </c>
      <c r="C341">
        <v>0.50999999046325695</v>
      </c>
      <c r="D341">
        <f t="shared" si="101"/>
        <v>1.1205147614767874E-3</v>
      </c>
      <c r="E341" s="6">
        <f t="shared" si="107"/>
        <v>2.3137472641669163E-3</v>
      </c>
      <c r="F341" s="12">
        <f t="shared" si="102"/>
        <v>1.7866324342402893</v>
      </c>
      <c r="G341" s="6">
        <f t="shared" si="91"/>
        <v>-0.10637772696822945</v>
      </c>
      <c r="H341" s="6">
        <f t="shared" si="98"/>
        <v>-7.247334643716874E-2</v>
      </c>
      <c r="J341" s="3">
        <f t="shared" si="86"/>
        <v>0.1741712631949727</v>
      </c>
      <c r="K341" s="6">
        <f t="shared" si="87"/>
        <v>6.4334077902532553E-4</v>
      </c>
      <c r="L341" s="12">
        <f t="shared" si="103"/>
        <v>1.2644676529835441</v>
      </c>
      <c r="M341" s="6">
        <f t="shared" si="97"/>
        <v>-5.167155894308828E-3</v>
      </c>
      <c r="N341" s="6">
        <f t="shared" si="94"/>
        <v>8.8684513375913765E-2</v>
      </c>
      <c r="O341" s="6">
        <f t="shared" si="95"/>
        <v>-1.2213831880643948</v>
      </c>
      <c r="P341" s="41">
        <v>-1.2213831880643899</v>
      </c>
      <c r="Q341" s="33">
        <f t="shared" si="96"/>
        <v>4.8849813083506888E-15</v>
      </c>
      <c r="R341" s="19">
        <f t="shared" si="90"/>
        <v>-6.1076508843566767E-2</v>
      </c>
      <c r="S341" s="20">
        <f t="shared" si="108"/>
        <v>1.9644689471959645E-2</v>
      </c>
      <c r="T341" s="20">
        <v>3.8261713405938498E-4</v>
      </c>
      <c r="U341" s="19">
        <f t="shared" si="99"/>
        <v>1.9262072337900261E-2</v>
      </c>
      <c r="W341" s="19">
        <f t="shared" si="105"/>
        <v>0.48428572075707582</v>
      </c>
      <c r="X341" s="21">
        <f t="shared" si="106"/>
        <v>2.3137472641669163E-3</v>
      </c>
      <c r="Y341" s="19">
        <f t="shared" si="104"/>
        <v>2.2551826961138159</v>
      </c>
      <c r="Z341" s="21">
        <f t="shared" si="92"/>
        <v>-0.1050915388282293</v>
      </c>
      <c r="AA341" s="19">
        <f t="shared" si="89"/>
        <v>2.8109502750871225</v>
      </c>
      <c r="AB341" s="19">
        <f t="shared" si="93"/>
        <v>-3.7386480920574843E-3</v>
      </c>
      <c r="AC341" s="19">
        <f t="shared" si="88"/>
        <v>3.6416287722687438E-4</v>
      </c>
      <c r="AD341" s="19">
        <v>3.6416287722687102E-4</v>
      </c>
      <c r="AE341" s="19">
        <f t="shared" si="100"/>
        <v>3.3610267347050637E-18</v>
      </c>
    </row>
    <row r="342" spans="1:31" x14ac:dyDescent="0.25">
      <c r="A342" s="1">
        <v>44148</v>
      </c>
      <c r="B342">
        <v>66884.86</v>
      </c>
      <c r="C342">
        <v>0.270000010728836</v>
      </c>
      <c r="D342">
        <f t="shared" si="101"/>
        <v>-6.2181145190968179E-3</v>
      </c>
      <c r="E342" s="6">
        <f t="shared" si="107"/>
        <v>-1.3995755953813759E-2</v>
      </c>
      <c r="F342" s="12">
        <f t="shared" si="102"/>
        <v>1.7616271627114941</v>
      </c>
      <c r="G342" s="6">
        <f t="shared" si="91"/>
        <v>-0.11761645925179243</v>
      </c>
      <c r="H342" s="6">
        <f t="shared" si="98"/>
        <v>-8.545478312109156E-2</v>
      </c>
      <c r="J342" s="3">
        <f t="shared" si="86"/>
        <v>0.17586377060925665</v>
      </c>
      <c r="K342" s="6">
        <f t="shared" si="87"/>
        <v>-3.5357563968718446E-3</v>
      </c>
      <c r="L342" s="12">
        <f t="shared" si="103"/>
        <v>1.2599968033908699</v>
      </c>
      <c r="M342" s="6">
        <f t="shared" si="97"/>
        <v>-4.0484993134415337E-3</v>
      </c>
      <c r="N342" s="6">
        <f t="shared" si="94"/>
        <v>8.4755996146310686E-2</v>
      </c>
      <c r="O342" s="6">
        <f t="shared" si="95"/>
        <v>-1.1729016849738341</v>
      </c>
      <c r="P342" s="41">
        <v>-1.1729016849738301</v>
      </c>
      <c r="Q342" s="33">
        <f t="shared" si="96"/>
        <v>3.9968028886505635E-15</v>
      </c>
      <c r="R342" s="19">
        <f t="shared" si="90"/>
        <v>-6.6879300292678731E-2</v>
      </c>
      <c r="S342" s="20">
        <f t="shared" si="108"/>
        <v>1.8688804020119892E-2</v>
      </c>
      <c r="T342" s="20">
        <v>3.5874065194318203E-4</v>
      </c>
      <c r="U342" s="19">
        <f t="shared" si="99"/>
        <v>1.8330063368176708E-2</v>
      </c>
      <c r="W342" s="19">
        <f t="shared" si="105"/>
        <v>0.44428572058677684</v>
      </c>
      <c r="X342" s="21">
        <f t="shared" si="106"/>
        <v>-1.3995755953813759E-2</v>
      </c>
      <c r="Y342" s="19">
        <f t="shared" si="104"/>
        <v>2.2236197094677435</v>
      </c>
      <c r="Z342" s="21">
        <f t="shared" si="92"/>
        <v>-0.1070833649908991</v>
      </c>
      <c r="AA342" s="19">
        <f t="shared" si="89"/>
        <v>2.8822597927544189</v>
      </c>
      <c r="AB342" s="19">
        <f t="shared" si="93"/>
        <v>-3.715257217968036E-3</v>
      </c>
      <c r="AC342" s="19">
        <f t="shared" si="88"/>
        <v>3.3158176071976247E-4</v>
      </c>
      <c r="AD342" s="19">
        <v>3.31581760719759E-4</v>
      </c>
      <c r="AE342" s="19">
        <f t="shared" si="100"/>
        <v>3.4694469519536142E-18</v>
      </c>
    </row>
    <row r="343" spans="1:31" x14ac:dyDescent="0.25">
      <c r="A343" s="1">
        <v>44149</v>
      </c>
      <c r="B343">
        <v>66884.86</v>
      </c>
      <c r="C343">
        <v>0</v>
      </c>
      <c r="D343">
        <f t="shared" si="101"/>
        <v>0</v>
      </c>
      <c r="E343" s="6">
        <f t="shared" si="107"/>
        <v>0</v>
      </c>
      <c r="F343" s="12">
        <f t="shared" si="102"/>
        <v>1.7616271627114941</v>
      </c>
      <c r="G343" s="6">
        <f t="shared" si="91"/>
        <v>-0.10708336499089921</v>
      </c>
      <c r="H343" s="6">
        <f t="shared" si="98"/>
        <v>-8.5570792683233532E-2</v>
      </c>
      <c r="J343" s="3">
        <f t="shared" ref="J343:J348" si="109">STDEV(D323:D343)*SQRT(365)</f>
        <v>0.17586377060925665</v>
      </c>
      <c r="K343" s="6">
        <f t="shared" ref="K343:K349" si="110">D343*K$2/J343</f>
        <v>0</v>
      </c>
      <c r="L343" s="12">
        <f t="shared" si="103"/>
        <v>1.2599968033908699</v>
      </c>
      <c r="M343" s="6">
        <f t="shared" si="97"/>
        <v>-1.4118405188134897E-3</v>
      </c>
      <c r="N343" s="6">
        <f t="shared" si="94"/>
        <v>7.9858404858638599E-2</v>
      </c>
      <c r="O343" s="6">
        <f t="shared" si="95"/>
        <v>-1.0478773375365484</v>
      </c>
      <c r="P343" s="41">
        <v>-1.04787733753655</v>
      </c>
      <c r="Q343" s="33">
        <f t="shared" si="96"/>
        <v>1.5543122344752192E-15</v>
      </c>
      <c r="R343" s="19">
        <f t="shared" si="90"/>
        <v>-6.0889951705188128E-2</v>
      </c>
      <c r="S343" s="20">
        <f t="shared" si="108"/>
        <v>1.77320468145085E-2</v>
      </c>
      <c r="T343" s="20">
        <v>3.3668386091279798E-4</v>
      </c>
      <c r="U343" s="19">
        <f t="shared" si="99"/>
        <v>1.7395362953595703E-2</v>
      </c>
      <c r="W343" s="19">
        <f t="shared" si="105"/>
        <v>0.36571429031235841</v>
      </c>
      <c r="X343" s="21">
        <f t="shared" si="106"/>
        <v>0</v>
      </c>
      <c r="Y343" s="19">
        <f t="shared" si="104"/>
        <v>2.2236197094677435</v>
      </c>
      <c r="Z343" s="21">
        <f t="shared" si="92"/>
        <v>-0.10094628648440751</v>
      </c>
      <c r="AA343" s="19">
        <f t="shared" si="89"/>
        <v>2.8950673069613941</v>
      </c>
      <c r="AB343" s="19">
        <f t="shared" si="93"/>
        <v>-3.4868372918886907E-3</v>
      </c>
      <c r="AC343" s="19">
        <f t="shared" si="88"/>
        <v>2.9994729304174474E-4</v>
      </c>
      <c r="AD343" s="19">
        <v>2.99947293041741E-4</v>
      </c>
      <c r="AE343" s="19">
        <f t="shared" si="100"/>
        <v>3.7404974950749903E-18</v>
      </c>
    </row>
    <row r="344" spans="1:31" x14ac:dyDescent="0.25">
      <c r="A344" s="1">
        <v>44150</v>
      </c>
      <c r="B344">
        <v>66884.86</v>
      </c>
      <c r="C344">
        <v>0</v>
      </c>
      <c r="D344">
        <f t="shared" si="101"/>
        <v>0</v>
      </c>
      <c r="E344" s="6">
        <f t="shared" si="107"/>
        <v>0</v>
      </c>
      <c r="F344" s="12">
        <f t="shared" si="102"/>
        <v>1.7616271627114941</v>
      </c>
      <c r="G344" s="6">
        <f t="shared" si="91"/>
        <v>-0.10094628648440762</v>
      </c>
      <c r="H344" s="6">
        <f t="shared" si="98"/>
        <v>-9.2063615763519735E-2</v>
      </c>
      <c r="J344" s="3">
        <f t="shared" si="109"/>
        <v>0.17586377060925665</v>
      </c>
      <c r="K344" s="6">
        <f t="shared" si="110"/>
        <v>0</v>
      </c>
      <c r="L344" s="12">
        <f t="shared" si="103"/>
        <v>1.2599968033908699</v>
      </c>
      <c r="M344" s="6">
        <f t="shared" si="97"/>
        <v>-1.4118405188134897E-3</v>
      </c>
      <c r="N344" s="6">
        <f t="shared" si="94"/>
        <v>7.5690675807680963E-2</v>
      </c>
      <c r="O344" s="6">
        <f t="shared" si="95"/>
        <v>-1.0410586816885152</v>
      </c>
      <c r="P344" s="41">
        <v>-1.0410586816885199</v>
      </c>
      <c r="Q344" s="33">
        <f t="shared" si="96"/>
        <v>4.6629367034256575E-15</v>
      </c>
      <c r="R344" s="19">
        <f t="shared" si="90"/>
        <v>-5.7400274163741993E-2</v>
      </c>
      <c r="S344" s="20">
        <f t="shared" si="108"/>
        <v>1.6554435992071962E-2</v>
      </c>
      <c r="T344" s="20">
        <v>3.1230551154965103E-4</v>
      </c>
      <c r="U344" s="19">
        <f t="shared" si="99"/>
        <v>1.624213048052231E-2</v>
      </c>
      <c r="W344" s="19">
        <f t="shared" si="105"/>
        <v>0.28714286003794004</v>
      </c>
      <c r="X344" s="21">
        <f t="shared" si="106"/>
        <v>0</v>
      </c>
      <c r="Y344" s="19">
        <f t="shared" si="104"/>
        <v>2.2236197094677435</v>
      </c>
      <c r="Z344" s="21">
        <f t="shared" si="92"/>
        <v>-0.10094628648440751</v>
      </c>
      <c r="AA344" s="19">
        <f t="shared" si="89"/>
        <v>2.8657868613828645</v>
      </c>
      <c r="AB344" s="19">
        <f t="shared" si="93"/>
        <v>-3.5224631616775793E-3</v>
      </c>
      <c r="AC344" s="19">
        <f t="shared" si="88"/>
        <v>2.6506160618101557E-4</v>
      </c>
      <c r="AD344" s="19">
        <v>2.6506160618101199E-4</v>
      </c>
      <c r="AE344" s="19">
        <f t="shared" si="100"/>
        <v>3.5778671692021646E-18</v>
      </c>
    </row>
    <row r="345" spans="1:31" x14ac:dyDescent="0.25">
      <c r="A345" s="1">
        <v>44151</v>
      </c>
      <c r="B345">
        <v>67123.850000000006</v>
      </c>
      <c r="C345">
        <v>0.31999999284744302</v>
      </c>
      <c r="D345">
        <f t="shared" si="101"/>
        <v>3.5731554196272164E-3</v>
      </c>
      <c r="E345" s="6">
        <f t="shared" si="107"/>
        <v>1.4131123042813559E-2</v>
      </c>
      <c r="F345" s="12">
        <f t="shared" si="102"/>
        <v>1.7865209329033329</v>
      </c>
      <c r="G345" s="6">
        <f t="shared" si="91"/>
        <v>-8.8241647836620363E-2</v>
      </c>
      <c r="H345" s="6">
        <f t="shared" si="98"/>
        <v>-8.5731464994589501E-2</v>
      </c>
      <c r="J345" s="3">
        <f t="shared" si="109"/>
        <v>0.17527872215708074</v>
      </c>
      <c r="K345" s="6">
        <f t="shared" si="110"/>
        <v>2.0385562923176935E-3</v>
      </c>
      <c r="L345" s="12">
        <f t="shared" si="103"/>
        <v>1.2625653778027226</v>
      </c>
      <c r="M345" s="6">
        <f t="shared" si="97"/>
        <v>6.2383765713081019E-4</v>
      </c>
      <c r="N345" s="6">
        <f t="shared" si="94"/>
        <v>8.374009425698925E-2</v>
      </c>
      <c r="O345" s="6">
        <f t="shared" si="95"/>
        <v>-0.97833601273473825</v>
      </c>
      <c r="P345" s="41">
        <v>-0.97833601273473803</v>
      </c>
      <c r="Q345" s="33">
        <f t="shared" si="96"/>
        <v>2.2204460492503131E-16</v>
      </c>
      <c r="R345" s="19">
        <f t="shared" si="90"/>
        <v>-5.0343616584299519E-2</v>
      </c>
      <c r="S345" s="20">
        <f t="shared" si="108"/>
        <v>1.5212273496890822E-2</v>
      </c>
      <c r="T345" s="20">
        <v>2.8545994724142398E-4</v>
      </c>
      <c r="U345" s="19">
        <f t="shared" si="99"/>
        <v>1.4926813549649398E-2</v>
      </c>
      <c r="W345" s="19">
        <f t="shared" si="105"/>
        <v>0.25285714438983387</v>
      </c>
      <c r="X345" s="21">
        <f t="shared" si="106"/>
        <v>1.4131123042813559E-2</v>
      </c>
      <c r="Y345" s="19">
        <f t="shared" si="104"/>
        <v>2.2550419531826575</v>
      </c>
      <c r="Z345" s="21">
        <f t="shared" si="92"/>
        <v>-8.8241647836620141E-2</v>
      </c>
      <c r="AA345" s="19">
        <f t="shared" si="89"/>
        <v>2.7885729304687117</v>
      </c>
      <c r="AB345" s="19">
        <f t="shared" si="93"/>
        <v>-3.164401650481066E-3</v>
      </c>
      <c r="AC345" s="19">
        <f t="shared" si="88"/>
        <v>2.2945437236058681E-4</v>
      </c>
      <c r="AD345" s="19">
        <v>2.2945437236058299E-4</v>
      </c>
      <c r="AE345" s="19">
        <f t="shared" si="100"/>
        <v>3.8218126580114031E-18</v>
      </c>
    </row>
    <row r="346" spans="1:31" x14ac:dyDescent="0.25">
      <c r="A346" s="1">
        <v>44152</v>
      </c>
      <c r="B346">
        <v>67424.850000000006</v>
      </c>
      <c r="C346">
        <v>0</v>
      </c>
      <c r="D346">
        <f t="shared" si="101"/>
        <v>4.4842481472679996E-3</v>
      </c>
      <c r="E346" s="6">
        <f t="shared" si="107"/>
        <v>0</v>
      </c>
      <c r="F346" s="12">
        <f t="shared" si="102"/>
        <v>1.7865209329033329</v>
      </c>
      <c r="G346" s="6">
        <f t="shared" si="91"/>
        <v>-8.8241647836620363E-2</v>
      </c>
      <c r="H346" s="6">
        <f t="shared" si="98"/>
        <v>-7.4565080830389263E-2</v>
      </c>
      <c r="J346" s="3">
        <f t="shared" si="109"/>
        <v>0.17628249523135089</v>
      </c>
      <c r="K346" s="6">
        <f t="shared" si="110"/>
        <v>2.543785269991175E-3</v>
      </c>
      <c r="L346" s="12">
        <f t="shared" si="103"/>
        <v>1.2657770730131781</v>
      </c>
      <c r="M346" s="6">
        <f t="shared" si="97"/>
        <v>8.9798284075004453E-3</v>
      </c>
      <c r="N346" s="6">
        <f t="shared" si="94"/>
        <v>8.5507680863976532E-2</v>
      </c>
      <c r="O346" s="6">
        <f t="shared" si="95"/>
        <v>-0.72898129030692638</v>
      </c>
      <c r="P346" s="41">
        <v>-0.72898129030692604</v>
      </c>
      <c r="Q346" s="33">
        <f t="shared" si="96"/>
        <v>3.3306690738754696E-16</v>
      </c>
      <c r="R346" s="19">
        <f t="shared" si="90"/>
        <v>-5.0056954163720656E-2</v>
      </c>
      <c r="S346" s="20">
        <f t="shared" si="108"/>
        <v>1.3977413406722398E-2</v>
      </c>
      <c r="T346" s="20">
        <v>2.6523163540007999E-4</v>
      </c>
      <c r="U346" s="19">
        <f t="shared" si="99"/>
        <v>1.3712181771322319E-2</v>
      </c>
      <c r="W346" s="19">
        <f t="shared" si="105"/>
        <v>0.20142857091767458</v>
      </c>
      <c r="X346" s="21">
        <f t="shared" si="106"/>
        <v>2.2262224901058086E-2</v>
      </c>
      <c r="Y346" s="19">
        <f t="shared" si="104"/>
        <v>2.3052442043057311</v>
      </c>
      <c r="Z346" s="21">
        <f t="shared" si="92"/>
        <v>-5.2010978306444633E-2</v>
      </c>
      <c r="AA346" s="19">
        <f t="shared" si="89"/>
        <v>2.6950947444583173</v>
      </c>
      <c r="AB346" s="19">
        <f t="shared" si="93"/>
        <v>-1.9298385859491645E-3</v>
      </c>
      <c r="AC346" s="19">
        <f t="shared" ref="AC346:AC348" si="111">AVERAGE(AB167:AB346)</f>
        <v>2.0285418608363128E-4</v>
      </c>
      <c r="AD346" s="19">
        <v>2.0285418608362801E-4</v>
      </c>
      <c r="AE346" s="19">
        <f t="shared" si="100"/>
        <v>3.2797115717686509E-18</v>
      </c>
    </row>
    <row r="347" spans="1:31" x14ac:dyDescent="0.25">
      <c r="A347" s="1">
        <v>44153</v>
      </c>
      <c r="B347">
        <v>67764.850000000006</v>
      </c>
      <c r="C347">
        <v>0</v>
      </c>
      <c r="D347">
        <f t="shared" si="101"/>
        <v>5.0426511886938474E-3</v>
      </c>
      <c r="E347" s="6">
        <f t="shared" si="107"/>
        <v>0</v>
      </c>
      <c r="F347" s="12">
        <f t="shared" si="102"/>
        <v>1.7865209329033329</v>
      </c>
      <c r="G347" s="6">
        <f t="shared" si="91"/>
        <v>-7.2655725114651015E-2</v>
      </c>
      <c r="H347" s="6">
        <f t="shared" si="98"/>
        <v>-7.6675526465166066E-2</v>
      </c>
      <c r="J347" s="3">
        <f t="shared" si="109"/>
        <v>0.17743164449695373</v>
      </c>
      <c r="K347" s="6">
        <f t="shared" si="110"/>
        <v>2.8420247149208064E-3</v>
      </c>
      <c r="L347" s="12">
        <f t="shared" si="103"/>
        <v>1.2693744427382616</v>
      </c>
      <c r="M347" s="6">
        <f t="shared" si="97"/>
        <v>1.1127108127244378E-2</v>
      </c>
      <c r="N347" s="6">
        <f t="shared" si="94"/>
        <v>8.8592720521228241E-2</v>
      </c>
      <c r="O347" s="6">
        <f t="shared" si="95"/>
        <v>-0.64838687120750216</v>
      </c>
      <c r="P347" s="41">
        <v>-0.64838687120750205</v>
      </c>
      <c r="Q347" s="33">
        <f t="shared" si="96"/>
        <v>1.1102230246251565E-16</v>
      </c>
      <c r="R347" s="19">
        <f t="shared" si="90"/>
        <v>-4.0948572235038054E-2</v>
      </c>
      <c r="S347" s="20">
        <f t="shared" si="108"/>
        <v>1.2756189843757832E-2</v>
      </c>
      <c r="T347" s="20">
        <v>2.39173262546661E-4</v>
      </c>
      <c r="U347" s="19">
        <f t="shared" si="99"/>
        <v>1.2517016581211172E-2</v>
      </c>
      <c r="W347" s="19">
        <f t="shared" si="105"/>
        <v>0.15714285629136229</v>
      </c>
      <c r="X347" s="21">
        <f t="shared" si="106"/>
        <v>3.2089598647387113E-2</v>
      </c>
      <c r="Y347" s="19">
        <f t="shared" si="104"/>
        <v>2.3792185656061169</v>
      </c>
      <c r="Z347" s="21">
        <f t="shared" si="92"/>
        <v>-2.3869600923686507E-2</v>
      </c>
      <c r="AA347" s="19">
        <f t="shared" si="89"/>
        <v>2.6075020567998952</v>
      </c>
      <c r="AB347" s="19">
        <f t="shared" si="93"/>
        <v>-9.1542021458579077E-4</v>
      </c>
      <c r="AC347" s="19">
        <f t="shared" si="111"/>
        <v>1.7655591046484618E-4</v>
      </c>
      <c r="AD347" s="19">
        <v>1.7655591046484301E-4</v>
      </c>
      <c r="AE347" s="19">
        <f t="shared" si="100"/>
        <v>3.1712913545201005E-18</v>
      </c>
    </row>
    <row r="348" spans="1:31" x14ac:dyDescent="0.25">
      <c r="A348" s="1">
        <v>44154</v>
      </c>
      <c r="B348">
        <v>68142.850000000006</v>
      </c>
      <c r="C348">
        <v>0</v>
      </c>
      <c r="D348">
        <f t="shared" si="101"/>
        <v>5.5781131368253245E-3</v>
      </c>
      <c r="E348" s="6">
        <f t="shared" si="107"/>
        <v>0</v>
      </c>
      <c r="F348" s="12">
        <f t="shared" si="102"/>
        <v>1.7865209329033329</v>
      </c>
      <c r="G348" s="6">
        <f t="shared" si="91"/>
        <v>-7.4815978021234519E-2</v>
      </c>
      <c r="H348" s="6">
        <f t="shared" si="98"/>
        <v>-7.6675526465166066E-2</v>
      </c>
      <c r="J348" s="3">
        <f t="shared" si="109"/>
        <v>0.17775058396164942</v>
      </c>
      <c r="K348" s="6">
        <f t="shared" si="110"/>
        <v>3.1381686701118412E-3</v>
      </c>
      <c r="L348" s="12">
        <f t="shared" si="103"/>
        <v>1.2733579538451034</v>
      </c>
      <c r="M348" s="6">
        <f t="shared" si="97"/>
        <v>1.330501966802955E-2</v>
      </c>
      <c r="N348" s="6">
        <f t="shared" si="94"/>
        <v>9.2008908091279595E-2</v>
      </c>
      <c r="O348" s="6">
        <f t="shared" si="95"/>
        <v>-0.5795655492313303</v>
      </c>
      <c r="P348" s="41">
        <v>-0.57956554923132997</v>
      </c>
      <c r="Q348" s="33">
        <f t="shared" si="96"/>
        <v>3.3306690738754696E-16</v>
      </c>
      <c r="R348" s="19">
        <f t="shared" si="90"/>
        <v>-4.209042600803857E-2</v>
      </c>
      <c r="S348" s="20">
        <f t="shared" si="108"/>
        <v>1.1255245225355762E-2</v>
      </c>
      <c r="T348" s="20">
        <v>2.13803497612596E-4</v>
      </c>
      <c r="U348" s="19">
        <f t="shared" si="99"/>
        <v>1.1041441727743167E-2</v>
      </c>
      <c r="W348" s="19">
        <f t="shared" si="105"/>
        <v>8.4285714796611289E-2</v>
      </c>
      <c r="X348" s="21">
        <f t="shared" si="106"/>
        <v>6.6181002917111084E-2</v>
      </c>
      <c r="Y348" s="19">
        <f t="shared" si="104"/>
        <v>2.5366776364369401</v>
      </c>
      <c r="Z348" s="21">
        <f t="shared" si="92"/>
        <v>3.6870341078450553E-2</v>
      </c>
      <c r="AA348" s="19">
        <f t="shared" si="89"/>
        <v>2.6462576431794469</v>
      </c>
      <c r="AB348" s="19">
        <f t="shared" si="93"/>
        <v>1.3933012597424671E-3</v>
      </c>
      <c r="AC348" s="19">
        <f t="shared" si="111"/>
        <v>1.6496513080531129E-4</v>
      </c>
      <c r="AD348" s="19">
        <v>1.6496513080530801E-4</v>
      </c>
      <c r="AE348" s="19">
        <f t="shared" si="100"/>
        <v>3.2797115717686509E-18</v>
      </c>
    </row>
    <row r="349" spans="1:31" x14ac:dyDescent="0.25">
      <c r="H349" s="6">
        <f t="shared" si="98"/>
        <v>-1</v>
      </c>
      <c r="K349" s="6" t="e">
        <f t="shared" si="110"/>
        <v>#DIV/0!</v>
      </c>
      <c r="L349" s="12" t="e">
        <f t="shared" si="103"/>
        <v>#DIV/0!</v>
      </c>
      <c r="M349" s="6" t="e">
        <f t="shared" si="97"/>
        <v>#DIV/0!</v>
      </c>
      <c r="N349" s="6" t="e">
        <f t="shared" si="94"/>
        <v>#DIV/0!</v>
      </c>
      <c r="O349" s="6" t="e">
        <f t="shared" si="95"/>
        <v>#DIV/0!</v>
      </c>
      <c r="P349" s="37"/>
      <c r="Q349" s="32" t="s">
        <v>39</v>
      </c>
      <c r="U349" s="19" t="s">
        <v>8</v>
      </c>
      <c r="AE349" s="19" t="s">
        <v>8</v>
      </c>
    </row>
    <row r="350" spans="1:31" x14ac:dyDescent="0.25">
      <c r="Q350" s="31">
        <f>MAX(Q231:Q348)</f>
        <v>2.8421709430404007E-14</v>
      </c>
      <c r="U350" s="19">
        <f>MAX(U2:U348)</f>
        <v>0.12402970965916868</v>
      </c>
      <c r="AE350" s="19">
        <f>MAX(AE2:AE348)</f>
        <v>5.0306980803327406E-17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Strategy126548162_leverageData1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bs</cp:lastModifiedBy>
  <dcterms:created xsi:type="dcterms:W3CDTF">2020-11-23T17:16:05Z</dcterms:created>
  <dcterms:modified xsi:type="dcterms:W3CDTF">2020-11-25T16:16:58Z</dcterms:modified>
</cp:coreProperties>
</file>