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Soham\NMIMS\FIRST YEAR (311)\SEM 1\IBA\"/>
    </mc:Choice>
  </mc:AlternateContent>
  <xr:revisionPtr revIDLastSave="0" documentId="13_ncr:1_{D5E6D998-11AB-4FCC-94E7-DCC5E0DC25B9}" xr6:coauthVersionLast="47" xr6:coauthVersionMax="47" xr10:uidLastSave="{00000000-0000-0000-0000-000000000000}"/>
  <bookViews>
    <workbookView xWindow="-108" yWindow="-108" windowWidth="23256" windowHeight="13176" tabRatio="834" activeTab="4" xr2:uid="{00000000-000D-0000-FFFF-FFFF00000000}"/>
  </bookViews>
  <sheets>
    <sheet name="Data" sheetId="1" r:id="rId1"/>
    <sheet name="Map" sheetId="11" r:id="rId2"/>
    <sheet name="Product Category" sheetId="12" r:id="rId3"/>
    <sheet name="Total" sheetId="15" r:id="rId4"/>
    <sheet name="DashBoard" sheetId="14" r:id="rId5"/>
  </sheets>
  <definedNames>
    <definedName name="_xlchart.v5.0" hidden="1">Map!$E$3</definedName>
    <definedName name="_xlchart.v5.1" hidden="1">Map!$E$4:$E$9</definedName>
    <definedName name="_xlchart.v5.2" hidden="1">Map!$F$3</definedName>
    <definedName name="_xlchart.v5.3" hidden="1">Map!$F$4:$F$9</definedName>
    <definedName name="Dash_Data">Table1[#All]</definedName>
    <definedName name="Slicer_Product_Line1">#N/A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 i="14" l="1"/>
  <c r="AN24" i="14"/>
  <c r="AL22" i="14"/>
  <c r="AM24" i="14"/>
  <c r="AL24" i="14"/>
  <c r="AL21" i="14"/>
  <c r="AM21" i="14"/>
  <c r="AN23" i="14"/>
  <c r="AL23" i="14"/>
  <c r="AN21" i="14"/>
  <c r="AM22" i="14"/>
  <c r="AM23" i="14"/>
  <c r="AN22" i="14"/>
  <c r="AN26" i="14" l="1"/>
  <c r="AM26" i="14"/>
  <c r="AL26" i="14"/>
  <c r="AK18" i="14"/>
  <c r="Z103" i="1" l="1"/>
  <c r="E103" i="1" l="1"/>
  <c r="D103" i="1"/>
</calcChain>
</file>

<file path=xl/sharedStrings.xml><?xml version="1.0" encoding="utf-8"?>
<sst xmlns="http://schemas.openxmlformats.org/spreadsheetml/2006/main" count="1496" uniqueCount="285">
  <si>
    <t>Order_Date</t>
  </si>
  <si>
    <t>Delivery_Date</t>
  </si>
  <si>
    <t>Quantity</t>
  </si>
  <si>
    <t>RetailPrice</t>
  </si>
  <si>
    <t>Cost</t>
  </si>
  <si>
    <t>Discount</t>
  </si>
  <si>
    <t>OrderTypeLabel</t>
  </si>
  <si>
    <t>Continent</t>
  </si>
  <si>
    <t>State_Code</t>
  </si>
  <si>
    <t>StateName</t>
  </si>
  <si>
    <t>Region</t>
  </si>
  <si>
    <t>City</t>
  </si>
  <si>
    <t>Postal_Code</t>
  </si>
  <si>
    <t>CountryLabel</t>
  </si>
  <si>
    <t>Year</t>
  </si>
  <si>
    <t>Quarter</t>
  </si>
  <si>
    <t>Month</t>
  </si>
  <si>
    <t>MonthName</t>
  </si>
  <si>
    <t>Product_Line</t>
  </si>
  <si>
    <t>Product_Category</t>
  </si>
  <si>
    <t>Product_Group</t>
  </si>
  <si>
    <t>Product_Name</t>
  </si>
  <si>
    <t>Supplier_Name</t>
  </si>
  <si>
    <t>SupplierCountryLabel</t>
  </si>
  <si>
    <t>SupplierContinent</t>
  </si>
  <si>
    <t>Profit</t>
  </si>
  <si>
    <t>.</t>
  </si>
  <si>
    <t>Internet Sale</t>
  </si>
  <si>
    <t>Australia/Pacific</t>
  </si>
  <si>
    <t>Western Australia</t>
  </si>
  <si>
    <t>Leinster</t>
  </si>
  <si>
    <t>Australia</t>
  </si>
  <si>
    <t>January</t>
  </si>
  <si>
    <t>Clothes &amp; Shoes</t>
  </si>
  <si>
    <t>Clothes</t>
  </si>
  <si>
    <t>Tracker Clothes</t>
  </si>
  <si>
    <t>Action Men's Swimming Trunks</t>
  </si>
  <si>
    <t>3Top Sports</t>
  </si>
  <si>
    <t>United States</t>
  </si>
  <si>
    <t>North America</t>
  </si>
  <si>
    <t>New South Wales</t>
  </si>
  <si>
    <t>Berowra</t>
  </si>
  <si>
    <t>Eclipse Clothing</t>
  </si>
  <si>
    <t>Big Guy Men's Quadrant Pattern Shorts Golf</t>
  </si>
  <si>
    <t>Eclipse Inc</t>
  </si>
  <si>
    <t>Stockings &amp; Socks</t>
  </si>
  <si>
    <t>Men's Trekking Socks High</t>
  </si>
  <si>
    <t>Twain Inc</t>
  </si>
  <si>
    <t>Northbridge</t>
  </si>
  <si>
    <t>Sports</t>
  </si>
  <si>
    <t>Assorted Sports Articles</t>
  </si>
  <si>
    <t>Darts</t>
  </si>
  <si>
    <t>Aim4it 80% Tungsten 22 Gram</t>
  </si>
  <si>
    <t>Royal Darts Ltd</t>
  </si>
  <si>
    <t>United Kingdom</t>
  </si>
  <si>
    <t>Europe</t>
  </si>
  <si>
    <t>Canada</t>
  </si>
  <si>
    <t>Golf</t>
  </si>
  <si>
    <t>Ball Bag</t>
  </si>
  <si>
    <t>Van Dammeren International</t>
  </si>
  <si>
    <t>Netherlands</t>
  </si>
  <si>
    <t>Rosefinch Deluxe Cart 9 1/2  Navy</t>
  </si>
  <si>
    <t>Outdoors</t>
  </si>
  <si>
    <t>Anoraks &amp; Parkas</t>
  </si>
  <si>
    <t>Jacket Talkeetna</t>
  </si>
  <si>
    <t>Miller Trading Inc</t>
  </si>
  <si>
    <t>Outdoor Gear</t>
  </si>
  <si>
    <t>Plate Picnic Deep</t>
  </si>
  <si>
    <t>Prime Sports Ltd</t>
  </si>
  <si>
    <t>Racket Sports</t>
  </si>
  <si>
    <t>Smasher Super Rq Ti 350 Tennis Racket</t>
  </si>
  <si>
    <t>British Sports Ltd</t>
  </si>
  <si>
    <t>Top Force 25 Junior</t>
  </si>
  <si>
    <t>Le Blanc S.A.</t>
  </si>
  <si>
    <t>France</t>
  </si>
  <si>
    <t>Shoes</t>
  </si>
  <si>
    <t>Eclipse Shoes</t>
  </si>
  <si>
    <t>Sire Air Tailwind 1v Running Shoes</t>
  </si>
  <si>
    <t>Woman's Air Tuned Sovereign</t>
  </si>
  <si>
    <t>Denmark</t>
  </si>
  <si>
    <t>Badminton</t>
  </si>
  <si>
    <t>Paltinum Badminton Racket</t>
  </si>
  <si>
    <t>Tennis</t>
  </si>
  <si>
    <t>Smasher Shorts</t>
  </si>
  <si>
    <t>Spain</t>
  </si>
  <si>
    <t>Children</t>
  </si>
  <si>
    <t>Children Sports</t>
  </si>
  <si>
    <t>N.D. Gear, Kids</t>
  </si>
  <si>
    <t>Butch Sweatshirt with Tube</t>
  </si>
  <si>
    <t>Luna sastreria S.A.</t>
  </si>
  <si>
    <t>Tracker Kid's Clothes</t>
  </si>
  <si>
    <t>W.a. Short Y</t>
  </si>
  <si>
    <t>Running - Jogging</t>
  </si>
  <si>
    <t>Running Clothes</t>
  </si>
  <si>
    <t>Astor Jacket</t>
  </si>
  <si>
    <t>Skates</t>
  </si>
  <si>
    <t>Hull Ice Hockey skates</t>
  </si>
  <si>
    <t>Magnifico Sports</t>
  </si>
  <si>
    <t>Portugal</t>
  </si>
  <si>
    <t>Dima Shiny Children's Suit</t>
  </si>
  <si>
    <t>Bathing Suits, Kids</t>
  </si>
  <si>
    <t>Fashion Scuba Suit Sun Protection, Girl</t>
  </si>
  <si>
    <t>Dolphin Sportswear Inc</t>
  </si>
  <si>
    <t>Casual V-Neck Men's Sweatshirt</t>
  </si>
  <si>
    <t>Knitwear</t>
  </si>
  <si>
    <t>Instyle Pullover Mid</t>
  </si>
  <si>
    <t>AllSeasons Outdoor Clothing</t>
  </si>
  <si>
    <t>Sports Bra</t>
  </si>
  <si>
    <t>Green Tomato</t>
  </si>
  <si>
    <t>Green Lime Jazz Pants</t>
  </si>
  <si>
    <t>Green Lime Sports Inc</t>
  </si>
  <si>
    <t>Woman's Woven Pants L</t>
  </si>
  <si>
    <t>Basic Mid. Grip</t>
  </si>
  <si>
    <t>Orion Clothing</t>
  </si>
  <si>
    <t>Jacket Women's Down Jacket</t>
  </si>
  <si>
    <t>Fuller Trading Co.</t>
  </si>
  <si>
    <t>Comfort Pants</t>
  </si>
  <si>
    <t>Greenline Sports Ltd</t>
  </si>
  <si>
    <t>Indoor Sports</t>
  </si>
  <si>
    <t>Fitness</t>
  </si>
  <si>
    <t>Topgun Evb-10 Vinyl-Dumbbells 4.5</t>
  </si>
  <si>
    <t>TrimSport B.V.</t>
  </si>
  <si>
    <t>Big Guy Men's Air Mickey Willy Shoes</t>
  </si>
  <si>
    <t>Knitted Accessories</t>
  </si>
  <si>
    <t>Mayday Fleece Cap</t>
  </si>
  <si>
    <t>Mayday Inc</t>
  </si>
  <si>
    <t>Woman's Air Shatter Mid LI</t>
  </si>
  <si>
    <t>Soft Gel Court Men's Indoor Shoes</t>
  </si>
  <si>
    <t>Pro Sportswear Inc</t>
  </si>
  <si>
    <t>Tracker Shoes</t>
  </si>
  <si>
    <t>Hgf Tarantula Men's Indoor Shoes</t>
  </si>
  <si>
    <t>Plastic Plug 19.5 cm A`10</t>
  </si>
  <si>
    <t>Assorted Sports articles</t>
  </si>
  <si>
    <t>Brown Metallic</t>
  </si>
  <si>
    <t>CrystalClear Optics Inc</t>
  </si>
  <si>
    <t>Children's Tee</t>
  </si>
  <si>
    <t>Fred Check</t>
  </si>
  <si>
    <t>Titanium Destiny</t>
  </si>
  <si>
    <t>Tents</t>
  </si>
  <si>
    <t>Hurricane 4</t>
  </si>
  <si>
    <t>Petterson AB</t>
  </si>
  <si>
    <t>Sweden</t>
  </si>
  <si>
    <t>Team Sports</t>
  </si>
  <si>
    <t>Basket Ball</t>
  </si>
  <si>
    <t>Basket Ball Pro</t>
  </si>
  <si>
    <t>HighPoint Trading</t>
  </si>
  <si>
    <t>Jogging</t>
  </si>
  <si>
    <t>A-team Sweat Round Neck, Small Logo</t>
  </si>
  <si>
    <t>A Team Sports</t>
  </si>
  <si>
    <t>Soccer</t>
  </si>
  <si>
    <t>Prosoccer Away Shirt</t>
  </si>
  <si>
    <t>Fga Sports Inc</t>
  </si>
  <si>
    <t>Roth T-Shirt</t>
  </si>
  <si>
    <t>Women's Jacket</t>
  </si>
  <si>
    <t>Retail Sale</t>
  </si>
  <si>
    <t>Victoria</t>
  </si>
  <si>
    <t>East Malvern</t>
  </si>
  <si>
    <t>Sleepingbags</t>
  </si>
  <si>
    <t>Expedition 20,Medium,Right,Forestgreen</t>
  </si>
  <si>
    <t>Top Sports</t>
  </si>
  <si>
    <t>Mundaring</t>
  </si>
  <si>
    <t>Swim Sports</t>
  </si>
  <si>
    <t>Bathing Suits</t>
  </si>
  <si>
    <t>Sunfit Bombay Swimming Trunks</t>
  </si>
  <si>
    <t>Nautlius SportsWear Inc</t>
  </si>
  <si>
    <t>Alfords Point</t>
  </si>
  <si>
    <t>Power 72 millimetre/83a Wheel (4-pack)</t>
  </si>
  <si>
    <t>Aim4it 16 Gram Softtip Pil</t>
  </si>
  <si>
    <t>St Leonards</t>
  </si>
  <si>
    <t>Glove Ski Gloves</t>
  </si>
  <si>
    <t>Scandinavian Clothing A/S</t>
  </si>
  <si>
    <t>Norway</t>
  </si>
  <si>
    <t>South Windsor</t>
  </si>
  <si>
    <t>Bretagne Soft-Tech Women's Glove, left</t>
  </si>
  <si>
    <t>Golf Clothes</t>
  </si>
  <si>
    <t>Cap Golf Cap</t>
  </si>
  <si>
    <t>Mike Schaeffer Inc</t>
  </si>
  <si>
    <t>Catalog Sale</t>
  </si>
  <si>
    <t>Queensland</t>
  </si>
  <si>
    <t>Brisbane</t>
  </si>
  <si>
    <t>Montevideo Men's Shorts</t>
  </si>
  <si>
    <t>Rollerskate Roller Skates Xpander</t>
  </si>
  <si>
    <t>Campbellfield</t>
  </si>
  <si>
    <t>Men's Singlet</t>
  </si>
  <si>
    <t>Force Sports</t>
  </si>
  <si>
    <t>Belgium</t>
  </si>
  <si>
    <t>Southport</t>
  </si>
  <si>
    <t>Extra Turbo 33 Classic Side-By-Side</t>
  </si>
  <si>
    <t>Roll-Over Inc</t>
  </si>
  <si>
    <t>Extra Turbo 33, Side-By-Side</t>
  </si>
  <si>
    <t>Edgeworth</t>
  </si>
  <si>
    <t>Zx Women's Dance Pants</t>
  </si>
  <si>
    <t>Osprey</t>
  </si>
  <si>
    <t>Osprey Cell O-Five Low, Leather</t>
  </si>
  <si>
    <t>Triple Sportswear Inc</t>
  </si>
  <si>
    <t>South Australia</t>
  </si>
  <si>
    <t>Kingswood</t>
  </si>
  <si>
    <t>Soccer Fan Football Player Shirt</t>
  </si>
  <si>
    <t>SportsFan Products Ltd</t>
  </si>
  <si>
    <t>Harvey</t>
  </si>
  <si>
    <t>Backpacks</t>
  </si>
  <si>
    <t>Backpack Boblebee Peoples Burden</t>
  </si>
  <si>
    <t>Harris Park</t>
  </si>
  <si>
    <t>High Tec Full Zip Sleeveless Top</t>
  </si>
  <si>
    <t>Liverpool</t>
  </si>
  <si>
    <t>Big Guy Men's Core Shorts</t>
  </si>
  <si>
    <t>Big Guy Men's Polo-Shirt Fit</t>
  </si>
  <si>
    <t>Geraldton</t>
  </si>
  <si>
    <t>Big Guy Men's Rocket Tactel Jacket</t>
  </si>
  <si>
    <t>Mick's.small Small Logo Tee</t>
  </si>
  <si>
    <t>St Lucia</t>
  </si>
  <si>
    <t>Ounce Lemon, packet</t>
  </si>
  <si>
    <t>Ypsilon S.A.</t>
  </si>
  <si>
    <t>Enmore</t>
  </si>
  <si>
    <t>Pro-roll Nitro Roller Skates</t>
  </si>
  <si>
    <t>Bornia</t>
  </si>
  <si>
    <t>Triffy Jacket</t>
  </si>
  <si>
    <t>Triffy B.V.</t>
  </si>
  <si>
    <t>Balmain</t>
  </si>
  <si>
    <t>Eliza Top with Hood</t>
  </si>
  <si>
    <t>Mulgrave North</t>
  </si>
  <si>
    <t>Fleece Hat</t>
  </si>
  <si>
    <t>Bondi</t>
  </si>
  <si>
    <t>Eclipse, Kid's Shoes</t>
  </si>
  <si>
    <t>Tony's Children's Deschutz (Bg) Shoes</t>
  </si>
  <si>
    <t>Ultra Infant 3 Pack Socks</t>
  </si>
  <si>
    <t>Laverton</t>
  </si>
  <si>
    <t>Aim4it 80% Tungsten 21 Gram</t>
  </si>
  <si>
    <t>Castle Hill</t>
  </si>
  <si>
    <t>Sioux Men's Backpack 26 Litre.</t>
  </si>
  <si>
    <t>Mayday Soul Ht Jacket</t>
  </si>
  <si>
    <t>Cary Nc 27513-2414</t>
  </si>
  <si>
    <t>Pro-roll Sabotage-Rp  Roller Skates</t>
  </si>
  <si>
    <t>Langwarrin</t>
  </si>
  <si>
    <t>Tee18 Troon 7  Black/Red</t>
  </si>
  <si>
    <t>Mount Waverley</t>
  </si>
  <si>
    <t>Lucky Guy, Kids</t>
  </si>
  <si>
    <t>Coastal Jacket</t>
  </si>
  <si>
    <t>Athelstone</t>
  </si>
  <si>
    <t>Big Guy Men's Fresh Soft Nylon Pants</t>
  </si>
  <si>
    <t>St Georges Terrace</t>
  </si>
  <si>
    <t>Feelgood 55-75 Litre Black Women's Backpack</t>
  </si>
  <si>
    <t>Toto Outdoor Gear</t>
  </si>
  <si>
    <t>A-team Action-Tech Bra</t>
  </si>
  <si>
    <t>Bladeline Zx 7-Men's Fitness In-Line</t>
  </si>
  <si>
    <t>Dinmore</t>
  </si>
  <si>
    <t>Big Guy Men's Sweatshirt w/Round Neck</t>
  </si>
  <si>
    <t>Clarence Gardens</t>
  </si>
  <si>
    <t>Woman's Mandarin Stretch Tee</t>
  </si>
  <si>
    <t>Altona</t>
  </si>
  <si>
    <t>Big Guy Men's New Micro Fibre Jacket</t>
  </si>
  <si>
    <t>Aluminum Bottle 0,75 L Silver/Black</t>
  </si>
  <si>
    <t>Gymnastic Clothing</t>
  </si>
  <si>
    <t>Blues Jazz Pants Suplex</t>
  </si>
  <si>
    <t>Sportico</t>
  </si>
  <si>
    <t>Top Trim</t>
  </si>
  <si>
    <t>Top Men's Jackson Knitted Sweater w/Zip</t>
  </si>
  <si>
    <t>Top Sports Inc</t>
  </si>
  <si>
    <t>Big Guy Men's Air Tiempo Pro Ic Shoes</t>
  </si>
  <si>
    <t>Perfect Fit Women's Roller Skates XP</t>
  </si>
  <si>
    <t>Sweat</t>
  </si>
  <si>
    <t>Men's Jacket Caians</t>
  </si>
  <si>
    <t>Indoor Handbold Special Shoes</t>
  </si>
  <si>
    <t>Pro Fit  Gel Ds Trainer Iv Men's Running Shoe</t>
  </si>
  <si>
    <t>Gloves &amp; Mittens</t>
  </si>
  <si>
    <t>Massif Pro Rider Gloves</t>
  </si>
  <si>
    <t>Massif S.A.</t>
  </si>
  <si>
    <t>Mns.riding Women's Running Shoes</t>
  </si>
  <si>
    <t>Row Labels</t>
  </si>
  <si>
    <t>Grand Total</t>
  </si>
  <si>
    <t>Sum of RetailPrice</t>
  </si>
  <si>
    <t>Sum of Profit</t>
  </si>
  <si>
    <t>Column Labels</t>
  </si>
  <si>
    <t>Total</t>
  </si>
  <si>
    <t>Sum of Quantity</t>
  </si>
  <si>
    <t>(All)</t>
  </si>
  <si>
    <t>Northern Territory</t>
  </si>
  <si>
    <t>Darwin</t>
  </si>
  <si>
    <t>Sales</t>
  </si>
  <si>
    <t>Total Sales</t>
  </si>
  <si>
    <t xml:space="preserve">Details for </t>
  </si>
  <si>
    <t>Revenue</t>
  </si>
  <si>
    <t>Products Sold</t>
  </si>
  <si>
    <t xml:space="preserve"> Region</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</si>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</sst>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_);[Red]\(&quot;$&quot;#,##0.00\)"/>
    <numFmt numFmtId="165" formatCode="_ * #,##0_ ;_ * \-#,##0_ ;_ * &quot;-&quot;??_ ;_ @_ "/>
    <numFmt numFmtId="166" formatCode="_-[$$-409]* #,##0.00_ ;_-[$$-409]* \-#,##0.00\ ;_-[$$-409]* &quot;-&quot;??_ ;_-@_ "/>
    <numFmt numFmtId="167"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C00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15"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49" fontId="0" fillId="35" borderId="0" xfId="0" applyNumberFormat="1" applyFill="1"/>
    <xf numFmtId="0" fontId="0" fillId="35" borderId="0" xfId="0" applyFill="1"/>
    <xf numFmtId="0" fontId="0" fillId="34" borderId="0" xfId="0" applyFill="1"/>
    <xf numFmtId="0" fontId="17" fillId="35" borderId="0" xfId="0" applyFont="1" applyFill="1"/>
    <xf numFmtId="49" fontId="17" fillId="35" borderId="0" xfId="0" applyNumberFormat="1" applyFont="1" applyFill="1" applyAlignment="1">
      <alignment horizontal="right"/>
    </xf>
    <xf numFmtId="165" fontId="17" fillId="35" borderId="0" xfId="42" applyNumberFormat="1" applyFont="1" applyFill="1" applyBorder="1"/>
    <xf numFmtId="165" fontId="13" fillId="35" borderId="0" xfId="42" applyNumberFormat="1" applyFont="1" applyFill="1" applyBorder="1" applyAlignment="1">
      <alignment horizontal="center" vertical="center"/>
    </xf>
    <xf numFmtId="166" fontId="13" fillId="35" borderId="0" xfId="42" applyNumberFormat="1" applyFont="1" applyFill="1" applyBorder="1" applyAlignment="1">
      <alignment horizontal="center" vertical="center"/>
    </xf>
    <xf numFmtId="167" fontId="17" fillId="35" borderId="0" xfId="42" applyNumberFormat="1" applyFont="1" applyFill="1" applyBorder="1"/>
    <xf numFmtId="165" fontId="13" fillId="35" borderId="0" xfId="42" applyNumberFormat="1" applyFont="1" applyFill="1" applyBorder="1" applyAlignment="1">
      <alignment horizontal="left"/>
    </xf>
    <xf numFmtId="165" fontId="13" fillId="35" borderId="0" xfId="42" applyNumberFormat="1" applyFont="1" applyFill="1" applyBorder="1"/>
    <xf numFmtId="167" fontId="13" fillId="35" borderId="0" xfId="42" applyNumberFormat="1" applyFont="1" applyFill="1" applyBorder="1"/>
    <xf numFmtId="167" fontId="0" fillId="0" borderId="0" xfId="42" applyNumberFormat="1" applyFont="1"/>
    <xf numFmtId="0" fontId="14" fillId="35" borderId="0" xfId="0" applyFont="1" applyFill="1"/>
    <xf numFmtId="165" fontId="19" fillId="35" borderId="0" xfId="42" applyNumberFormat="1" applyFont="1" applyFill="1" applyBorder="1" applyAlignment="1">
      <alignment horizontal="left"/>
    </xf>
    <xf numFmtId="165" fontId="19" fillId="35" borderId="0" xfId="42" applyNumberFormat="1" applyFont="1" applyFill="1" applyBorder="1"/>
    <xf numFmtId="167" fontId="19" fillId="35" borderId="0" xfId="42" applyNumberFormat="1" applyFont="1" applyFill="1" applyBorder="1"/>
    <xf numFmtId="0" fontId="13" fillId="35" borderId="0" xfId="0" applyFont="1" applyFill="1" applyAlignment="1">
      <alignment horizontal="center"/>
    </xf>
    <xf numFmtId="0" fontId="18" fillId="34" borderId="10" xfId="0" applyFont="1" applyFill="1" applyBorder="1" applyAlignment="1">
      <alignment horizontal="left" vertical="center"/>
    </xf>
    <xf numFmtId="0" fontId="18" fillId="34" borderId="0" xfId="0" applyFont="1" applyFill="1" applyAlignment="1">
      <alignment horizontal="left"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_);[Red]\(&quot;$&quot;#,##0.00\)"/>
    </dxf>
    <dxf>
      <numFmt numFmtId="164" formatCode="&quot;$&quot;#,##0.00_);[Red]\(&quot;$&quot;#,##0.00\)"/>
    </dxf>
    <dxf>
      <numFmt numFmtId="164" formatCode="&quot;$&quot;#,##0.00_);[Red]\(&quot;$&quot;#,##0.00\)"/>
    </dxf>
    <dxf>
      <numFmt numFmtId="168" formatCode="d\-mmm\-yy"/>
    </dxf>
    <dxf>
      <numFmt numFmtId="168" formatCode="d\-mmm\-yy"/>
    </dxf>
  </dxfs>
  <tableStyles count="0" defaultTableStyle="TableStyleMedium2" defaultPivotStyle="PivotStyleLight16"/>
  <colors>
    <mruColors>
      <color rgb="FFD7A1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(Soham Vasudeo-70112000079).xlsx]Product Category!PivotTable6</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Sales by Product</a:t>
            </a:r>
          </a:p>
        </c:rich>
      </c:tx>
      <c:layout>
        <c:manualLayout>
          <c:xMode val="edge"/>
          <c:yMode val="edge"/>
          <c:x val="0.77396178232224899"/>
          <c:y val="2.2302250815151657E-2"/>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3931759548436"/>
          <c:y val="6.1331189741667055E-2"/>
          <c:w val="0.52049363624139666"/>
          <c:h val="0.80932541398553071"/>
        </c:manualLayout>
      </c:layout>
      <c:barChart>
        <c:barDir val="bar"/>
        <c:grouping val="clustered"/>
        <c:varyColors val="0"/>
        <c:ser>
          <c:idx val="0"/>
          <c:order val="0"/>
          <c:tx>
            <c:strRef>
              <c:f>'Product Category'!$B$11:$B$12</c:f>
              <c:strCache>
                <c:ptCount val="1"/>
                <c:pt idx="0">
                  <c:v>Catalog Sale</c:v>
                </c:pt>
              </c:strCache>
            </c:strRef>
          </c:tx>
          <c:spPr>
            <a:solidFill>
              <a:schemeClr val="accent1"/>
            </a:solidFill>
            <a:ln>
              <a:noFill/>
            </a:ln>
            <a:effectLst/>
          </c:spPr>
          <c:invertIfNegative val="0"/>
          <c:cat>
            <c:strRef>
              <c:f>'Product Category'!$A$13:$A$24</c:f>
              <c:strCache>
                <c:ptCount val="11"/>
                <c:pt idx="0">
                  <c:v>Swim Sports</c:v>
                </c:pt>
                <c:pt idx="1">
                  <c:v>Team Sports</c:v>
                </c:pt>
                <c:pt idx="2">
                  <c:v>Racket Sports</c:v>
                </c:pt>
                <c:pt idx="3">
                  <c:v>Golf</c:v>
                </c:pt>
                <c:pt idx="4">
                  <c:v>Children Sports</c:v>
                </c:pt>
                <c:pt idx="5">
                  <c:v>Indoor Sports</c:v>
                </c:pt>
                <c:pt idx="6">
                  <c:v>Running - Jogging</c:v>
                </c:pt>
                <c:pt idx="7">
                  <c:v>Shoes</c:v>
                </c:pt>
                <c:pt idx="8">
                  <c:v>Clothes</c:v>
                </c:pt>
                <c:pt idx="9">
                  <c:v>Outdoors</c:v>
                </c:pt>
                <c:pt idx="10">
                  <c:v>Assorted Sports Articles</c:v>
                </c:pt>
              </c:strCache>
            </c:strRef>
          </c:cat>
          <c:val>
            <c:numRef>
              <c:f>'Product Category'!$B$13:$B$24</c:f>
              <c:numCache>
                <c:formatCode>General</c:formatCode>
                <c:ptCount val="11"/>
                <c:pt idx="4">
                  <c:v>193.8</c:v>
                </c:pt>
                <c:pt idx="8">
                  <c:v>783.6</c:v>
                </c:pt>
                <c:pt idx="10">
                  <c:v>1013.6</c:v>
                </c:pt>
              </c:numCache>
            </c:numRef>
          </c:val>
          <c:extLst>
            <c:ext xmlns:c16="http://schemas.microsoft.com/office/drawing/2014/chart" uri="{C3380CC4-5D6E-409C-BE32-E72D297353CC}">
              <c16:uniqueId val="{00000008-BD78-491D-9973-B8CA87DDD9C8}"/>
            </c:ext>
          </c:extLst>
        </c:ser>
        <c:ser>
          <c:idx val="1"/>
          <c:order val="1"/>
          <c:tx>
            <c:strRef>
              <c:f>'Product Category'!$C$11:$C$12</c:f>
              <c:strCache>
                <c:ptCount val="1"/>
                <c:pt idx="0">
                  <c:v>Internet Sale</c:v>
                </c:pt>
              </c:strCache>
            </c:strRef>
          </c:tx>
          <c:spPr>
            <a:solidFill>
              <a:schemeClr val="accent1"/>
            </a:solidFill>
            <a:ln>
              <a:noFill/>
            </a:ln>
            <a:effectLst/>
          </c:spPr>
          <c:invertIfNegative val="0"/>
          <c:cat>
            <c:strRef>
              <c:f>'Product Category'!$A$13:$A$24</c:f>
              <c:strCache>
                <c:ptCount val="11"/>
                <c:pt idx="0">
                  <c:v>Swim Sports</c:v>
                </c:pt>
                <c:pt idx="1">
                  <c:v>Team Sports</c:v>
                </c:pt>
                <c:pt idx="2">
                  <c:v>Racket Sports</c:v>
                </c:pt>
                <c:pt idx="3">
                  <c:v>Golf</c:v>
                </c:pt>
                <c:pt idx="4">
                  <c:v>Children Sports</c:v>
                </c:pt>
                <c:pt idx="5">
                  <c:v>Indoor Sports</c:v>
                </c:pt>
                <c:pt idx="6">
                  <c:v>Running - Jogging</c:v>
                </c:pt>
                <c:pt idx="7">
                  <c:v>Shoes</c:v>
                </c:pt>
                <c:pt idx="8">
                  <c:v>Clothes</c:v>
                </c:pt>
                <c:pt idx="9">
                  <c:v>Outdoors</c:v>
                </c:pt>
                <c:pt idx="10">
                  <c:v>Assorted Sports Articles</c:v>
                </c:pt>
              </c:strCache>
            </c:strRef>
          </c:cat>
          <c:val>
            <c:numRef>
              <c:f>'Product Category'!$C$13:$C$24</c:f>
              <c:numCache>
                <c:formatCode>General</c:formatCode>
                <c:ptCount val="11"/>
                <c:pt idx="1">
                  <c:v>107.58</c:v>
                </c:pt>
                <c:pt idx="2">
                  <c:v>400.30000000000007</c:v>
                </c:pt>
                <c:pt idx="3">
                  <c:v>160.79999999999998</c:v>
                </c:pt>
                <c:pt idx="4">
                  <c:v>243</c:v>
                </c:pt>
                <c:pt idx="5">
                  <c:v>86.8</c:v>
                </c:pt>
                <c:pt idx="6">
                  <c:v>320.60000000000002</c:v>
                </c:pt>
                <c:pt idx="7">
                  <c:v>1077.3</c:v>
                </c:pt>
                <c:pt idx="8">
                  <c:v>816.30000000000007</c:v>
                </c:pt>
                <c:pt idx="9">
                  <c:v>692.1</c:v>
                </c:pt>
                <c:pt idx="10">
                  <c:v>1936.2</c:v>
                </c:pt>
              </c:numCache>
            </c:numRef>
          </c:val>
          <c:extLst>
            <c:ext xmlns:c16="http://schemas.microsoft.com/office/drawing/2014/chart" uri="{C3380CC4-5D6E-409C-BE32-E72D297353CC}">
              <c16:uniqueId val="{00000001-254E-47BA-A6A3-FC757529D791}"/>
            </c:ext>
          </c:extLst>
        </c:ser>
        <c:ser>
          <c:idx val="2"/>
          <c:order val="2"/>
          <c:tx>
            <c:strRef>
              <c:f>'Product Category'!$D$11:$D$12</c:f>
              <c:strCache>
                <c:ptCount val="1"/>
                <c:pt idx="0">
                  <c:v>Retail Sale</c:v>
                </c:pt>
              </c:strCache>
            </c:strRef>
          </c:tx>
          <c:spPr>
            <a:solidFill>
              <a:schemeClr val="accent1"/>
            </a:solidFill>
            <a:ln>
              <a:noFill/>
            </a:ln>
            <a:effectLst/>
          </c:spPr>
          <c:invertIfNegative val="0"/>
          <c:cat>
            <c:strRef>
              <c:f>'Product Category'!$A$13:$A$24</c:f>
              <c:strCache>
                <c:ptCount val="11"/>
                <c:pt idx="0">
                  <c:v>Swim Sports</c:v>
                </c:pt>
                <c:pt idx="1">
                  <c:v>Team Sports</c:v>
                </c:pt>
                <c:pt idx="2">
                  <c:v>Racket Sports</c:v>
                </c:pt>
                <c:pt idx="3">
                  <c:v>Golf</c:v>
                </c:pt>
                <c:pt idx="4">
                  <c:v>Children Sports</c:v>
                </c:pt>
                <c:pt idx="5">
                  <c:v>Indoor Sports</c:v>
                </c:pt>
                <c:pt idx="6">
                  <c:v>Running - Jogging</c:v>
                </c:pt>
                <c:pt idx="7">
                  <c:v>Shoes</c:v>
                </c:pt>
                <c:pt idx="8">
                  <c:v>Clothes</c:v>
                </c:pt>
                <c:pt idx="9">
                  <c:v>Outdoors</c:v>
                </c:pt>
                <c:pt idx="10">
                  <c:v>Assorted Sports Articles</c:v>
                </c:pt>
              </c:strCache>
            </c:strRef>
          </c:cat>
          <c:val>
            <c:numRef>
              <c:f>'Product Category'!$D$13:$D$24</c:f>
              <c:numCache>
                <c:formatCode>General</c:formatCode>
                <c:ptCount val="11"/>
                <c:pt idx="0">
                  <c:v>44</c:v>
                </c:pt>
                <c:pt idx="1">
                  <c:v>54</c:v>
                </c:pt>
                <c:pt idx="3">
                  <c:v>312.3</c:v>
                </c:pt>
                <c:pt idx="4">
                  <c:v>107.2</c:v>
                </c:pt>
                <c:pt idx="5">
                  <c:v>624.1</c:v>
                </c:pt>
                <c:pt idx="6">
                  <c:v>394.7</c:v>
                </c:pt>
                <c:pt idx="7">
                  <c:v>414.7</c:v>
                </c:pt>
                <c:pt idx="8">
                  <c:v>882.9</c:v>
                </c:pt>
                <c:pt idx="9">
                  <c:v>2055.4</c:v>
                </c:pt>
                <c:pt idx="10">
                  <c:v>1430.1</c:v>
                </c:pt>
              </c:numCache>
            </c:numRef>
          </c:val>
          <c:extLst>
            <c:ext xmlns:c16="http://schemas.microsoft.com/office/drawing/2014/chart" uri="{C3380CC4-5D6E-409C-BE32-E72D297353CC}">
              <c16:uniqueId val="{00000002-254E-47BA-A6A3-FC757529D791}"/>
            </c:ext>
          </c:extLst>
        </c:ser>
        <c:dLbls>
          <c:showLegendKey val="0"/>
          <c:showVal val="0"/>
          <c:showCatName val="0"/>
          <c:showSerName val="0"/>
          <c:showPercent val="0"/>
          <c:showBubbleSize val="0"/>
        </c:dLbls>
        <c:gapWidth val="100"/>
        <c:axId val="947553024"/>
        <c:axId val="1045624000"/>
      </c:barChart>
      <c:catAx>
        <c:axId val="94755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624000"/>
        <c:crosses val="autoZero"/>
        <c:auto val="1"/>
        <c:lblAlgn val="ctr"/>
        <c:lblOffset val="100"/>
        <c:noMultiLvlLbl val="0"/>
      </c:catAx>
      <c:valAx>
        <c:axId val="10456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4">
                <a:shade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5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(Soham Vasudeo-70112000079).xlsx]Product Category!PivotTable3</c:name>
    <c:fmtId val="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Channel</a:t>
            </a:r>
            <a:endParaRPr lang="en-US" b="1">
              <a:solidFill>
                <a:schemeClr val="bg1"/>
              </a:solidFill>
            </a:endParaRPr>
          </a:p>
        </c:rich>
      </c:tx>
      <c:layout>
        <c:manualLayout>
          <c:xMode val="edge"/>
          <c:yMode val="edge"/>
          <c:x val="2.9408044607944123E-2"/>
          <c:y val="3.310344827586207E-2"/>
        </c:manualLayout>
      </c:layout>
      <c:overlay val="0"/>
      <c:spPr>
        <a:solidFill>
          <a:schemeClr val="accent1"/>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30734577637300342"/>
          <c:y val="0.1974481672549552"/>
          <c:w val="0.39098455428481277"/>
          <c:h val="0.76008297583491724"/>
        </c:manualLayout>
      </c:layout>
      <c:pieChart>
        <c:varyColors val="1"/>
        <c:ser>
          <c:idx val="0"/>
          <c:order val="0"/>
          <c:tx>
            <c:strRef>
              <c:f>'Product Category'!$B$2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F2C-4911-BAA5-9656E0F12E5E}"/>
              </c:ext>
            </c:extLst>
          </c:dPt>
          <c:dPt>
            <c:idx val="1"/>
            <c:bubble3D val="0"/>
            <c:spPr>
              <a:solidFill>
                <a:schemeClr val="accent1"/>
              </a:solidFill>
              <a:ln>
                <a:noFill/>
              </a:ln>
              <a:effectLst/>
            </c:spPr>
            <c:extLst>
              <c:ext xmlns:c16="http://schemas.microsoft.com/office/drawing/2014/chart" uri="{C3380CC4-5D6E-409C-BE32-E72D297353CC}">
                <c16:uniqueId val="{00000003-9F2C-4911-BAA5-9656E0F12E5E}"/>
              </c:ext>
            </c:extLst>
          </c:dPt>
          <c:dPt>
            <c:idx val="2"/>
            <c:bubble3D val="0"/>
            <c:spPr>
              <a:solidFill>
                <a:schemeClr val="accent1"/>
              </a:solidFill>
              <a:ln>
                <a:noFill/>
              </a:ln>
              <a:effectLst/>
            </c:spPr>
            <c:extLst>
              <c:ext xmlns:c16="http://schemas.microsoft.com/office/drawing/2014/chart" uri="{C3380CC4-5D6E-409C-BE32-E72D297353CC}">
                <c16:uniqueId val="{00000005-9F2C-4911-BAA5-9656E0F12E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Category'!$A$3:$A$6</c:f>
              <c:strCache>
                <c:ptCount val="3"/>
                <c:pt idx="0">
                  <c:v>Catalog Sale</c:v>
                </c:pt>
                <c:pt idx="1">
                  <c:v>Internet Sale</c:v>
                </c:pt>
                <c:pt idx="2">
                  <c:v>Retail Sale</c:v>
                </c:pt>
              </c:strCache>
            </c:strRef>
          </c:cat>
          <c:val>
            <c:numRef>
              <c:f>'Product Category'!$B$3:$B$6</c:f>
              <c:numCache>
                <c:formatCode>General</c:formatCode>
                <c:ptCount val="3"/>
                <c:pt idx="0">
                  <c:v>1991.0000000000002</c:v>
                </c:pt>
                <c:pt idx="1">
                  <c:v>5840.9800000000005</c:v>
                </c:pt>
                <c:pt idx="2">
                  <c:v>6319.4</c:v>
                </c:pt>
              </c:numCache>
            </c:numRef>
          </c:val>
          <c:extLst>
            <c:ext xmlns:c16="http://schemas.microsoft.com/office/drawing/2014/chart" uri="{C3380CC4-5D6E-409C-BE32-E72D297353CC}">
              <c16:uniqueId val="{00000006-9F2C-4911-BAA5-9656E0F12E5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C3838571-E34B-4DF6-B3CE-72C96071F3FB}">
          <cx:tx>
            <cx:txData>
              <cx:f>_xlchart.v5.2</cx:f>
              <cx:v>Total Sales</cx:v>
            </cx:txData>
          </cx:tx>
          <cx:dataLabels>
            <cx:visibility seriesName="0" categoryName="0" value="1"/>
            <cx:separator>, </cx:separator>
          </cx:dataLabels>
          <cx:dataId val="0"/>
          <cx:layoutPr>
            <cx:regionLabelLayout val="bestFitOnly"/>
            <cx:geography projectionType="miller" viewedRegionType="dataOnly" cultureLanguage="en-US" cultureRegion="IN" attribution="Powered by Bing">
              <cx:geoCache provider="{E9337A44-BEBE-4D9F-B70C-5C5E7DAFC167}">
                <cx:binary>1HrbktyosuivOPx85BEChFixZkcsqe637nJfPS+Ktt0WCAFCQtevP5TKnmr39MxeE7HOib1fsoBM
koSEvKn++aX/x5fi+al618tC1f/40v/6nllb/uOXX+ov7Fk+1R8k/1LpWn+zH75o+Yv+9o1/ef7l
a/XUcZX9EvgA/fKFPVX2uX//X/903LJnvdNfnizX6tg8V8PH57opbP0XuDdR756+Sq5mvLYV/2LB
r+8ds2dVF0/q6/t3z8pyO9wO5fOv73+ie//ul9fc/rDyu8IJZ5uvbq4XBB8wwRAFgEQQIRKQ9+8K
rbLveIDQBwwhDfwgivwIU/Rj7cOTdPP/PZkmiZ6+fq2e69pta/r9ee5Pe3Co3ez9uy+6UfZ0fJk7
yV/f/6txJ/FU8Kf373itkzMy0add/Otu2vYvPx/+f/3z1YA7iFcjL/Tz+tT+O9Qf1HN47t7d6May
dw9PxXP945z+AzqCwQcQhgRAAhCmNPTpKx2RDz7wURSQN3X0NwR7W1F/YPBKW4ebh/912jpr6sWd
+o+9KOh/8COfEB/RAGOnM/CztiD+EAUIB+5RYRKBAP+4KecX9TcEe1tbf2DwSls3//pfp6x7ZwB1
dXr5/zkthR8iFAEI/YgAHAU+/FlLzu5B34cYOUD98LWW/h2J3lbPZeYrvdyvk/+EYn62gS9MPQw/
+M7AowBHKAgiDMJXO/4QIJ9gEIQhItRd3h+nfb6XF7n/XAd/d8e/q/XLz6Z+/1TYN8z8/vZ/gJl/
eK7tc6Xe/b8wHQH+4DxwQGHk7AamJHylIuesQYRAFDkNEuLc9c8q+luiva2rN1i8uqYP//vMx0FX
lp10dvtcVdxZkuHHuf0HnDOgH1CEYIhRCAMcRvCVziD8AIlzz4AGztL4rwOovyfb20p7i8crrR3c
03n1yF5c4P8R8dSfi/fS4PxE9beDXeyCXURpFGGMqR85E/cy1oXO5mNEfBwB36kzin5ck7MFfHFg
fy7R2xp6MfWnDfx/iGr/POL9PS+YPdmn+ZRQvAh6/xo7bdMlOq+m/pV/Pp/Z+uuv72EYQOduf09U
Tky+zzyf9BtW6A+zn59q++t7ENAPvlMYca8Pksh56vfvOmehHQYEHyiAAcAhJIFPTg5enQyBS3oA
/EAQoJhiAiIYQeIC6voUujucC88AcG6SuvtxyoecDf6x2WtdDJlWv5/M9/471chrzZWt3dYcp/JM
dtppRPwwCl0wCHzibp2Twt2p8svTR5c5Omrwf0hWU780Zb8ds6yH85IDlQBchAltFP1M8Ne80+LJ
SMrnpYf6RNmsjU1W4isbjfgq9Nt8UVjQJZkt6ApR1sY4H/xkCHOzNnlp7sJBDTOb0YXwZHmoCfXi
KAXiS+OXc0hCdhBlniZpLdU+bb0VbuyK+8reBWXZxUCw7jcx+vcgT/Mb3VrQxj2gbGt7uwMmyJcv
9PjGeQDnon4+D3eiiDgHF8CIwCA64V+cR6G0AZUMwbaXg7dvxmGIsYF9ovMOJdYrr5uwE1uPlSyu
nMoeWC/nykTROpLUznVae/uaO2P3++V6SygXcv9BqNBZBGcTfD90WdTPQkmjMfBdJL/NItG3ceh5
NtElyRcwI/RBHlMbgC2sebkoACfXMtRFknExzCHtmzmjD3lLxqu08Vye9FeCBf4bgkWAIERPV8hd
yJ8Fa2lY8xHoYEvqrFl7DPW7siRXrZely7qGVRXXBNulbtiRB57Z5mNgtmPYw2TooojHYQ7tyj0S
cYNT6LqPmV+KG17JZudLCRK/JNXNX8sc/eHGOw1T6PKfk5UNaHg67BcahqkPIG+9YDvqdBmhjF11
vDtErBxWXKW7HniCJ2FlzBZq+xgY0R+J54/zQXtiyTJ/GcqOP6qu8RdNJM26HaLmpgDd17FAJI6q
XG+wzuiVSNmBj6W6q3w7fGx9NitMoO765jEc/OHQD0zGRVTYTxFi9azu8zYmsisSztOPYzYMG4xk
lHhFqD75LK8WLBiGrQlTEHN/sDMPRmni17Jd5z5u7/1heGKFnonBFns2lu0DanRccuXfpdKv57lV
et2YwRxymus9448jaGVStKZZVn5mbihLQaIB1jFtBy8em44eJXLq0cSvYh3abN/yqFmgov+sRzW3
ENDPDJhvTY7JYz6ENB44WeC6hw8j7+dYe+1DabtvckB3UWBgMzPZUO6tIN48yr15WqUw7rl7Q7Qb
u7go62vQ90MMUY2uPBXVq79WPHp9WQEAFETYR65A4fwncab4peIbT0hNC5nvagVAkrVFuyOWolhF
eTRHQ4MOE2A0W3k9mBHmy2uTt+G1p8jCBMxsRBeWCbVuAxVDeGYHSmdh0bfXBNivkFTN0jEVNk55
X+5GGi5deSu79iql7naFX0TbDjdobyIdJDSNqm3YV91jsbT12O0NkiSuxzZaB7jN5iO+5hx222wU
fGe8cf/XhwFfmxTnfrDLHCnC2D1bB34+jKqOOh+RNt81XOoZLYRKkGb1Zy8w67EpwIwx0s7qwYp9
AXOxZzmKYkR7PLetlx98BfKDRdqsAk/nVZx3gO+CKiS3vFR7lLbtrPFHlbDeNrtOZZ9TCbejXFZs
yI9jnvN1nwafxmEcdlnk1YdWGXtoibjtx/6rSQO6q09AQC/4byx86IKon4ypq3mcfCoCgcuuT6nK
zztPjWam0Hm0NUWBEx+l+CpLtbf0RdDEDJTh2bOVbd4lhWqreRM2/d7SVekN6Y4R1O+nkTyQn2tm
+RLZMt+pLPsOoNXtFrSbLvceq9HwFcgF3Q8pjvYkh/4Y15GmM4/HaRpmSZPbZtudgIequLIeW9JU
JqrrwkMG6KLCWn6sgU4XdejxxKtHsye6U/tiZUgRLLI+8NVC0TZ2XtEc4QlIBoNlENpvLAr6NvFk
t+9Py/snQTykSJKnBZmhZoCH3Ig20bzp5xFrdQKQHyWlzPq4Y+M4/+tL51L112fvIisfB6HL311F
AyDw89n7IS3rHBu2a5UtjqQXwT5E1Q3KTAwtFHsiqmIfVdUyBVQcZGa/lq3WWyyE+ahGdJvDDs9c
ttMsIp2xVaVgN8tYmMch9tlnVslrf6i7RWhUnzDfyKUZ8mwp4aLWkl7R0KbOWbNohkSQLXqD2Iy3
4jaiZlZ4RLE4KtVsbPI+Fj5Ha2vK5sApQLO+xYF7EdlnwFG+BTkPj6pQQ5y1sFmXNwTa8OOIULEL
GXzATTqsAK1A7LZbHR2Deg1xUcUshOGyqa1MADX4qJpGzG1e2zoOxjJPhBQmGfymWzqVopj5EZ8x
kdJlFVT1gnt04xWt/OyFLpzixTGsOPuqrVpGAQ/jQiGpEgiAt8hhK+OGRel1n9UHqUB3LDmfj7wr
7jSkiauiqyu/wGMcRM2wilhA5ikt+WwEJbsu3Gqxgv63KgPRPMszfk877lbN/Vg7d73oR17d0aAi
C7v3hgzPxrL0Pg7eyJY5V33s9czENsDwS4vrWSV1v+eh8V1o6a8z7dOHQWO9qCTYUurxvalwFbvr
2azcAdq5C1KKxcAz7e47OgAg5UHa3N/rXl4LU93ysBEPph0/UayCRQeadslajHZ/fVOD00V8GRbj
MIjC0HelDBIASgD5+aKO3LMlcLZqhzL9ubYi3SnZpDswhDGVVbDys5otjOyLtfbgo1Osv/Vpn85H
J8s8AH2zxeOIly7rzhMDlY0D4IW/dcgfYtXZp9KjcFa3tbf4a7kxOOXrP0nuYlfk4psQYQTCCEev
DLs2zGSUN/pgsF6yht/3ANJNWunguvF8fx40vIwjNcBr34i7zoUkK910K974xAUJLJ9Zv4bX1QkY
WtqtRM1H5fH7APB0E3IvSuPBRWZ52nQH3AGaxoVfwlgXNU/6SHexB+6hsPya41wdaRcNSTNo4BIC
vDSybT/7odKJwso70JbFHPN8ZrouurJdUc6RhmKWIgmutALpynOuMAZm8BbcZMGV5sFjVfj1kyl1
Ftd0pJ/6rjEx7ju4djWrbN6OI71CkI9XLY1hTcgKgLCuF0Pb30MrwnnLU3WlbNsmIOrrRSaqYTmk
Hp4PXPgPYTawhAyG72Rxk4lRb1lByBl44keLFP3GEhntClHxj6how3lGczSbujoM+EcBRBuXPezW
lldsQfsoSFpnyg5D2668VDxDUtc3nMjsSrB2E8Csvkk9VN90Sj9xcigGWO3yE6C+jOIWim6lfWgS
rxTDJmTI3EM5ljEcxj6WzRhd6by5qqEdrjysijtPoTwWtL8CHegWVSaaMB6saQ8cP0qDxivd1Nkc
YFa5OK6qrnIsdq2IiluB2uJWq+fC+e5SNf2jc/lk3ikD3Y7TzgU6DY2DvC6TcYjQ0vSfTFcWN02f
PdJK610hAYrrsq1/K2G00yZcBnzM13UJ64M5gbSkfQzcCQYxdnXGuNVRPXNRKJunRa6XSGdoMRap
3gMM1TxQobtVp26kFV9EPSVxYbNoO5Rk7WzZeGV77V9NrdIOalUa59K78bZrMNyDPkd7eAI0x3xO
wt4ZWZdhLDwEx4XXdN3W5ex+QqWv7kJwzFzsdq91UK5zz+wad1lvSWh53Omsmlmd72WvBhMr0w/L
htcy5lEgn7DzNY0f6RnLhmeSQXFsgq5b4CrDiQSVONrMLloxBte6Kr6h0RvW0djApSEUH3Clw4MZ
CIsH7VerDuc3Jaq8dZ7RPZHh59K2Im5UkG9aBcGRCN8eUjPOI3dTDwiA4TC1gjLtl5TI+2w0V6jk
8NGF7mbpE9MvWO8HjzUpH4o01cfW4vsg8/p575Py4I8sm+W2rz4b7yFyL+6LX7gXoMKunQeagqQg
7lxyRY61kuIxDJ21sGPUzqdu0LHeJQqJysP8mheV2YLUVvM2isRvPlhKobx8rqvSPdBMgbvA1sLF
iKCJdTSCu64q7W6I6uRceRCYz0ISJFj39kbgtpwXSJczl3mW+4jrcl+esgcw9GDOWuhubL/C1o9l
GdHDBMogRTBuKeCxN/oyaSiuYyF7e+hDaQ/u+3EAYs/pnpMbxdvsFgpWx6mviu0AeXab5U268FQR
zLpA7zkW4xWRo7MOmqCkbVm0GPIQblQDPBlPzQkgK74xBPt5kXK0aTsXxPmVSVzwe7pYxr3gE0jh
WO143SyKyEuv0DIAwtymBWtuSU0XpW7ZhhEXQQ4W8t2gjYsliWdcXNfR3CUMqdy4AJscqhoXSehZ
trDSuu4JTC1kszXRA1xCD+0KFnEyU2UHDixtsjijZbtossZsbQ7Ndmo1Mqu+t06IDI3VyoUL10UP
5U3X53FTe/jWelV4O9bFkjcsd8HlcAO6Ml9deAW+32xs8BDlBO0mkNZZbDs4bPtQ4PNQOdYzZiv3
pr3mGrmc8N6reLTz7Whj31QzrYW4Zn3dfoTMJcVY9P1mxHnc26jdas5vXSozfpyAF5BiFsJym2Pp
LTCB8ppXDUxAUVW/peOwTkkq3LMzmfNqBqE46L3AGSS/jnlgwn0OWBUXQV2tIlBk10Nm+jgbKzgX
ttBbV6rKypiPLhEoCK6ORLYLSUp3hDzA8zFUZl9k1Et4GaYxdS/5GA1Ru8pkp2IwDNV6SlrOQI9e
zLQN5jZgduHK/vhkqAFw/p/pVe2ihdjTOPqYhu1KhUI9hKm+KxjRm3IownnQiSJxfqE51MIvk0Ck
7QzXI9KxdYWDbWjSYVFSfA9Smm+DVIptQ22nY2eJi9gHDkupxHsTRmgfYME3vl9sc1AueY7sGuep
txW5sTMcZX6SegSCOKCev8ZeWMbK88hjWfLPjWTDV1KYeZcFYC2QSBdZnY/xWGbgKmNdf5Ay8mJh
If2tGfNt3Y5ul32WmAgGi4aUzMVLA85mI5cscV8fukTXHnsyvl1mPkQzhge40cOI51VoXbzU4ewR
jCI5e4jBDHIOoyDPEjwOzmW7HHoRzQeqyU6yETofa5rHvoX1vvXYkJQ59K48IPSc6mhfMtHcVAHa
S2z0J8GdLay6dlyKtt0GnieOmHFXAeHSbijMgruqD3QyllhtBgZvnb03KJZZsej9ETiPrAOXkDk/
2upOJM5YhFtpRDlr4Zg9lT7cAueR164eg+MmVe2N7OpDlavrTor2ahSYLHFE742CNmlJzo4pdnEY
B4LMMtGrWRm6ANfta+Mpo7aSuVvMiEv4MiRlF4eqYnvZ4K8wzOKUIrmMVJmGM68jzQ40+ay09Lcw
H9Jt52fi1mVhJgl4ka+HUzeVebdIQ3/myhJsFqa5uMPOZW6KQbhL6Yv6I3VPqKAqPMrI2UDM28PU
6/2h2MIgXwx9/slFtvAbrGa8Kd0Tp215Uza2+sRQ6UIxkC5IWYaf3E37No5eeq0lU84TRU2cKYI/
hQVok9HLnmkv0SxPA5i6dMjqpIgUW/LKIvegSIuWohckHuoiuO5OoKRpmuR1087SsKRbv/fXuhRo
lfbRWDkhMrqNTogJex6schfyON9exWHAqlkuKjK3XqGPE6jUkM0LivLzmIRZftW6SjS2Qx6bEbAb
l+jk6xyE2ZJK0N8rTQ8ghfkXNLZlrAc6bAAsvmYAtlcKgc8QhPYBIAtXvGvCWXMqaDWmc9kUcbGx
K0OkMSLN+LFV0t+DTB2CU28a8lAHZwiH+YJmCCy1zcKkbElxTQOynFzU5Jiw9O/6sQH7qSdboOdM
tHrRuYT0qL1m1rqS1HWe60XQ9njfn3oTANK2sRem/mrqilNtuBjMpz6Qd2kzsjXPo+E+jyr3oL3B
7vq0Ge4rSY4mtPX1hGwhc9YgT28jkxGXRVd5AipQx1ld5M+eqzc0PfxCVcCSaBzs0dK8W5Xt0K98
LOpj1Bt3g1vYHpFQIua9U0oaUmelDcfHrHKg4fmO+c6zKxSgI6EWH124OED/mA0mWDjfw5IQ6mA3
MIqa2KJozoKx2MjIb3d5EJeEp3dV2XB3bV08Lymgd00XtHNdMraEtSsstlIcsra5D4EXrQ2Q7ZU+
gamlIr0j3C/joifDrDNV38XQE2J/AV4I00ULySmsgF0Xn4l4kH6pYM4XmOpx01NlZWyK7EdzGsVE
uCDRBP24Kbo2GXoerdJKdJs8t93GhKBzedlP3Qnxaow1aSbjMybnq6buwNqXhO0ZK/h+aoU8bNeW
ZNupdwHOOnynmMYKKh/ysn9WLC3mXm3w9QRsWTlDAYCO3X8Jv48hCIqrrLLxRHEZH2B2dN9gwJZg
7vyq15sVHpk8osqddFVEeEVO3Wksb1SZZB4ul71S0JlwCtRMszKdTzRANNV+DMdlW5bpXsY29em+
JYOrS4wDCV2drHamIJdNttDtmDrXTdP9REvz3NsNzRNzAa37zoHSpe6pq5JxKT/i3J9nqpJXU0+o
tt+JkN9g3H8nQIMSC9Y1/cyFhfkRdDcaFcGRhz1LJOnZKjd9cJzGMM6eRVs6B3WimMYJFGuctuF+
GppA7wrfYV0di9O8yIV0hzr1F3lnf6vzMN21oxluNdHHSLfoIPK0vwUKVMmAXKV16rZFNSx6L9fz
MKMyhnzQh0A51yKjTm3SPOsfC9vFVMj23lOS7xs1RjEjtn90nwO62elb8ToFtViBAI5JcTonG/UH
lz8E66k3AQZU5KLroI6HgVYbqGS9GalfbaautGVbnDFFjhoXQ5yIxDQ6UfmGNvFYRHY2dS8zJ8Kp
W2fjIvCRt5x4n9mc53qlcsW6bh71rfaTacYL9ERusHSrXqS6LKAmeSYpezHMjIs+V+exiWYC1Lfh
kqh2+UL4czOsUDXDKu/OO7pMmVqTKFS5YLMBTTafFpkQEgqwbHq7ugw17ZjYsAteLn7Z/IXxqzG4
84woZq4cFJPQy+KwVKJwsV+oN+emIJjFpDZ8Pg0GES83U6sBvT63mLvogfSdjyEi/z7ZpRrlhuiw
dQENXU0TXs2fuqx0C12wr0gUL8akqzFLXiEuM2pUJ4YXruZ1Eszy4IcAY8+HpRjb1Yuxy7QXgy+a
EW7yuCqFN3sl17TXaeuBIUkJu/7Pt/Snol6OTlzOaaJmvrOhaWvD2YXmcrzTWOT5MwKQOa87Ic+C
Q+C+Znau8jmR0XHk3zUw5MyLtY1A0oS0m4VZamLNfSJimbJ0SCLu8jbAXLVyPjUNgnPnS7PV1INA
qk2PsdxM3XYMxCoM5VxmA0XsTNNURS1XWVp1cdkGegaqwn5nlsvafXth/XLiM7E4LzIJcOm/Ofhq
7al7lnwS6DXLclh7Ll88L3UReWpRYMhKpii+LGlqrjaj+yg+Dzt4X8iOili5QG/jyipqw4dRberK
ujStD9pkQijQ8vHcTFt2FJy7THmaVw5DKmI0ZumafCeeGEzgjKyo8eYkT+8m9uexy0qN0aFcTeSm
L48oUHbxYvLU/CP716xec52m5aoUSZE5uabuBCqVi9F9R7XXRoluIWsXycdn6t83P23Zua0ZLKxZ
nc3NxdBe7NLFpExG6JVdudBdTNQrkgnRyN55ktbV10/G/gIm2l4atnBe734kUG1QkzmjdAJTdwKv
utMYqGpPxOME38Jfxs6UpnBZeTxxd9/C8VzC4vE89qdLXFi8JdS/M42IaxD63WK6l9ONdl8T1Pmx
XcYut5Y4tYjzLZ4IXzyKV+Tnl+Lr9m1uZ/TlDV2WvYxNHF+sOPUnjufZr1Zsx845MT42cY2E+39B
ZfVGFy45PfdpBd9oTqRnFE59p7Bp2jR6nvs2m35w/wNSgH26kE9zLitfulOrOYk0tf7A9hULEKRb
ylzCpz3PCcx4qTcdNeWYTM1J0z0UZkzyE+oyOLUEZGbVp2DWTFMmkj7vtXNgJ0c5zZ4Iz9wv/Quz
F4u9aPaOtIjPs1xM6CUdKQ6oH67A6VFM6lOjckZsUtBw0rsfgukvIa4pMXKoiWoCqI+cLZuaE72V
CIzzF1wmri8YvGyeeE+k0yoEcceKeyBaWEF3nQ3cDZ3Ql/sytf567MW885V7Re6+GPy4+S9IL0u8
wF8u/QvKM/7VEzvjL9IpLFeRtcPSVda6ejuZxDQrsvZmMoeVKFn9+BejrK4TLZALgdqodOFpUJpN
54Vm47k/tZzB1K1k5dDT4AWNfZ+sZbmchsXE4NW0M1dW/eD1Cn3pvp49YaaVJpHOfC4rv4l2iaNZ
Wind/yvaTYWicuOKHebcIq4ce25NiKHsdRG/hX5rzM+GahlV2WtWb9FO7C+rvUXy1ljOMifQWawz
fDnyp5uZWBFbPVMFzEoU0OwmEJ2q45euCR7yLLobOx4sxz7z92KgzRDzLhj3Y8S8WUCrT6lyX5gz
D4l7U5V8G2Avc3mm63KS12s1cJog00QzUfpmJrxx8FZ9HT720hWyXbrY77D7tLubWn5ZDTtdpk0C
pVq5b5jRlrDUJO6zYPnodS4ia7xy6/Fvrs6RbqOsTIpGzrtGddfR6Y8/E3BlPhGHYaTW3IK4Iy14
Cr94XVQ/U6pc0gT4eNPqgi5aLbtN3zeOv9dGcd/25MZkRZPUeQtXU3fsmasJ9c2hFNYu5WCr66Lo
9Cy0RXUI3OfDWNV5MNPIyk9B4xIJ9wUFXQlYpYsqz0his+zGGGIeddWA5RDRj75uMjx3f6i4wnWw
NlSVT5gLORPNWOxwx9CxUTWPa8PqlciEnWfuf6fLbgTNzIY1va0an23bfnA18XAf1uK67HL45AXw
9E8xr3ogqmqSHKf2ZmDo2v0RqHMFUOZ/pF4jZjYS1a2Hizap0lrcI1i6zNX9G/FYhJkr/vP7MeXi
JnNf3m4wq8eZ4WxYKC3FUlmvW+WNnI11F33LVbMb6rD9LfRZ6f6MKfKPAHtkwUJZb2E+iF2kfLMo
ID84jbaHkgVgSaq6cp9I0VrRon4et7jPxmdn4Ou4QL130zEzLuTIs61NU7C3MiUzX37O65A/5NJu
kQ6arzXPfqsl8N0/J9y/TsrO6zeiGaorL8uCJCBMzt1/8/yF9dNikQEvW1PsNfd9Xq0oy8STq3R2
s6FGzbboK/rRfVL7ZJVJ3J/kzP+l4kyWJNW1Zv1EMkO00hSibzMjsquaYFkdQiCQAInm6a9H7MH5
7+BgIcisfZIAScv98/WmwD0eCj0tWZAs44eQvdmSZlg74+vXxSZmB6kdQcO8AHti9JhFvQu20uDP
tlWhflZDmA6MJ59cQGaqgrlYNVOnNlNizPeUBlNstnPI4HyIUZ4J1NBDyKJ3oWhyL3WwnFmUv5mm
UUfS8V9EL8O5QIxvYwa2E7Ik6dzh6cvNNJw7ro5lMphzUJxE/RkV8XgHTACN2hLzo5f9p5mZ3EPB
HXf9vF2ShUKnrqZryHN7iip42PEIYKedpm4NVtJ+qsWfM1e08cH47WcCG+jcF/Jh/vDgr2mzOK7a
f3lM/skcf7QmQCWMUPkKSLRc1yBnXuHyz2lOJd9qeMzXWbl8nZdqykiFrxCIA7kOzSSPwKTy1E15
tQ1VIFYdPNvNIkVwlJoxky6jDyFrat0JFhfPYjO4l76pKOSq5tJ4QXArY4g+Y5LHKXyx8PY8twQT
tgMsClH1De3Oc1RdS1WJU+HCTWjj+AQFk/RecM61Cc5MA4OAPwNkl9BCnULe/YtiIl651fFFzMZL
LXbGKapUt/P5vvAr/yaimJ6Lgv0qJHBCvcT65OmWrgH5eCur4SrTrilXk5be6wxH+7UVI/CSCd4F
7YMVRKLhJfeXYo0ZdFmPCzdZVNLwIsXSnAtYO6sQUSL5uPWBqDuon/l41R6fd2pZAG+berp4bkhW
gpEvbjp+QmkZZkWv4k0QW++1s3a4Ois2tqPgzUjzW+ikxr0W+Yeu+zyrI/kz4W5LgsI7aq+cTPr8
SJs6kyGmRnyb7cGUsvuIFcxYuoTJqX8M3VC/dUNwalzr3gnMhjTGTb1YMRVvZmQ7U1f8tZxglE8l
kPC8ntSJsuPSlPyEJwY6/FxDDxMFWekq6W8FOJ6VgTy2V1VOTvjfDL+rnI79A1FHhQhBjqpkP3RM
vwdJ+0AixUdtZZwWXaKPtBlXZmj1vlJaH5+nXDvro+8V77Loi4zEYX9cLG5e1dTLqZKlt00eLhS0
/F0QaTBOXZLSyQ9P/qBHfAnEXWbPc5fe9uE+8NtX8Tj1PE9nfchZZLKSlfD/gu7+PAx13qeD48vh
OQza+VdVtvcGqsH1eSjqUV1peaEJ2J8Ea9OBeOHBH1V8fx5Qtf1I6qE5OhdAhJ3bLITs8CFIF6Qq
CtyXDzQLlmzV/axt+zuCyfQr5MU9AkQDoSO2a/n48//PIU9qnR4A0S1HEfEJW2cy+mkrRHUO8Qis
hQmizchj/2Lj/I7ntdkR4AnZ5Pz4LoalPxKaA3L2u/PzEJSmP88xa88BioV3/Gy+Z1XTrpe2mn7G
tt9pXvL3NqmrA0r5au1iVkJIcGanact3LCTBemBj/qMQ5ZGayXtDmIAf294mWewArcHDJFsXyMMC
1e9bSCkz3PflJrt53hjs5Lv4yuuyvA3JLNbAGN066nhbZbBcZBoNsTs8L7egatLZ2vEqZewyO4n5
HFe5eiFLggzEwJpvYb8AEeM5VaG6zao9eq5rPgtW2yMwRQV7VxTHKBjCFakX7xw7EaRzqMXmOfzf
oQzNRjC8DYRjUkNRIFeSjHZt2EyuTelrhBXGc9U9HEc/BmMjOYC5v2EJRjJV1bwFQ1T9HYry1c7e
8Gus5j9A1+IfNO8cppwWCHToxBpWrvxcE6erT9w4/zpX6kciq/qzpNAuXcuv3gIs5X+HyspyG/AE
j8zjAg8Nrk6N2ASJVltHIHYNzb/aeX+V8NuPOS4xdQvrn0kh7IFYECoA0fJXbNjrrA8H/7sZg83z
l/Lantkk6A8ygBWtlwvQsurqHocgij9MWy37rjNrh+3jsZVifs17rzwvvD2RmU6v5nFKji7YBwg+
sGp5w0NUZTbviy9vAGQQ1Mz/rtTy6mndb+mcq40odHws+qlJtdT9W8RVeefz13PAOtNlii39rmwB
mbqm/2WQe0iBorSXOBHbJDTFeqSJ+mFc8A8hrv7F67vkMAX1CYvFuBoSl587ZDSOiLPw1PTM6y5U
fUWyA75Knfxlx+Kl6wPxr4X238IfKFNZZXkl8NOWxmdAyvKYUJjhASyiD7dYt4+9OM6ix1AyvXEq
V+el+iJxOV+cn9OrBs25jT0m9nSg27Lpks9gwM1Xfs0zKcZzrkSbApeuNmPt15/D0gxZk1cQaQOT
XOxYyrSvE3U0WhR33tPuCKoNT1U7fxoelyn1jPsiIexfoukvtZGuWK714/DfpznKEqbCLUzjJV1X
bu5+wZXMVwlQ0aOUInpJhvrF79uDFyn1g9QBTAoxHjzH+2M4mXEr3WhPWOPy3VyN/oHyeDr4mpX7
rpDxwSZLXqx0J2oUU7K6LspW167i7AAk5uxzBvcI+v4B9uXvaqyTH7lsLh0N2EuVhOLcG0irU44d
H+8I33rT0q6fQ+zSmlVXh5tEWmy8BxoeBu694r3llzIsUlmM9LXlwU9lliELcJ822kb8rWj8ZMWc
afcuDN1L2C2bSLWwbEBvcVinr3wuZ/yjxVq5ES/n0IEtmutfLG72tverT1LM43aqpnKH4IS9ikhU
aZXcOsfs2/MQRN2dzmN3eY7GhvogBeCu17T/YfN4PNZVNR2RK0/9ri0O8jGiiwcQo+bT2j6Y5iXP
gZFhLrgss/WzMirk2tl+7UNpvspcR7dJ2gj8jdQAamh0G30aXzjm16KVm5KF3gfWnGU99QXZ+VUk
PnKMZsH67zqullUReeOx466/oaD4+zxvRuunXl3W62lWkHojTAiFG9LQTf2bV9XFe1K9P8/2aihu
bKK7WQZTGqp6xCY5oldKRX5p8oPj9bKPAQvFpqfnpeX4v+ipw3MEoNlflZ0EiDuQvzPqtLd2qoKt
9ay/C4fFu+USaRY19PFvWClb7GPJKigYuClRlTQt7FrVIEZAZ7UXCFHt5flJJaS5wJ9D3c7TCWvX
drHG3ZORFjtQfPgCNHxpEEneetQtP00g6dZdIQjW+mArEpJcdF6Mtwg8+NaOYj0yVxw1HfghLEiz
m52VlyUc+Tpq1JAGlSzOGhvHtAjj5oj4Cb9XisttTLmXDQH43bGODvlENsFkMJ32Pj1zC5XION9g
d2yugd+Qf1TPQJ+68Y/voiZtLBPHyPI7UdFjMSSiPj4Pxczo3ncKJrf90EbodwdZbRvRxAOrWg8g
EkWZ1rzofnd5hEgMq1dBKe2my2n9VmLT2EwmuDxH3bQ0qzHqbVqCBInVw+PS8xfLGZgnZHPWQ54k
6RK1XrGOptJ7HUU/Zjl36jSHyfweVfm6b3KS0mjyMn/AVooCWNlE2Bke24T8m0rwXC333B9V7AVC
U3/nTuCGDLR5M7qZNq5rS4TxkrQFlni2lvx0KN0fsKi8mzj8I5bWf+uF6VPXGf0x5Z2AF2WavcKN
BerOWUr76csbDdtxIuhB1fLiq67atw+D2u8EXzXVsmT/LXePhe954TmspVecW/2aGAS2NIPVneNd
2OtRsaPX2WjrGr9GbiapNzYfkdkjOehVEq+aoCs/iU36cwgyGPw9hg0B0Er8Qqyfw7ZHhKrCe7f1
PLrHHsc7ttAcsP3Ihyyxnf09VB+UjuMlEQMqRvjDl+dh0oCJkpzwlSayz7wyKFe80gjAxCQ5srGd
QNI8x2SuVkEVq+PY7hrfdGWKL2olHVGvuseOGbuLOPNr0h28loyfw+yfJJuqm5Ztey/9eoeM3PgZ
PLiBBNu1pJz8s8GM+N+BGKNTM7pojWhndzR+YYDdDTpV4CR0KuzkZ8xjcpVDE8nU3MLpcjVKoyqQ
5aUYSIJUAyZchFeuAVCLdEmGdttBxrjOFDNAHssyW/Iq38bM+y76cD5zY+ezraJuTpOJrKeammz0
x+XVlV61YoOY3j1DAxQeNTsYWagsemwq495Wh0mXybsp4XsmxfwzFCOmLm8uDwYc13uEneh/5/tc
rTGLFgfQGKDRscOchiR51S358PKy/1GMxq7hLRf75zBiJ8GJ/oqBSx1g3u5LPajXtgOnEJT9d4xZ
4K7ION1Bld9nEoxn5/UN7GLlZbIAMF/3LP7l4vnIOMKL6VjeAMm3ZTqReiVl4P2tyvmeYPn8CSjh
PTRtcZYDMUUm21+8iqJrzdhVg7Y8BgsRL6woypVCkb9+DrkJ6qPHHEHlIOdL4pE6jeY++mReU25b
ZlZ5U4i9MAnb+GYGWxYnKvUHUfydJy/lXTz9UgCuUAu81iWfbwx4zA2ZhDpF9BOr94PkxIQ47nsS
+Jc5joMXUssAz0UgdpFQ4cvzXGjHOLVggcNszsccNe/MXrycsxflmyFjauCbWUDZS8dAN5sqaLJS
lT0YMjIfx1KjHCHQK/7P+Hlyflx5fvrf4XluCtl0GKuVpHJ+XdTI7oXGytjqSe9aLtm9hKoA6MiF
aV0CapzjVh3tUEcoe6Yo9aO6/7Az4iBTn0ggckGCkq6kK5IPQVpQv3/NK7bsdYf7FtYseCdCfEAX
i387HrzDPr4h8t8faeeW96rpNqH0xQ3b9uW9Ae2gBLOvz2tjmBzyGjmwMh+uBe26Dyv/LHgt3xY2
KhDFCTZuIcppaGBRkfi73CuCLPGD8dsby5OLIACRriU74ulhM+omhI4Sfywlf1O6d8fQLgilVUCz
Ug5IdN8BrDg0flSkHambe2xX8KH9W8EjdUfVKNc9QOLN89qklc5COsUZghPFSoCl+x2V2BUN5pfu
EdRKIuefehMDGo1WgZE2TWwdvBZiwqFc1Kbsw3b1POdFic5E78qDxfe4DvLG36JeJZ8Bth54/5sD
EN6Yps+Elj/J8SBmwBu0usoRS0Ua8A7kn99VWWs0Hst5SrY8LMe7rSxSn7VDpSF+Sq8C1rj2PYRC
06RrM5C2dIOdqneUBAkUa8wH46XaYp5FEe9pd7dx+I8Pvn7xYkxZJfHiVZsMAUjkJb+T0kcMyH9U
F3NUr9ErrdowCVV4xC0obIJntNX8ArahRSCvIxl3HWBqottwH3qYntpYvIGCWbXYy726x8hCXMiW
piE7rPjjZuCs2dBWJWtFwmSN9c++zRy74tGD8ozA6PDmQvUQv2i/a5vFvIwLJDZCprdA5+blecpD
APGM1Iq4Q5OUp0X04BSp7D6dP8Mu1VBgxSWHfo0dnS93Vcjir7nPt3nRuDeiw2XHERKJ4EVlVT97
39KKW9H73htnw7yXPQq/EKTxN0Rlh3DnOuxntauqWLy0NQnSgbpp+xxi085RYjyyf02eKeLoWRkO
gjGRDE0IMM/J/ndQ8fKbQe9ZW8bH49QgAE/QG+PQtNgeJi0gV9uX4es8ReGrmZoXBTZ3v4xsoyNU
xWbRkAn7aByRKKmqzJNYdZ7D/644Qvqt0kKtautFmxoLztaL+A8wBeFrbBuS9VG+bLpZDpuoiSzW
pUld/ILXFw65ByUf+OdON+qSJ+WItRI/8sx/TUjl6XSIY3tcIkT+CuWRbBlQImbBwjDJDgEU9I6P
/2rNIliOSu+nhULSDiHGl57bSoR7bs/D1O0SScNNYZIxm124x84JcUfUOhneTXUZCtNdlB36rHPB
sCXIHGXEb6fj88DYNB3jxwH6x6nj2AOhAHqd49msFHYE4NGQ5xkNhALCYJEY1f2SZOan+hEGojas
122v7GZ8BISEB60obsSPKhrsRyv8S4591ouPP+kGCwbaJ1n1XUO+IvF4VGUd7gEVstuolEgrpFZ+
Ndq/jY/QVlSWL7xx5fsYYwtoe/pZqbk4xdaWWTk0/mcgsqX0+xUV2D6FnU9ebD0OadNI8t3207df
9vo6tPWmn7rhBuK8T5FUyvdNFwy3jgvMy8RwkKOD3OMqUhxj2b+zcnCH2Qeymge0ex/K/DdHKXnW
ujVXrdw5LPWclZIXm3GI+l0kg/chMfZcscKeaZgvIBkChOVi313ngPZnWExZOAsoQY9TDijkdbIO
qwcZt1zb9tXyMjO967H1nuTeeFWXoQdJ9A5kfp3Qgt6eI2ZZVrVddX+O0AUCU7Dn3WXl9iEv2+tQ
BCaV3bgc4LvIu6cmjQ2klKmHf+f+PKjCAM1OvCRFVe2vi7gVX4uHiGecfPkJrQ91bizyLZR9kW6B
3gxb7iIUGHEUg3vJGpxHx7EtCu4eJpA3hOGrD6QFYbl5+vV4TiMAfn8D1X2xZio+RRhCXm6i8Rw2
PTmIqfM3pgzmexTHIwJ6efzH8u3zd5Q3gkBI9E0Dk3pzY/UNvUW/FmHkXatywRZH+/0POAvtqlyi
CCV+3X9aRHie59tRI7LRsRyKHJ/ubnBHPXoCxqgXnfzJ8LeoQA0soAftaR3wN+7ice0NeGyfVwcW
1btQR/XqOZRFiGQjQQX+HKIk0NcoQTpsRhmvBxS8nYhurgOQHcvRbpvHORnGWMbD389rz59KLMJx
1eCJtUi6usmQVF3nMmfX548M1WAx7yUqM07+1F1k9xE4okvyOIQtFIUZEL6BBHaxAZsvz0/PA4Tj
adXmpFk9f+F5DimK+diGBJw9fr3wyXmiUh+KovH2XR6+Bhr2nJyj+Pz8NCxY/JKcujUbXHxWfWeW
9HklYDA/pxoazv/O/feRB8hgJVGPaeF56fmbz995foK6NzJenMXgRVuBdNW+AYs6a6RgpsDe4qiD
RciWS2Em9lYHeAGoXfiu8yv21g8+X2Pjgb3CY1ji/XeYnt9zSsaMNjI/lMk0fuY5iFUxfdEhgmv3
eI1zCU8NLSii9DmsamkfcyJ6yDR4sFGb2RuCduYGt/fx+XkCa+6460iCINvjnxAmnjPfb+mGakOu
1jC1h+qHUE8pUVMg3MsP8Rz9CAGsza7O7y4fRpgLyRVC+PhpMTv19dSvPLjDt5Z4Tea1w/wjYgxN
MzReuGROIV77K4dSAjrkunEiRqCP2+1oUX3Xvv5kyex+1sq4VPQ0/BgoL9Iobs+N7shLWLJiJ5HZ
2dupii/TBKZfVQXHf1q9O4qAWdB3Wd/M6neCly1Vbjqgs4ld22cU6JkKmqawPj7H/jwciSvJjioJ
fTfWMKNy1qP2nKrP8DGicDZP/hV5WXsJHofnJzS48FPZT/PmOfRkZy9Y1of/rsYIiTVIq6zD0XtT
fWEgqf9/h3ICZ8oQR62Q04O36mTm1R3ZQYzR97Dk5Qng+u/nRcihpxxs+ovPYSEv0zsaQhTvbDw2
D3rfQ8BkP+Pl93x0kUgWZAjLHi4maen0qeRN5IH56Eu0HCp7LKZxT4d1UE1YmmwZpkXpL99yQQBo
OCW61B95P7gtFWO/K9AQIAuXlu5R7U6rkGqO3DsCB89DyGfM0yoY8YLpTSRpkLUgdz7KJg42FWuq
bOL5JYHJcDUhZ1fT1UDLdb6tuwrU+7h8axjURwi46HqjGEU86HFAwjJzEtJ07moF7V7yk9cjwtZE
CKcRhXRRPPGDLhoNy6rPD5RAf/Y5Wup4GgbD4Gh4T9p9Myz+OWQlgtYTBc4YIBHjw3O6LqWo155h
f30A50uTz3VW5+E3DZGNcnY5YIIuEdRZOrgF4btX5Ho1kIJ+08SuWx7zz6Qat5VcSCaqIr8uQzCj
O0veHt2otkvxeGJ9Ee/0ODw2yoiHV8MyvjPkgPeS5KDNCRWp78cQY3hTbILcZWPHglUd2P5lzEW1
oaX3rZXFw10QvYYh6d0alOSZlyBuVbto2Yoyz09t0pDTIIdi5S3QrQqQ+Opx6nmRRAvsfIgiKTSR
5VIOZsPQLyi3aHIROoIVo7N/82K+o2GNQs+hPtwhoe+9LpVx++SRBTIUQV+v88QGpkhxdXHPLuRc
TnixaId2JOjbU7+hvVK1c2XBM89Fqyro1ZopmM5Rzau3AC2Jz+BUv+KIvCD1f0weGVyL8AiizNob
NgyIcR3F5SoXtP6Ndagai98lHmTABCcho+gNnRPY3lKoG5TC9XDRYcS2TMO+1P2xjvps5EP7nnc7
LGH9V2QKe6jZI6SHZlw/UDS/uNnPGsrEr2Zo7mNBw7cAElDqtYRtVOn/HqIu1xkdvDsrmIPy0Y/H
aoAnbgJUAbQLXwERug/koybpfYxD2KxZ7wE5iECAJ9pD3HGi7fV5qJGFRARkJmgMk2O+XwrsSCcN
yThg6yYS3iu2MPUqT3Yx0kmwNnj5WhHk05Ahb38CVVkynfDl1EXwX33kyyamU5eP480jvdqHfVVu
m6YqPiZsCKlH+9+81X8FaV9HLI57/RBBRvixK50jN6sgXt9xL+QlVPLleZGgzUW5eNOBSe2OcT7s
RT0Gp5DhTUb5GAkIK/5j4LGiv1bRmCF1CoKyxxzLxdhuGW4A4Oo2uFMIg7B9irF+6RY0jkqRT0Q9
HSJahdVwrIv2SnKYFUimHUjQThcUC3Ibag2xCnbejpYj3SQtTX42H0scShTb0bAhpQp2iHkPrw4C
QKQxdTs41WudLw99Fwcj/ApbtXE6tbX4W+mQfglvkVkDA+2t6JpwFXVlex5sOG86M6l7EQfFcSZM
pV7P1b2pWHL0axWup5HhqYJxc0ObAdi604B2D7y41FKtZl/3u7ysLQqtruTo0IHOT7nxkw1C5dXK
C4ZoFwz1vIkDsex6qsrPqKKIOyMREg9d95b3/Te6IsQfE3alq0AE5xKK7jVZIrS+0GiQgZ4YKUOP
hSyfOd4lyjUMu7JY9yyHpvcYioJ91J0oT6wQyzaHdYjbB8s/4iLOVNR2R4HN+n8H7BDyA5uORqES
t5VP1krQ5d2L2i9exGmwBMOxmeKCpNgt1hnc4YkF7TlWwbR1XIE74BbukI9XpOLx1dZsSpvYDW+z
4flK1V2R2op4V9R4Gfyj5eqR6LOMI/8KscoD6n/iohLohlFHFyG6aQfOJ0FxRqozceIlsWN10sOU
Y3kcgbnU/kfHhhjNa8rkDIBz3tm8/aPpiLK4YwIeyIbAUiTBZ8AGcozRzQVmTeSn0I/Cdz5MfQpU
SJ2eh9CBDhpAxIaMom3IkGOi48n7MkVwA0tWX+Lo0hd9eURZO/93SBrsNLRWPwLmhy/PAx+KDEG+
+BIKYx7VL1oExejagPkJd7pJOro1FbmVMuquVWE/SD3HSANiZHKWmqrht8XTdzSaqK+erfglR+xo
IUN7bu1vp8ZxtTR0Xcdi/kD5NXaNd7EqevNNY27GzSYTbcy33PfnteVYZivGwz0p3Zw1grH3KEQL
Lcnn1SL98WJUvaRdsgw/NHrGZTyg4mAWpKpUnaDln+dldsAD/MTjBuhiB4YoYCo9am5F69JKJ/Yg
KNYtz+vkd21PfZCrX4WvglUQwkqdQvmHLRRGMivpkD4/Ku7N2FG19dr4Dei1sEPCse/epBLIdPs5
7nXdIVLo+28NbPEsFJTtp6En92LY9UGAdjqIlm0ler68I1IOVK7DhecQvedkWoz5Vqslvs59Oe8C
U6v97A/kEhs3rtpGPLQF9Q01Cg24HocB7VSyYM55lqg2NGk+UXFkHiB7gGA/2aMlEZogBHtrQIUs
BZvWcWzYcRDopdRgsVnq+tR18DKlHzBohnQ48pkicZREBrRHDaeac//sm/CjoFU1ZBL1menH9sXm
iChChj/GPRmOz0+u9Yejh20JGjmoI88pdjtlwjfG85HiozkKrpz94IG38isq/y48+AzL7rerKN2p
BwpC22Q+1v5c71lsN6QITomb413fmvm0gFE9dUiLnpSG/5dXXaTf6r51D3ivzBxkjEs/lmoXR/Xv
AR7IyvNmzHRs4cBhVPwmlnXr1wMWHpiBs4bulAsL+yuIf8T5e9wt/yDSkTuHpwjEDnfL2mtAg+gF
m5b+YOa8WFfQP36qKd86dCpcoVFfcNCjadce5/zEB91urA/kgSZVgDZMpfeeSBMdc+bmlIXmrNA6
6JIX4Xwv+nNUae+G+V1njEfj1qIr5hGtxC7DQsGIxkNmOrQUY70lx44lHzFaigHNY9Whe3Td0w7y
lx/X+SYaTHWyzEVHrIfBmPk9JrNq/kF4RD/r2PW7vu6bzNo+uBR8lO/hrxm21apvpoSvEpXIQ+zX
1alu0Qwq7sjGHyy0XX5E/sgeykeTtbnueriaHO9SHEm8VSKbRNz9ieu6SaGOJu+PbqGrpC4iTG1w
e+OZoidJfwdfaV9bYHvporh5Ia6rs0FUaNkyNn98wv4pPwg+C9+nMHC88dXZ1QLbY0ctmExD/P5n
PGK77qT/hkBISh/0nZaMHt+XOB6OeS7tEelkL9PQ4C5LcxuXJvgKq5hsw+KERZu/oOQaVzxq3bpS
b66g00rknK+NKPydRDtOwHj+gh5McbRjrX3Jg06txAwCajRF9LWwtUIBfAVOS1MRsGJlRrl8tLaC
+6Rmei+9hzeFZhA1vpB7YOMG1BmCFgJg8FLP954bODFB+81K7r91dcTBtyLM7IXetsFGAVrP4L/U
rEvO/4+yM1tuG9u27K/UD+AEmo2uHuqBBPtGpEhJll4QsqxE3/f4+hqAfGxn3rrnRkVGILgBiE5R
ILD3WnOOOQztShGBerHU3j60RXdVNepuedG+4abWb0Kq9Rurin3rDvmDD9ZzGdNe37nTx0Qd9hI1
YryHoeWkrmq82HjhKOBXuaPAClsEduQ/jTxwH9TYveRD7z91NU3v1gJsUeI8ONPt9Bcywq6rUrhv
HnVRtJeF+K7GmjMOQfsXoAgE2PoCFUt8tYWnPiNf1gQdjMCo1WuT1YehehnDSqfQU6yolYgPcILx
ovb6kX6DPLl4teaS5OG47pM6oblmNy9F1koHPag1OtSJva0nfh9MMn8RxspwVzJqoNpomAuRteU+
hqxyt2TzVGkyj4cCpIo+taOCtK2cILJyOsCtgo5b2gwTvYX2bbQuWHwv6hxaZ1Df4sgqn6rE0q69
pK6DnH6REur10VLL+oDWDmRrR7E97QbEGkHOTHlo7qwOCr6QVruhBy6OVd99ME8Jl5Bpk22RDuG9
Kd1DAMOBqaT3IXyUXSWotDN9ikjQ+YWb1N0UX40f6lJby95flQFoZmw+QdoCHNAr96YXyq2s6xCC
rtsztUitlRw36UWT4m5lUx66aGkQrbIn1oHytrLb4lHkqoOzIvjoq+FaI/g9lLL2V1tQoxoVhLEt
OqUivuhMpw6+lclHJRH2qofls9YUc2s2XvDItA1S0FRu1ib8WNiW28lYsrWH6KYgwdm4Fn1iW+2s
ZYIl/xDElr3MoDecyqg+pT3+EhfrNqVn965YdKlVxR/vQ2tKh1rLJjRhnX5zZTgjfPuPWlKFy8GU
pLVipjq/84AlQ9OcCEHnsYQ6Rdkw+Y6Sxn9rDDNyDFQoa98caWaYKRrS1C6fKZuWCypl+S7O5fJY
6Va5yCPl3NN72Lp2R4G26QCl+slwtkJZWwWajjA4rGIKW1HAhaXk8dLO4xY+X8dhSnWbDLGaM5bw
Ev1IU79pUaqBvRDIFrx10AfmYezVncyE/qjI7g78V4xkQ6U+FjWrNszTuzWqXDBtu6K0o+zzJgkR
HnfmNsC6a/lj/Oy354S66IrPQZzjAHpfWYmjyBXloTRdb1HorI1Rb1AO7H0J0K3RbHWbtmKmtdRg
xq1V+NJWniQ4fLXKFVzDaN1kS72r5XuNDPOS+YNMB7BeFFafXzzTRwFQZ5FjJz2OeZGoTtUIf93p
6tlWo2pb8iRcykwyjlqmX2LlrfHa7smHjLUG0FouqJNQpEok+7EaX1Lbzh8js1x5QpMXsZSiHuSZ
+BSjiu8RQyZ+xOMv78QxShpzi7kjouU5uE5kDc0Dt29/I8KHOA7MvSmV8hGVAIAR603Q+dzXg7Yd
+6Z/8qTixZBlcdOb7oKowj4lnvUoU0Ze6EWfLbtYYsKpN88qwhOkalm1MkSz7icC4bwpy+qaKB+F
pWKSFXp7kSJPYV2UNJvI7N/UTBhH1eTeBr+pW2k4ba9ykdIGb8sdEtkc0MHAXU0WhwDD7kHr5O5m
FrKTeRmsurC+ygjBWYbXJS7aOFmgHGy3IhYj8KIOEVTTNeeqvvgssyije9Miyu1uRZUamz7RzGXq
bQvdK966pHsPVaXeVX2ssbcujxYN40WZVuNdlPlGiwuLNTHQq4jZQsYbIgnfqoFp7OulK2fVIQzs
dJUi1osKeCwtXu8PQ4mWY9Ryv4C3/WC572rqSRdDBXjBHLfBmM6suKxU91SJwl3nUqFsLa3sLoYv
rVSziK8Dmtat1FUnDb3kyvdVeQ1Eul7V9gCTDWTOQvhReLGN9qTVTboqTZQ3cd0kC5CFaz4ttAVS
uM+T1dzZGEv4aab5GQpETYGkucdSfTRVqd1LoUcbwhjCPTW4hzqMxDo0mmXn6X/FpihufdCXtyR+
GlS9WXlqUMA2rYtDV0eQoGX5PeNxsLQ0L9oFWdlvuiF77zKa8QX4IpQynTw1DYxta/CwUoTkuguT
GtIyxzp7NlVxT5Qh2RVoyrYAPN8DI+nP80ZwK9q59A+CNLc+wPEZbsxDZRxY8lf23mxzi8pxVOzi
rGgd/OL2RsTeKUDnD3tFAVGo2OM29ijRpV3/DVvAm0Drf5k3oy/Vq97I6fE0b/wW/gWum3+ZX/nd
uQugNFOctPcKpdJnhUsenmrL9zNt9LWhZ8NKpHKzcIfAmha4GdPWDKdHBb2z6r2LXHn2I+AffSFA
YPA1SINGnwQpt/m7MUz/IEuT0PGpvDiqH8lHF5GykwZALFRmiaWZsSYoO9CGonhQm07adEmaorJo
mrMEKXzTDllDa4Vnnef7i/rZkgtut2+5jCaFpsj4ycywXcutphxa4EhIl3k1holGjSqikpaY2E2A
cwQUJM1XO8r8fd95HR354aFSgT2VYz5ukrGIwU+JDUtw99SoqYuhqzZA+h245nMkkkATA/1ilLV+
gemw6Yz8rS1eIPfWj5WqQ9jLlCveEpbtGVNWL7BPSG+oAirWxWuE/BhV9rFDsAjqdm2ltNibtPBe
Op8bjV9Y+asaNNckU5x+GJtn2I9YfJS84qGCGsN21VU05JbTYFz9Nrj5h28PQMHsCm1sndsgzDEQ
iaxrdxRHkUAYpb6uhyI+pDqfHp6D4qJxE06GTv1LF/qilipwgRX6WNnqqDIMekHpPdW/ixIFhYjD
4VuTy8y6mfDd9S6rHYpM8RUIQ7TOxgbefO7G28A1okOkjePeVENl2/JwPKGJ7FlIZf4lQdOgZkhI
kaPu1FjOHiGvssbv+/ADvNU5HUv5OU1Sae1GebwLm0x67MKQlWQfhB8uSnQ7paBQpHK1CVlOb9W0
VG+iJLVgegtlqJ7tIQyfer01Nro+AvwbrPoex+3bfEJne1SXb3nWGA9dmhQ3BHW7NMzsF0AbmPTD
OEXOHrovfePSxVeDbj8fHapxXZd+eNdw3l4KI3+dd9NqsTeRrKGcBJb6oha6Pk0YzeN8NI+cxDer
F2p58qnOhm4xTGdlOo/M1MBNYkxfJSUZ7pGUJztVBA0SFIZx3ndnMsse51E6zTZldaW6untLu+A1
qGvlAJLVX6dykDsVcsxg6XcW90Hg+o5ru+1VqZm6TyjV5ZCoEO4LVzpJqm0vk7zOP7wfLQEB3yu1
jxwAhpiSXZGmjo9R7uRa5oJa5njpYGBfqMmHG1XATTXSXMZW5HWoN6pILHrheg+6XVobLcuyr2Ho
9ynFPF2seeDhZZJoOrgJvuneaoKVD1D+DUsQHqe2+qiZoy4tQds/r9sMPZdvOoYRjyt0dwYNLDYs
dcC55WtFIbgvSL/xh1G/p4PhO7XgspITjUqda1Bukirtu4cPUiDQfB0QQ66SsOlZF8fjtQTXsOg0
Bf9bX7+nS1dRw7/44LDLx2b9VFNmXmmtLR2zRAsPpPfpeOGacq+6ben0cuxEleyeLdVT4ES1AJ0G
1Eu06uorU+f6GmnRokfg+pDZQQ78WGPV2mOAZhKu6o4e6tKpLriOEvxEmyqKxaNeUttI0nFA81gv
WtlIPl1lVQ36DePZVN5TmGF0SHWi9NX2mLh6icpEnZn1VQxxxu0ojA/xGHnHOgYFOobD2pO9eIuz
1H7us+xcsqy/Wu4YPus42vK0vgWYW9Apllii1PJcsEpaVIkL/dv0G4W1FDvlOlScgdr90hBcJmIU
VyXOxDWV0+ZARxMTFaKSMOQ3LZkvV3GHrUtJ8qOi6PlxHs4bVA75MQtseR/Z/jKMaUDiYDTrwcns
8RUxsrHIc6V/SH9tKkjEK1srIgd08vAQdMXPo3rCrMmmIbIk8eA4y1Z+b8SkYpGFRVGnt8xVFVrq
tL5CyzKfQwElcGQ16J15+PtAVyvqyrBYYVvyYqRkdKdEKe7UDa4h0nLigFpxn3KiFs2IfGwemrIa
8y+MYj0PXT0pt1XbeM48jDNaJEUB6xQ8p7jnQ+45ZAYIFl+Wtkw0N/zOJ7xok374kdARXURl5d1c
TTY3Y965Wxl46lUBEkKXEMeCFJrp0TKs/DLwVaxGO2Xmy6YJkEUxK/GXNKZ/7rMz7L7wE60NzfXo
MVrn0LROI3RI2KKD9CSJgVLVBOmeh8JkeUnQg/E1bAoz36cRb4E1R3qKIA3u+jizl/RI4nYQ34wU
c5g/iuYkixwbsOSdc93rXvVQCtaAX0HWTsMgzBeVYfYvaDmHfcvd1Zn3U7jAkvBeI3V8rMgb2APk
Dlcg7MW77j6LLsve5FAp13HkxztZy6Mn0QWXLMyNFwVsZGAi9XI90EJJZiRfw1y0VBNzkeSUKsKo
X4TjFQOlWBURACY6peEBTUxwcP3056t5n53rzN1ZwZcrHq75Xjc9cUxE8JZpAe0mgzs4q5/GKaVU
O6sTWp5a/UikhvoxjvUxC5XuFSbgNcsU9z1Xka0wq4fSXnqCaUnfbGsDFwmg2NGR9Exwj5D55tHQ
Weitf+8KqYbHru2kzKz2aq2ap9hvD/xVUbdE9FlNrA+HlMoUbfXWPAW+/BDaQnwzFSrAqUTx0FUF
nc4JVVcngfYxUPCJRTK+q5EGJM7Gq0a6zK1sG3uvxiY9XFVXbqHINgYTtr2WGN2RFSYy3ekVBQZ7
pXTtG2td/lIYaSq97E7zq+LXK/Aj9VFnVjWdINmSshsG6RhD6z/T85Hwig/T7DJXD+m0bz4gJulm
3eTIqLwQarQeEBkw4/vnDS5Od9WaXNZypWJJQl+69quif8yNRGzFwPy4DoLhcd5XmFjRyGrbmDxR
t5Vpuc/GmN9kL20uFHTM53E17zTHIru0fXOfR27iGvuqM17oIr2DnTWeoor1aT+0P1/93je/6ijU
Ivr5FoS12LVAXfEPDIjqq0TdzkPyhzQHkyGwHE29J1Iu7TtVuFgS7EHaz2M6zTtY4flBDw0LCVzp
LvIJ75zYAxhe5s4s8dG+jTkSbZoS1rNhjuqixM0qV3L2lEGri+Ikv4/4HA+xH7Qwpe3hbdrfSJ+K
trZorB8QoPaHQCi49UdjKhiM1qZ1rZe0+ASRaz3OfYDc7/KJ6CbzDdBShypZvTIpK5zCuJFP9GOh
sZbcbt1EAHQspU0RSMa+NwWKaG+SoBWud45YNZ170t6WaIgSCs6afJw3oecrx6LjXu7jL4EzwIGi
r5gkJYED2jo70AIn8WCwJWCuaRps81F8DqQgOE01GpeE4uzaSvwaXypuX6UqUcxNCziNkvpCNgLU
3AI+bKCmiLCL8tmO0w98J/YnzTcqzZ5Nk5inUS32QDDrN4p2rE3MpOR5HEk7Sq3WxgaFss7HNLvq
CZKvyASYKviUaWnpB6tMKXDzp4J8lDYTwsg+6tOmrwVO3C7ne9XiP2N9CepNmcjm8yYbo0XXSfp1
HtXpiDO3p2bm2UycXTuq3uXqkLNsfkuNXkZcbo1bV9Hk52DotnYzcrxQEocOU3JslXTYWD4pvKPE
3CHtQepH6dTbEfFwqfxRAg8bGsuvA350RNSGBLUwvVWaxgkcy2Bk8dl5py6qs5XWwKyP+ua10qXh
sycDYmAJ892mPYLFf0yuvtFnNHJTXHStWSzKoQbT1YbaxaM4DIkPLgHLpnhZ+oY41WqdITygPlUr
UBlyCw9yJrnl0q9t/9KJ6Hve1NqFCBJmGAlt/ox4nsL2vFVdFtnJC9NqVynGsclkeppV5JElYXqL
bMwQbHtGgXfDzWiYJ9ljM2qs6TQZZsw0NDPvMlolZjcZVhelvVvnlvkNeqk/GfWDnRdHxY3Wlwuo
V/oBRnA7Nnr0PPFDl8iZCOAq7PZBcT17UXau/a6K4lGxn8Fl2tss1tyaFU3UHZrmcw4J6GKhb2NU
mIt5SD9BuwR9kVGkdpWN68c+DueOL0On5DupLM+9zaI/YwIGSNUDjNBWLCKNzG0fwUdjgYciuTPG
pIWpz2IBZ+Ij/we1QztX2WaWmT/HxH8gyO52g+67+27azK/mTTp0Mnpr4526tzirWCnOldTGGyvr
ITEjFKX/ibKleO5HQ4bBKQGP9BKksVT1Fg0SknNZ2+UZ3ClxDZYZwHhnXxWd0hRcp9wE0UFp9PBr
kwUFshMDKY8SSOIlsfOrn/XttUBEsAzDLt6pSrVL8DOeXApRLFh7Yrpq6WTJ9mYedar33CYpmkzL
yB5gw1tLtAguIaxEdP1MzUMxPfxKfPvI8qEMPP9nlPev4f/ZfGZTbl01/9Tv3X8f/g6fnuLufv0L
04DqImHef2Tv/Ttw7v/n4N+i9z7+zFP9d4rhFEinkNbzK4Fsevu/5e79EVP4Of8//ftHfobt6da/
bM3WtK94RJPMoz+y9kiMlTVhK+pXyOWvrD35X4Ylk4Ex5WWohJoS9UFw25y1p4t/mRYTYFLyJoim
xTv++1f/2ydP0ODP8f/6I2vP/kfyGKmNGo0cS1VU1Hk0+P+RPOTHDeSjypROkcAuSF24PxHP06hZ
8pUo5Mv+Z4EccananvaEeNYp+g5xsF7jF2Fkghp81HxZfapAlfw+hnyBEkbbLPsuTI8a+D2nHLps
HUG8udqBWV6bvP+5bx5OM4K+SH1HbeLExa6f5bQJteQeh9xppMIsj9Qa07tLvWpFnzlez0eZy+4y
XStVVAJDzF2RULy3Nm7qncSsCfEm3qIueScxsEQXn7n7sBrrK6k8NUZmo/keBxPzvrLvUhIi5+re
g8pMNwaK0JfcCHGqco6JhnHZjWH3QKuiP6Yd+u/5wH99d536oxOlrkt/r9P8E2vom44e+OpmNFkS
3fgWNMHwrVd5nNgDbs8+7oZv01lFhTExGfxr3WsZSlQrGg6/N6IfI+RwUmIsQ62lvG+CmUDGe8eA
l9wLNLJ06IarP+0qmAAs5L42d0ZE1eaPi/v/ccH8l8QyJHBczmRHcj0Q6yL/44KxujYPsDUQzpj7
wFjd+tHOPOkzdVueWZr9nuRagmkFKZatdGKDkUPsQmGnO9uALTv99WMW09Njt972Uv/zYpj3QWJo
tqqskvKRhk7XJT62ry6/hKzUsa+UyUdTU6/NrWgzJom3ta0w2ri56W2sRM1foWXvvD4e7xQipGMe
2RHr1Kh4xQiWLjPNMo7ViHoJX5ky/A+fCq3jf0TcKKpm2vyHOYxvs5juGX8GuWEGcpEDFOPEI7lb
VYBpxdWA7GoxFDdAH58opRZuGMcfKCKipS7k/ErHCFBp0SrY9sBmy0D4l/xe+vcgUheRJWWfg9Uz
QdJc644opVj3TYCcsddgt6fpxYiH9KLo3oM9aO1h3kXvBqBAIQoeY7WCELsBNjV9Bs2EK1H7unrw
6ki/dkPzEmh0xKBItO46EONJnZzFACDh/M6vUqRpQ/YNswJKCnhKK0nv6EearfYiKcMb4CuMesBI
HKWP8pUN1kfpu08fNii2PyN/GondXKl+E58CHLr7ygrDTepZ9NFTcqXKAF5TWkhr7IvVX1YgHcZq
iCcf5TpL4DJmltE+ZVleLb3c//lqDJr2CZUCzDVRYPapqEcQmRFXpHPKrSApcBoGhSwuuFlXfm16
93lXbhffkK/nmJLZhU2uXqVhE67ng1xluBgpk6wJGiREQ7aTDTqCWnaKyVvbKC0JeiiHF6kJkmsz
7+RyWyEgKw5foy6uZCdR0gJRJgYkwhLXtfpkdkH8KvXwulLbU9cVS2/oy88eiKKv3fm0e2xDlCxZ
Vy36uKArNiov9PeyfS3jl2UmJL/KuvZu9VV91QrLf7ByalABDvtXO2MuC/Sh2oVd8laE1eOQpVNR
ZQxWdd8CvJ5ulxlC9mUtE/BCVma5UjXidRRk6Cc6pvdBy/ybYjXlIW/pyUH8Yk2cJc9WPsZbFJEY
w91aedHjZNO5tf/drQJ1iWA5He91NAZrs+91GDSJfe/dtmOl3GCSwhEyLHuyxt4NC84FiX5328dy
MwgALyJqy/eSBehgZW/Y7lRyiArEbK2lP4dgk2yt9B7NRsr2JuTkrdpb4aJVULjhgR9S8or428Xg
X07zJpv0itGQ+l9DIw/jHTxjTEKcMe+PPNXiD2KETmIK7zRvzEBhrdd0u9+7QiUgy+DXGW4sEJJU
WeJ4rq3fUsPzD/oE9++VXqffwSZMgaeHkcOtyrEiuT/apt/e9Ng0N40IuEtPuXJLkzRJVw1vsEXa
G0ZcuiOW5q9DrXLmG7+WUyanZa2d6547t+WF28CG7zHKk5FAUUvswTwf5tMSt/n4z/dy6583Ld1Q
VRvtKeGTNrmy/7yXB6WeclF4/hErmX4MlDgaFkxnDXws8Fk9V3rOyQB1RGz0u3k49uZnnvuCGDwO
0jRdtF0YP9Vpal1rSCXZtDtmhXhU3MakNNNJMEGKdlNSQ1nNR+d35EY2fL0jj5lP1VoVbWBsY3nA
yIT0FBG0bEjImJoGckJPPkTq2uNi3jkfHq1RWg0m0VkZS9wCnc0TNaKOchGi41a06pPX2e3X0AMf
tbGx+zplauCfKMxNHRZjsaz5viw83c3RRpkyj+ks3vperC7noZT2/m3M18hI5NvXHltKl6btudux
TJVbolJHrFt0nL9PoXfn2F4qXRSEmStzLOttUoJiRs/7jUlBusGuFmwrP05eCpI55bgd3/2swp1b
Bv2xEYl+8TPI2//576yqUzTcH9FxFqp+CtTM9VgxyaqY8tb/fDqFchKZg2qHjyhRyXc0FISeZd4/
EvmibljA1TvD1bxLkNjjkmQW+R0GvoP8PPlMU/PDbzKFgjqa13JSv4ZDWJ2SgMBIurTdE1ImzY6t
TTiCXaqoVQmk5170IAalOrqRsjKnkaoo4cO8f34VIv7H6dYe511wcPBojBFFcDNxzzLeq7XckauF
v949z/u+NlQqzq3AQIoc2taL86h14zZH+P+o9eRKRMiRfiDNcYo4V9+SUW6dHInNyS9QtnpazHNF
SlXHYJGG25MvHHp8esTxgDfNhfa8MDQ6jYYVu4eS5+LXxh3Fz1ci7IXDPISaUap1p7ghykPClIhU
ZwTqA1it6IZxw1cZdyeKuYcZd9NMr5ohyJDMK5iT/34AoUuwiCRJ384HSjvYykV8VnKv3/uCVKtC
ph7Yg2MkWPo7c/BgRXM2Ogyle6yybjXTMn5vSq+MDx7qVrBPGBN0Gc2yUI6xVyDh0F31kpZEg7FY
R4ahFg2AWproHTrt+ygP68otvW+5CeEfQHngzEMBO5aYCHnYJ3iCAXmUrlMMTawsgGBnazkaKTvr
RX5OW48N+hes1Ay7DixcWnUJpc0wwRadDETRNCSaRJ4hH+OWifIgG/6rrKW7WA2LH5Kpf5ZeId/l
HCV2gK16V/eJih+ThI+hTWyA0AGlchphizGlL47OHmxa00u4b+1wp/h4lr+G85HAJsN7dLGtlaZP
zTY3umtqB/4+HEm6dVD6KCv8FA2d6emwnAXW2YpJ2NbSS8ZnvKho4Z9YvyUPfdAkDzgqMbQb50ST
dEKcpv1kp4ANRymYKLbT61M3WC+1hzYq4g1lhvQo9MrYRZ2e8D9WIVIlYpJ0jqjH9awNTqBp470N
M4gBWD1eKzf6jiLmplpeiiPfRlEvZb3GMj/TMFctNTIM96WBI2jhE+S3/+OUr5fzib9/5Oep5TCu
Y5+v9akL/PJoFrk4o9YrN3Fuk0Zmutq5y1QdMNHk2gjqvcqEZlN2hnktRztZhlLdvFNg3rR6mP9l
MlcjMC94s2rmH3QUf1YHPvr//d8sSf+RFjnF39qQSTXbUlXdwgPz95sVktIypoCfwS3y+Up2jfKa
KcyrPM3PTlGiI3ajR5kjuHwdTEVbZX6sb8V0GsXLNoWvQx2sd9dxLIadXZ3gaMjHgbSfIxURFA5V
1JHjxRVzRrKyaKrchU8Rv+FKwA4w6hLVHIxNVcAqzJKQuqRVQCucZNNNIJrsxYr56zedO+xRZJ7k
XPvhBYZ1G0Vt3XziNilnjuQks8vUssDRfViR88EIo/VeiqxuMQ9JvqzIe019Jl8JlhStPFFrSq+x
5KXXBO/yefDoBWOTh+CCqCrwH5grt/uqoOlJP1Dgj4WlRjyZuTZFazmdgjZ30TWagtHaHh0kMQgC
pom/NcQD39xIvOZ++DA0mGFx2XonwiizpVWq2isxBMoCSmBLTVySFqg6XyOpSd5qSaDf9g31Oea6
Wpal2d7UPjGc2MXPOJZ0p+uxW8360VlJqlZUsns3VA5KEeS3//wgY0oq/yOu17IBpBMmKsD7TTKh
Of79j6h0qqF1lWvmcG/13F+p5HXCVBX1XrOa6gy8onWMpJW/jWaES0DvP8My2zdcOcsE217FXByG
j00TfGERpvp9rMYnvOjlnbtBsYNxW65Nb1RfbTp7kpYMF0hahthWSQi8B5SNW8afVt8Bcw5b7Wns
5GBV9l5wxvoBMDHoo605BWyFEV3Ewsu6Z9aovROPBMYEQvZvvm6RxDnhuhi4nV5i/gcnGBEv7yhK
VO8KinUvLFhIyKMDfMaxLk2xmouCLv+dYKjw0Qgw6OqN9JyZbXqM5BxLORa3x6oDPWf04xH33ohQ
LhuP83B+1XXDxtfoVc2jIsx++CzG9gOO6Ucwl9gxquAeotm8e2T4LiSJFO55X61hT2tqwovmISFp
0tHr8/dh9Onza/JwMm3VcqgJqQdDNmoUuCM8hU4PzupIQ5l+mnmUskm6t02IeT7OO+ZX5nTo6zih
18YAgjEKQ/FKS4jZyYR5LNTIgU5kHdGy1zCJfMow0wF9KI+wDWvIUIaxwaWvb0rF654rSzrA1s2+
m7TTlhLd2geaKu7RzseQBzcHcviwqjzIr9AokjUaQxLkfB8ZXph8n08oEWotWpQ1jyg1tL0atvXK
cuXmnena11vTHHBa2kroYXv1gnGLePjprdVQvvnEfWHzxsJlDyk2mbIMv/Frrr/e2hgHbLptcK5Z
fJ3tyZv0dYBvcJ9DARSuNmnkVRWDsu3e5TS9ff2b8Thyaw7ly2QpONQEIjpFFNjfwhApWuyFOI+7
qRQCLpe1Ww1jKK+R9P37FbKUwClkBbnmdGDe+Ln953kjjMSNgQQE1bUliDb79V6I0qS9iu3QxL1B
1frXz/3xNo3meBa1aFMz9a1diodUC/SDTS4ySs+EuuJglDtMqYHv/HFkfomwLkRy61X6YR4zOXgP
BotH1vQW866v/Y0uDr9P+2NfDSgWShqHWef6S71Ja2c+cd43nzgPs5GKE4vobZJIOGGnTTRtQECW
/Kn0z9/7Ww/jDSp8jhaVNplnf/1I3mXm1w+zJAEu00nogX691/wKIqTYgjK7RaZa3FgdHOvIh1cC
jGODi3xKXmU4Gu2zOZTtVctc7WK26rtRYF4LbHxIimEDBJ3Ocqtwh1L6irSpOeidh62CZgRRx+Zw
Gr1uPM2vUt+Q12WJnbwKAuWYC7M75OoPOmryUUdGHJ6DnhaZVT6Sozc2uLygjAbF2oA5sa/MpdsW
2FAwWw1bu5LUfW8ZOnJGCAh+7gWrsFSiUxLm+oHSpL1qJVl7ijXlQ8kqyGoW+tcR/WvJevVIOG1y
EzCid7Vk2ajPccgtySQ5al6KRt6G0YM+edzokmUu55O/fmKQoZjLxmUeEZoZrSv+ms48VM062Baw
qheSJ9ozHHSkjPQi3TUd0w4pUSQ0EsfzZknqQ0Njczo+nyrLdXsGB3BJ0tradTUy/XKwbX7aRgRY
1VR15h8u/drYKNgp//ix+ewsK1mHjms+nymWEI60khTpxU2V9KLBsD1IPEZ/7yqxmtq5FIwkO5Vh
vUIYXT+G4B3xyETtm2cS4irSAEQWGdxtqaU/SOykN1XI/RMZ6t7K1UV1lhu4K5jDMAxH44ttBfyB
UgB686buw+LhQWq8ghbltHec5JSj+UOSkuCM44LnwbxrUA3Hskbj6HM16wvLomJaWzXXPH7omGnX
WfY8+1grIFeEYhrfpXiJGr38bqqG4qjgp4/ckunBphR0c1EZ34uGEA4W1t/qwgzW5diFexz2/iN0
mwLxxnRGql8TpFYXfQqfjEdtE+VGvK1Yp+21TofpFPUnSZGucGam68LKALgJL9zbXNW3TNexiFEK
WIBPMBBka9lH4KosMvCij89RYRHO2/jZJus0am1Kq97KuIyvBWineTQftELrL3NyHc0bK2p59X8Z
O68dx5Vki34RAXrzKi+VXPnqeiHa0nuX5NffxVSfVuPMDHBfCKahykgiMyNirw3VB8TWx73b+zNB
9ulU8iar+wVW8mRDAnlQhjr53X+/1oBz1yxkO4fAU+TjvvVw/AuIpq0sf2j30rRwaHAVDnRh3zwM
1aq6tENoX+VgDM4S4uOrEoXKk9ER2p19Dm0xULnpjd9lizxIQA0J8TbZTGuNygCcvIGBMpcSDGKy
QXBySn3Yq4EGkY3ksHOo/hxqlSKAvhHOQStihuWIbGNuKMiIp8Dt59l/zZHXWHxsczyDuVyOZ1Cs
lp4Y1F1FEGOdlJZ+6EPHepq6+kfXq9ZXiIXdQqst+4oVZHGczKJayYHYmVYUM3cfcapkW0UV2Q4A
j/rWVqjO5yuTMNKIWSojLCSDf5Huews5YPouO6GoeyGeKvbct6KND+HjMzAOctzjy049E6Ap+as0
affXrzLEnT1nO4qjPsUV2RpSsEg9VqSz/uNXyWzvr1+lGrXxRHFdfalU5WddxNcRdffR0VTx1mNS
CRXPulhzyyAEmKDefxlF37wkkb2Q3RHep9cEMJm8hGrB+ohqZboNNlmS7qvWT1dy1BZ5v2nMvtxg
NRI8CjG8mANFCZTJOq8DzA4WuE1CvnfSSVYH+S4r0+Qao4leJXpafUS581rHpvnLTJ+F6MufmmDf
Kq/uBctjJzV+X02cLdvV5fD76phM/Ec+eK8ZxYC/LOvJjpXyp0oqfYEln/0KASBcW3+ulj87JyF2
+9kTGvPft7kRh+oz1ez+ztL9acvmMkRym0Xgl6HAddDJsx6Cz1gP2VrRQGqqg+megjArViax6K/c
lvClZqqpNSo8ctDLdglX11ZSYOXzq6Vt/PvVoPX99WpRnmW4ZlB9nas4M7J926BfMR8DhYM/Db+G
IFL5aEfmI0pl81EJKjwZ8+osZw264l1xhJZDchKfDPdYeaCqe3ZJS7+uEO8bsJ3k/NuU0RT4X9sB
66gxYI4HGcgyXOD980+QcwR80EXIY2F/+0XmX6nmKa9mJuEw+dJq9bOmuOQqX7iYUufcU7p/fwlv
MmdOePjt/ssbWuptqVdLliY0nchjR9BVEaIypLgXK/BjVpLkxyaWeI3p+19KVanW/2uGkrzoSPDb
uFYPlpLYwLPAH5/VuW4MQHO38hTLPxOT8s9yAFWtcQg9/Br+dMEyI6RDafMefxNWCcWQHdHt2C8C
LcJqUqsaBSTNKEbkkcGap6hdZVT44WGK+whdgWO9NDlvB2LqV3npZCX1c1H/kEMs1CrM6tz6UL4g
YQ7e1cqOrk4CoEpNgve0qdSDMgNXZLMrGvbSrTptZFOwT0OrAsmo1ivjcXTHXZ876qr0erFqRNdc
iiBpL/Ks49a58sdKrHgkNRdrPvxrQE7G0AVYmBhMfsRkPISeazzYUA4eEBsqFVYJdGK3+Q7a19/8
1SfnyNn3SxTIfBXq539eQsfddQvWkL9tfmkNRzrCuEuIEoW/IP6NUWVmjIjPo/EKH7H0qTNeNUqW
XI26Ha+yX+8Sd+EaGayA2wzKWXcNlXu3y+QcfzBHlkK3Sz3D/5W7WfSk5qjiuYeIyvjQiWW8k7LJ
qdga9IsJTWCX+kOz9ynfPYcCtmBMLIwPWWivi1k0E/OtfMDFt6R+5k/b4z63LoTV3PrkQFNARry1
Jzndzt8RIRporhvnBDdUUMsMN4Xf3mq3Rdl2BIdnDh91lc4UAVRwqJViA25eKUwCQTaU7zalVgck
gi4UO61473yrWhMe8bdytE3qcmHEoQMBvqMGjSzC2rInQa4T4gVVbsoin2ByrSxLGU7yINJarE3S
FovCLlmqCIpzw1B7Y/UtTnjp+g9tDiMHbB84GMROx0H7CIi4vAwjdA9lrJ+EW2kvCmQSuBytcZSD
tk1xe9962U6O8pPSrRUIayVHFR3KZhQ73UKOhqR0FxWL1mXKVv/V8AnQjk75BZGrubXBNWxkk9TN
KfYytq5knE8EyFifNm13mMrWXyeWdYpwf3+pXUs5IIybVsk0jJ9z/5Qq4wu2GsohrrAd7sZ3ihyD
kzzgPp7g6jq3+6hK9mh2MHqy2uLdcgReI/NZE2I4fj8LFOoqDd+wUZ7mw3GcD1rr9UdsZwcsrLHO
xVGlz1faNPwekXOy0gwIT1UQBDPN2t/64BBaU3KUU/M4ZcL9RZXUIaFsa9NCzr0P/HtiLKp662TB
M0KChao11F3NByWNfh/qrDeW7ixquPehZQnW1P4B+9SpRB0zHgYp7kPGTC2RB9lPUUG2cJI23N8H
TIIlu7rntn/vKya3vbqYzNuBHZ9lP9GneGGU03Q1c7G39Za9XjXka4iyyZFHmH/SHCVDvxR0Xy1k
8E6uxz9U7k4LNwbeGxTgegdDH7cCzW/cOj1C2HpPUMR40p2oeY60YGvCCXxX/S49JpOFv83cFA3E
+Jglyma0DfGYKLrTP41QBAka1OHJa5OiWbHoKLCSwt0j6MptNjibbM7EmAhnUL1qR3Cfwlu5EXTH
arT0tRzNZ96IPBuT3t1R//7t1m9bh7FPuhPFyOkO+kO9zUxLfTdKpIdBEn3LbV2jYBX4w6So9llz
imwpw3GD3x9ZDWRv/+VKOcGIsDgKS+KzkIb7DY4qypKaD3Wuyv9ntWpGRn/oiZDMS9t7t1zklnhN
b1W9dVe92XR70of71kaTNb/r5rFqhXks5oNsFrlIVyNS7uXYlBHppaBrHvQoeqDuXMeoZkhfQ0fX
9nxJkLvoJEIpEoqpPOF5UM/Nqa0taEzlixx0NETphAWuflasfbeKXkXuh696uKvTtnoJPHoGiL5+
O45XOZTY5k+tVPOTwGb9lVKCcGmSYjzIwVSDX+ummrmVo9S2CEKf00KfPRPm1b2Zv3dDVl2Ebn1r
0qx4R1CV4jUz4s4+D4qCsI1SliZCRppIoJAXFJV5BrEN22ETEIl+Ev1EKKy3Pql0ZbkxtwjB+4/N
UsFfAL9URysfHNv+KuwqhKLcfGoBlS5U4zdboNyUxGpe9yVhd2SH3mfpFayV8AHY6UUYv0+eg5CV
/i6J9rYdWM3Gs/F5sNB572yjC59F41tnkreH1vHRgSaOpwEMUF1IGxoh5tgerm4BSaQUYf+t9+OL
hzP6a1+H3rayEYv1vCNv1I6d+dv7b74uDBTa+GAE0YxJdoW90krxAUycuiCzjt9aUu5Tk6hfzERJ
tlHWplvZtKZyTSiweW2BHe2rmpeeVMN+7HOkcyGRjm+6FgDv7NSfCKW/hZadvbHt7tYT9cJk1smN
a8GIrakzKC+5XySLEG/xn/geWEbR/Mj1UVtY1uis/I4iZH/y3LOGjeRinNP/kdnD1ROZ2JWx4b9g
crVKBIqOZW2jEudLDgrADZC/sXMYu2Q6KkkdPzvUiqlz0R64wujZDCmnFZ6oF2mafrHmh6p8ssZ2
6e6Mrn6RLTXTuwkVCQ9k2SYpig20IF4DKwR8IMXIJ8o4jG3Dvh8yqz9+VsM6rU33i0UGmQjpFG5B
3QRUAxXqOhX+8NSV5Zvti/pYgPJ98loCL9wFr9Xckl2KabhUrI4uDBX6bhdFJm9gah4jY1oMpm4f
5IGQ0O+ze1N+w4ewq3JKfv8ZDi2xFWaSPxWZYozHuCS631lRsBoSVFHgwErKvPMYUVdkth72J1a3
9VX1Gey393DvL2PtTTG8kvrDrMF0StfWAlTdUXiqfi6V1D4URvdRpbgPFIVbXMhLN3szgKBsOnr0
aLdxC3k3Kr421PzyL/F/itRbaBXa/6lUAtzpQAG4lllvGiVNY0wI6mk/JCI/DgOV5NRGjx9Wi/CI
S4wDBurjRwZE2wdtIWdRgs8sqntAdCnKMktD8zCR4MC6iZXZXNYf/jm4HcazygiRIdEq7Tig7T/G
nRauROUmz4VpFKuCEojnQLT/cUZyuPj/zJOvMs2vR8L4P17l/sr3eQh9AWKCmxv1DGV7CCuZSMbV
MronbnfBg+xKnCA6jNSwLQxRPE+NW17L3rDexmCfwG+m2GMwHvvAeODPtt5qERtHvSJWLZu6k067
gHcMTDjX5L1Rr0nkw0iZm7e7jjGMpKRldlCejnPKcJIpQ9jTm9qevrmwHwzcffwyZYneB7Wxwir0
Rz1odv8UAJ6ZSkS+okVhVoxG8M6CFDfFuU+eyT45+j/nBUNzzHKAE2078BReUD0CZs/l/xgbAWu6
eQHXpyHot3J8t1uQ9/gYILyBuvVJhAw3d/3vfjlfb8WlNDAi6FPj7yWQ6rfNNtCMZnFfG6VQJfeh
3511axCA2dS8ei8SIvG2gwEH995mXIB2fJXVvkNXwPys/WdZCTy38nROXc83nDw9Yc7OY8bqqYNg
twVwitVNWSzuuyu52Ypz0zvpeDWJkkw7WutZvz4s0dujbTWc/IMPKx/s8aMh7PTgUV8KIo4FKhZO
6dkvwVPdp5bsQuevC3K+cE/ygqzdQNIOOKa+gMgTPZKHaA9BPgYU51ntB9W5O1RZ6ff7DIr3ukOJ
VemmjdX4fQAZlBYHeEyxuzVw91lRzQIlHvs63BmSsN3OZYNLj9IF223sR+CbyQkudE+ZGm8Jcp0f
o65Zj7WbEGueQqJF81s4z6d21n60A+d/z08RGJDBmm+wbf4Dx0p3qzRTCXggYzvjspz+E4dmDYT9
k06dkdW5eCYNZgQjpFbWCIT4lLJM+Yo+EX6k6lf2maDsU4t4+LV3TbEAB+Y9yCa7f7EQ3mNnq8mr
q4l+ZfYIVOQbqjTN76Z8t8vI/mHb6i4gn/4lb6pXzTHZRk5jfGmoQwTbZFVfRhyEVp1aIg80zP6d
Wxnka/5Lt4Sq1k487CmNLwCOuu0lrLwHjHIoX4z1Zo+cXbncCnRYNFG/N+oSWvyi9924McmcOkj6
28jJ9+5gfKcmsqQIZTZ4wo0J2rNVwGmRU/Si3vRhSDVbl3UX4XAD0cxLHffzR4OA+Z5EIaueEBe6
tVrjSp6zDrcRY7LcsFeWMPsL8XrKmNmfPiQYMz0kFmWRrWZFV9jceDOKST/Ups1SxZvUvYeabFEb
Ufjckv3aur33VRTCu+BA9DWpBn3v5jok7DjQ1X1imAe7bdY+BZSX+0FjLY2FQTV/1v8ZQPk/brgt
HAVG6Kdm1uTIsy5ywKHYzfXW7w/dXkmEB6sTiW+nmBBQI0xJZFMeXMAimyYYS6Id7Ik6J8O2kTtY
uCwn95epUXh5b078XxFbj8hYbdVYUPzycwih7YzzQZ7VYU3SL/SSB3n23/ruA/KySGj5onPqci0H
yF6Hy0Bzsn1d9b56RWhYLmGnsXSpPaHsxiDhIxL3peIsy4wPbQU/QCHYcGjNhsKepK6+pCQAeaJb
ziUF2vgI/eBT9puww9dE53MKZBMQrqFq9U8e613ci9QAdG6Sn92qmK6TqHPKz/hudjnqdZ2I5Rlm
pLFTI7KW/uQ/yEOjITRdhH4akpexsX0KaNql93t4BL+4AIjXnERAdgJm3ne7NakEM0XykgW6vcbI
wz4Odugc9HrIt0qbq/hjau2SIE76yS3uRPW3+auLy5VpG/l3PJpGctH+78sD37KORFucAxupfAsB
KNoPdQW90lAOTtQphyBNf5/d++IOy8TFvS3nsDuDyaJqjzCZF3WW23z5POt2kE3V0z4jO4LkUbPc
hBzjDvA10+esHsydbMlDnrCBmoI2WiLy29TJIN6EUN2zJ7Sv7dyCRQjLRzSwN+am41fFbvJSayVH
DVwI14bJmlGOpjX7OLM1HB5ssXgLCipwKjPKoEFxrW5bJ0pmIlxLTIRrbtvi+mXFJxzj4lNuxAnk
AP4qHzQaFSv0yVE58K8mCpJumWi1tkqCiduqlsbTIi5Bm2umXa9gBKV4Z+KtLA+hw1nUO7zZ97Yo
SjCg5WZCtbcKnCDeA7fq3xvdefftKLtaWSReqxSRydxdJUF8KlzcigAe9+9eErgbTGpqnOkYRQvt
zgUY9VE255zq1MCLaMYqfMyD+kknPk4Q032QD1P55PQapM2GQ3Z3jlc6eEdbi7mPhe20LSv/krRW
hJA2ided79WPKOfqR9mHopKA0tzMo0uUB9Fe073saMSBsrEIyVxjj5u91zgltDlXhVjiOZ9mEDym
eCwHeBTCjJrGcCGcYWvqqfjeKLDdAA5q70GnjChhlf5JpbQFwQD0EMFzaTf0hOnUXM34rAIBKTQN
itH8Y9ykqP71Y5oCOTmB1r9+TD3pw3cIw9GiQxC6EdSFQaaCOza6qfIAqdMn2U0oeOiIBvxrQDbl
QUDEJMqhn6nfVladi4yohecfE4igoGukMHR3awOBuERkVo6QGp1Hv3Stx08jVnhgT0WMj5o7Y4mR
fSpx3X/infGsWEgYnTCLjvgY4Rw693dJ+x7UpvEUdiGVvaIk4tRY/adbF18zreofbkuUxOhN6o23
dmpbz13W9y+51v9w0IQdh7nlpirsuUKdtnKwaZ2We2LqLOVo2pkB2GDz1comQBVtuiRHijAKm86X
vnV1Vsd6SurZgjQSxhCyavwg5kEcrscd5Ol0LkBJyYNwcJ18XI0eYK97Xza26bX6TAAJULy7EqTO
jzI6SPY/b1a5tuj00DwaPW5f1Jwt0sxzdtVQGq8ZC57VvTkWXriqgBHfRsvK/D2KqDpWMdnGk9R9
jDU25Kg+vMfwz1mQNL/75Cgu5IabuG+K2r0RApyuChDFF9aC63TSDTRbWJqO5BuXsjlZwcbuA1wd
B/sjKDP8FvJMnOz5IG9g0FR/dWYxLXHP6B7HovlSzo+UREvrNQCoeC+fJHZyhnmVf0Dhbg++xcqW
aK2zL2yoJ1gcuOvEJyYmFyxWEfkProtnqzfk+UtrIM/yzvEUhrdzHB3zhTbYrF7ALdom5NKJLeiq
SR0siSxAXjAgGXLM3VTqj73x6lJd/K1sYYVMNtryFCY3RU6QYwg76O9Oo55kpHB0xq8+UJ3XDPPJ
bWU26r6JOutUJM6G/NB4EJNwryolRojxk+y7obdbO7YGPjfI+DztpawU5/GmCLHteEMIwV+1TQb7
zqKwWejaOYyhwMazfs0qpmo9VizLZJPVFBzuca9M5So0jfFTqzuKYJGfuCVmgQ1hfiiFJWviYvir
H6vGv/qVvs8OUx+y6NZqcbDAKWlLHsPi0DkjNLQ8IX2gdFq7SUGy6ITuw22fgWRGaDeeEfrjVmGU
Lca/U7hgtU5VtmmQKGrqPZihca2pgCnayd8Nwulfy0S3Dj2VkKuZ+f4pkv4pUYmitnnZHE3KpZdu
a+efaKt/xkKtH0OXKj9MQ8F1za8D3uisFuZXKI72dmwCNoelz41BtkGlsKDqXJaRYzf8M27ZhIpk
O5bjw59xNw72fdAnDwi5W/7ktJox+Ab33jTKzvIwhoFY8RwliyFHOtdISc412dnwG2c9wu9byon3
AdkcWp7efQWrZ0hZ1ZQukdYQqdLXUXXekfwWz8jYo4ekCKxVmJvZVzW11tyV23fSBMTQwjYlVjpb
7cZudm10m2iQ0ZwD4Tvuwokna93UnbccZz1aMdaLEbDxpm1c/SUq8y/dZGffe9v5HAate/F9Ai8d
oQ9BwOdI+P0aKiNauDxt7U0NXpMypCh5mnBLfcoMXp+iZPT2cx8qC7EhZedsha3WmykZowtpwnoT
CJ5i/z5L2HRYqbLqZUGsZlcU1yf+U0dIFhxB5q5iMK3nICjGYFskln7UlMAyd7c7co0kqlTfu1Dz
ZZF3jptxl18iYuOi0kqk9AqkZ6q/8wvAw2tlVOJw66vbuLhgO5KRTvWS3a3T95xur4f+eEJoLci1
KY9ojYJby08rLChc5wOzEXa8WfqWztXYIw5I1Pep5sqMFdNZ4fUWw5Wj9J3BdAKmpExquUa3izl8
R/Xqw+1Udw1llRMFXQYdPGCysq1xwdtjVQG2OKVjuNcD1djNdUdkLSE68BVy+abPpxGWUuzo76fc
fQbyiZazkp3yIjPD9WgpT4mrJSsYvcl2SFMw0SJwr2af5DugysUeDnF7wdYK87pODb+0aXBhm6/8
7K2arZSRfc1UImNdxLqGSAy2si60QsxkqLTPxkc1H9+tmUjrTgC94O1R3c0NGYrc+CPW+X6yd7ee
nRpuXVgmxkrObY3YvvTMFWGHc7rvNz8CyosOo7Cqnfz0dpHIrgiuow23GmL682dWDsTFGAEHZFGD
AWB0CdMcO8/5dhWN0bCApKZdgryN/+tAOkXxRQHhAkqtDQ8+wvul9OKwia0QbAQIqGHPYc2HwHeN
XUVohFUtbh0mf5WzEIj5li0b/U3hk3oEVYPvg4Ds0Tm/DwMuyCcw5C5sPBckTqmSC5adco6T6sbe
svECnqOci2JmsEvYtTETr+WZ7LsdZhS2POt0HQy7nefqYSg/gJ8Ty0/RS5hYZKVIRt9JACfLvolV
MF9+hVwUR5EAIMnk6uEzhmPkMumuq5E8eK1ES3kRuOJqwz3P3tiDqN7jsgBbWyT9UY4GZrluU4Dl
ZuPwsHONQ5HVj0FeO++9S1KgtfhyyqYRZO2SWBDlamPJ59CbUKhG1rIKjPhVz+wRuffwwzJM592Y
PLFN2fWu5ZXK2AFlqkV0kk3MNfNabd4Bopun3KUkS17kKKLeiAjooJw16fDRy5BKDHs0ldfcLhay
3wyt8IivBt+o+ZcsuH+uy2Ss+XJ79ntWRm+2rhjXzJhmRWB9ezHy8v0hH7ul7VC54sv8mjIZmLAS
tDu5bRieoiqHsByZ6If+DCgWRr66w7/IckAYsjNor5rXRldhwUCSWYgiN+OVWg747wZa8dZ0Pl/3
ABnEkOZbi03GFml6c6q0tFxOogXv6rN7Ju4dfeOe/B0FZURNapgdrMLW1x65AiCeewQZ6aNNImjj
tpisYP9WrfO0aT99QSlWnfrfdE8dlm6R62e9DPUjTJV+VQ/d9A1XcSqrXhOj+PAsXSxUpbS/ZJnz
bex9UMVTdQoGu/3lUy9kC1ehsK9sqVae241lN79CflsL7sF3R5jfWAfZX4i4CHRLyH6UCRN4T0mK
c4d9xJlnZnGWzRTGfm5Wp1sD395bt2wq4XNXJ9VJzpbXyW7ubekqC8eRijmynyp0ONSF8WVeVD/J
rqKO4zWLX20t+7x5WtcqexG7FdQoWoOV1w/doP+QE0YnG54Q+SnLXkUZcps/v5rr4FiE8dnV7x1j
g1AhIJZUafEK3+QeGPju1lLTNjrGQNcBJpII3cfNeIvvu4MjNrFPfECG+4u0fyK66D8iRrCug2Z+
kd1yFsGCfCtzBNk/s1xSB6ozOAcbKv/JnA98gRzARdAdog5w3gKrid8juVqX5I/W97ly7N4khVSu
o8TPl/KV5MD9ciNDxtoJUqFCUWwi8qV9DZrWI7VVGlvZlAMJBvcbFAAoIgzV5onJAZQdt2Y7+pQt
OTf1SHvWyUI2kG6A267M6Y0VqXKQfXJq11CZ7NdquZGv7ZMxWXTI6g9lDa4h9Quc8Fy2W0tNKQ8u
NpAX4D/Nc6a6/aatYHvKphUH+ZOmPMtGLSewAlrG6FuxGvTqZ0/nBuLW0ZsclNN0s/2VdLXzIFu+
1dq7oUvy5aTqA3XgKdFOg0TWOLigEAcDPc3A3uRMRqxY9YPernJKmM+3kXI+JU/P5gdJx2Zwoll+
o5GnlNdA0PpVJmG8k/PkdbJfHhqXW1JetAez6rRDaUIT1pP8OlKfofhley6NPr/KLlQG1lpYDiYF
84wAvM0i5f+50TMjP6Y6wOl8PsizEj5qmInpcO+/T5NndlpRTvnn0mGgoiobqeW6D9xHO0iBoqWO
OZ0LD1WHUgWvapJL4rBHMJWy+Uhy9Qn7zPhX7Q+rTk+Hb4jNFdh9cfPkN1m69T1EhzEQmp2TimuU
4LxaKV2yMYhXfyAU31A74HwTiRMtuzjTL7oVeQ+1jxuMX2O4BW2tMGrn26ANwSpvW7Z9BsWC4Goc
aBAM2NYPbTbyhCQWr1u7Hh8av4uuMbCshZyggSWukOx9EIevNyF8sH2scwdu7Q4HiYa725jqzhJh
NVtjFojcuObOoi8rDOk4Y5dgcwepDjXgu3R7HwjK5gm7cSIOSRCuosbRz3WIMrB19K9jq0WrPB/U
o4A8f80nXDF0WCdfrar4Xuih+2SQ/DxQ5pSt1bk/Ua+tyLvPWqGOFH5+vs8hyr2KtLzKF+T5kS2d
nv9LmVOYXtWGe8aywTv304Sn1mggMAi9s9mhH/49qmTvXglZRc69DcAVstYIaeulo9kZvt2DIqh8
j6j6zUcfPkDQLPwig5bsoTo1h/oM7QzsH55lreO4p0Yxa5fMPiJfFR8HTA0Ytbu5vrYf+a9bxlvk
aTU3LrrkoKIE2QFq7Ae+AQ4U1MiwFzbB7u3tpfCA1E8KpRvCNrINzL45fGquqLOs3gVFUUfdJtuv
2FX1jsWYx1bByjdyVNE61IQ6GjXZzKFSO4r2M8ST/ECxu4VRvBfrx6oweNYVVMdUSK2W2tjqRzkw
zWf3puY1p8gCGYiPTfAeKdgL9InX3TTy6YDzraNaL6prZU8aQjUpilfyoTo6A8BVKYrPDU3bTprf
rq2I4pExyOxmUwaOu651BVuatE8OIe/sk6t21HGPkfYt0rRX08qcF9GrDXKjFn2SF/RvHZIsOWHA
xHNhd455FZFR7VojAv6eu2eKx52zpgPrK9LkJFsKYgzckDznPAK6RxEI2ziixoG0fJY2D6hX9vJS
Fxg37iPzRPhQvybR9zv5ArJLnrEuYkswqITC5eT7jzRNljdYF8MDmV+5LrBV09FprrrapvRv8DMC
XZp7aOvGPUzKEFpLeSoPKksafy3HQ6Xrd2MBwIpihVWIjfdHbqbdwUl5wlDkm360LpROqNreQY6K
DrpxEVuvdgzvywv5B5s5D1P2wsiqB7zlACNfBGVQePfU+UORRT+LGq1MaHvwqD2jv+0wagzFhYjr
I9zK39uPzvb122DkmNaFO8FObkbkDCBO39NU747FPD/1oUGrgn22HAQhsnR0neWo27vHADvao69y
kGfyIAdSLQdsbfkkFP7Mk6NdVU397eJatygMb7vn27WmqT9YevzQFQ7ukrmeoeDVuKNFmaDoYBBP
teuUe9Qb+sJOXPFk9cNXQ6kFlWd58eoWxVfE7dhqelPx2qu4NYJusR7kYGaq1ZJf1d7LUZKkzSro
EWUriS6Woe46KwMb7mlp9WZ5IK5G9WCQhNVBtjErqw735m2mbCu9kSOpVFV2W6jZ9sVQP1RhipjG
Cb+YVRb/8iDhDTa1MK4vxLIDJ/Wk2GGz0TVw/8QxkGG3YKGDxk0ureI5OJVG8esYkNMs6j7+NobG
HtE6JCmL+Fvqw9QjLfvNZov6Uccw0yez0R/txiW96JnV0dMr/Ls7zF56Ffxc1xbQWHAJ2jZmgk+Z
6vp7pIp8/OaUc62R6teNKSb7O7AsF0Bm51KNMMPOAZ9FRLXzNBMl/W2aXWvNa6MsDGWktL0xu11h
29klwLrmIs+gqaP60JIcPkxKX2a5JoqiwlipPfcjOfE2Ml9XEKHaoB/2QdBm7p79QbnSKcAiOWk5
b72Kv3tO1mozVY3zpruasmyBgu21uelX4Ca0EeTySIj7reMrhYGJ+9xnkXlJ25+t1uKDY+tYeNiq
wPWc8Ibsk4fJmzX2cnjoI07Zl8QPrnhJB5BNnV8Z7zp0E5hNtg5Lhmbl8maWXnnJY896dVDZ6V5q
vtsm6Y9/XSSoCdmGHUG8PxdZU2tdGitpFkFmJi+mBm8m6ZT4dqZYdfKCFMFZylE3sn+f3ecVGD9W
bQztkhh1Dtd325SJDS1JN16j1jG2fFrsFYRf/VXFfzuvFWsTUea4NKGnvXR4eBzDzvipz62aSv+n
hJxy7/JvW1q1gjuk31/l1CqKxMKDMPKQp0J7gfAMihFaaJc2DqV+/YdBtOO7nlhfLVtUL2ieWSVF
gC7zUbHvEzyhfzVzI7yQNfSwqQgfZDxMHhJD67dUf4mlDJnJPsp7MH3KfHd7i61pZbnzRNKe2SUv
ptHyDyC24zd17BYeoqWPuDH5qmE6vGSLE324AkDvGD3WRjoe5AEe8u+zf/XZflngzPJnGEqAtwnj
LDqw3Uft3KYhX8w6P/ZK5a4xafFfGh0jTCDo/k9nSzA3ByLOI3kqpqduFuHXdbvWbYwlKrwYl2yh
1MdWpagMuxBrT5gkO99qV6OBHHgoRkqwKxNGQiFwpEO+Kk6uoj2NI9XgpQ2bQH4HE0LVS3ijECIV
e/h4gfHjHSh+7leTgyOkjry+H8toTjSHOwhP04tj+1/CeMq+J0392WbT3xMqMXbcaRJ77ZTJIygq
ZG1p2Vwy3yuP+WToa6tBJYXreXUtXATNToXvpFKBM1KApGFQ8IBPlvtFsWsHDScSAJYNrR5lxbJ0
kqe60+oTIoLw2UX7V54LSm2XSdIol6HIINr3vrJFQWk/Kki1l0j96u/ZyJswuO1PIy/xPbDK+LXB
mm3j+pH6oCIsOE085tdtV2fvdWi9zs55uyF1iG8XEOb+j7DzWnIcx9LwEzGC3tzKSykpvam6YVRW
VtNb0OLp9yOyprOmd2Y3OgJBHICqbBkQOOc3qsmH7veVk3jTZyyatPHGXKnxqgFIxYaNWcM8xtth
GtnUdcI4gdOQGxdBmO8QsZ66fgoeOPCHZ4RHO1AwUUbhzCGtGNrJXS+68ZYzdM8mjhuAXhfrahiH
i6j9+gFF6Td1wxT4eD3HSJz0Ztc8w9E8bp5qloKbJJyrS46l/cTnXtQX1XcSG9ir9OS60y1cdKfk
O5aH9lODUStLCxqzRy11wl+NZONURq77NGMDuPUHMNJxPpKqNRYZVX4TYRLsC1CJ35FMqLZab2Ha
jjfuS2B7e96B3/Ew0MKj9MLkBQDnfubUuGomveSrGVb7oUUpgsyz9Wo72LSFKcsFKjj2K+UzVDfk
i08qBoGdyd+gMGavU9Em7zKUu7mX/qvdJ9U+BYx8GOtWe7Z7cVETAKUjGBfUeyep3FtbN7qNNrrO
g7rK0Aj7X1eIKOxcOH+fSH5VsKvcWax1ZJ03qvvZaELbCyh51MjuC2qFD7ZjOY8tUmWIbaQAfGrN
fgwbNHL48C0OqHW/6yBmrVIlFeV3NjZV4IahrcLrTJLIOaYKNBDp5fswFt1l9CLjUuKPtejmFD+T
k5BF/JOlr+BM/J/G51n8TsQXAc9ycs/JcSI5s8eLrXppUvsuZiN8j7v4uC6MoXlFKg9RCuu1AO97
sSP4wAgYWK9z2Q87Z6j9Xb2MBgIqCctNctXAWS83qVn/9SY1Cqfyv96UTxyl8sx17s0Fl5P0g8vn
HVn70NFK9K5xBjlERqGvvKGmH0iHI6zOeqk7p8pLJB48Re1cQkMgzQrZbYPQSEhWFbOAIbXPOcmO
+eaT9yrliCCmjmXhje/lkMiWxmh8eIV/Nyo2iQEjGSntJ80w5R7AvNxmhVu9trWts9OdppPqziwo
8Gvr+yDA93yW2XruAixu6/JG5cP5ARW73rOoii4p81q5z4b8zrApnm+ctjXnmxDqydooUXjU29J6
noG0QjGx7D3HMusZb7c/u1+jBgTWZyR8nA1PjwRc/WBs0rphDSttEAmAIO7JxlO4LsoCktNAHa2S
7u9+s8xRE7OgJmW23KdukUYq7r9i/3gtHdXmoXVJF3QIPAEqV41mUxgREKJ3Cr3luV5zL+uW2mwO
sroJ0Ika08300kE0eK61x7kX8Wsj7QhZXO+nvvSi3JqPiY+2hBoU/QRBZe70vbQcRlNsnfjVelbd
XKPMOLlwYU9sQCgJLKHm76vELxGELIazitvod670cqpP+TwXW1lVwS4TXvpcdUgoDkkQb0XE5taP
0/YYuWR/DdNYGb2ln9Q209Efashzr42B04tmOcXa0RGUltgjg1YeUW22Mg1diTDYcxDoD40/ZI+O
jeWmTCv7Z69BxolF96bPttwO1tDcRE5R3XrItwKVSBBW9CfMG4eODS16i5hltUesXYDuR231LYHZ
kdaifJ/djhI/6o2XzjHr26RA5N4fg+J9bOezb88V1ZGq2kvKZFdlf41zlHUZyo9i8cKWlq+BOFsG
O0P+yO0EqK/AFTpoIn01W/5wLWR2SI2+eLCDpHiAvgMeZZqn9Sjc37Hd2ZPjmT8rfetHj8Jvaweb
cNn2GBMVHxuzy7Pq+sYmAdn0GoRWvuKbUN8NU2wCjbXdBzwimn3LBwoAufavUkOKOxlG8a0dA4Tj
5PCrpzwDbD98M2QvNi2KJleKt80pRWxqj5JN8dgG3bwie3VMeGi82W7GbjEGS8KRVeLT668Kkpxv
AQLdxzrzC2R4PQEDf+h2JJHR0+SZfVZATLMyqC4a/nCjxVhBgoFpXp0M8Hnh90+ATqd72QfXrhLt
q6+RUdYFqFA1C1jVsLUL09mr0czH+Br7avcSf+jzXVUXZGQWUTPEFKfLuDSfGmdLzM4dsPwiIbNb
tb8H+qFJqUItE91l+OsVfGCeRxu45OCZuGFPXihPw9LgPynJ53x0nj8f0TgfC5CihFTzNW1St6lg
3xvXhNPcBY7qeAwRuKOA3hnPlm2CpNQ5CeaNazz3iekdDezmAHHwbGaX3cV6+hJr4XQY7LTbqG4T
JiUky6LbijjOXhxJVtrQSbarUa01+W4AE9mrUVmV2jrpwA6qUQu9sXWYNfZJjbr4Ra6kOXRnNTqH
Hsov2wTxR5gEiOxQTN2onhwyH9IMzVfXtkE7UpuDieK2j2S2nEflV5gbGClF2FKrUGCU07aYqO17
VgcdMiu9nZgrb+U6Y47zFcuo6qZIjBzDDOA2kjtYFQJeQTnC2NgSJtFkZvZbW28UUFfkZneE35Bu
FaYlsPV3ra+i+1bH37Pv/YQzFXjer7vNxSvkX3cjtN7hnOun20oUxaHnRIdUVK3txjpcDKi86U3r
OU6mTnGfx/1478Xt/vNREUV7VBpAswY8lg2BISdyPGv1hA0osG5DG7ET9ZSuM/legQu7xYS3Is9z
SpPY3LlZZT2ZBmm1ysu9DxG7m7Jw8x9OZpLZzjAjweSLukFLRgPreRJvPqplxqKt6Lf2fV1DyGRj
L2F7QY1Mh6D/gVqtHcgfCeUq6hupczSKsXuK0uSxr7Fzdfx6+MMRXadgPUbpvDcxAxpXhp0MSBRP
5SkKsrODPsY3XXr+2oQGf+th63GQgAIOhosakj4PgFj0JFuWMYtPZTE8WLSzozFgqz9l5E8XyDxu
CeKPrhq1e7wD+3KSq1IM8zXqx2hL9Xg+VsunjGhThr0RZiI4XJnuYG9UGG3JGJgcDAlLr36wUnj4
0c/w6UswxhlOTiul6C8WIf/Pvh9BG4qo9WGFBa5YNT5brlOfajtrQKgVerTEKqLPf8ShUe/x6tLP
GIeMh4HPdVtX0Xdnwn9qHQ3azxC6/llGbftYt4lz0EuJNRPL1KOKVWQwimya7vrMah9niaNTymq4
VYNxNAAHSNu1GlQ3OTzhmywdunA1stk5uA0J3xUVsHiDHQHSgmY33PAj6W96EDyfV/+Ifd4i6man
1RE1iWT8iwc8oloceI+YUGcbrIO0l96yp60O1mCvRu2lnIIyekbhmslaIfBX86G9me1wCi0PmdI5
BBuhG9GwBm4+bz/7kT26a3coWtQNooj9RitL1DAwYWOX6pdn1Y9R+V0bLYduq31QYUi0nn5BTk2w
psfbJnDSB9XMrvxuo1V748k8e/C8QbtL/Sc1pCKOcOwjJymxUjG/CtvN7w2a3rqnIKgxUgIo8TBq
47QrgBXfGFJ6N4bp9jvfqcMHL5/hmNem/WMugJ9FuIK7NaB7f5TGjWrG2LKQwlv6hu0bNznoemk7
yelrioqrrlNtI4mdcldFYAvd+jExi+axR3S1JX90q0L2XIy7BvrNxllm1LEIdzMChQDFhHXnJ9dW
M93bxKgQAvOQ0V0ZmhkehsXKIYuD+BCQOt5CK/VhC8ryGs2hv6uoUl6FO/55FeF5vSM7dBfYU3zO
RPW7QZgbDmWKP9K/x7Wlq2Kp5uikfKJy06QWCdyl0fA0Pre2Fu1Bir+ruAp9Nf+I1UWoo/eLLFa4
qG75eWAeZOE+qB6SZCh0LXFtuVJdJDDsc+EdA6+glq5CgT38JZw+3sCpSG7dpYlDPDhlwx+YD31y
q5oJ76Jbsw2tY6llzypkaMg9e6Kq8Fsdhotuil0f6/zy/m4iv/gxe3Z5+gohLRpsNVBHaGkLfQ/Z
vGLvE3nXbmmcWHvGSmM4gpAW1sosTPeaNIm5Q2sUQ+evoLol5BdUV+YiQA5KqMgiNNk7G50L9OKe
kdL+Cx2/8FeZ3eX+ID+cxBlxwR6tozuyPcL7OF61bZ3+1MuEnFWNfyHaXqAzWEA5cezTYUg+8lq+
zwEaovhoRusUgcUnpEfZWUIDTGVdPntZlO/b0ou38dINPOrvtdMgz7x0ZxycT7mevVhsRx+SYSGd
DP6t4jeRoNFufWnfKsaL4zjwM1urOmY8su4BS2fbMU5xtwRScZ8ssVC02d50s3b9FbPDfDpqkw09
YZmiBuDFteceUvhXKDSG6TbWC8pOzPqK55a2QtM6u/2Ksxe4G8deu1Eh9YIAXdnKtUO8arQyh7lc
VNfID8gWoq66M6Se6fs8dIByRHGyc5qxPUxyriDIoN9UTVN3jGZyddg72YA47fRqmn61Q+Ggu8ub
FgkuapwPbDy99eC643MBdhycb9y+GRhDQh5AxKXoHfx2m+nDMuaDAVEvWuVko3w0N+AqlNaW9H0G
WhwUZtpZ9UttsOZDHK5xe6SLbH60SWKvOoZ91rxUJsWpvDRA7S6jbev+ZbkaJNelZ5gg6aI0uOup
zL+wzVtrAM4hbLX6TdCGxjac9Gzn1onx5AoxHesYSxVpG/pTUoTT1ZfhgxpUoQU0PE1PErlwaHQW
GMDfe4lMR7cWBGR4yE0tWuuzQYau8qc7TlbJRWbouPda+Bhlofvhl9V5tC3jjTcLPwwNkdJkGPRN
GYW3SBA7+GX/q7EWkoWxNMK2ihZWRgIYsaTs+jXHK2vkcWr9CmjXPwNqKFeDPZjPaeF6n912yV07
kYcRXo/4qDt32O+gNVt3Zn9XaFhz6Ykev09+9NJX+E81jmyPrXCbHTyF4LkSePZVGXBK/lv9pysI
3P/HKDZwUwE1Cgx6X+q/gE499bPZf48hyVCQMpzngb3npg4beY8HQLzLPMe7cFrC26Gy5alInPam
Ml0sbbvCuk4ZG13Di+YHMbXmepyE/4J9RoP1ZGz8ANh4O1tTvo7s7rUf+vDGLGK+/YqOoZgZipOh
GtYgw8AWVoUrI/gxOlb6CBXhOdDIfPL2BOxWnQlMdzLfW3FmLIlJ62fFhhKUa7h3xYyx36J70C+6
09IOf1q+bR04mdrWSqkdaEHvblv0Jz/nda50qJmz3px9/fe95uTAecOejYw9JTpVlGtQJzyZ2DLU
XRr8UeP7R1dIPz7IYcTiC6iXfM3IaW0KTcs4grftE3jYq8IltpL8NWrO2Q3vZftkTd5nXM2HK4od
tm+8owU9kJ7ofDBnWMlR+xNPhQBWXLE/fg8S1M4tKtYrYXL87W35U7jkuxLXnZ+NGsnlwXKHs1oM
Q4F0kuN49+oQ6v/dW4QMKFd0KwdVlCvO18lBpiX8/aU7BpN9VVfzcoXH97Phz90RQAd650u6NG6r
5sL/BhI1S5KU/SaMmLGL9jz+rFcNEcHVEFf11epGVLVTszqncj7iPpe8GzkeqIDGyuvYW9W1bJ1u
DeMleQcgeAxMzX8pSt3eA3iy9x0CXy9Jgpr0v9/Z2nF9zUL9jzt7KfN1UfQ6qzNlMr3hyOQ2UA26
AYqQ1VD8RQkD5kExPWdwTm7VYFAbG0tq3aM/DPUzzgvAjoYXfZybe6vMzvbyAqVhO4gF9ykAegaD
VpinMFoEJJdRHalfiqjYJatR2IjOFqaqtlOjPTXlFcykFbClBGibGX82X13e9XUdNSgxLDO+4l9z
be/FzTn9jOAx60E8y9osn6ezsejhrIHsrgb8Kh9H08h2WFVBGcAX80w2eD7XUSfPFP9Idw4aBY4l
hnNJs4kpDq8LCmZnbzCXZHFzSaiJUh4nJI0Y0GcQ+R2aEvTViGE57YmaWMdpndLJXGa/G7l0Y1Kn
B74VWXqYa9+PV0m0Hvlb41UqohsY+uZ7WnhIHOjV/DoCZkPiyQ8fUt0VpDm1aBchjrHTwYBdINSl
E+IJXI4+nM3Y4HuzHHm8pKov6krNU1e1aRlbw+/xbV9uULHeSsFejO20T8cpOvSplFs3LKI3r21I
7MuAWm9guq/t5TMKduucxjoAlWWSwSN627qgoc0k3Q4UHNtD4rAJKsKXma3PY+N2rHf2WXWmvhmW
bbJco9QBrHbpOqBgzlXofagZJrmGxygHdpsJdPJk962yGn2FWgNg0UBYD45tWWuE4vuXdPBH3jh3
+C4G8eKMuv/hgDATygW6uphYD4BJRY0gMo3+Y5byTTRD8n3iKQTUIYxf6gXiXQsASkIrBzCDAOwl
ZnZ7LRUp/49Tvkf8Ybixkqy6qCZOUXmzTPHZUyFd66rLLM1oWn3OM8yK712t73r+LMpeXr6VPDSA
A1BJr3x0i9QVBYf+BCY4PKqrKJrt43jB2WnG4zwzDjjtiVWdUvnfltqTZtbDrcg49KzghqbrLDIQ
/IllcJfNNtWOOu6RHRl+X6kYS2v3/I8rO5FYK428l6gpbKB2IQtd4skwmpZ7nmfLvk1r6ML6olxD
Iei+14P4GZ1HuEyFtQGru7YKnGxCqSVot9jjLeheC502arsdxUfD6N0P3QYK0XTFwanH5EYpCyiN
gS+1gabo64PT1fcqtHXgyV55/xprg6zq9yEoN3bs62/D4o1lifg99c0WMohsoIS2zR1e5vBFei9+
R6rm2W+N7slwnV3TTs2jU3u/wjDzP1DdJEm2oCD0adhH9ei/I6i08BoN9zllu7Tp8OG4dc1l1azg
J5HWIV0TByGaO4G+spuo3QhVrvQLbx1kurxj2wf32Zy9XQ2FacNDg61SNjnryTfaq983MQVJ5CYw
C/vAJeYR+nzyKgsP0fB84jveug5MhsACWpAYOC9m0671XKBLcaOlB7/l7Q2zqFzBbS7O+OSw0/TQ
VeK42xx8I3dRrS4xMzDATcep4zzJQcf2vW7g/yR0OVJQRy31Z3XrNJjNY+X8VEOzyIKj3tQjRBP3
EXPRBHid+xiNdvozGO3HdOT48W9D/z5nGcrgIl/bAL6GFUtrbeZifNNM89WwkOZcje94EAkwJ4n5
pOtD8i3ru2ntzAWSgEKHvcDZANJtjF2rXafsqoEykl+Or6IX4JPSIV8NBT4bCGDiyWq0HMtKUH0+
HrkHYXsOv5wkuhoAdLYtkJHnTIMnZZhh/EuTb3MfetdPs6tYi+q9AT1y2vADQIZh1PS7UrORNs1a
D2l3M0Urqkw+3NzcdAa7sdXIITOTvvHTRfSJpGM8vfgGEiFRrom7skbSqU2b98mp3l2XrKS0DO/7
hAFE1SKPuMoRm1oSICtP955qb+6Q5seuNcPu8gEFlGCLBUN9SVEUhaLYOQfZJOVumLNgV6avU1EU
qNQttR8PNE1JCaofqd+QFMH4K/EO+tBbL3Utm0Mx4ApaYQb2zcpc8mHAPtH1Rgof1PdNL3qg3vb0
q/RL+aPpKA021cKVL+VPZJPGUyWMS7NAPcrOae+Wntpa/90zfZCjvytxzqI2vOjvAS8o9yUAQ7Q/
MXpDns+dbqPswWjJY2wL9y8nCS1OrI9Yojsoz/ta9J4OJXJwLuLeoetEa7sV8TcxgwBrdF2/AWaU
voYWSgiA5r8hjFwc2WtlW9WNOjdeUdaMFty0dc9O9sVcbo+SKtnBzonwmQac2pMW3puzxPOtpOzE
Kp+RYu0ja2fyKGVXjTylahLqwpuB48Ju1Po0XRc+drxNEJZUHnLnc05TRNe88IG6qJehth7LARGA
uayPRg2zLvAyVPMQKC6PRVGzXmBfMrQtPFGjLe5LX/TwU2T16jU65gOidS+WF9WvGhI9+DtBvitd
+84cPHD8ff3a+RhO1q3lrbuxmfZFjeTunPXB7dTa/B56391h+xzc6ktMDYz29yw1zOtXGOvs4dCX
vIld1K/jyARV8f+mBlXi8B/zxJJH1As9OGLsvq4dc9kyG/sa9oFz6fvB342pJOXnRPndBKsTvLfR
vunaSBUicv6K7EdoKuUvK0eTQOaJ8zzmabJNcPbZWSJ54zc33/kG9FODjwAoA98Zv5t/JHpdIGRI
kRh1ZtS/GhyrenUi9ey53qXQRRIHmCzrinigmNWdfEFlSHVV4xTCXYtBFqAEcPsE1CSQKMAsOPuh
z80Hb6K4EUsj7el300Ko+6OrBr5iFUnAGhwbtyDaiZpvaZnhnW9O8mqWTnJMPU/Lj0HWRltUoRZ5
+qLegVSixJ9yvEJZEq34ySnQMvaPMyrlr///jMnWqp1bNn++Bgf4F1eUCK91RfBkRMca67hnFHW/
Ok7UaVsRzO8VVwDotBYtOnz3RNOK29hqXxHkIJPSlcY2onIDMCVGzK4JY3mOGkzNrTTXkPNyfowo
8x4mYw5vqt4Hj1ebM15ztv8kORStp0z4T5WA465iX6NfV2qeGp2WOyqIARKzCFXRicY63udIloI8
ouYT2nV5h6rZTkjPJpOgO4/4hjtaFdxUTgJvQ4DgOiyahV07eZewKHEQH73fVyrGyXBdTYiI/iNe
+QL/5MYjEz09WRKdTaPzxVkXfr5WcjrsUpLNgtT4rBi34eeszJ/FWQEcVSFZE8Gfs5L2Oay636/V
AVGGcAqqsRBJ+u+v9TXLRYcNAOgd0Ov0WwrxZTV1ZfatmjEsVrH/dMU2q11VoslXdjoGZ2zPvXMZ
iEcnLIwHb2mwgU43KEaHuzHx9M8YiIoe47B7FcFzC/kwNi9Qb5jPLrfbZJWG4ZCvoz6y5B1V41lT
Ceexc5+AUS4KS152DrI5O6OCtLIFWe9qSh97x+Eg5s4lQGgBnwr8LKg+B7SEuQTV1T9ig5roDKjK
V0AxjrGRJfdxIccb6pqPLrLtESZM/JRg1toAbTJ03V7LuWl2ZlWGx1EK/95o8Cgtoaj9rEr4oukQ
vphSAGMYSow0q9Z+mDIMNtQMr5ju8SwOn1Fbb/fCDyGLtt6zYaA446G0d9HTNr30E7bhdmb6CMTr
6UUN2CkIlFU01MW6JSu4p4QtL7bex1Ad6vtoNOUFsSLK1yZyyoiwobTsYr+zBUFqvvZZOq5hAacQ
iGvzNXbgZAwyfESXPrqHdveowiPMr4MOOXWjbtI6YbGdNI2TsBGmLJN8M7Y6kFRo+KtBtUWamecB
AzkUF+YP3uATv87wDRMJEOk+7NkoEPPZMJtsO099+8ap6GyVzvTR+MGLt0cVrf7mjGW47mQibmxz
nF96yINxYIlvdoIdnAvBcae6pcahMBDGI7vV+VLYJDdVvC+6dk2yX577XPpPWVkf+pFTCnaRu7ZD
C4/cQGGuYreYrkk5TdeZB+Dakp3cfo6ooBpOkUDOk1m/UaGvxvEc/zgI/e7rRWrq0Z8vB/ht2EAL
qjfqBtODVsFl9FjGVM+/5ql7TR/jk7aGm/j3/e7NIPwWuaeKN5rVzFnjqZq/8UAG328P48lEK/rN
DopNj3L2sxHBfWxkXKzyagAx4tkebqkIYMWjrkE9KNtnqyqORlkW38OqlttOzysOfU70FoL1F7GT
f9fDNkBCRIPJsEwzxVarkukbKA9xqDroherupkfi19HtF8dJY6Tb0Tj/fNUhxfVszJ8GI/Kwuefv
/HzVaXyPXbY+MbZDl0aAGlLzdUvjN5p0w60ljPDWNMldqX837jD7sVy7vQgMVR/qIXxTLwRvv9gU
TROdkH6t95mXafeqSZZSX6vFiLb72j3mtM1laNyzGktH1hQdugpnUursAJDwbUnQCF+ujLFoj11u
PyahEFd3SFuKsIVZgY3EtTLL+qsY+/4aN4Z2kG7/qkKqmZZBdQVdQ2zr3kOQZrJsg9TCbvleXNTg
yD5z5btWvbNtp7t6uavZmyh1LuUwIun294uolxNWZ11Sm4Q7pisp4K83/DcS6mLvkdPBrSiz8hJF
6MEXtrDXasC0P6haUNbt7Gg7g0i8EeZo4WrGxlBNKHXUAJI0+hbHbNqdZakwkzxYy6Ye3kS+G/C3
/VYCfjnymsGmW7o4i8WLVlR+1+eAAaaM0+sS51zSQ57VvQPWg/k3CP/Ya2Xla6cX9Y1rLSoCeV58
M6wR2kpFxdwaquHRhtajXrbTGnOX4NfGz5tX08zyMA6x9RQPVnoBYJisVdxhQVg7tY00fGEGz+Zs
beZ5gs3g6Vd0WoKH1M5yvAxKFl1nDB6sdLCv7KyPqqeaoBuxu+6GZq9uQAjMuCtSsTbNySzXluF6
GzRZs52aXPiO+eDct7hsPny+hI37niRFsVVdNZCPiBZPTnyvQhFusviULay3KT2ks8P2GBURsrSD
e3GX5vMqsrO1EfGm/WNATabkLM+68etr/j9eAzhsuvECFhA18I9/RsXMmQqPE56/7vya2o9pxYEa
OLj6178GviaPVP5YpJtt7Y7VCjbjqczt6iZn3wJ9COGmdT1pNdZzS7/HIHpHFlVDaMmLbxPPhd2L
j9GIEkGOUklAAtRInubSDv8qRHsquip9Z6MLzqbq++eCXMOmQtHjtgptYx+nhnYao4kKtbQzQPsJ
iYgB4SSqdt1LODu4Vzhx+bMr4j24kMUmjaNaKuLqV97K9xRE21sP4RRDvzp9cAScd1DBwXloxY3T
tIu2d1GdP0vzyxWZ8Or8FdMMJ+5WkV7vZeT0RzWgGjUP6UNnk5cTXEY/bbrVEHjN2UbN6ZwhY7aC
C6lt+HQy+5L61e+RAUjspkrGYS3jCTSouoeCfL4e0Erfd+bgLLItzj2oQuPAYRR0aefLB6zyJlA/
7vQRd0BgtHl6F8MgUb/J5K2T6NUp8jRzV+VT9FzgCKSmlkWwRxzL/FZRPELWE2qkjlr32YVGvB3k
gIrkrN2qqV5nPpDhiV6r1nozEsmaiv3Roqx8o66KeugwDl765WKCpK5SGQkqe/6j6IZsG2EXvfoa
/Lr3P8XU/U7kCxjH4Afh4u1BMmH+55pxv4cTK/lSBcVDuzQ9lWSAj6ZxKH1LHoKhjLemPsuNpo/u
dh5N594IGue+8QFIytHxDqrbxXLBEfqvYPvltc5LebXm+sT2PjgNjdahJrzEMl9U6KsVL6qn5mZ/
31DALFt7vr4bY4wy4NTGj5bhOPfu+Ko6elnU1yGNj3IEZv+pn6ZUh0JBPbHTIkBG6G1w5H4xsojs
JgfYq42V1xrtp+k7P5ZyZdftfOcuA+YyEI5k+FDpSE4K8wq97zHVZ973BTSrIK+UesiGE/oCyhrT
Uu+s+bQW7KyK/5eQurELTPucjuLaV2NCMgC/27iHUYLaFC62UguBNzvVIzr7w2UIpwfVi62uehyz
CCJ2PpinwM/rR1nWLai/elipKSpmiOC2yyz/okIS9Yt9j6rCWg2qmJEvouTGcOXMiBp+rWFltORc
pqUx2bIDDvmMwOeaSMXQyBqFm9SbkoO5eCFgx2zoDVXrxob2l2jpyLKRWNs/+s3SV2+F1vJAywdU
iCDFxHdG2b+X+pS85c5YsUdsONAu3REr9lWti+FqdKP77LruSsWN3AOKN5K4V925hgec5z1uMsDP
/Lndh4hjwWIPqhhR6Rn9dNVfJJAPkVNaq8DzA1xqqvCub6r8zB/LFsjmFn2egjtrXwSRe/c1CQ1Z
zCh9f58sF9LW74STGiSueHZKj2K/6qqBKvbiY9Zr5UoimQSJ+F+T222ErennjSqa2iTNDfJxBzVT
vUQ4laiIAbxeq64aCEZjhjZlnbKYtKldudZ6luG0czuzeOoBs4NxEN0vDvvBEHUf3ogN4NiyROVG
MZAwc9xjbAlcVBOEwQwj176ZnTy2C3VFjzWAPbl7BUNxn9hzjJ1iFSPQ00JtF9Up1fzfoa/BKmny
ddrb81bNVQPZcqu64s/Rd4kXUgpZYl8DanIzcmZOs2Lj/wyw40pXkfvg/etCx9FbRfyWxGQemSDW
5ji88iDHIq2ublXvq8kzEV6jQr8xbTs8lUtPhdQMb06ajVVUH+zhwEThiqCsDbLcwlwHVfNP64Iv
Z4Q/+mVcN1uzS61Pu4Ovm22Az7tPLdcKXMQKDuE8UXJti22HHv76sx/Gg7jwTQdktFz5TSSPAfCQ
ajSZrWJwUQUecjSVP1AiMqPwZcQWoJBW/dZ0PvoGIb6VOOSK7/XowlsdMV6JBonTLq6Iru6L78XY
H9Bet59d0+pOgcbeqE+9HCKJdj/XRr8bqBeuOqwrbMRR+mFl2nlCLXfpGwWpIrIacRVztrEHLz7U
PTCWKRLTVQzIXW6K1sTIRfApm505XdVILJwPfkccNSvOy6A77UtsQ+Kxuow6ucQ32a355ETvUit1
DXtXhOghTkhybR2s2B6HotDXY9bIl6Yax5XA4+T7OBmvZtT3H8Uw7T3N635FLF2UGLZWb1r39swR
sBbpz85L3019tCnKLyaVqL5tSn9KzqpJhiqhouf92RWuD80TT9p1wG/n4tjI4I5FTkE50vRT45XN
muRV/2IMs7aPgOd4vTi5LCcQZQasJsZpkT7739eogHlYKED+A1ZAo2756pZULj8H8r+v/lMsdrzu
GFruFgNYZ/zL851fURiNLxjSuZiT9OLKUiOPzlwXhxpHpLu6jwKON0nwZnbafU6p4Ps4Y/3Q56dl
hb2GvjAeInIjJ4RK25XqDo5tPKCf5qwSERZHFXNrlrDMKrec5I0HFWp9bdqWpok3gkeGdF028b7V
u+JWImH+MFa1fvwfxs6ryW0eS8O/iFVgJm+Vs9TqdmjfsNz2Z+ac+ev3IeSxPLOzVXuDIgKhDiII
nPMGQAPTQlblHUg/gBkjsb6Xs7hhrLB+ulvZKYfBmwWolaP0XJUvWae9kdwzL88Cr2HzEpv2P8h4
Ak8pDVhb9ayUrZr6sIt846ccC7wYoE6oTp/KyO/2j2rreuPWM7yCF3W0qcQIPSR081UYjw4iicK+
1Fi0LWGFqB+QHlGeSeyvvj1mmwKJ3b2dWuLuRla0kCP6tv46qFHzluaQyH0i8jOR4Thaln4zg9S4
Fd0IckPHQ0a2yQLYQ4KFsIFtyjxEtpUwM2AZQ5I9J6H4FtbTNkQW8LvSI4poub1y6yYN6IcXlvum
zGo064t45ZlT8J5WziVsDO+fAKwzr/fou+VN7dIVLXT9aFQPwlQ3kWG6twalmzfMkOBeze2yOoSo
jbQjEGsfh5G3UAi0EhuTp38eDCtuurUaq8Dc+WhiYypn8/WweysyoSEMVPw9m41P0hrUDra+5itC
pH9POFalkBNOsTUex57EWl/ZYdUvw6pt941XX4ZZGDtAVgHJdLRKwHOlN9lW1X6GN8LImoYK/zGf
C3mllpp/dLM8OMqrOs4iODx/6nLMf9zStEnIN0BNL2ZasX32Bv3oKzw5DamOlRKS/kHcfFEjkfWT
RQOXHrevX4os+qEP8Q+HHDnaegWe1VXbb8sWTV+EyTAwy3C1kMKOGcyyxBrG75wlEiyswhbvN8te
GDN5vx5BaGZOYWN9SVUWgGc+Qv7cGADk4z0vk+nca/HlOSCpAJpoqeoQDPzXTQQUN3WXl1dWZOyt
PWTM0kI11jgXVYdQTOl9mFiPothqPwy3e8/jMHwTjRPsEaoyNmbOPslqwy0AXfs1qvoEKffB3RPM
nfNsxe8rhJgHNvA9P3feIElYk2IgPKIfOvPUl1oN4s+jqWmV+ijr1XzVTckhRjZj16bEtAFfpT/6
fqfArPvwU+BoeoxcaoF7NUY/g8U+FdXB/z3Ad5z4wu7+OaAH7/GtE/fnJHKM/BRJV/y3SUK/NtY5
HPybaP0foh+UL2RvAH3ljXjJ4mbauLw4TyY/6KHSNGU7+29fU1gwq9IakXcmnqm5yrAw1Hj6jLJY
tPfzMltxCB4/u71VgGE2u43sRYcnJG6BdCWAHChCgY1QhG2ZSG9RBYlwjUVp32Qnojq1mvefMPwz
7zh6oonAGBVnwYuiNf/I6TVvNA5jn5dLWY3yQWyHXMnXcj4n72KwL+0t9wvsAvKUJFKUlieOLmKP
NkC3j4KxO+HZF24ToelIoo+8TCurfi0sNDSUzG2/tBqx9ClXEDz3w6va+NavpmwXNonplUii5lCb
fVcdlSEHL+zoIUYKFYAWtyFKxnZM1rpS5xyVEGuJLafYyTYycU6IbMy5M/fPryvO9a/k2fiDzN9g
G9uNk2klnyeikumyjNp5GQ43dZ15KzlCPgq8uNEJV8VNNqXDEO9hXAKIUnLsXCzPJRbBjkAvQvES
hpV/YOeOJUGiuS8AmYGB18pnT09C2HqxQQ5waL3tgAXcXasi92ajhqug7gYSq0DWGrQR1BTfM+4I
jaWHsjSHpTd63qIs8+au9k59b9zJQZfDM3eymhTIN3o+ERt+C7aLiOvsjJldLgsEFeqr4sV/d8g2
0eJpDxsbEKldkOCxcaNqEQC5y4LdyXYaR+0iazHkizNs59ME9exkirLG+HgAaQ0hbztOvnvuWs0B
v5phWKmNnbHVO+e1DCvxJZisfDsgzbg1MAt8h2E86YH2DTyjtWnIF+yiMgjfu+SjDXvtWxwUDdlA
Ndwalr3jhYwq9Zy342TlrtrWxlAmxYNAVqcEeeNq7vUSFibZKwd3WC31pv+dBTP8YtUNEiEWhg1E
J3d9roALq+M3AUPulwYEaihJQDdku3Cp8TA4w2t8paIydi2QOdqmavpmDLxKPCeOyLiDDXRxW7ti
KqisQrdCQtisXY7XcfCtsvM3zR26X0H4M3A7Bb1z1CuawS7wJ4/RzCoj5XMRRZwtoFexi3b2ejyO
0KE0/WtAOmfRj6l3dnGefKsVZxPPw1Ld74n1OQO5YKq6B/OnSHX9OnTsA/RsuMp2knLZVmNtftzl
uM6bG4baC7zNAIoX6bRE6+BCC1Evxz69dTAQL+WIo2NoddWqG6NuO+CRhwMde4wSmXc+ZYrfFBFg
rGkhEC1vxRTjHTolxlLzWDvrwnVqQIWTM2mFpRz4b3eLR+/kdPh6PPrkgAohL2yEfOUo5y6r0Fln
dqutZW+Jks8pLMHvmY491ci7Xsycr2jv9j8zD1elPhrLdzDGOwSWbVDaoXkK0bmRApLvylDHyzjx
g3OkpMMbGPG9zlqwINY97YhsL6GahfU612G7OZABAfPO+C++aeOmEGACi6rpzlVcHIC8abeyAIAo
ZipYUTtgMCotuXu5SVLIMhFTmTtir13qaNd9TXoWvjQJ412JMt2Xmu8ISdRir2idtyuhulVknED2
sFPvSzCwMXj2r2bnLavOmb57+JeixphCkC507wUbdshbTsMHIyU0n41dwhjTySPIt1KCQn3vrCWi
DvF72LDMqyPwsz7S1XcnHF6jdFTvsYMVha2P9qL3bfHuoalAYFtLz2qSjK+WYVzIUhJiq81tipPf
IZ8LeVVEIleX8rKqAifhIDN2h9+tCQQri4PithWRso9at16EPQZGy7bsy2Wtzs5bOIzfZdF6RAB6
/561IzqJ2SR24xD5SyfJyUNavbtJNHJM2lB+1nnX7CVL5NE0c0PUKQMuUU3qAuIpw+ZigselL/Q2
W2lOMZ4GWZXdocZpym7slK0JA+U0csJhDPpzLEK++pV1KaHbr2y/9FcGJtxn9jK/C9Mvkl3qTJ+f
TfJKDquIymNsqGGrk/nRuEGpgvqjNZun0CN7PLioy1klvnvbR7/XD6iQ9pz3esLVw0HON5y9kGTq
496/JtezySarjWiM32GQ54/TS9Wl00s9Cb5gyGtuZVV2CD/nPYNR0V62EQFkHHLTYHCS47NJQFgL
S7s5dxwZwyXH3wVqMd5VzqGV8Oia4PU53GOxOgO+3xngzNCZcC1x5PDzWQ6Xn6FY4heBE4S4OC+s
+SqnX2yhiWWgJsNBVt1SvPRm7N3AFnWfchEtMEjJvsR+CWOFncGjip1FtSNQraxk78wTWrla2u5l
1W69b47KVmJq3fjLCEqFz8HXuL1yZPqez/OZYVLv6wD1tsen1qQIlAxxe1kNVdZ6u0jTi6xGARA6
Qvyf2pFNDw7Yd/kxY6q3B82DcE7gKftSaaxAZs0CKHsNMLuLvp3PYnPvEIawDFPlNU7t8m526mGy
cRHF6mvNqcS4Gp0o15EB7LOeq9UYmVd5hTZevsgj0UAD+LeOov1mAQC4PJtJu2eHrokRo6tUxHUd
9zwoTo08odEhOWR199oT08vQFNOL4Sbe3sjEMe1i/RQB3zy3WuYRrXE8/t1uvZta7V02zZQOXFrm
Xr6pu9GcjINhknOftdxzpWuORjTol2B0rWXlT8OHW36Gih79LDqUDDunUm5YiIl9FSJUOiR68Ckr
ze9BGLzwLQg2bRUj9KBE2luHqM7ZM+pvCSe7t15t0ldv+Ed2ycLsydn7dXyTtVArpwU6HMFRVkdE
SvFjGfytrHZWV+4821IeU+uGb8wCZ/5Ci+d/uppiYGLmV1C92hmvAPeOMvuwx/ZLY6mHbr1U3fyn
VxeAW1qbsLbqzYZmHtDCsBPZskt6oMU9sVb8uDtSLCj5CpEqJ5J3ysmei8EHW9W5DhmXuQM4q3KS
V88q0g4LxdZSnqrS+EIqh2xIgGalQCj0SzrYV7tztRc/HfzXgdepHGVleXawgMitZFVVsaIXrOf7
mGAdudXktUl74+D2oAAhqrHtngt5JQvZIYdAN7SXXlioa11R+g1w5XHD5o1HpQV65gfVdCytPv1C
evug1HZ2NyojeqsSFdSmh0BjFoRnT1f6hbwpz2JC6WWgQsvEvtXKq3Yd2LPNUZnOLp9t1KMfxaWs
yzHIqFXrxmZTIatO3Afnx9U8A0w7rLYImJIHtHLlMeavyZ732AIacO7iTvn4GDlIfpYcI6tGUIZr
Oyyx25DzPn8KOUbxRcdK275baMz/9NiP3p0OfyqztUBA23rwI1e05CUACX9ycpK9ZlGMMK4wKvZL
A4G5ALJygoQfwj0dW26dDDwoaf/I+4oq55KTn+TIVlMLOkaEXqMvdc0YUO+3qRICfdHHr7JPjgoB
t2z0UbNWsZqzqdebbhv6aQKLGmtMrdZeoiz7mYEz+2UlZwQ3lZ9ugPnVYIr2LS5RbWR7n5468KJH
PVDSTWO3wRuRaLZVHdB7t/omb8796ntQQM+o+gjlUvgblzGZ0kMyKDNEuzDBDRENA0UpviMPuhnx
pviltjEaE2bz7qIpvqztMQCMGGG0glnhTk1V9TokcQhH2le+QqW8yZsADaxVDrHXCumQRVc0yUlY
7Q+7y6tXWZhm+w0wxGzBKuBvl4iDDHaFtcc8AvBb+UqIbkmEw3+RTSP5vbXoMqwv5k4jzsXNrnk7
z+P9MC7WitCNJQZqnOmRMaiPspgUzvT+KC4pK8gWGcAi3Wg2h3/Z+9donBnqYwoNONonjUbyJZo3
8nOVxf2KGqByckhj7vxkRjyODnq+YGFf8FtaPWpzEx/7M7Dc4WQ5uf+WAe5bB0M3rOWIXvXSM9+4
r7JTNpH72MBrEjdZ0wrTBO7Xk9/q+EYN8RVbgOgmC+FF8a0oWY2cNtE3z46on8EhKHtVTh4AyjEt
bdVZBUL+gbPwOU8TzSiKY8+OoPYyLKWQajk+C60n4LTS7CkHDK7VB11DTp0nUkM0CpRg0vju1XLx
BM8LRPFNJ/2n7/Fuihr9YM5uVPHsWJVFlX6skd8YS48d6b+aZZ9sq2wPf4FSAxwMz/olwzHFRXu/
wurlBeW05ASA6k12ySKyq2rbm84Axqn3XmTbGCG/56HuupF38V1V9w/rEgiLMwIxIKwVx9kLkJx1
pTfZm+6K9C3EB6ENnPwimxLTrlBfER2basbrZTphasw68bhBN9KXvMGxqLAxhwuc7l5UpFblWEtx
QO6gJR4kE1A6gOI710CVTC88yKDo8W9RvzTQHCOTwGaX04SROYtu7PxvQxV+miY3/hVkPI9xhfZ/
pkKm8Zr2Z2WoP9S8qW74LRAW9GYZVY5riJrFKystErGV1axOflfZl2aHQTXfpaafUbRvWiiGTwBF
WDJ4KHbDqIhXL+l/PUT/GAAK7fcAvQYkqirBrzLWxzuRIviBZFY1u53usimdymYFlRfzTnJnd3cu
1NZFRa2ebjWppAvuGhjQE1YLoY3w4iOAeGyyNMHXQrwZUx+ufEcrP3MOrRei9fyPumxOQGQ4QWf7
xy+PBPwxd8PqoyccTNZhEJ8TKBu4duXjS6FpBKesND33SPnsRQCv0NKjA3mZHmcdTz8PZZJsQ9NN
FjlZYvy35kZZBPNVWILpCYIg3ajIjniHHBbsVCo7TVOPhcPbE0XOAuTIXGDJ9fvqv1Wfbem/jxsd
75+p0TGy1tD4zhoRrlwInMcwcGfjrvkyk62KNgIUSxN1DZMdi6+5Z0yLqts8Lt0e/PjohascdTPM
oCk0YcPGM1Qwz0H8aErmq2dV9VpoTc/62Hav9lCJrbxftss7nnPGRfV7qopI3hrWMH60s/N08aew
NCypEY2imK9wziY1hhSEHPEcKzuF6WBQ7YH52VZG+lMOQYk33T5QgKUJqqE2vHDHdhSOVN21qEj9
qQ8jZIt1lem/+yVwmn/9wnZQO4W6m745E+aWQWt+Q1SMB1HFm1gd6/4uO8uYM147tcNBbwz0AWdJ
IjI84yUxUm+DTSJqBmWfWABAnZEjoDHHBQtcr+Yxuq+XCLfUWnOxzsguqZvQs4sFahEu+PMZxZ/x
iHhLedlImQ8Ugo72QwpkrvMDpbO2/FKxcyCzj3/zf/xf5T/b7VqxSnCMXQgC0eVZfkMKO6o3CvSv
VZZi3Ksow3j6j6ssTzBVjpxwJ6/+o1eJEndF7PwD6IZOAjDam23b3J4F5LQYFd0p+asjAAe57UdL
LFzI8H8NFsm0BCSXE9Uxf08SMQK2xXZMqnCbB2xTisx+Ud0kvHf1oN3GpP9Wzs02eKlNMATlVm6P
/oyyklS7dUgYAoR+xZ7MxSMACLpbJ69W6Vjnvvat1x4c9Dp2KzwSIl4zLIXVAiYs/s+23d+1VqTE
kyx94Qd9f3fntiIJibZlUbiXbXirRph5/CMrjpYNdyXw0m1jCHtZjaoCL66ylk2a7AulB0wJWuSk
IE7bgFEIvGYhG0phwBtFmpb79K+4enenZ/uzKq9Gy74omZmRWisLePQKAqaVOy2RZ0iOjyqhoUAv
zE+1Xw0XfWYUy/YJM6lNLtBbTOa7CuxIYEH68AaRunaV6W6g53WbDEyhDWTOixmiIQu0KjM8bZNi
L6vODODwApGsorF31pbfqbckX3i2Wl1nFBSh219RjUF37lgguB7tmDpGHN3Ossafn46xqJaKpiL4
ON/0vD0Z8lU82gTD5vZnpzOU69bpdLQA//VJ5Ux2mPxug4xFDVH6X/PIdl3M+isFjhN/5gnmq9ap
9m5YG8fnPLK9cP1jqRft8fFzVx1eOJmGo5JFsCyLHPNz70LWIuPtb5K52sSo4Jl10O5HiLSfTX1K
F+QMyoMryqPXN+Frmo7vGgstm10vWIrMnS4BvpBXU/GchZg7+tYgud5N99wDKI9v0rCS7Q5RpFIf
YQ1CCNgRmNc2k9P23zJ/K/u7MvQ3WpdVewBg2qdKoHETGvn3ouWQZqhOf0ryEAtENjXEtPkgQwD7
UQmM3fqxHs6kqFC2mzuq3H4JIYy8OfhKHVzNrNZypswd0XoMiV/40Zuu6PZZnQuSPFBlU35OvqZm
s22NOjuLcC9HlIMKvmt2CS7qWiyR2cnXiaVNF1mkeSAeV8RAF66L8rdsqoBRslKXerd1cjAjsjGf
Bz96soT3BPY39fY5l7yaBljhVj4sHuOe84u8rNbCzWCjzNOEg3LHZ4UY0QxpfBSNX6+63ICrwpH8
0ea2aiIgPTBGNlpRE5xcmGh/7pLNSgk4UrZ5D0ikNgMjTRsybjpN02pS67BZPEfJm7TBrZJVVehi
bxbD5tlr9jgHKJ27EWCUbrnqN4SXIueT5tQNWFGt+Ijy5ICqHtow/XQFzWn9CsfkzUqE/R6Dp4Gi
w0aw4CEA06BecHtsDyb/4Rbchj0bsKiXwkU2ykNldf1oNA3XO0feAfMt7aLwx9cWclzXK7wRHd1C
tyxwoHEM3kZBrfIYWQYWv1nRq2xCE3atscbmy4loxOQj2oQkUJZlU4DuRbxgyz6H6HtiZgeomghU
yGoaavfE/DHNFdkicvtXHGv1yci86A0rOG0ten5GWUUFEkkt6KnI1tMr77JYnVAPeZUtJVnzxUT+
+PDoS4Jg63lCXcm58auML7X9e6xs0htU79JYvQlFI4XiulhT98LEHJH5ewCIu2acxFLOBtdzSbS1
P4qUdahOsmqd+6O7AM4Q4rhKm0Ewp/+rrjRdM2vD8T7+M0YOlMWzDXXeCW6vwGO2tJjhMc9zUDlY
zqIkR7V+tsmrvz5wHEGvBQhskTf9959CjpQFB4zvnkGCC7cMyFX9t26w+yP5nP4or3D++H31f7Yp
YWftSRssnzekejwcn7fKq2ebWSbrtkVzQrV199gTqHoUbhXpsJsiD2st061Wz54Wrk4FbZKRf13K
upwDcIhYa+FQLvQ/U/7Xgfj2QemWN1aVB18uiXfPj5FzPWeQHUBRsG8vOvU8VPU2EPX4PgyqjQXd
aJ3cMcClfIIYrKHr8w3z3s00ssVsWkDWiTXVr00ZggsldwEuucxYvcFPt+RAfzZRsUw9q8ZQ4DNS
F9lLMeuajd24L8M84lGkhj5pDMio20/oEMRLF4L91s4stOtnwTM5JG6yZpbJgIU53yE7/o9J5ABZ
PCcSZoCR2f9zkiFq9/IDhGAJ5riLn/oX3G/7cKEQUFPjYfiHN+GLTZLsu8ODuqj9vPoaK2RFQDwj
vu3DTUNfKb5rUdmuR8OprphPBdtSK+1TM6IakLXmeEgcyz1kYTru9LaA4pCZxqZzA/NKaCdbW2M6
3tuxRt8wbadPlVniGR74ztc6UgiBEi5EBSGOd15uI2qb47Gz8NsoXaM4BtQizfPm5Bdz1wAbK5ps
cztC7gML3q9K0ShA4WOkkvI0yVfpYPkKgMDeOxDw/YyH4cEBwTfNme7vSoEeDG6rOIHXtzbLX4dg
dD63Biar/IGSpewchiLZGn6ElOI8dtaTXLWxgvbMXO0jMnVDZaaXbr63NquVOlbeq6ETMhpUZS2n
VPxcO3eOlT0+D4ptuCf2QmRgniMfwU8FgdNvHx9o8RsAEbMXwHNIj4W8m3S7RJWlKrYGLHDvIwz7
eBsJ70tnYqG7b5sEbTvH/ceNlPBVDzDtMRuy0SGGaIZjE2z2yT6HU/iK1fAiNfYZmKWPRCud5Swz
ek7YpV6QvUX3ce4QiUW+lOyfSP1ho7YI8Y6NKYg1ZR8WBOePLAGojIWJuHv4he9SEMP10IykRTs2
NYRmP9hHSWu11DOTVdZquLoXVngJZ+ANS6f3kbQfPZvN7yno41Vps5XBr+9XXmkdYO/BgpZWn03k
5V/KuSnIM/1oJ+bbs8kbhXrwC7SMM2wq50Gyz82I0gS8kBZyLtOoslU0JO22bnqf9FjV1Lvf+Yso
aU9TS9wxjdydp82KBnVkrqF9mx+KMGACQqd8C8pIxcw9y88pikfLBrz+pi788fgspq74XR0TkufL
Z8+s2xb42HtwpDQHRN5SqEpjNXpEVqPvtqfYX6swBVLBCvxqmFm5TpzSuAjUm3ax3eoHvkvT0ejR
JwliQpsO/+hViv8MTBLFQlCthYjmuq9Gqk78zQNcfMJT2zTa7UEjpuZZkX6TaIS5D2SqdvOa4WKC
YCftvqvzJP06BapzTAhjLmU1AxawqkkU7mV1QJdZL+P0ra/L6Wqr4lfd+7gFp522GTSBBLkzMkeb
/USk/9RMmrfQ8Hp4ZcUFu+rnb5XXuq+yKaqGebucX2UtK1NtZeiINzt5hdNrUl9Jdu8nEaggo/v6
Kpv+tKdOqR6fTXJEADoBbTSeK0/0L4GSfU7N0vhw8TqCmZuNd0JiJhBQyNt6n4uvpLA2jWPrH0Kg
HB2C479qBUK3unCGFcq++gdshtLXPuJXpKjyIxjM8khwrQYGmdrkJ/MCUmYWV/BomuoY61ZVcEak
/hjU2JOxbz1k3WoUbNBx7V5lgeLRxgckepM1shUDKqyYKssq0kbaNS393XN8H6Nz0zlGfZBtmjfh
dzzOS8I8JbSN/hVLJgIOBej3uSmJgnQdVEO4QR0A0yjAyWyScBwFgYeqNjxiWfhOVa1JMXaz3I/6
aCs8LNNgNV/liJ4Hf2+6wDxk1awSsYs0IhagHeKTNRcpImHYdml7WXu2y+qjDZDWQsmj4ij4f6vR
lzCc6qs/dh8jhgQQa4uYfB3fMt0Iiy9O0RC3sH13J6txiYVFCU/9qAY6alsWCqyN2X4iOOn9Q8Zk
keiICS9GXIP8FNMipccUoRiS9yl0cWsj/vFKIihY5xrwz6wGm1OLtD3ahmoeKnd+svpGXIqM91fQ
+bvCHLcDzianMun1tep55VuBEiDvDL//AbVyabEl/pXn8FRS24X/F/ZLT82aF9Obqm1iq+pBRbkm
13ijpvlk3rF81TYBZ97VIDoe7rTODj0o2EuUKuY9yRIoVX4KSmDSLiX5vc9VGb6HSRt/dfvBXeYR
D2zvRsO2jTr9UA/5eBqTMdm4qUFGt8KLmcOW+82NlWOk+khveAUS962T3XtBNpZUzTkYIoCXDkaI
8dj+Iu34lb+n+MqyMoIg8b2XMpz6TaFU1YkA6sjmfXS2eSlIIpfC3riY5F1lEfNcLBWRT+tnmzoU
45nVaUGqABGTDHDfMlPtcdOoFnU/Qarhv9Z9cx7fq+rvfttw+uuYtw6BbydDKcPo9+XUWMYuVwNl
ZzVlfAIjG/NeQYlYXsk2ZELfi7aOtrJ91Kp2h1T7l5Yo4zJRMUaU9jeyaro99nSzCIqs1kVeHgi3
6Z9U3c1Q9FXFqo+xZveNgtNLYiHDEXTaqfSIfreznprjgj5Wk+AdRQB1U2loJk4eHKeHAoWhBMmV
EMS3ADLb1xBKx9LDLOVuoZ4FQlRzz6LCkMRsa1zoCBSeeoExKyxP48XBAZi0V9t86Sp8VJHVcH7o
irO2ceriyy2URVtCHnGt5huJeSBVJeigIi09yGEYsTwn1+fJawzmT0FUzebRgfFitLqJAHwX3Vo1
uCDTGa5LdUIcNIROTuZqb1SO9tomlnqN0FRbGLpdfR2rqmaVJLwmh6Wa8skuw/QlnIbwrjkG7xTu
xjrG2aY6p7fHqFRj8VUj+wKqRn3TunBjzZO5bCz2qC2JlRxm6YG/7FhYT2zK2i9Vc5AfWSpJc1S0
iW/lPHdlVh4HUuz/4A+yEGs8noAljLMsHCX5lWS2uu0M/XeTbJfVuGvHo+sBjPwzfuKQv0vw2luy
GUX+u23tn4WWrzRPbb/zpFlLYdT5Feh2gZBNYm20Ihk33uAEm4ikFuo8RYJQaIGAsKOrLFg2Ok1d
Wpv12prWiTLEt0dvmAHUV9u82VmjLXOE4pamlbnBtbdGwDNVb7Kjg65xdlqVNIY2wa+wovaSK+0q
NXDXSZXxFGu+/5LUKoiGuCDUW1dwD+a2rjJ+WdFkESjCecLviOFMWLUsNN+u3olAvieYTvwsIGaS
zMfxCtznokjN8RdCcXfPN61vE+mUha0G2icNfY5VrzrhS5ttEzcQa8MI/BvKo+o6GNXhFrtKta77
KXoxFIcvTtirL5BwrsTw734QmCsXagqJsTnl7swpd5ZLdMPdOaseATh99FvxhJVXqnXRsTLc/EoY
qjn1qn4PZxo6QVblpc6VYgs4l4jwqGHrLfwJhUwLOd0CmZ/HwGJo3vS6S8DQcZum9cVLMuyec7Ap
DI5pr/yQt8hpJxOwsZeDw5CMdzkW3XCI9b6W7uQQOP5rH1cBorCJfvcVsz0EAO0WrW1q98GDFWog
ErZQed72spqpfnGtEod13ZmWY9V127Ye7EMBNfQw4aQy6278qQ9YiTkBGKUm1vJPg7GIIKC9yYqL
05pC5PDuO2HxKQuCS4v9CcRBBgJ/+TF6bDeJ2MGNJt8FSSiEEljcjN4WoIRicTKB/n/4PtpZU1ZO
X8SEnHBVZMWrhsncOuG0cK2NutoqhoaQqI0eQB3XwZ6VKsbpAJ95UyFabo6iX/k4ybxxMEVfDnne
96r1vjdVlfxM1AjjCjjnHIBRIyf9jvMam0GrzX9YORuuKEZQq0MQuM9b/yaLXI/Cq1O/9C6iryQp
TP+mxJ67HtsB6T6Owdl6IGtgG6hpKGxAnEUNBAZ5Yv8LiPwkW2eBVyytYBw28ubJrcHMh9q6boyc
LS2Fy1NMMN1toS67AY9MC3uMOFuyNqw++t0jh8sit/Y6Aa4zNjr+qUA9IrFEri2Uth8vmUCIQvOV
+djVNMs+SMeL7JBXssgn5aOclGEnxxaoAFu4lQ7lHQVC/+rbGMgtRJH6V11B3dfPkcmzQ/LFqrYI
+Vtc4rlQOhN63nxVeQ0Sv8NITCXLDgay8+KvcR7aT5wiVURa5sGa7JaX8cBhzCsbBFX+fdaIVNJu
yJNfQ9h9x16yuyF21t5HLb+6StkBwS2AN9cI1GLs2n3N6iJY8FYTVzsMmtfSsw4FMJ2vlRFWO4z0
hvXjrjAqEPLrUWL1qurNTautbLf7WNmFAlw7iqvdYtQaqGUFqf52LnBYm7WSiSP8vmw8s12waXV2
Q+0OQNDtYNwBRILzFV+juEVpIwjAG08TwkUVyhuTyumbQEt0Cuz0hzPaGU5BNNl19AtJZvK6J74u
+ZunQF1FnnNccRjI38zGEeduRLVn7iyMoHgLfJRMXaO6ywEWcd5FbKFPH6mNubeCsCbWaIAQfxTx
0ugT7fBs90U5HtqATGsnEgI0Nk6eQ3Pl+5fc2wbwSOGnr2rqp3c5AEE/pMZE3T7Gyw5ez/XC9gdj
Xzq2f2sqZ481N9AWKy1xY0x/4oTFU6MUHW7lPjbRNEeW4+xQXwnXsqpXqbEIhF+cXQIMn03l+5SY
xdc+TNDENXBNE/KmVLGhD9bWQfbqnE842pSfOXOJczrymz/uaiCdQd0Su8ddiORPVhi+tqlZ3Zq+
/t6DTt8EUwJyNx2Q/Myz34UBSGcxdm62+Y8OOUS2CZFhA07EBIpm1AyLCCmTygmDo6GOzg261U5T
7PQsssK9yaZOR70pwdB+h8jVyL8/rKEFmL6y8klhKLz0J9b3rEDf1Oiys+201knoan0L+4rDAASz
/fA/jJ3ZkttItmV/JS2fG3UdM9B265o1wXkMkjEpXmCSIoR5nvH1vQCpUpmqsuw2q0TR4Q5GiAE6
3M/ZZ22Cpg+il8qHdujzbagp7UJug+RY+O69dS3pwVOajsBJWX4pFP2eRZL9COxCbLsCz5pUFvKL
bPjbeYCey5h+gto44x7QoggoIidOs+hIfVq1qsJaf2lBJitx0L/jrvJo+7H8rGB+s+pcvzzgeFWe
C4/SpSFX7DfEfct5KLcRwPO60rFjcmsqC0S1U+Nef+DWiRxFrfJ37zKPJITmOSVCkqvXatFO0VSx
GeoovUWtG27yEE+pI3IKlvixOzhRW+j7uhj1fcqdSBV9DIZPw/szXaBe4kQ59c2j5sPc/7M59zYl
Ef8UlcPc6hrEss73d5vfeFQpV0BO4oJaWGbdaF7ikHrWsC5UimyU6Bj5KoVyMgDstOJeVDoRvXZN
/3mqe/1gr5TESN8XbS/tzQrINa6LSEwgNjyWuRSumCvFebRVsVUHwCSqLWcnPMB4VBi+dCsJaTgp
hNFP2Nrdgs4YoHmuu0EGSZ1Lrzy8/HDXdiYb8Pmlb4p4lSTSGpBgiJ2IWl9LJWiumeq2u1itybFP
5+ZD7VHtUIuiW4xa+eOcpmPyWyMw5cbjMlxMpFPO2kSVIunIKlndUzkBXXJQJqlzU/OsxfIQ7gpe
yZn6jRT3UsFV4EvvWeA9rUS/l0kQrIl41Ecym2jE3OHIvIsdyXTAbvQuE7nY/jxl84YnAw0RyS0j
zUmD99++NzOIPqSOR3KubPrSWpNeRmp/FpGU+5/btnq2YylFaVfuEBTJ3qIpywVaAT4HtzrYgWn6
KHvyNUGj6iPyC2rPvfCLOxbkuZCOvWZqqfE4jcPnqKyxcdHl8t4gHlxq8Wg8yK2GeDbo27MOYxhD
S+NKYCbd4dJn4bqe6Teex4WjmbwTW8rX3EYqmEZfW2ARxLk0Qt6tXn4JEhLg4HLZgFl+j9WK6V4y
cOhEbM3ogPUMqQrQ+BuvEtVDnpTF0spM4rRgQfhOV+6XaIR11mowTgoBuMT0+w/4Q5/DNmxfpYCK
CINSzxtRuXctRBDG97F+UdTulLqwzyUPAHisYgimYLKyqdSh3hZxldznsfOQUor3wuvzVwA2ykrG
xvqAhDpbGLXPoh4sq+WweM8OsGhL9YFZxlsket2d4tBwnUQQ/dWDzjxY7ugtwiKICicJoosIlI/Q
s+9CzaVVmdv9K541HtW8o8HyLJBuKSBrxSuHV7L51mYepk3N3GdDPw8DhYLeFk+DsXd1XET6a1pM
GgdSlMtcaP2B6h/9XgXjVclFR8UJLr1WQ/HgKF6LTDXeA/Y+2Jd3/h3RodjkSY8rTEVUW4lSSP9t
+gC9ttuaaHX4iXry8LMjtIxHRNrKfj4F3EDZRFXdLIvqbiVj/B7KfGHYHWhsCESGcVAf731NI+ed
udXShmv8Wg/GOcIu6KP27Z2LMdCbEXguTGtpIMpnMxs2Cb7qoSJfkyIO8crL9C86vgTJdJE0pF/C
vICZ0A/yojSjt4zc1HTLwsEOcm87Ny3WLmET1I/TExWqAiE3KtzN15AMwbIi/refh/Gt19LYe61k
JmyLHYoDz+4hzqmv87yeZWYoI2K3Tf1VrtGbBuMYHOCI9q/hmx02+qvGlnrPtjIAvMogRYc81ZpN
zB+Qel5l8mijZBUhvnXxasgA86GT9HHTmXLlxEHs3WyVgnIJzBmVrFSXzM25I22Vl7h1qaqdLsUx
DcrKza3+9TayquJNrERvIbul0Mn0dly3Y438a3rD+R28LMyclK/7Zj43v49iuie1pEh6bhHcjh6C
kAlq+hnzm8stVNLCLLE7rl2xAY5VLvBW1PfwwfTJpUff44FQriIA+I6E1Heja+SuYpZ6n+T0ZvZC
f5NGLNxMvHS3hPWtF1bsznxebmR5lZSkSEwpL3EXUjfCDow3fJ6lZSNp7Z7aGJO8dn1SRGZsCT66
VBXaw6WHHbvRh0ZeiHagtm06x7dnuGCO468aVoQk1mn+7PBroFVB2FTruSMGuLch5OdD0dUPaalo
D22lqE9/tObQUB7BlelUe1XiqzvCzTUCd892QL6olr+ULAXPSFczx22n4V7X+HZ0q6ZDPNRQXA2f
IoCpORZ9dPOC+sQ0CWpiaiUYCpxbtNRzq5xXjSjKNl0g5c7Pi3DOrhAs4Kc5j2t7/N9ajzluzHzr
WFa2C+RcM7djWa97oxKTbWYKEFEGE+qW2K9q0t7TKF6X/b588UNDWY0TXHburS3Wn2ndglKfegsl
Rmc2Dk9GgIFGWFZP8+mytxAoeDiVzhdh4KbjV28oLMu4yBLi3VLM+EKRf/hSfZlPsmSG9qBWEeXj
ZXZi1UgWiGz5kz1EAaxH7wuuxjgHyIGNaFN5mvsMmV0Afz6YMEqarPRx9N+kKF8yG1Rfu5QKvrLL
q4cK6NQ+tjEss1JpePU6bzuPSEFEUEEesjEgU+uMGUaRSGTv84EcKjlA0gv7ulSnc5Z3aJGTY68i
xd+HDKn9yRwLqlunq0w22zuhmu73EfNVnqocCCGjXJkuChCHbsChEYedLpjPjTDWUdJ8UwVugGoo
HdSwlg5R2qbrqlGN+yjweNCHyvga6mgneHx8wwniif0grB1tKOByKukFpXa0k7uBHSXWDA8dezan
zofwk5vkxPC5SKhiWVkJyYdKTE54tn1LOygCst/lh6wugEZCglrVVa2znAUIWDS59C5Y7pLR+gbH
6TO5IO/FUCeoSxo0iGpqDdWQh61yalkPUgjLpw3t6A0ZLEArfqTN963Rcgi95BDxG1O9m4C9vKnS
dtz3xtCcmLpzXMwa7SlTiKIxs/KY30H/b5eyWbEYD0V7lyNBzoe6n3FqWYCBl4OG+IXQfXdPPbU+
l4l1mjsbN23vGbPGZHNZHAY/MH5kZNtyqNZpD6ISEyGeVb4fO7ESGE+pMUHuzSB6slLgJm4tq1eB
PgzMnNwk/rLrQ3c59JJ6GqKkWMwmsFUlW1SkEcniO56/ZOQNEM51G3bvayn2ijXGwuLTYMO0by3x
GIyEwvsMykLQpfKnvCh6jI9H82woXbiq+MSXKUgUFfzyU4+A8OLaw9dist6NRsPeDFYxrOYmOTIi
AZhwHpWp6Ga6qA16GAwAGwNN+Pe4Et2qL7NulY5kFR2qa9Rkg1e9+V3Gq0i+dPip3Z1Vu1JBFlNm
YbQIvYT6RK+Snz0P/4j5VTydG01XPNf1q2iVy5gvXAQuRxZ+I1F6K5GPYybWoU5Bmyys8BYg+7ok
hOmbLCXSxORobgVhmIWSs55NUe0fUoOkmuRp/SdPUonwKrjMaog3vxseiMkAweyxRmYFhxMaMvDv
9ghzx0ioHu+yXnPIDscL14YgAIzAOEiSaJcksMfPkgJapgZTZ478USrR6Bu+mluSRwitsRS+R0AF
kaMisZibifCze1mqzPKJfkHuXVzZfuqbnLSt05KJxPBJ0g9aTZqlDNP4XsqpupFG0jdaoMqUGgTK
snTT6mHulUO9I+fly4A/psHTIe/3vhWVtyge4zslW/WqGBSxmvsCGDvXqHj5ORojimaZSoW2/j4e
OfnFyNFIqug6quGSEh67keE7SaVRALScWl4EjYUYImY0A5vMqvC3zAzY/DV+eUWr6LRK7hFIGFku
RJJ3CxMXeXKgsEyazs0HjH8ORTqCfJxOBT0WEXWaL8dhlI9aYisPag7xH8ygeB75OY5dGvHdTkHa
kglAAepDs8BePTyZE0UoH5MPyvzPLOq0fRNpiI0wYL9LrILvoWI8m34AnVgN7DXTfr0yuyn5FIfu
MYXL/OQrzZIwr/lqFbqxBXpVrqypafdKsIBogbMET6ubmzTXeRjGivpagEjezE1A9aij79z6T9Sh
JW89/1LskHUKihpK33W3IHSWJW+dQL0tFNnfY0WrPZs9EuxpvB9CMJNqrdpSPAm3ONZ4ao515dgx
mH3NCppFkbTNW601r70F/h9F1q5voI6hJP9SazaSM7dlOU8Z7jlqvMk+RjhNJSQea5/gnuBZUDYa
ebqATWhKHsesGvFe9sU9SEbrc+sFPLCVKPtkIt9ZFBU6IJUiVkcAx1rXgUg2jVx8yH0PubfXNlVe
aKSR1IGAP6KLmpDF0aNQayXLjfKileUlFlKx/P23//qf//7a/2/vIwOeNnhZ+lvaJA9ZkNbVP3+3
jd9/y7+f3r3/83fLsjVLVU0dBxvLsFRd0ej/+vkGS5fR8v+KbTLm0GnjJ1spxKEvoaMVSTkQ/cte
WcpQbE4RP1yTRlulFR4dpULd8bpPOyzLqmanEVByHTVuyDEp5TmDk0xemrrvRAKDn3hCPOAfJY6k
nvzl3FEF0gb9kPdiskSm4DXAUUUesOJT8UPLdfFcndrab5+brlOvtggPRZPIzyoiilNEGR0ATcZQ
sj/soqiSnHi+RMMEjd1ewbNQfo/LHLPuvnuX0fQ/GZZmnlg+vOv4KT8BNrZOUx/eRvrGgni0EVqd
gIDWlU+/vPK7OHooMTZZsuCLTwUpg5VXpPGzZ4v3esJo5/pLiGHfTp8QAlFuxWdYffe5KEAh1fGY
IvpXyCRf51MDZTTIh2MnR2e5/rmbCoZE7BF9sQWuCsraMTsdohjAF/bzhI/wFbK4cyCJ3TX+NJdC
4oFS5RHo7N7aRR1oLyetErRYEjfL398esmH/cn+YEFsUQ5cN6nVswzCn++dP90eoRlbZ1nFyF5os
kHFpw5GS3+FYBi1AvD9ezedUrV+zuKAqdeqcT/0coVQyQJS5pzRJNmmVxzPxj/eT425libG+WXbY
OmYZqPtGRN6L3AdPbT1igjG1FKc3U/sZU9TyIXfTR6lUpWevlI29axB8mZs5pnbrojCb9dw0pveL
klLdz83p/ZrGTR7mVr/8+X5S3l0Mn5RD8GAUPSxCKfQfKzUn1suKda3OTasJD+x3iaQK1XucD0a0
itsOfU7vmxPjQl6oLEbO8yGz4vBcMZ8vinEc1r90zE1FzRumeJl7x2ceyeuxf/EMyiMoF4YYPDVz
C5BEhtT/MDf1aZ1SQgcO0YheFbU4z6eTuPL3puVi2iElpLHbIt+15F/IYCgfeCagGLKHNxmLMMck
X/ngulRLlp1RE1jOzQfTsGsQLXr7meQjyduuO/eUGDhhGo332DYfSdxj4+lpw32IkasUJAvgvNIJ
ciu+cgthBBRUQBQ8JsV+sAlrE9u9iFY8s294LlpP/mQV8EJRH+DUqUfdq2yf7XoQn4iCVNvU9XHL
ixNc4gVwUJB35gn+i3mCtm+BaAUKYuGENZ/nb4FiB5yFEwjqAQWFbbFamFcllIxrPPpATsT45Xtr
Ol8pUrIxBMhbo1AYVgn/NHj9SR8HVFFmXTGfiwAngenLNDXjpAwOWSLbcAqA/1RsIjCI6ocH0hXK
cSK8L/FNhHthMIcNmQvRCDYZtSXt4u+/geq/fwFtmUSUpeuaosuKYf31CyiaUisy1+jvEiIPRxnh
1JmE9C1Re7fvhwa1YxBfsXLzbnzu8ZF88yNwDfZD3dCBAC48pARTL+yafMlDMtt6Gl6zNWWhYzVc
a+pyr303lmdWhFQ05Bu1dNnuy+NxdEuoHanVsFAcaOcW+tVM9ffqhOZpJyrP/Ip6omd3bE1YdCh5
gungxprx//gwdPFvs5FtWLpK7YFpqqr869OqCdRGa5DT3PG6+jCF1N8NpMf3kU1UKWzrwZpamdqZ
SyS23XruFPXondVUfWC5CjlkGlFW5VeNBcRxbqkuCyEjKDXUQKm9DUzuAUVxpdt8CFRQRThTnXSl
8O75WNW7PiBnlWCys+u6QFC8JTWHpEwp2Br6jIIsPSSnqVWdMzfFdC4Dwz0BSnvSstUVCoF6mUV3
U4syDPUyC/JwEf3e90fLwqH5728o49fPkCe+ySys8P9ieuT/MqPXjapZcI6ypy7ALBaeuv5YyLlO
DYkWr7Cy1R+DHICMS9n2916hWePZI+hVyEnIPjJfBWlhfVSArrRea7c80kiUToK8LtP2WWC1h3Bq
9V3H59T07h7bs3afNvjejt6pVQd1wQNnXM3Nn4dIs70TaEoOAnCtmaDe9CjFOKispSFEix0cEsoN
vp+LNPlg4oW3TEVVnLrRNaJFSgoOh7zvrzNdLHB35t9BRLaXn6cidcRaibH3ZCM+//2napr6L7em
bQjZNmR5Cu+ZFoLAv35P0ziw6fCJo6DGTLH+u+m49fWQMK5zy5/2Li5k1+XcdM3KuiF12uNxqi/s
BMcj32pSYzmAo1lqBD8dY6oPnA/swH+8Uoz+ZhnkMFsQRTecfeeAFaKm+GlIV7OSaZwa9MyNSFHm
RmSkygMV+lc2xGKPsmtYS73rPnaS/G1WvihksySrc1pcTzSliG+U2pjHkieLA7dveAPn9PmX82pe
2K9lren3erSlnW206SpqecaYio9fde8/I1aQdpks85vFFFFVfrjNmsh/nscL/BGWSL6g9Jf9KTQo
TG1iKPcoyqF0pYq+I8yCW0KPO1oWBuOiyoVxnA82k337p/Z8EkXGZrRkHjuEcb2Mjz0z9HvL2uws
xdyqCKru8yGKxCPLRow+plNKYvC407HkbVVfv6eD1Z4L9B+BbFnwyMu23AkZQVLuc+NrbaBtG6sf
eHTxEO7U6hGqzngWbQv/eTo/D+Ph2WNjHm56ZDOHqK1/HHQZb1MV1IEzd2hKlmMKM40xGiKqlkse
u8OvZT+EkbmmQFW9G3paL4I+bD7iYiEQyH2UPSXGo4W5K0QXkE1mF+/xkJJ3VadDCrLrr7afjG/u
mMPoCAWqDmbqcJqRiTDhQual2Xo+14fDtzyRvRWJ1Qc5aN0TKaH2nuc+NUh51S6ByzT3SOnKm09I
d+pDNybjMVVK2x5Q8IM0pToTNn1VZrGi+rXVCe7iIoAczSqqW8RhUX+WRv1s+dB2F5pO3elUem7b
0a7Aau8LnGvAN1mZvAyjcfIVzTi6RWJf5kOaB1fDb9w9FXuySVSQMrpyqIGHwb7oiG7tSlGiPzDn
OiMFx0gNawqq8GC6BN1dLuR446dUSsojnVBv5FuU4GhiPlWm7R9SOSKWW/p16hQmv5qpdzZ4dakz
if9rGzS40g6rTazhpmpRvXOtVUJsYjWXkhIOM9eYM14gFnRreBlkRiRdP6uaSvipqpJDVPul42tq
DjO0MZDUZ09+WA/nCH0NPirTS9/Uj71NukRS5c+9i5HuYv6rJSivHLWR9HVVSvatbJvoYFsVye6i
dG/zuc5EwWClKtivaciAk+9RQkHSsy7LtKtXNvaXoPBeDR7Mn800/piK+968osXbrsWc6LHfgRB9
wLpNPZlKw/QS+wEauqmdQghxEPT1VDVU2ulnR/sIbB1qVCUpe7WPDN5rUACgT+35lcLOdkWxFEyb
so9v1PZzs0eJvctsPQLVHsc3EW8RMLTXuaETct8PLHDm/kaCRitHWbQzLQ91BIHVjcRe8O0mXC19
i/SxWMfG82DEMiAPDvMrNqcyZtbdwPMZIBq2c/SMsSWQ70bdCi8fd4USzXSySq5ulMC2K3fE47OX
mbX5ooRHUp8K8UuyEyxASsTMIOkSGamwlQMpK6NavZWsTZzGsqW7674POArtVZiTmJ1qDz1dPw7t
uxYgDZlPp20/PiDjUmErx7Z0gMJVfLJyKVviAaWccURDA1wU0aZMk4SqZH9YAPgcsHf/yN2KlPMf
B0mwI10A/liSYB8Pc0cTkZXGdMZeVUxmywz32p1RVjU6RWqWFPVjGHDj7Fo8SoI0TA6tr0U3NcQK
1U9H/bMF2nKhWHZ9BX9Cogki0nJoof6YvbIfES/sCcAVpBAk6MxhD5MZRada7ef2fAisYERw9kv/
96sIO5xSIRO0tMzXgArjY5ZE3U2y0+YEjvPso7i7SR6HUlKnMJTJdD+NmDtivd1iyInZ3TSs1wxr
T3KeOPM0wjJNLrUa4chG3W/mIXMHFYNKEsrXuVGWmFXo2M3K3vheEhbbSmwcxMLNWv9sTQfi2MQd
ExwX/CBGD/tHx/wqSxp56+vDy9xK0XRu6hg4D8DthmU42exGNVGWJyRdN6atFU4uB+q1Sxv1GiLK
X6VhFK/mc/OBXV/pxH7SbaQh4jrUu1C/Vbfcz5c003VknHd10minn6dunSTJ1/kdNCwNTloT7+ax
86mfv8zPK3wUH5tuFH/zC82Dq1z98Qv9fL/5l6Kgt9p//yX/wy/0Ydbi11+ICloZiTI1N8te0gOn
IqRC9S+CnH0oBv5QnaphXFrlCRvienCqCOGjQdz3ONZxiESl1J0urd09+spk7XZCbHEXHV4l6gVI
dmOzPvrKWqf2f2vrwfip8re6102nazKQBdIZ9GHGDQi8u+gn9JcMSxDPbMtdq1TdPdlF8taOvf8e
WNElFWHxYsTk+VzJ9w88zROkPXBqzQZv0NCXAVKRQrphthreEqu7RXXRH+dWo3r6pe40KJTkjqrQ
y8NvCNVvVpgkIc6wBKBwe7VX39syRlr4l+CHEVbGpujQISQ4ma7UVGkeTYn4f5NX+FtPzX7sJ9RV
5MydZEmaxwDzowFuw2U+xW6wdoDOg1OYxjfW6G8of9aXc2/SdMXR7Km/mnstvmZ3xX2c3+f7m8Uu
HKgmY0fE1WkrU8AAQ2w7d3ZZKm9sjeQ+gndm7QFN2RR4FrFvwB/ziteCJXTZ6C8Fe6AjzBUfH1BG
ha0tlp7edbu5WSNuHoOSxZGeJpcksfH9nq5OqTNf6yruu/MwTKtINqrplSynk3R6ts1Sqhm03ijW
ZdUUN59VqTO0SvqpwYbQ7qjExVUWy3TEFJ1REPImZGpStINFZ6fdCj8GRV4H7lHy5ZCMrZluifdh
0SlCdVlaFaXxPcLQKkj3kVSk+/nVz8PPcyr2DbIr/D2Zg+ZktW28jDzL/9quFDYiXxFpB0sha2JX
IFVd9cTldBJyWX6Re0fUhX22lJiFldJJQFPV4BRVcvxjxOhJe0Bx1WEe73djfsE1DvWwLz0pUo1P
xHQKv17cKUPTIMoHQFKMxdN8KL6ghwqe0qRncdK2xt4YR6fDoPk2d0t+u9ebptjGg1RsqxHW4eim
mMRSiHVRS1++SEopLuRib7mq7akZaKnt/lff/KojAZa7wYXtYwtLePSJs3DdgM0RSUbj8HO48AqL
h032XqUoRJ0arMPeQKuwz7MEZhtu5WvcWD1H6uzyILVetEuh1P76au6FcRLu/m1cRk2T327NgtU0
iaj2UxxnK2UCYOsJSDbRZfaWeu1ijeL4oU0jng3mKF/mg63ExcUtSYHl8iVGydQjkrvEBSBZKfWi
jdUjI0rztW4uqbs5Z0JN32NeME2VbznF9QtJVPXNH0qNfbvfHmq2aMeg0rO1Huj5HV9GfFC6RD/a
av6NWEB2bnOdHZ6hFYvM5QHDU0J5ThuynBioWNeOytAdbFnzYBApPsyvsrpVFoJ96bJvhx/nxiTs
ysXPMb+2femr1NRklof2W5tTBgKl+Sup/34RqKb/iPzGX2tqWxyVpm42f7/L1f+6ybVlRRa6Lggb
aJamC934JVvQUDUfxwIhY1LU/rsc+heTwp9lCTb2JCloPFPtLElRfdb9VcwefmyQ3CqQLq8ey4i6
WqqZXl1MZk0CgDbpEZHV10GRFsNk+56rdrHMbLPb9m21CfDJvSV8ot8/2zY7u6N2Ra7gv+dYnGEr
mjAPdu6HBBy0E8USZVB6lrONXvYymeagvRYeLnVWdZOEruA7kOPJFfrVkcplZRmParE2QVSgffWo
8GsV9RQW4XtjhacqcrWLH6rqKtUbEz4o6qdYRNu//zRN5ZeQgSzLfIiCUJamCI3//hoy6E2j6xsv
NM5hLZOi9cn8ztv974GA2GqXOe4px19CAHKFvQf0Ak9X2y9uZju5iOtP+AFSrN0W5k4lBnhjY+Wx
6mFE3pTvTd6Vk8St3+Ut5tSWvo5T19VfVeQTtxHtPcjl4AGnK/9OSUO68QzwednU1PPYvyuWWHUY
J13c2viGKjddNe6ImMTontn4t2csI971vO6e8Wv1DpUPh1tMnSE2SlsMvu0lhcrRUyUfqYocqoWL
goXCTsKD4DuzaNkbUe1ECo4llAagq8A4W1WeukY3X4caOy+vk4YreQpSo7I+HqKyBAMltgGSxB82
1F4TWccBJYlhsN9cZU31PWr2X39JlFVz4uxrlg9l4Pn1L83/IWbK//57uuaPMX+94n82H9n5c/JR
/e2g5f3/PP5GrfJvp/v68deRf3l3foMfv+Hyc/35L41VWgf1cG0+yuH2UTVx/a+k3zTy/7fzt4/5
XR6H/OOfv39+T4J0GVR1GXytf//RNSUJFRXvrj/d2tNP+NE9/WP/+fv5o/uNetfa/+3lc/xR/Ydr
Pz5XNelEXf2HIRMbo3pOJlw2hR67j7lHE/+wbZviYEE31CP599/SrKz9f/4uKdY/GAyGg3lFJ8kk
c1U1/TT6VPMffIOIZcoqlcTThb//63P4kfz8/kf8z8lQ46/TG8lQYQuZuI7JTKdaxhw6/VOyS+3C
xMhla3gMtXTCcK/sxt2ZdXCrbWttY0INApb48XqAsjbWUGRaeTdOekF1cDQ9wmVX2YZ1s4pScwOt
9TOP6qNqpWdXqbcDPuCJKn0D5nUeqrchKKfSyBMxQ4OpTL1N/9muBDCcFVlWHF3JAhQxEIeSKfcj
oNbAEsvFPmRzZ0svg93D/oR3pfVOjbys8OJj3PqvRMooSZIPoIOXheRtkxR7rwGWipywF/COQSnv
sip5TMRNiG6rBsFFspTVgIF6JqIvppLt/3Qr/IcMsyXMf4s4yzYnWQ8RsLfIYUwf+58+VuZQfImk
UnrMoBZsQ0tq9wQ02fQk47DDmtY/ESCmClJaw/6MHpGCy49qDDvepfhoJcYM/mhMMVWSGjyGk7VZ
quUqziSy6AXxycBWjH01wFBUE3tYeeRiNT9SHaTvkaOjX2Q2UpDclv55xBGcIku3PQhjCNZaQHVP
oYXGSR/GW9tSRVKZyradcMC95JQGdgqqW8gXaqSuZa7IDtUg8UsSNE4P+orCPnsJXXJchJDoD5Kd
AcmEuLQa2PugNEv3gnq7XdjkmySREZNQaYCvrMz0OG4NVygvbZrmqzor1F3shScJyNJDYIRPRe6u
G9HB3fHMfO2VRQt+ItlEqEO2UpM+dPybYlYaG/aS7kJ70PXKu0t9ny9skUtX3QLpNqruJ5VophNa
kbFqSxUqotV9BFLBSj32niUjMB2e5dZRt5DHdNB44Zd0e4wBvHWXVr3jRWA6oZNmrm1t8lgxl+bI
zZ23NhBREXXXBEDHSFAnF0j2sS1UYG+E9qKmwrqVc59qnAr5VPLa5UbA+ox+GLcdIG9sIUgeDtoQ
vZUSgq6hrMtbJcg2JkU+rACFuqdcc+FpG9VZb6ODIiL7TAgIlbemaAdDrSh1b0v/BZ4werAqB1ze
Ga9g9RayZ3MLtG8tHOF1gIOnjdhgEQ1yd3aL+DB/xrWhFtthhOOfJvgXuh6r5gzjoNEvjLWQafZ2
eFL9uD7zU7gH0Mkv094+96ZXYklrlWvLzYqD1KAfwzPx6hn5uBWw8RclaZNNYSdHI+iD+xD64xoq
e0MFqbep26zYRlk64uQQl5Bs4uTAc5t/v4kD7Rg32s7Ks9LBc6NYmarubzNUJxHhDyftg3ZN6N44
tnY2vuVokJchaeyjpaGyby200XqgHksdTH4eh7ZThvF4IBJ0ssZB3eHcmBy9ZprIngO9kLeGl2k4
IZfxorApyakitXas0H7Rky7Yj5UWbv3cC1a2LZ2GJLEO1IGGy04NodAkney4VGEuACaXlxqYOLYd
erj3MN51LU1ap1OdlYcO1PF7g5X75BXuVWTHjKp/sKmjWAZWPF6i8gFtUXYNswQwRaWET7bXgu/M
Lk0Tx1/1yHodNL3ehUKKV1ILrlPg8nmV1KBdcuf0K7UB/k3IajnacsMyhghk48LKmsxT98jpx3Wq
1846J3PuhESVqecOKCWyXgpcZZsI48RcCYs1MpLI6YN0USOA8UxTWkmpYi9SHbpfTFVcLscy34Vz
h6y76z+beDWU9d0O/WWmYosbQteh9FpQCkUsmIpWGLF6zRcOF8Y6X+WiWnfGevBfVXMf5lszfpQB
Y6jrRvFvFM8QEQk3xVPY4FFcVfDdCHQU8UZVWKu63Yr84CEUuAa9ZfgrjD0/K0Jjh9rvC+Zba09Q
oI6wQE5DJ5e4r9hlqoG/slx/a1MPQex+EZsmvhfNcgiiVVZXK1TcE4Z3gciPHG9DjW7mKG226od8
09WMadSVCGsniN2VOuG2yQfrUriUwsLpqetWxP9l6jyWI1eWJPpFMIMW2wJQWpKsotjAKKF1Qn79
HPS1sZnF4202X5PFApAZGeF+XF5oKR7NN7qXA4yncTeg5VgejUSlXRcMB8LC8KcVfs2AQiNLLiSN
N5mEh17KlSPd67QWNp3s24ByoYWtxqhZMXdwB5ScZYSmyuhXdv8sNccCsqhqfC9JmcPIGadAvYBe
p6ThTcqKZw6Ga4BZV4toZae/HZmkAbTpWSk9TSGCwtBOcraSs32vaZ6EiH3klqA4WREy4UECdttm
TXSCayv0L1MiVpzUbYeL9hpib6WN58Fg8Rb3plFYa8MA66uHG7XByDk6a+Ii3LhSfRt0UyshkOfG
jJ5nZ5fyFDZpz6/xMLCHp0BrdGASd9lKYL0abrrkzVegbhLdHQGQq5xmO4l0EzKPLbPa0N3xcGgQ
5+J2BLGnPDsgB9zCTjdS0W7GoV83mUVNTpazRZZXkbpV8dkm9QrcHYMVbkezW2Vh587de2vdUNeu
UmH5VUijF3ZFOqDHI7BnQBjbyA8n+Ob8Llev6sJM6iq3mTZ6cuEAvwoCG2Vru5lhV6ox7Vk2t0xb
RX29UrlFu+GvNT6UQPMOBRHFlgkNvsQa38Zg2REsxr9We8ezzNsGSs4iQSvpyNQoVywdAFh0VyES
2ciPGlmGCvo8Mnw8yE7MYXhagXcn+noELzlpJK7Yhd+m1aaXWzJNJcxzAjGQ6sHjgfWRrKp2XSkY
8Gt++YbMVsBtg6x5EQtVKzcuDlg3go5ZyQDdFCh9xBihsjRDc1WHqTfk9Exqh2/BlE0bNsiFVxr3
lRmTk5k9Ju2ArBq5UocVhhuph3elJquZc8Y0Gz7pr35HFRewk+mr4nVEHmygZQ1BlytJhy2JdnOb
rQblPReqy+rPoRNFBY0zukQKIdKK7vhKm7ulMnnWZK2lDt948ueI2rdb00fp48JJVhLXcoI9suTr
HJo0MK03NKpt1AKD4ab2FgknE2JaifWMEsPytDbcKmG9M8vqyDN+bRRye2pnWzbhzegEjXYO7cOb
KT2WFaSh6wEw0bdznhPGNk0su3w1mh/GcF0ehGV5MXICB/BEVonEA2WtyMZAFdr4cVB4y0O2rGna
6HgOxBy7mDCIPxU8gg0XveXE7xDvnJNNsVRBvbpT9LdaQQzcrUp6bG1mbkcETOYkU/aRrMwyE5hX
Yw62MtV4PrS+IUJ8C9o2smrSmAnEkdBuIDj6t3rkKF3FVqtaN3BwCs3ySrS934AvK+vPjPWgpm3W
85g0svkadRL7YvXcmPrpjdDF5z6c/4xghOhWbPj1r0bW3GFMPBBWsc0QxEX0jRnvir7zWidk0pjx
yxKOEvLGcEUTAmTyRa4bA65kzmdZBDWZLl3LlRQUK3TSLkmYm7pSNlpnvNesznn01lXmCfMRDAoY
6jHB0WZOGCg6al5tARxzywzXnwrbN0COOOA1c5EyJCsu6cB/qexCUqyE85elpHsVP2P50gavNfSs
4Wm5uHhcXWadlE2458kXzpIrd51e4lojbGoe0Hexac0cIoj+E9GtYW2VaAH+W6GsYA30ILEx+bbO
WkTJsbEXTYi86br8HNP5thkLJiLbkGHhLSAbooRKgmrWIJp8wDSejRmnJRGubdu1qQR4vPN1m9BM
daR1L5eM4i548FYtN1rLvLPFY2yVPSjiwTUsAMzJwGbar4SIV7JOwciWOrug5p97ds1lBRWa6pZ9
tTLCtRSwNeDjJxgEUIPpxrWyUnD0F6iB9FllIIGWl+7DYq3vpXwlY3RUBrAu9pfZf+jh23LLL9Y+
wzim4jESQlbqn2a7pM7cHV1ZFXTbAkgvondHjCURj7uhPtLQ8IzouZixStU5oTo/UrsrOd0owbEP
8VoCsu8yWhrtRm6fGc81xMU7+deYf8uIBgJejeQsV2Rlpb9qQ0bd1Hl4KTZ4HP3WsFf5oLohhJ1e
+lTRUvOWpHHg6xZuKjooQflT5ziUNYbwPGLLbYC4z6WcYKANdll2szRw9ZJgWyqTuPqbg9RTy+9Y
Yyomem9AkiTPBc1+otoxaIfmqw1PT2QVpJV4lUd/io4OmhHv9Do0fyRirvIMgtec+yNvRDFNwGND
ZPC8NyQAmZK8MrNi3dBWS3rk8+BIeABTT6J+4xeMyXMlpdaVJ/BaTuJNJy1MkPo4uBu6tcPpQYPL
MeoeYACm72jKZXLJ+MYx63gpWEqV0q+jbj3zNad/C5S3Hp12rJ4UZ5dBszcDsY5ebHZMJ+MkYUku
4lU3z2FyRlwd6wtWDolPq8CsmShxOoIWnNyaJV+p/JCwxI5kFodU3CrbXDbBhbHuE4JbZyNVv7Ug
+vk2ZF/BRFw2/2QAxUpZGDTnLk5WIn/TFH1lZAuxfnB1IABAW9WvrH4esvc+fianlhxkMn0HdlbS
YFD807/tUI70Hrn1pLQT19K81MBL+/ZrwN1AKKyKpImjkadLhR/VBCx1LTBzA1dlA0qs2KBT9zrR
wrCQT234h0d73YwPh/+keXXMGmdvAnNtS+UgGukIDG1vI6WK5uJIner1KjYMmqBd1CJyr47JJLlG
hXOit33sg2RbjLsxuxDZnHDerKTxaBDdK3hUCu2zZAE2MGBmy1PjALT/SNtvi8LZoZBxvvvRWdU0
d+XhSTS9C8ptYfuuCnNi6/vWBAbsuzN/Tc1lqm+EQFgdcbAmAoyeeKgkJXp0Yw2qF54ablQ1UT27
z2le9mtOfTuE8r4y9r4Ta65JWUtTYz8+q5Pl94lxopvIbvUxSqzaBDNarIRyCsOCXL/4lGPSnZPc
HXV43rhhOK8Al8kR6/Nni69F1Icy7AEocTq4nOXSyCraKIOFhhPBFLLZ48N10E+wTkMM+kE9uOoE
7UsZwONSLHMsFl3uhyaLRCX+/YjGoDaI33TqYJo6fhLzuEwJ+8SrNbxnJlInutoG9t2QnnMiaStP
rs1VxcpTJYfAfk+xNxZoQGVrdo1IofrRmTSEFJY0wnm3AI9adH2MSlvHteVNFycXfkXiLhOTVb8g
bYKtTVnkUNvYPIOC4j7nS+FMClSRrfogdOOQaivv8YXEa6yza0uXXcekzsdbxywuUt+tBooW6ePL
m7C8glAl/7TlyMCtitXIqycskg2be0+G8lyyxwiPpo2XE0s/aoTVFzPf5lZIVyfH8N3fMuNjrLgQ
4WdKElz3tVwJgM0ruB1Qk/5SCSJbx6/3bTbfGI/XoUFpq06u1RkeGDxQRAmGgnmtV5tMyARnaa5E
fYJS0KcTiYip8AIZ+lgwelbM3Jkb0ibfUcCbzVlEy3D0NHgERo2Vk8fLFClBgmjl+Grua++LbaSA
+Ju3vyQJu1IbrFoYx2P2Fta02NA3hX5fZt5yj1nQT6POHbr7TBJrTg3S2BxKrVdj/MU1j2nccLGX
qDTc+lHZKba+bSzFFwsOE7hjF/7WLP4NaCJO29nwqGK2MEn3wiDxpWbexpQvHcVZJLE/8nBJ/YSz
C3Mh5TJKGV57vbGreqNOPWeLW8L5RYkrvzbBKqbh2xBIGJ/uca0jIBp+qZ4BkTRUnc3sPFmJnwQR
ep0JIVnCfCpax0rnW1V6wFS8w6tBZpert9UVDhyZxLnbqgUOln5N+weB0HTTWhDMnO5Nu4YymHlC
+sbVsZbn8aqF0k0e7OeUMLm4wB4tI4EzRm6WVc32FmjSZrbgOhntGnr9Ujb4dlhyTIxhDrMFmn8s
wxn7XB78pPOPJvRVMPwkIeUlZ7nl0tIqXS1NAVEAstZ0X+JS62W/EyWBPjL9UcPwYVpcx3b+W/5/
cZvVfq5CUxeO8h03WMqImvPRQkw+OY2nsZMfVCwLOcQ0VnUfuykEhjJSVyrFfRH+zfWn1W1TGZBh
+uiTB3EAmMQpK9hm7AyVHAE4EYOadyP9zvp+VQXjSpnoT0krobnBfEJ0sLIooAfzGilXoX7BAUy1
92CyPRtrY0WMfHWO1beWNMA4d52JjMgqdKE8dBPeqmjNyrBzhmtYA8hi4ygNDqjfsYkg2TnFWsjd
PkACiLyY/SgeHhb2HudEb2HioTNAunT6S9a9gAMM+ic5eSvDk5UdQ3WrgcqpLnH8LBT82OlPn57E
+ETa0QqG75QLEhmdVdhwACeNe0D4MtXEo99LExSgrnhFkG5SfdmJ39T0LR8v+mnhAwY3YqZ58fq8
m3iC5+ZWR7RC9nP3JiA2BxyRRgg1TnYX4tVo6DE1d1s96Z+B+Co5J5s6Pc+8p0VsE7HEIiw+pPam
qyezQ/wfHeP4lBXvtfxe55zHbjj70JIiznLr+c22Gfxz4Myp/lhVbM6JZfWbcNvkSGQ67ao3RD9t
jeplHA4mZ28MagUSRRnSMC/ZCu5rufmppJcoeEJfr+dkphEW3p1k4iWX1A10YGV25QKqVUzeJKyN
9ppqVC3Wwl0h+n1RJsofAiEEv13TMflMbgFJncaval9hFhnWV8IXzRwzdnKtza+2favUW5/shMwb
njwK60NFaqQYv9YQeTK9tkIHz+bJwmNvlpVtCtc2PNCVEuW6STaKRJviqc43WQQLiQkFUmpXrV0R
gdbw4HkQHlREDJJ4+DCdUCmz/bAf0QbYAFccy7XpeOY5JoxYoRbf0JvtFerWlX2lBUM0AFHdGgfL
3ONbB4hfH2yMsW/BQfU7fW0VjMkPOS+RDkdAGI2Xh9vJ2kjxdna8X8AfEhXxyoDnZ9JwcROMg/Qj
2hXYfJR440LIx82916Fbfdd45lpfb3xI/VJ+pOPBzKQhHn5aDxx/aVnBGApcB9EJpGF7h8ZaJuvV
WRlgFe2bPpwyczfNPrGmJDEH4okNkx6oJl5BPLSjb6n3sN9F3bUAYpLe0uhPzA9T5nmmS5vZ37l6
mqZPnUjysH3I5V+tM8k4LZ7G7EkLv+vxorbXQUNmAj3vBILazveob9P0OsEOtdcVzTmN6+pFcAyA
205u32yNmnbJVr4RoJdTS+MppP+MOwO0QL4LcMJTlw17EwVXxXhhXUceeXTZsM573yi8rvYcjjpi
U87nTnUNedupXjXvQACU/QWiUlHt9XFv5UB8oPB7he5nFQeoa8wuzaGkWhflWzI+zP69y2PPVj5K
7RbEv4bFqeTJmZ6rEMggEJvXYLxIxcVIj335PgefHSA+5FBKtXP6PbfdlGJOXpvhrTNX3IJ1+dlO
5Fbu5fokfZgVOS2Hoffp/GjZra98BYuPCTLm2ipvcXKOh1uS3WqiJRR9I6fJBqEXSw7YX8qfkUNb
gNa5z34aWlG66rg9+WUj4qg0ldyZdAKJHqagxEJntOmcdwQC7qDOfsGS3dakrUSsFZLj9aynHPBw
dfmlPPljnqxhIfl50niIwRB9cXZWbpre8BTVSPUaXxquqEToTVIogHUs2zutX53zz7i3AZmbyJe5
31toOIoi0T3s0dmE6LR5QhnlS/lXpj9LJWAilE/OcmHf46fl0JkYEwF4hTsMHEbovIXfPe84TSed
9pluEFNBgaygx5TMZJVyTbPMte1XMleA5n2E7S/tv7b5QFBC2CWJhyF9W7ofHX5lMzzlCKmdZ8m6
9zUkAvYi+zWv05WlPJrkaCfnJj3lMD/rVVusZ+sm+jOn0kH8ReU9ZDyo3KNuw/fA0SglzxOwZuYi
85Oh3Mv5re/8JCXcOXhW5E9Zv2rteTmWh9K2Vh5J9yWsQxs/TfN1MO/xRO1BwGyDTrv4rbttqLyF
3YUw1kZ604v3Zr4YH6K7O4Ke/4X26JIr03Xvdb0jRXUKTa+JjVVm7OroleQ5V2XuWmeBN4zbUeEs
A0U06FnZMRT+W4EJs7W631F6kclK7SUiaDJSrumn4i6oCapPaUxEL3NJv08zYBSMrk72ONNmV9Us
165Sr+wC1PL3YLgY8Vev/C71DSobY9EQ/SjBe9i/i5BoMNrOsvaaLCsM/S6jindxZK6Xo+XSaUkL
1nfYw03+WcjDqptgnFpfovxIpWxXV0eNsNlu6cqS0ZcWFCjZQ5n6Rdu0i/By2tUyo83OKt1zjCYb
VD0vvf6wzfgwwhfWmvRgBcmbYXfwlsT7VFe/ck2Hhn2r0EyEXytBtDiE47VeQ1Dlh82Sgobx2pgs
8NggzG2+KDno8hUU6JNwQ42CUv9QkiNmZlv8xM5Vy76Wu7acnkpBZHT6Jld7rO1LUEvbPcXJj9Rs
5Pw40NrIGOaZ4O5bdq2YzWkqPsfiLMf35S+GzcKOAJpeine0kO44jK6hVZwLfkitXScZAsNxl+Rv
qPTo4lEt4bG04ifFUHEE0FsNqA4gS2aPkVaFiN+5gUK99LskW6P790cVJiFUVjvrt8DPVGmrRdUG
zdBXMzGY1CfMgTTQX8NI4ZisvYKyuGRtd8zYT6eqWJmF+WLqxdLlHF9kwZbgNOXekZZ5ukmaSWD8
Bg6NVdo8zzlWtJXazvsqNFHTp9s25hg7BhZ3V3s3DMFQMNFf4QqeJgt2mtJ+Zlbmay8Smfb2jypp
N7OVDnZYPzVzsKkijDdKaKzQD8hrDWtLbww7rZCqnQ2WcVWnypqsXKYJRr70flKmAtOroLlaSDkI
6yjGlBM1JQDp6Njj0OPcRwOj1CfHS2UBtb8SnlY392rKf2uQA6sYGiFSOO6VUHCmtaaXKd1NpbrH
G0EnPwi5Cv1RqAk75XwROcPzaPAiI9nimn4ri+q3SA1+m3ZV19oRbMgXjsraldWCZHNRXacy3qZm
eiNV0c0V6V4O/WJ78bA27+c+OdPTOhMedbNnhLhN9waXe20OELBHol60/qCW85dskI4Ea7Toj3aj
vViW/NRXerLSN30sPZPAc5Am6kAeTITAHNBTDnJzMf/BgHsQwEmPkq6GUx3wST5pteVK6T6rBPK8
4Dsr7f2YDeeJ6U5RZOs6rY5TKXbWaD7FkvQuk5xqROnz3DfPS3pI0nkWYXR9P22mqiYzDWWhQysa
HVuWOxt+Cp1GKAdMFvq7E007FQC8MFK/zYM7E11QX7zcvC1/pGydTOwZRQIuRdurffqyfOd6grYq
189BYu4U2fqrJxkLUL7NzPo41eNO5qflUrnTBgcw+Q47xXkM6CigW8slXvs+sXnQEaYMJb4fMT1l
FbVVmh6Zeh61KvMhxJHvZqJGaU85qhR7ME+NFF5sWhJdtZuN7syBxEeDsMvYS5tcP8Bbv8dKhCWU
xMBwXHBxfiEpz2odeKLB5gqPAOXsOZWTl2Jsn7JYopIP9wRMrsk2du0oulZvUWBtIszb+Uehzwej
o6lPk5p4Tkyq7Y58Ms/pKBhHa0tiei8q6h/j2vAbjH1/Jt37qc/sDQCWUyrgJduMrmWLTPFzKKR9
pKnboZrXWmXB9KM80nxpQd52HDCribjLelGF7zCwUiCyhDWEyerJPurHrcaq1cv6rtTNkzApGnOe
1u6RVM3NqjRtZeo0ruth6Xx6U6vel7FC13CWYtJFJAZHD40Ej/ZdHaZDFlZ/sFo+K1asyUTVDES5
LTaBIqUrMThnEajblPAjGs1n9DB+go1ELqd1JtLNWJtXGHovZWV/q/Z0K0v1WSaCSR2OnYHDKw6i
Xy3XzwG5KXIHBALoPaSblSmPx6l9TjkXdfSdy97YIohKmShl3zrmlNhs3p0uebJyBcoNvRslXryd
Fj1S5gzadK0oAoyJBz4sfhKiNnL4ZKMw3/MmIANAcnWl3UPvuqiubk8H2BtPoZncSlXepnUDjA3F
NbPALbxZ9P3pZ08XDjTngWgITltkEZvdCff3yzzRrf0NSEadKzcywxdh0O4YDrOmv6m9xgljcQVM
+UsWQtPiotGh32Oqf1JFtFYzpD0rAEN3kE9fI6v+YH6OSv4XS/3BUPIXx7KOwKqHEgIRuWm6RA+P
i6qK5hhl4V1B8oPHx7xUSfPUtaREpO112SMgnWyUD0mVGYDReCuEP6sYlxeZeRed48S8kkp+XS5C
NuU7p/qa5PKlr5NDx/s/53QD5oqqo9zC0jh3OVwnFpCO3AsguOcKAEDOqrmsOcHQnCweNbkA4xSK
XTWQ5xEpr33L+U9028g0OJPGa3zKhIU6r7mqbUzQXwWCfcuoznW6FviWeyU/0vb67yKaVgxVC7TX
ODzUMl1D1GIDU9aDlL618LPJVsHMLgQ2ueptKuGORYxUCr3+Nvqc+uLckVJlUBDyMC3PMKuEPMmP
fF7GVv0W14wbZfTAwtwvG4lGKAmFCGqb5AOhtB/F7W1WjI01WoeQV6+YDaSbFslqwTDMvoZJ/MP2
+kDBck4aik2Nw1wTH0EWgAQtX5ScXldSIzab9zZ0Kkr0V6scN+GjGtb1R6YG20kNPTT/mzK135eV
IGKhsIU4K4nP4VXuJI5shq9Jqp+PvxLsNQQlm4R1pq3HM+G99axCHJ52yB5IaCFNqB02us7prMLH
SNBuxFhzLsvLsqu05aEJpee5MV6E1T9qv0ewkozloWwZgqjAkCE7iLewN19zrt+UkaluOGhAUL+k
+jMGulu9LCF9fFdNGYiHuMMrXlkjlekApafWX8mvWUmjGrpM4zTRuSWwHpdOJJgUuqgGq2aQbHGS
uG07nmGCwBOznKsUN3ujMTYxl4KW3oVc0EM2OPtFLDLS6ZSHGc9CRj87qw+F0ACxEApHlxfeqXon
136vWKWrN9WxT+uD6rS+raU+qDn0H4nfxcMvTTPQ2v1xQduO3IOjrK3NsbioWvUicxBP5JnenMAN
Kg5Ne5SyiKDGzm8nmmntdNdTaw+qCbDKeIwz+bPWXtKufNdS6eawpkj6dJrKZK2G6YUE002sIrkT
w35iTG4T0GYPJaVXvgYKuRmnwdfEuOdpoZtLoktjb5YczTEsNlUDZE2SwV7B38/DndXbW6M3D1lF
uBFhBRG4CzOwD2pk7uR0QpgQ3QnwIfBg/Ekd1uf5kGTTUc6m1//WQZaG1r5nItixwSLTCHiQkqPZ
PEScr7NS9cuxW+FnPwkGElo4vk1AW6aI02qjPM9msp3TYoe6JGM4Zk/pVcThxrHD1cG0Y2hdNFJm
+5oP01oeQp+reQwN8VtXhxS3eV7Iv0JLN3Ok7a0wh6ckPqze2tdfDFFPLPhXaL7cVLY31v2lnbtL
lTpPmj7fCXghIZtplOrcgW8wAp1UAN1K8GEO7yLOvmr0JgFT2UwdzuRgF1X9AVZsG1bOOUnK72UB
taqJgJLkbfyNqvEeCByIOd8Jn/pZbsDwx9IXYsSPKJ03tVnfJLU/23rxkibtPQmjT1UXvj7p6xIq
/lS3d5kMDroh9WsySp/2Dh/8T9fj7qZHFmQ9csFo+JpHCoe6BKLc2ewEmvM0Ku9iNC59iR5dG7rN
shkvC/FI7OxspPOqk41LpPU3pduiTNpJ+blrahB68ctyqbtQvMaWekyIm7PR3XhiLr8kHlXoSwBJ
x98EDhnIpnfFTi2aRwTaOMh3bS8Mi++2xZDSp3dU5jseuPNYTDBh7zHTibKzHo0RvLZ4eBrK5pz4
aNwIQ/fvRRvdBM3c2jjqtDFZlvs43I41dHsj20tRcdMKnQNoegmHklU3xTcQXvqs3Joe2Y08NsOC
DA9eI6Hf7MCLFtMvs27lok/Bu+TIN+4D1nSLlB1wX3WA2iYyHzDHtjXxuaoIvZIH3BaINablUen1
Jzxg8NaC5NKoGPt7Fpt0P1bdxiBaSio0Jg/hvcfok1HQ0KSbMv0mZIk43noBw8GycZ6HWNwGOuEA
tL+DPqahAKwk7+23Uch0HJXngMF3x9Gs5X+NNR0VFi3kG/mjopAqjYRjRNZuVJaPOrVAoshfSxmo
ERVr7NQx/FueO2B6f7oVLNjQnMqx3mPM5mlqjqooN7M97hO25OVzUmZYbJN3Z2qvRYZC7Rki9tPc
DZ5M9Aw1NadfGvTUwCpAnjS3ThnZyqigtpGK0mdO/pUfBcceGczkNDGCGBgs8e/1wNg7GSaC5R9F
mKXSIKA7zB6ROm6hjPs0p4DiyvImsBAqH4SXbVuiZuuceSOChswM6ejq1H1GUhznyEEipyqrXDPe
7H78UDtr16vjc2BZSyu8NFG6mftRWmM/IfIUSxSjQUFdV8/1L5hXLrL+qDPjXtheEFvXhOdL4I+p
WvUa5ueyD++SNb5UuOJw1uP7i85FY4AaQC9ME43HVsq0DYDGJRXrqpvaJqwySDfi2KQ5t1/7Ad3+
eSkA5N48j1i+bJr52PdVxTkW4XdpSecwS4/2yBRRLZ4JcWZKUnxHQfdcR84ePFcFS8HElxu7gAc2
enYLOXdgC1ub2fwtEb6GItqf4/Q1sucPgc40DIMvvJSMTKk3liU9q4Pncj/WEydY5dK3JaI2uhPI
/1LHOaa4cuY5/RBaecks6amTJvyz/b0Kk3fZMk6BqF/CKtxrzD6V8kmz+5chq049CiW+OWl/ORN7
LucGBfU6D7WLxthmXhMseJOMnlxa/QkB14vsQPuLI/0TkqFbLDesHZfPJpYwMw3XFpj2pbyT2uEs
8zyIkFAHubpK1YQsllGevNy2hWCkb4mrgxN6FBQTzTsoyE3zs2zOQ9Q9iUoDDNOvCxyrqKSUJ0Jw
PrKSIU4JhWqgAbX8tppsHJcf3qnV3/KGW/X7OM3qdXKkyet5JH1Vkxzs2zwZcxycik53Tp0edNvE
lL9ZEqZrLINlqMiK9sLGYhamtvUxRwZLnAl2m4SdfYS1cp6XDxIuMVeoZbTOLBoYPT7L5zRyYl+Q
CnVBdBFuGlUoxzLNy13YsEJUVUiGSBt3d1WVFehSek1p0Xd33UxYMxpRbW0Lw5DdqZS3abbVgzn4
0gdaCJAUxAMNF/TxqqfHqqN1V0PlOaw4yFhiepf55msrrtptpgGtVUJh7muHWDe5/zLtZrxGevi/
H9KuXw3ZIKjWcO7LuVxsFCeKGcG0xSXMCgPoSzdu9Drun1DEgEph0W+buj5ys43bNGaCl/dd+2Gn
e1hQzafQJtNvlSrYTEyaizEz3soH7LDxTQ+UFCwrmqd/f9sGKUjTGNM9eOJbYBEl/e+DhIWRZ3bs
3P+Lkf73BVBRBW1zxPJoptcS5PYvW0dQ2dfsbYJsXgRj1ncsyncMZu2HjhGTaSCSFmZOEU29kWF5
wUWf0Dc8LGl4VdliL3pF60lIauybxmAs5AQNw0Yvf+iScrCBhd+Rmo97CNkMe5a/D9Vkj8hyuMfs
hXtQqDFlMn31LFcI0ZxR8saxFXHMMOfnro26s0znI2tyCg08BWfsrju9hVgUlWp30KlNRVDOOyWS
x30rHplu9Lbr4Gg+IC231ggbPtUWP2iQGUy2iabyu6yKoSGEN7lXpG1HGMEpQ65xYhxYNuwB/z7h
x7OLOAZTgYURltfqfpxEdlHSNrhAnr6MgX7vW1P8OemHmc+EGlezsaWQ0L+sBqEFCvzmgZ0gx1XD
oJSEu6c+oaru2ll+j0KG43UY/vVIfvp2G4KUfYnjrnqZ5Atgmeb+70NkPQ1Gnb/8+0SrZV+v0no7
SEPh8jSI+5SgwjfU6pVYPlCcANf/+3RRq9QgwOilOmALu3i6N/3Y7pR6cZzJyghkWAm8maxt2YrK
0xAVASFFBI3EoYKXBmYURwYjOyY2WsIm4VQ7MSfYp86cAFVlyap7R0h+a3t10ZdPNX3NkPHD5d9n
Y9tJh7zQX51SYc6vlcHeaMFYzh25CuGYRJ/1yjLzh1XEMvY6xzj8+wA+jMiZTBJbqKp4bUE8olDH
6VErHDiCuFE88kb2LRw5D2artIfpEBxnk8FYFBTRBSLbT1zCaQiZC6lGOZ4KW8epzntLRYO8R7AL
nGutSs9Ih/VO1AcsJOPBssfxvz9JZTr996d/X6gVR/KtNuxpnSa6r5EqgBjNjK7/PtDHja8oDTi5
GyYNByvwkB/Pa/xgTApDyfKFFMlvVs+d0eEau0T6BJJCS2AiyPNb6qQmxSQCqqBrPmrZaF6dEQ3r
IDT9wMimfR1TmVRMuUIrqIxPWDX2//46gI2FVSPGYT/1EtUqAbknYTQDg7s+9ZwqKdf5NMePyskf
gxpXl2kUyaOhQ5c4RrMNwrpGqK12N0hw+UGZtLdi+Syumu6WTjhoAnY+w6bICGa20MkOG0byCxJQ
SnNSqaW73Teza1lpcP6/D42BdNbofueoM77fOJyb36AkCD5jxd9HQrERGcZMAP9frtaEg9yFAYNX
Xv2WNLqHRtkcAP107Of22HBMPJm9kHfZcnbonBTwXWpbN+h6awUjzjMuSKJxw0D1a6UwXlu0YngY
EvBQRAOGIkR3LEX15X8oO7PmNrk1C/8iqpiHW0mAZs92nBsqiR1mNrCZf30/KKdO3F+f7qq+iEpW
JMsSsIf3XetZVcF5lyMBvVjRsIQD13RpmuwWi6j1znhLq8vthgKijaKjHNjEvlmxBVlKJM+GN8Tf
W8KjEIzlxbPTEBIEASy9q120bClMQcu0rp23TM+3G4QnkCxpiXcTTgt1yAemDW5Mm+kM432xi1Uv
PvceNMrVuaUAMWb5Vny7/TTH7M4HYMUbD1l1wMLcvVokvocMTNUmauz6MglL6L/0mNg2hp9zXlcU
ie3xX/cSx+iCNkJp3eO8yurqdVHUkka8dvWmFCNXg7u+I2aO2qnR+Rmc3y2FvjXwbKGLN2irXFSn
4CpYNkF2goCvzwEvykOt8ZBzaVl8MKSBTN+xChasiXGh7IwsmSXbdiEixIertVdb4I9ujtCCmveR
NiRPRb2G8qp/x10fOkrG3i/yqo1FtCKsCwp5lbLDZba1EUBFVT5iusWU1FIyFp5p+Uw6VOTULOxL
to16Z4BDioG6O2bYp/1R5OPBi7Zxj+xhFD9qkxZJq3YhSjX8LrGcw2Fg2eAwrfuRNRIjyQlu4q0J
7HppiGX7cFEhhdpcPeEsQMzvyU03Feh7jGwK2LoMSJ0lRpgIaVcfN36XN+Vlhh7XTLB1VP2KnS9q
65ZUT+SHCLN/OBadqtRRginF6GXM7HJVN/FLAmN2LtWSHpmSzFWPYhEy+9E2nroZUlBDhABiT+Iu
9Fo2PsErxcZ2JoirmXyO229dvUYxztq1KudXu1Ff8r7sz1Xa3g1dEp1clLRONai0vFF4aibq10rD
u0nIhIftpKU141k7OOctwwTqfWua2IFOKtJZgIkQdSBn6HPNAd02VZvT1kEkOtskQnkTzbBhVDZ1
7Bj7vBv2zaTcYX90DlOVo9hqthSIJBzTcoTxwSp/wdWA6CkGbzhSOH2a8ocimQSdnspD4KXT+Bmb
F1UTBxav23ZyHHo5LHrEoaNGusuU+lUROkUnc4KBWjjtZXIixLsZmdfmwOKtLx2ENhPDZkYpVpH3
TU/b1J26aLOAuj171e84Nk2QmsgzEJaZ0ISRjL5nLhpCpjUb+WeFFqNI+g2CNBoKBnGKnaUGnaj0
bTKne6vwKI8U0sdvpHE4O29XS43dMAssdg9Hu6KnX5Uuyt9q2Zlu/k2zJrmZJiXaOXgBiIRLLxuc
II9kfmtHdMvezqVCV9IVTDNU4eTMoCAHAW3TlY/spb44spy3VuP0z81U27thwl2idFV7V/cf5G7p
ICgqO0AJUKMwb2UwZY5zWPL6RKzgdkL1eZ77ary3yrWIj9pyk1jTQ62yTG5seoRjOvdAH+lAIOTL
r62BnDRT8XrBgsmYtfLrrA2oOVVT34EI+zHXPeJM8tOHJHrwvFpBHl/+NPpp2EChNsPOBd4wpOxp
SPqmj5ShfB8qUMeyb6dn24723qDe1wS4EBZtfaqE4t2BfEo5mFZYKQ5+YzXfmY1WX4kJQnjrIsqC
KE9l9VhXrIaLyo74kI3cpTiToewt/OkpAr1EKR8jyl6EQAfMNlSNm6xG94lWKp/Q3s1gM3dRnrmU
UdRp71XxW6LJa92yS6xUFvnaK4nv4pizmihi2hFeLnArE3KB4adEbl64dFYkS42FnIq+eCJlDHKG
J7YCEUFdyAtGzvbYD+w4xGc/ZLR3JxXrtVVSIR5QZ6omrjQhBcqJQj5l8ypp6xK8ow0qrQg6dKFr
oenVtV8yIyFEhlswoMIQ81OmpmPQDVReEie2z13HlVy78hirhEU1EYFIpJiMh5LrSbOJI0KiuRiK
j/MHLcIyf28i/pyZpJuRuWw3V3DPyWkMkrLGqWtdyEgbdhpc9acppiJfOAa/z652U768AXPtCSVc
YzqEa+7IFgvINUPKlEZba0D4MLTtTkYei3ycXQDhQmPMfy8po7Ow0EFV66VCPa25YuFwI6d/ipFE
a+I3CuUM9GMHZGmt/LcRwtSEphxnTlHsRD3tMw+LluKwDDUd/UeJphGWV9/veIOgQBm90yfXVxsN
xUTZYZ/dgGxAIBmdetSPc0/1STybQn0E8/nTyApnt5qq1Kb8VBIkE8Q6o/Zmet6lrfJUwfXdqmdD
SCN0s4KQacfBkaeHiJf5+3uuvabNyp1nBlX1CZtMPOqCBAYPspIHea0BDcrsu8UTVPlDoQReW921
M+mRQthvlqucpBxenDLbeBKPR2NX16GdyARI3uoEgUiGFnCj1fqLM0UPVo4LT2nooZWJ95TKvNzk
5nhl4/hztHLkVeZoITdGfCUlNia1NpC6mDFBLrpP0R3GESiYfvDuBz0iSEol/7U2ByYRElBKDZ4T
HuY+Su70ynlvy+pgki4ZKzUgACX/gDk0c/hpnN5yN4iAxsg84UvTYDVRAc+1AZF6e2EJ8DtNB2ur
RO+N6HGJFVGHrLKj0cKYjHCABTf8Uj/WJ+LSiS0d7vvReyyKscebpvxgb1WE7jxscvDqcwpwTrrP
abRom97m/BdrSDb4JLr/norrMkaJqb8JA1E75B07bdBhIFrZTjVlK/QCGiPC2pikksWpjEekRXPd
4L5pIgHrN0W9kE13IMSgrkqBP093gtqOLgPlR4UwMgidGEjZoSO3WoF2I3OLKcFB4iog1zsoEufq
2bjB3Lw4TUpN1jCLU9ud38vS2DBFIMpM8Yl5KPCSB1SfddhYD4inAwzDl7JPcIgwQcJG0T46NOts
tslYNWaiWK21EtHZ5GgwrGUfDrnxW3iwCP11MVCtWElVWob4Lzqq41QG7A52BFJv66SV7GNnPpFb
vqvGNRakas+QN1UDZVSrjhdQPbgCHc1Ck6cRb+0ylVbaZ9xARSlrdbcM+a9Stog4SzDhff6adPXn
WLKWqRHcg+eLe3vvNqa/uAqM+SzIlOicLKTl0dtEKl1dbaD52WB7rz3CkkzG7NaSnbHkLdcp+iGv
HXw3meH4oFsw8w8lW9XhFi4vfbqrKOBvXF2huTOnJDu0IZFRWF1a3CySjq8oiEXOjXPFgn+nx1Dt
yoKmMMuahSTjbJYXIeOPOpcE432DYkx0+zytcZ1cDOxHCBFBvFtBCblrOY9tu3nXicgjxqwP2tI6
EQp48qTxSAvyUSAFhVqIR1hFgOFZhEJBe1vOrsc3qSjW7Cc2OihNxcolcYijQ9p1ao2JJv5mLNqP
fDliWDp7kXxImxX61k1bqshyM2gxV0Rl3zMXIbVFRGdZWOhQy8QtAz+beryFk8HZqZKvJ1qsN2m/
c8fpiZpOTLUTWz5fjkQHN/R09rEBkkynXNSU2WUwv2ObqLeT7EzseOln3u1G170ABUEyV0aBUmqb
pHSZJIX+Lj28TLTptu5k3JOi8Blnw1UUnLlz8jvujA9w1T3Ka8zaenKxU+sjThEbRPb85LDDJYT2
V0KJhVnG9JR33ej7VSGzt6wG7LtDpGQzuMtm7GnOieHDhBOwFV01BYhwKLviGCmtpymZ7zgQV7fB
Semk5nNF6M4qn5QaVqBs09RYNWpprH/xezRZ18YafqWUaDbAUX/glgGddMZkhQ0E92G2eokdBriN
02F4isOqhLc+mmjcGQxzRLms4Zl1heVLAuAKzfTpG28abMDm4vmqrzTas1URZJOlzUtnjMzktN5z
tHHOKidyuNRgD6UhC8F2r8HZEMoqH13eG7u7UBt+KkELsAn+NCjrNsV5zseXunFe1Tqr9j1HyBrN
X3JOqy0n2YvZmY9oRg5gUN9UK0eVXRXYSSwGAUeQLo7rMFKnUxmTjT0qLgV05JuW+4wP2Zu9EBPE
cyYY27QluQeg620y3Tk3a3k/beBQQWH6PdTzu8J0rrI1ZEIcZTDDTmKoIJ8bkP01j14r0PUY0Ytj
qZT31qB/76z+px1V+NaztVbROc/wEH+V/aW3l4fZoyfdCoUKceQ5G8tHknZul3XGXp4bsY5GxbVw
vUM1O2fySPwMEKRsPZ8YwV3VjmEtwpEUloWdG5dOvO+6hl6V9wqbgkLA+Ltm9thYCgozaEhk4pX7
SZ1PUYdZnRU2xW/k05akvDV39C4rlTN7dr2TuZpr6n7No+2Q2NC49RvpYEBDx5RZTbZJuo9Cmfde
bbyPBnaX1pMPHq6bredZmxmodx2ZD7Z76GaWH4pplsGoa5dawSzZIpBazG/9xa5TzPic7IoQT2JB
Ak+wJ8vCWe6c1e2WtNF5cpk+GY5JRA2LrH8voXpl2giddxKvVotKaXX0t5zX68d/6tlEWBBMZjG/
Eezzne7Sm7YIOsXo/JX+o0pMSXOFppY3QJUlQwnfSNn4bWxxwUCHou++/Go1HXsOomJhUcwivMeM
e9r0g7IZ6xmNJs6aRbmflUcNAati10dKBmbHYttW3ylnHgB0hZZm438S3cwI4RDP7mHEmTQcOB5D
11wye6YTXaYKtHWyvE3LDL4UEXmp/y5hnW0ZSA632bHXmxMXGktmeq5b8l4fWpj7SsMJfXZIsALO
gYysIeQxlnax4hMLFNA7xNUTCrzSqvd0GD8tybduwstUZoikGly7Rcuyja56z+SkvU0cmjm5z+wF
eISBjJBnvM7uneKQu1QugxI0ogmsXk02nVpSq1Nb33T1ZFvO5PLYCfquBuzK6pwoznnUw0ewrPs0
Xn4AlLjUANj4HeQvJlxeHmAOWopIprKGdbdTz3iP5pizusJ6vEF1Ad0WB6lbtK/p5Nz1LTk6oA5w
PYVSrASNOELYT0cG43Zz0CMuwHS1sHrNC0uou6lTPm2jilisO9s5gbStiNeckcNNepyadhZ6+IE1
D7OA4npkCFfMM8oIQqUuN0mTZAGrAUdvnpeJ/eJgFDgnoXH3mnEqkzENYJWQ01g9RIQx+IyxZNIi
17ei+i0tVcLsuo03ITcivJUEmgcTx3KnsQNqciZxMJjDnB3aBf2Y7pSfquFe3RqBr1GP5CmWlyRC
0kA3ea9KvfQbtTrxVev4ntuXSUeu3OtnbT2D7MX5yXmFMocpM1Wy00LoiQfIvm0HzkU7fhoT98PW
zkabEl3L9Zi5Ca7f1e1T4dYxvLQ+Wv/9xs7RH1Ov81t9Ekcb6P/xdi+q7X/9aKYYCRyjPbRDLI7d
epO7RnXsIg9T2ETZwlxfdXtsqSnKyNRSd5EG4IhoGvykC2sNxAn83IDx2ndLi9skBX8fueutGLXy
eLsZWwPDk2ysLYoocs4HqipU+0BxqpZV8g5efKRz26+PAKZGUIdvGBemDv2Bt6k5a2PJHqNHxqJY
bKSdoT4aQJS+3Px5TIcuEsn6O123is4DN8O/791+/e2x2+/9X3/8+zIsQiNWt8PtqXY58nFvd//e
3D6Ee/uf2xvdPt/f//7na27Puf333yfeHjOoae9rKfzbUbwdT30xIZPcflan9l/HN5EVD/79+fbf
ccMh/cdjf39PVPYLsjwMD1ydDAC3/+nnOIXbwLbd63R28EkWlce/N+56UEFncphuD95+LkXBM293
bw9++fl2lL/8fPt/dgOvdT17PvJfcbSUgb/8dldbj9zt3t8by6M4nkuWq38fK2JdHP/x5C+/5u8T
Vei8W63TcMOt51xZCiJfbne/nIl/Ts15PeH+3MWIWh6VlA9+e+p/fim8MS+YzO58+0hOXCfIDdYv
6+/3cLsCvnyNX55k3y6Rf35bX55w+6/bL/jyFd8e/PLSL8//+67t2Nk7yl5UOf++CcQ4e5OyHdje
Lqzbh1WdqV382891Y69xGbdb/XYR3r6DoVQlVr316/jzKHqMIkjr/un2qk7pQivqjPAfh6LD+rf8
OVylGdF2F7fb//Hwn0OWdzHPrrzT0HYLWSr/PrduR8A2+2nx/5xBtwPR0WSct1++1T8P/Hnd7Vv4
c7xu52R+u/17WP4868+L//lOf97jyytuL7v9EUaJ+LjFxi0HWWH7LDuWILmDnyfX+Xi3ywyUbG9C
GVoH284YBL3UmAA5u++UML6dd+V6Cn65694GQ2c9z5QOfRRl3v/+hC/Pvf2Xvl58sa46fP71Vd7t
Vf+8++VVX+7efsHt5v94PhI2LuzbE/68ze0dJyoIUKj+4x/3z1/2922+vPd/vvvn499eUN8O+v/j
tbe3/c9/0T8fvf389/lfPuKXry9KBWuZGgEN0Bbd6lB/zAjSyN3DdtRb6ttQqLjS1R10tqBR0qcc
1lcwdwA+GicJKyepkP7kuBSN9L1ktYkXmljFNaJ3mmFYRUV7B3UhOtUJdUZrdCjiR290CUBgQ3t3
WBcZnY2XkFKoFM2nM7PWwPCj4qqxvfq174FheaV8IS4wQZzQAY2Qi3yKKYon5fSuLRmWxQqVRfXs
5O4q1gfBwMCXBJrWHJJohNVAXMN2jO1TqQFDNAQ5dik2i5jNn71GoVeEwTKdntCJIXeyUuhmhoW5
0MsQfSYJoBIayENi/54Vd7ck4m1csapL26I6H7wtadC0ushdpKg6APXqIYqrZmilNXi32qOeVnZB
LlxnQ9qCQWwWa0Wh7PLmDvbdew10i15J70dk1G6MtYDhwpeRSTseErD9tOrGx05BOAgWi04p6Ifh
FwqEiztaPymz4oipqeIpU4ERsAAXUpGLo5j7Mc8h1ZRILec522Erw7EikKvXoL7GoY23HjKADZuM
jUMZNDUpy5FdSKEGlVe59GAJehipc3rBowMPQ9+pRnS1FbkFAZxu3SL+DZIQXS21obkUHxot0G1M
wBRdNxhFETQFdd1yiLa3N/ZUf0LzI/T92Bi4kUxV4pytrBc9zqipVSoM5Cwm/2WVBlNY8JQRqF6F
MzZylZdCJOpWR9Ck0UbGzCJ3Mb2KjUITeB/Z8kEF/RYRlO2DnXpXJ+k7EbV9OHppaLLKj53Rz23x
PrrZi9G3mzRXf+hlyx3Rh9Rb3+Goa+nVTRmGBAHsYmst7Z6qT2hHw752MdrRVYnxYiG7Q2B71jkj
y4y6J6tPZ8asWFUnEHNw3vsgS1pS3WNfqXu0BCRskBYZg5JvRuUoKn/xSBWjNg0f+6cwCJ4Fj5/T
O5pplir8CsMCrNRChFMT3/EM2Apz6Epn79HlE7l1AimeZAVfYvakj92xkdkpZZdm0kmqrMdkOCiW
9tzlPXX7msvQVvCp5R1xsiiL3KsgKApAoLftkE4T7ZkHC8A+nF7IfV2aSWytuy2SLzpuyVaxzP6Y
Yn0Uc9P7ZoXnZqozP+7WkoB6GcfFgDWktFsaimEGf0dYeN1yV+DvU9Uzl5Wbad+NJBs3S1qcNf55
HNqkoNck6CSZ9opxwjbAHjHZt71AFEunlBgOOBw1cqv8Vzb2NI88Peyz+jS3fO1cth9mZf4qTTwO
Y35fZHLeVCRvhmojAAluxlY/xIr1ZDSIGSmBDsALg65tAtFCMPByepVqcfFc+72Y8ZcKLf5l2vaG
wPTHMmIiyqR8TwpoJk0uIBUVKmnwBrnGK/qnszhwtTP5rYXGLMrqK9W/rUea9USOnBlhZMjLoqPP
yj2vZvMo25rMdQ9bm57eFWX2g07+scxYM+PUWXeLuIaxT7F/sn4Ts5cCHcl3lWqfPMd2fIOxh9qh
/oFUjjuAV6OqtgN4LX6BC7BxaXDWtKNhVMekPSyMRPBV61qe5WheRw7jLFqBfCihY5AS09NW0aXN
NLJneggmmsjfYAA+2w3WpGKZIva6lC5j9yFLMj5kL77Zk/GiF9FDZXu/bS3GgrBHXpvvZKy9l1F8
mnWc623+uUiqHqTpUaeYnRPkC5XG9ix2Q2V8dEmnHgmn9lvX28lpYZuPw9QQzA1VWwi4SdGzAILH
oJCDwrAh0bSdvYc8edGN6TjG1kS7EMSKMrU7LqMDHRE0ofoVpX4HtIOUEeKhuZeP8AfheMyuNW0X
FPfUWdL7IooXNIfTtncpr6txR7EmHXx6uoxK0AgtDDdVcqoaLWwlEMHIo7lHoqpGHo9G0CsSGm14
xCxDwAWiSAMvQDOIi+W4W3VfzCrOVeinIn8YLTpK2Ifq7r6s3ZClyj16+Sd2hc9aS8RQmextAnmb
yjn1g+2P0EXmrA47TNNdK85dpSGeFufRTum+N0EMIshayabqXgyvFlh/E6pRJ6YDgQc+qvxzZJEv
ppLDVGTaQ6q41K/2cdpv2Mxuaos9H2YFNaCiGY75GOYDYJEoBSnhPeYYw9d2xUrQqxKaXam1XUsY
ZTpAbmguIl5muHHVcTaWkLkkNOfmUGdQbAzjYtod1jNIClijAfx7ZnF2VfOa5NZ3QI9HOjjUB5zo
XqrwKOxLjqfAjM3AWz3g2L6yQTtVhrEfUVQrNC7qdiFN2j0NGH7yaERMLmM/29pDdjcnQtnXCGw3
hI0QVuOlWvvNbVkOuOLX3GRbrVAe1X45EIWcUrXNcZhoyWGgdxA3HZVEcsPhe1IuqjssPXmafOQQ
1+LSpQTaGPTaDe2xpP7S4TtC8MkuxnkBHpMDJqMmN9Spyw59osFud9s+N91NjYTgoLrDOx3tne1B
8GLGXYJMUHRAKkbeaAdkWjRkGazwnHHt7wLdoom15O/yp1lrhg/wVaGUAwOlJQvJtyBSjYUT0vuE
vYkmBtgYjB/EQcRTDcbGiwgzj7I27KlJNlb0YfPHimWgV5I/2YUt9/mIXDorPs34LbbknoT50tdq
WNnkTnA+oyir6YN2uQ76LwHiXO4HhdziPj1oBscwD8CEmMP8rLjxz9ZQn7uofOi06uA130wM1FqF
05KqmOa8dZkdZIR3OVnYJfO+60mXs/q7RFcuRpUi+uxPXkc9JwPvp5zTXp4jjnAOldX0jL3Xx1e6
pndLS1aYPe6kqm/xkh6b2TtrYkX3WUcHHqUAJrSQVYVBpxXmhhrhifZk2BrUfh0kDZF+Z4zDs1tS
IS9Okdmvw8xxTpYQreaVsKtzHOER9j6WqPYtU3lqCvktz8r7QSmeYtruA7akVLurq0ultDtLj2gh
F6+stCzF/jZM+ncsJ+hTsuXJk0swREmYgNLpyGxw03EPEYUyfjkidZHqmZi5RgnnGfoJEs4gWYhm
t9yN0SU+onr6TehkpUYr3Nk1Hce9p19dQt3rR3wsYldk6ikh2CNKHxJBjz8yT5hOTvXsPnIxECWp
bId4Pro5NKCt5g736aIFOocRnespmY5J1TzZI2zpCqdAH666xxHLND3w+94BkevB3VGs3USLOzkk
83i0SF4vI1aqBX0j1NldkZ+qyaE3cE208RUgOOK/hTWjfcRAIKry0EwrE4toAqb60eI7iA1SjZFi
g7JJhRbmlsH4sJX2sE+d+ugl8bWoReB034ixobHZQf8owzkrw5gkmhx7UIcEhw1i4LwnwANVsw2t
Kg8SRSGuN/NZltIvWM4N0aFyaugBFNdMK+/0qA8zQwB7c+mBQTBroFpBFe0ePBj00Aq39JOaod8X
lRsQYh6iegt772NYMBnOtK45ltENMtQwmMijHXtHhyhuzflhj0agu9VurMsD9budZLVrO2MQk4ZK
pCkqoOkoGIu0tQdkvsfLdESt4rtzdJD5dNXr7uhMGpVK9WhY2UVAK8GePYAoQmGGEaIIovkcu6ya
eVXTgKHqAEbyNzlucZSRPCHIOExSYnFD1A8jGTtxbweEF29k/jubHcRA26ZfgOSgCHGQGOTpfnSM
CjYcEu5FDbPkw6UvTl9tYwLoHhuglKaJ2W2GcVLsqx+zNl0Kx9v38RCQ0bdtsGlnVBMaT9/mZh3k
bhN2c8tI26NmyvxJOn5jF8jnGtSKCHwtN+zxo5vddJqpX3fNeL0WlGMZdrcx0awqzOnaPUMBbUW1
s9U2NKIpsCAk616/LWx6mqA/LUJjeoF/LWXWmSsCQHHJF7QHGSa0GnmEfdQL/MkjfkUunVUJoMaD
TybNeX3cxL+5oovAbbzZ1HpWO+AMh7Cy7aAU5sGJzZ1U0q2Rg4Yk0pWwOl80yE0LMtE4QM70kerj
xQDpogAnd+FOTP0rgssT/dTR0/ZqOtz1XhykRkWXUIR2I9gDLSGbKuoZSwhBEsTF5zRKdrEjS7Fh
vyi/ZPocS/QfY+mjkA4N90PIT64dny78Xp3SM5fpg+yMA3av41TqT3laPdX6q2yNwEmUA+VkX4yg
do5CeaaqtFVFve3AjORRs0dBWbTVqzvWxzKNgzwtLgpNkbIrmcnA42LszzCumu1yUKbl4ipKgHLe
72jhRM7nWODjNuq7SbbAzMqQZLqgidtw1ZyXMohdgOAQCTJWrVPu00L3a3boRhxx1d45LHJidi3F
iE66gvReazs0juFiDD7M0l2rsyJEUKWNSE0MhJUsuNtC3UI2kdeUpapV2kyMeHIzbddV5T4dLT/p
qlNGXLHHks4xGcnQ0RggpWPYIx1rYcbY7aiDsYc93FXDUSbNyUz7PUuocdmXcA6HRCAGzl4SED+y
/1Bx7ekyPltT7bsTVfOsupIR9pRp4m7WFCDi6cYmTNKkcoDUmnaW7dugqdFK3dcNab8dTs/CCouI
6C26WNVgh5LQIpVlQLq3V9epwXpOL8PUTIlBhUijDJyqxrHOWQ9n4DZyiT4+AeAVbasOeXqJp6c0
gSIhGQPypaN4bbWwM7ODRM+AdP6+HakU1IhHpQgbLpYo0rdpRZwMm0G5nPVR7CHJ7vua3KbBgdPc
7GP9YsEw8xhcsf2CygI5E+snV42PuoFnyew48F4oY6YeAiQa8V2bgMZR6JQMG2IZ7yQSqGQwdoY5
+ARd71uqAK3525jac8lWXicGsTKRUSXiZIMymm0akyb4CD4uNpMgsTmtxgcDKFGqaKHdLTsWiYFe
QfVyk22VAzFUC7rv0wEpHYJMGjeTFnSKth3oMa2fQzj1pn5ulpXX4/mJTILFLvCQw6phb9kN3g/D
gpOoHYHGBKWVXa0FXekSPxMs91QYzn3K/FGZxgnR9nWIhjtNiIPiAufEqdKjqhE4zJb4d51Yj6Xd
QwTq9xqFFFppcEEeyLl703PGfHaqhpKST+39MnTlRTPiI7b3AS/XpOTPcfRMvibj48rKfCFDnO0B
EKg0fsjb8m1SIVLI6rw+RhQnFQ42wjnjFbsHaOQ9gRb80VP9MKntPlURNdvlRxGxgegRftj12ZPs
wMaMEIMOAUp0p/d0x1PT+7Ajxtf0WzXR8BWx8rOQLCvi1Awa+3tX+LqrQXSYyUKBpFg6RyelS50b
h7JOXpR6vCDkVWdMvVX2kA/xRWb0YEdK1Gn0yD59X0/y0ulrMoK6UAGAfqLIIOFS29T6cKpkEhqK
Co078iG3+DPXd2/3GNbsU856MYdHDdJZ0S9YZ9nEVdb3qDcecTplW7NwvkmgmBuzyfRtkX5D0Xnf
KDRJPZ6fqspK9tgszQQHXeUkyxSCIQahH0SvXLxEotvPzPuMqO1iYkRg1vqtdSB1tSiisZNWaDgt
BFVevLd0c/FbzeMk4JNldvaD5KMfsh5ocyD5D9QZyr4ySFSo8uzYIpzaATGjDJsEp3Qh2OiYiqti
emRm1JfhY7ItYikTlH1UrC5YZ1nyG+k39F4X4uZNYD6dvrMMf3Ri2LMuEJ9pcPGbsXZLnRSGpGpB
5xqRUniIVl1A7XXUr7m3M5oA+11r2cLXKGoSUfyaK0S8rMs5HwxU4wyWIAQwpGIDfsfOZx+GyPuu
ROMP3ZiPfH7U9yP9oUXPxM6qpvxg6s2xmrXuUOWSah7wjsSk5pHjEqd2eZdKm80HnoR4UutdaeAf
Vs3Xco7LrQp2DDebt/GIIdtl8GfmyVw2adD1S/K9zOxjE+H5w3pfAIQYiy0W+h8K0QmNezRThaa1
oR/IsVYh+HO2z6idlCbbNdrwO6ug6NU0fXHimFsza5+8lBZxA2unZMz3o2R4xt8btcbj2FMVWlxA
NaIgG9Js3+bIu1RGa+0bx4Nh5AJybwByUznaOg0soOG6TGA0zZ4c+sY+dqGUMSMepa1Go9ZhO8/0
UZFttZYCIE1VAdJuporyTT5+UkPrNnqVgnacECgSLwRvF5EESR4kxiJLT5LspZ8/55yzh9M4C9Wi
p1aM8hyAqoQotDOKBc6eSxHKMfv9OIKk8xSKG546DL4sh1OpFJ7fUCQtNGpzn53LBVtFKBeiOT3q
E4zMuO38JG+nkMD3H7ae/4wirvZyIQGGLvXQSJvTSvO2WkXUhV3uqwVg7SRaIqurlwGVXJA7oCSJ
iwn02Va3+GZD18GNVJSE7ekFdVK9zZ6xQ9K9EPdCNsYegmSEtBC+YcnuSMubbzYJhWQIlVoAvOCC
zh5iFNWgndLF6D67hTxh3JmTSc7ABLIwonTU4mOwJ1aIFFBwU7DtK2qbvPu1tkPOjyxwKeAK/kj6
wjnExE3OepsH5AFkB3xwR0oicBJFf5yVzNpOicLUuCS/XAtDeKZtBizCbHe4Nwr4vWWJVHCoLw3V
n8o2yYNgSx0JKoQT5EyOHxgmaCy7WrAzU7IogLHb3HWddW+b6ZvRMpNH2c/e0klDakZSgauIhSQL
T11RvjX83WXbA5bA/ISD+Dh42duSpx/TDHpbEGIwXhqEWVutX5hbi+b7pMoX6L4DBr8487GMI4GI
S8XPaWYsGBG2Uy9xyuNDrBtYiHWTsUcvlf6gopuHsQzzHDfLznKnfhfXVElsslfHkfPRKPOfQ588
aKUbFCmRkD1qM7/Ig9lJu31FdW31Oe0pOs4/vSKlnF2ymh8eq3h+buv8WUEFsHO0NYpjWhtWdYw0
zMj0jaL3H1ZFoA6R0SiaPUICSH16nwn+HHPv4b8YO7PluJEs2/5Kmp4b3YADcIdf66qHmMkITkGK
kvgCo0gK8zzj6++Cqm53ipJJNy1TlhQlAoHBh3P2XpttGZKrstqxfgKA88VWySbr+yv4Jy50qypd
sdVM3ZjhzT5y9WiP1zd2nKNgzeBwOQEkz6JB5vfKMqvY+TnUnRzCeudYe+F0LBMx/5NKhXoyyD6Z
uvtis/BIzJ3TKHM74qlZzb2wiWVBiocNCesHukgTCRuNeoRDkmIMT5YxTtua3t6mcvOXyGrFPikJ
RjG66SmIPMq7EK3MysQb4t1L4TGrG/K2gWHcWYlztJA8bVT6ZJrZjTIx1Dk077I2PjTxeI3DC55z
a1+m/vwtdoxmG3sWSapEGAzYWyqBqs13NToYRJA5mptTUdzSlrrrHYD2KaMGXPR02tiKV6FyHgPR
im2SBegOSabfmFNRrLm7aFFsSD9dODUEHjAsmUkEvcrAXyoJYaLARdUPeIQIblAZnMP6yqmHndlH
OWzlsNrRXLgyAT5vIkcxvUM6g+vx1pbBq6CBdihSg5UKJLk8ACg6PEcOd9u1nWvTcdHYV4669tGY
s0CXhb9prGCH8rDcGdVw4YwF4rp5PKe8/+vKbf0dlqFDKVD552YOITV+E/z4nLbN0kl6a30M1EF9
HNJo3I+KmWycpm1isETFXMmQFbmgyyh/DGVz3Y8sk4as3sTAKdaQXsF8JiG70SHaGsSUrxQUMgnd
JZ+uCiwia9b0YMw1Y9A0hjcTAr7Mm86qbawL55puEEWIOkbiZpMkZdHASPXwUfF+TrNN7pkevbXI
H+WC50KfnGwrVdz1cFuDoHR3nTV9KsHmD/7EiCfnl1SfUSgK9gIviUS206kGZxQM+qjAvjNGUFYd
+6qeWJkRCgLpUo9H4SffXKIot4QNXZkDZYmJ/Pdkmvt9TcWZmbCXK/xBuCfR8/nm1you2Ma3KcWP
BipNIR76kC198QIS4qjc6a0rofklRfPkCwzRKYOwEdctVQmfmmba3E0FnB5t30eq8WFlsVQI7PSj
PSNpjoxHi21PFE4oHBQiJ6/pPlrFOh6jLyqKNoRP5mzuzGhDte/BrrW5ZZkH9JpKYUlpq/RAr854
uUYivjd+TFRfP5oHF3Ew4JRgoXNdwgfdEZQNaDsHTRX7lMrTKgEQqy29s9qlixZtgpDlRGZ6x4yc
EKsGfQTEk3HIA76W3oYBI0nttc/E3Lf7IX1TWt6ZdvBpopmHLeutg+v+MuLC2VgDTZQxNm6sEGOI
B1iHcL/BZEDm+Wl7Yjzn20Q4BMFQet1aWL/xA0SvgQEANXH0o/LkU9/Z90bUgGA0V1Wonh07RpIo
dYV6MbzpzL0lO6q2pWB4y/w7SgYXhiQuAd8gnVYaNPWypHHMuNwEQ3smbuazDkZAvxWJGF1fuqu6
sehc0KuARbeBKIBbL/TrDc2dm1KxTlrWLFkegxk6ejiGtpkiGMdygivix2ig9zgxunm+rjUNt6Ql
RK9sUXWFJjwKHiXeiKZnKwI4cyofpxHIonSrYBMPYFymnvihvH5N1HBL27LULSZBFL0unpYLd4qv
jax5ZT/cHRFJAdpGyjq1LOqseY89rIDXRjfcDg9+nj0ME8QfUh4hJYXzhapzb98m4U2MH/0bon+u
k7sBq7CoK21nFdvYpmqtiZ4wcfl05BC08wOgsP4Sv8fVRdewGHblfPTH9o4wOHCXtSAKaHwGn87r
unAyrAaP89hTAqT1RMdypsXu6+swosU+TJlBoHJjwl0mDYl9MC1xKiyI/ySP5Z0dEOhlGbR3QkeB
axbFa0T868GCNTzS4NMzoPtUhVthI/pk3iByWRgXkaDy3GY0Y0vvPNvjZigE45vrHUInxcorCW7K
SFeyCSfMW+/OnKoHHX3tMs/fV0SzjH76BkABL4s6ZUCP2SBQWEkjcg0UIJ4xjNeNnhbBVk9GHdSW
rPoaxbhDo1Av8L4KIUS4hzgP5A5h36py2AkEuBnpJGpYPHamvmRWfHRK6iitSeYezvF11wIxSIOd
6fSHhbIdeXehzj8mlfkaIdnYkPQBbk9vSy9ICTuYttJyL50wDfeei2aegLxVWhuQ3MXnURzthgg3
35U3Qvgvlkc+iVUM2yBhXvPmqt+Gp8hJn8C+U88qmnsbD0ES0wguZ/DC7cynk0dW1N+Set5FrfPA
IheKIXsGm8dgpdjpgBLFIzRlJrQ40W5iKiVjAwfRGpjsFaVXXk81oDhIaZtnCVJOv3xMgNwQ5IFL
2wDTbBcoNYlZH7eoo5KNq6eV5WoPITxh9Z1BwI/sIb+Pai1NgOqhpuNqAWBwYQZURvJc5uaNsjT5
iRUuxdqpd63tHoZqfhEW0PqkmI+hnggMz1jDdzRgWUe2Sy08xHwZ5tHbXJU35uziR6M9kBe80EOL
/AVl7n4kF3Mb1D5iYj/9XLjVAH4IV4ICExqZE8zGyV3l2PxWzA0HibaDHiShXCEryI0kzJ5IAnq+
kA1WINK+FIWDYgxLyAIctNpq45OguOpwvSAwNz4pex5JiaEcQSzm51azvGo65+BPPVk0JXYaLk0Q
KY8rHxW7Jpw+9pH7rdY2BRrw6k7HmqOLiOdLii+ZQmzeB9wqUg0MepB8QVwbK1JUlOrSHisYxBO1
g4gadqmWkLBiE8YMxU45vzY+lc10yS0iKaILDWxHXQtQD/0TBipuUN9A4xOSiDHhXMucydaRpDJj
b5EMezPOztGXep3Akcdly2a4zJ+cgrgGp6HUQJp9BDSmZFZNlxykaRXVzWOtsVt1GutKacGQUXl6
ynSeX9AGf6W6biLynpZ187hpCqwvoiN+ZIqnRx8vN2qSGn05c5w38A7ArsHwjPdvAUJcd9jQSBwo
b3M6l5mWqCd8jaVkOqRG/Wg0MWimRQqfF1ujx3oB3JcpMdzPafsc5/IwWaxd0CWx18oJy/DVpzmG
Hqn0p9r2KXGHrBpFDSfLIuVHk77O0rE7q7KskZ6LBwP3B1MWamHbz8G85hgZabsnLrlTVWG+OvSx
11XYsrSayp2lzKtZVY8sNJ+kreiK+d4N7FX8sesERBtn5zILD9mDF4hDPXUs8svwU06IxRo2MVW9
4wQiZWekaHHyeJ8k5ieyw/hDpkNfRjdHyoKJvrBjilBzO1+XGQD+mN4aGJJd4/SvsuVtiUv6QqRF
KfbLuEbjlnY2UiptsxXrOxqouBVYb6xHJ/7WpvlNGsVfIM6yzHMfA02RVvjw5nkBiFy5KkBWCr3t
KbDFSBxdSinO0lvITDp3Y3FAqbljmPo8LDSKQdQ4nyh0+/747GvUVK0kyEF/S8yUoMMUaRBOwAvp
4NVkQ1dspomFFESvl8ZNCF2lRbkaOtJ97OhWZ9a0cTrce5VV98xFB/a5eld2/nUNEKGOsuOghL5g
GBy5xLNL/gADAQEV9NjV3UzJO5eLhMV5KAkwBYsd4K7uSboIo9ea+7luBjqNNlFZNYK2QS1MtMFZ
q/ppBuhl19NVXjmXvpfDOwhYbDftW64JkVxKcg4F2y3lAWCqaE0WZsHcN4+yFWrd5I0PHsyhfIpQ
vt4b9iUEsa/sz7qdP5ikteI8rEqT4LIcdU7V3Ps9K0Cs0k0eoE0JuyuzDI6yxpDntvEaZ3NC9RKK
VtrLQzFCLcAeJTBU+zHqqDAIQIpHSFyUyNcx6b0xY8RCimASQ+RVZQ0dlgR3qMelthg6DCbofIhO
pWR36/FureIwO8WFtSu1FZ3ayv6SN/iqojZgDl9iAqO14xjdSlaYrOtmYETz8aVb3XlMm4u2qbo7
gjgxwSDLEOXWXMIs3cB/nRxzunSwsTFbt1uz6wk9bFlByXCN2//szhjzMC0lqzjiZ459/KXAFUit
AWYHKic0qSWd1ICOz2LTddKLMJ3zQ8j6g5IahtrQRpffYs4a8JNXVnsIkWu0poVaTDqHdvIfx6pc
J5I0CgZkrAVWsIEdMK0j23geFmpvqQBU4bkZXd/e5jlOZ4UPK8Tdfj9lVFlpzZ+T5K4zZ7F1Qe1v
JuEP98CUgl1TW2RXgX2819aQwwD6GvkJcg6V3E9+lNyDxHHp7ZjWvrCRAUDDS45eMwbAEcoLFB8R
bDp+ceKAPDgje0Wb8BrONC8UTtdibO/ZcME+nsNXPxoBTU8GjQF9m9dxeqzj4gjuAetb3EcX+F5B
QHshvWyqcjIDjlAmComagbNEmfljn5A3o/O5vrAdoc9W7MAx7Fp1ISOqn6LBegttB+9t7slNpvDs
ZLV4moZlH90PrNubDqwCvfcBaslVnvNokdhXMUBSn6uq8ckUi8HIM+51TuINyZwvSHzas3+WRG5S
7LqJHUzFbdl9C0aoLmhBUBAlXp4cw+Bg5X1+llVVXVdkeft90N4lDJWk9lrnyQkgclkeCcaG015Z
aXLLAvdbEwPDZ186mgRSr+OcAms+En4aZwbdAkQk594qDywHjWtBSeRsEYk0u+Ul+j+Wu4mh74YM
wBkbXJQ6yUOnEev1VfytpGyrRdfArQ5bmnRcYVK/6rPjKn9vwYkLpX1bFE20DsbSPuDwkefBUvUN
DIkdDDl5/v5bk4NQQCDv2ClZt6yKG4IghiG7sX2KsuSne7MLvipHxTAT0r0PM4j9Yz+4B89vljjM
Yj7PkSagQ1tXVLSp1KeQux39ZsTIzI2RHM0Ik/aAh16CkB1Z1q0dgbaUnAVLX2Zqyq+srL4wfQLf
bDd7sRoDpi4eQSeqNaV+wruS1Qj5/fAfSR3DqESq8sDuClOqODjlV1685BH3IgI6YmbZCbhO8OiP
g7mVI77rtn8JjHnJMUTKQhmU4A7jaNtVTW6X93GOUbHJjHooFYu9qsKCspjxdRxnzGvZZwUiNm3w
/pMcd/JnyR62eqgVMSELSsII2jPbzI05EYOR+dF9jlHNciD89CSpzTxKlNo3pe/i+lbuF3daiJRP
1QxsuGP1szOWcZmMh4iCzqrpUf+48Xwj4unrUHxsm+hzarXnxkAqDW+x2oBBckFxz+yZwk3V076K
Gv/B7FlhZq2/j6H7Y9ynee6zSUMzAcjR3FNF/JwFb56hxQbUEEYfoogBsQHh7wh1QJ3KwyoPbXM3
1tGzWYGNjiLvWA+86rLAbEGfjRmOdyduPzV5dkk9GlVJY90V1k0Ae4T+vcsemUhejTmNTSw3wOoQ
PBuqXTskT08EkjWev4tGjMWQULkLAxIphH3PC05ZDMFtCjBF++xtqSlIq1s7CQnIVA5l/2masqd0
suU+zQlCKxUSpwVW0BNP14Zue9k75qWVabW2+ixA2YMTLAA2ONFyTSf3Icb6OVu4ntEnESltEpQT
I/sy5LM2FDiUmkYUOg8ocuOGA7uo29w88FaGpJnhzEvg1vQKugmhqS3iTW1uWGwQwpqAFGP9Amew
uwywbm00Qr0rg3qabzrVpVsG3qbjrso2UDvTI9Q6h+/6OVYYKr2ipSsqy+meZv9lx2r3rvCKOyuk
oqgW9XrWkgnqcDFnewgeQ++jMxkfXdQ5adl7xzbVTBgy/mzYGtwaiwpTWQ+FCyoB7SdN70udlzFi
Xi/aFk6XXRLYoLX8qm4gN1YYKFuWV35YobGBPO3n/eYQkIPAnNYUUPkt4pmPU5bkl7XUpFsjUB4k
2XBldyosum3xd4IiqcTAv4FZeQw6WyEpU2djcuyb9tB3FCeimFKVsWw0h/Y1864n6kAJS16jlA9V
b3cgesCGVn7NjYM3QUb8agzmnpjgurlgpb6Ph7LetIN4aIaWCrhLtzcgQV4Vt0bhwwOw/Y+JQT5e
PxE/WBj+rqzddd1TIRPpdFeGPEGyZwRjhnIqHsfY6OVuTADx5Y+T5p0Fnu7WmtXfdQFsBtzOZZwJ
et9dHW2mpFmjLI/IwKvcUxpcEYIi0Fw256mOrzpiKPPSfRsKA1VmBQab4HCBGnVTp+ljapYslzX0
CbjHwy7sHPJC+Sy5yRxsTVeolzqEhjLYd/34FpT4/0c2rKvAEahOog43+Hg7sKdbVVOPq8cnThIV
LAlCLEUovFhUBY0bNCgk9aEjq6y7rM/9C6Mvb3oJjc+NWDh0UDSR0m+LBPrbOCEUVDDzip5IHuGf
m0zdjnGxN4MgQL48CcQAm4zSeNNJdx840TchF0ImZgzXQ2XTZW29z0NxIyJG7c73zjlY6cuJ+lBe
+SidDbbxk8K/LsEqUmB/tudm3HUKZq5mAos9ZLGJrF7noHy0M3yhkT57yfTmzTHoh9g9OIlzxaMR
rxPbYcwqzw3uyF3YkAkIfflTqDz0TwSDIcnXbnrhCSb/jgpypsdvUtEliL6QV/eAGPc+T/TtiBSf
XmdJUJGHbi5Ngkd7RrUTsjBbDfhhJ0A5FK9EvA4MJs4wuh8zsi94GVBTJt+qyA3Ojj0g1iwETSXi
tP3MvHFQbUTZDXtI0BMRSD0nmp+smWEtNoEVglQK1h/++q9//vd/vYz/J3ijL5ZOKFmaf/43X78U
5QTwLWzfffnP/Vtx/Zy9Nd//1v/8qX/9kP/5kr/07x+6eW6ff/iCDLGone66t3o6vzVd2n4/HIdf
/uT/7zf/evv+Ux6m8u0fH55fs4hWQIMb4aX98O9vXbz+44OwleN+/4T/+oDLEf797eUj/OPDdVG3
4Vud//XwVmPZLerpF3/97blp//HBsr3/NE2hbHYTtnCEpT/8Nbx9/47w/hO7u+eZlpDaJfvlw1/5
8oP/8cGwzP/0tLZdrUzblLaWnE5T8LjzPSH5gVJZpknDXpvCdj78v0vxw5343zvzV95ltwXQ9YbP
Zn74q/zXDVs+qqdMUylbciKuYyv+1+b7L89nsI78aes/eolgP8Pjc3Lz6NFKCRAv7XGfmrsUJMS6
TiM4YqXdoMBcgDpVfh7s8FtV8cxNIwmfbTBDymDHLkM0jiWlsqhDZEj0BgVwsFWrv13nf5/+30/X
Wk7n/ek6VO89ZQnbsxzvx9NtzdGY3c5xTp4P1Eh23WPqvlUjuziJdnNUFVJeZLC5RwG5IXU0z/uL
cbRRn8eoc35/MuJXJyMtkzqq5C6hw/3xZArUIY4zdywUiy8pgawIgvLH2k9fdcEGGanSN+4JSrre
7FeNRyO0KopPU7zts71zMw2GYlE/vhWBaRJGUz7pXn2UCaCZTU/i0qrqrLffn7D8xcXjwbEs6TlK
smz/8XznobLUQLjOKRUFxVIVvdVDd/ZS+2Dw5P7h6tg8vz/dKk/wrPKEm4QWWT8eLWjTqTZ1656C
JnWweHwybYgwUT2s2zh+TI0elIznXXx/SqYm/a4woI0xpZucK7tV87yevPG1F3pPpYf+20A3F0F3
3Q8nU8EKyZNgYF+MFKakvtoWQHC63HsdynTYshU4pmxQ1/mwnYf0qZyL8+8vprWc/7tHUUvP5dN5
Jq+OdH78fJIGfN0GnnPKsrK7YBYRS8bCILhxbEGYQIfN3Lz6+fhKLKbV2M+/P774+fpyaN4EKVyX
8UOrH48PaSB1q2l2T20Q4ddIwwTrbkRR1wgxloQ4bwKzvm4tnyb75D24noN+i/rqBPOD+RN1FJYV
V6pb1k0XoBBSVAjpW5c7VxhJjo0hX1U8X//+pJdz+vs146V1HF5cW1G4lfL9aBPoesTy7M6nhTdi
zvoFjuebRyCPbPTHPKuefn+45YH+3eHe3SKsGLgubHs+GVNLhEVrvZYDYW50BT/+/kCM4r84kGKc
NxnlWYf+eC/SRFSixc5wKroMs6G4mxQ4xN3a9y8HJ31NOPLvD2gtp/7+o7lMHJbkoErK5Yz+Nm5X
Y17EXROZJ8fBNtd7FrzJlsUoHeHnGUvDxglI+Byl9dlTHTjPxiLsbGaZ3Plf3ayvoFdH6fr3J2W/
fyWW2+tyCVyY00qa9rvRGddjhWc5ZJM5Og1wQ6yVxD94uUmlw6qPnQ3tcqbIjihpOxQM2iZ2psZw
XNZt1p3ZtA/xwkPvI3Fn2+mzXkLHSEP+ovN6H9qQr2cIqNvRRLhlpJ+Wq2rUgC7zKD2UifPauppy
o/sChrzY/v6jLWf+/nIDnaCih2JI2e4yjf7tcsuWBgzd8/mUtj0p63X6ZpElgimVqhxhjMgN2qp5
+f0xLfHz6yLw/7By4IpQvHbfTTC1GotJR95wqoFQYFQo51OQoJDq2qSErmOC4JdztZmRka6Trquu
LDstt2rSaqMHXAqpgbkOKnb3EdNouLVasu2MWZXUlut5TzUMaVA2I50mUeuT8AyShgicC5ohPHz/
cX6lU2ZOe1rSHAinHDUYSDUOF2VowIIr+uqk7HEkC4ucNycDazCo7gHA7Xzs6M+RD72y2kkfMevT
0Grrmq5VSTM7NI3p89S43dE2Fxyti7m3bwF91ZObgqbx68telQ9gN6cvU2Lf9Y2mhiKow6dIpYU7
29hGgBuRTBfch5M4WxbeLaggZ4NH80En/bPQeX9l0dNY6wKvSSvSC3TbcBea4d5buORowEpaXUTr
hZVPALduxruwrCx0Bc4Ij0gXn6OmhN0GXb00MW3EHG2TVS02i94ebxDYVLsUn8HaTXvwhV54Xfkf
hznLPw0AnU7MiWTMicGE5xY27OepoI/LL6DuX/vuri/wkSCqKMdjDVcekLq01qBnu21md+nZQjjb
jVGxDlwyRruGsHAfnseCrjq2RUATEH8xCnFdE1I+2j1FbyZUI9Dy1nFGeduG1pniJ1Gl0gOfCWcU
6zLooHj0s11tsHRBkxSjhxeG/4eZH+3sz2+L0h5Tv9ZKK9d8Nw7E9VDGOux4W6gesGcM7QdEZwQv
WskzDUVJMc93T1Ov8rvOG+mbGnN5cAPSL4BXsh2r3eyuSzp57MDjbwhVQ9tMcQo35PClyxjBHQ+h
ST43wZ7sa/MzRed73dXendWM4lY0xtO/frsbqt1kGwObmqQ/kH1OcnGlqkMMPmFt6GZ6mDAbX6Wp
8zR0Ll/lI1Afy1fr2In8a3ex7dOWNfLi2NDJfO4mOkx51lRXdZ/hBYgCmjVRsrHNqb60ZQ91Z3Su
hlI5V7DsrAMkuo8G+vo1lWs0i3nxWMYeOss2ekAcoS8S2T4aEyZNgMfe3hgGQuJil+WNm5yLtpM3
c5ZO14mCJwyn6LIb1RFsubv2p7m9aQYaTikVp73jGtZ96w8VKX/5Z02y7VA44j7OJjSgdnoGszTe
2LWFSzD1r53GFXvHm70dNwcxbWlXrzCG3cvYYIft0XCfYQnyaCpqiuGSO4R1wiR1B/1HqY+FACyd
Ijjm94y7oM2923qJKW2lzl5oaWyGHt5gVpQ4VURR3wFzmtYWhtWho6004eGOfFojkd1cCZFijfcH
+6YqIAKXlaBDTzxQmStuSqhQVbbTJb0G4hg783NoCW/rUHPEbIuvvhaDR3alNULMowfTiqYjx5ix
bsiJZ3MyyIeTRxYLPbeNDHrzVhgJQ7fRMlZmyLSA+KWn778sGqYTJvzklBTuF18LsbU0fWf6Cd1H
lTYjZXDzLcu8YlfwgB1HnCwNRXXYr2zOS3xLX7woDCCJT+WRJy074nRNECXcus3YENuYIY20xROd
JHlIMS61K0x+V64ABLG4KhOyil899g2BNpPPZUVv1owp3/kQH4+hhy/VtoP+q6ZS3JSFTTE+29el
BNU1LkxyMg6P1TybOyD5hzgP+quOdemitsLM2USEei8CBRMz6nXqszbOvNA8xwprAXedPMTW5bXo
aEpJmWdf+7Q76XBIA7Q/b1VimE9eDZA4ZlVz9DPdb6GDFlukBN5JEObltGgUg4mKbIAPb47rbw6C
Mw2C6tJm0kLtX9a3YTYRAMjGA+CUOhWavpfC8PT9F0ARz23aMZgTX7kV+ZLpErsuLVHa26puH93M
Q4JQj+5tbuRXbAXQWleZviE5Ri+6bVyhUX+wEwBTre6rs0iSisAGe+CBkidT9GSotGiSsMVmn+j6
y4M95qiCly8TBwowAQMKrwpf1hXc8sb0HgJ76Rgb8U3qZfU5z7Vx68GLNefkMqQ5clkPaQE0SxY3
uP6SS8sK7//3t1BmAsGXZ0VDoW4RGyXSMbF2TgPA1grva8fGqy6/dZWXfhwzWe5GTZMw5CoeJlol
f1i6WD+vIhzhOZamNUu5QYj3S8V2yLO8lURcmmLYRb654sFbXtj5su3yE1Q59vC1hOYoFjuGMdwR
lXq2guoSCb61zjwrWocwXcGxPWID+9PSaimBvFtbcX6LgMpRymW3uKzi/7a28qOgM4Tg/GZcPJe1
TdhpaBHPm9bXWOjoq+fpvOUB5WFm7jItTZPUEy4tThd6ffbNirudwZhB/Du12TB6xDdeskUsN39Y
j72vlVjCMW2H4tCy36Iws0x7fztRPTSTSsZCnJq0YeeZNbgpB3jApS58oNq71MPtgxlnYmm0dmuc
Db8/gff79+X4kiUlC1Bpw75/txxsRrDMYejYp2k5dMWWto4RxE5zgqen+sP+9hd3hflbaeHy8EhK
UT9+2LIKBlGYmpxexj569h+HzAFtKVCg2syW5C5LhcOEtuXvP6T9i6vMphYllrSpiajvj/PfrjJ7
lNEiFsA+zQUQYEOPGydpLkx32gtvyTy0EPBPrrq3yVOiVL0rKi4GHm3gNJAWc50/ySJ+jGcqodpD
ZSvGK93oGRNEf+NrRH5dKyscpogmPd6Bje8nKOl7+5vJoMks9bmIjRPQ3z8ti379nJtsH5Rw+Hze
uz1Eh2vKm9oaconbYRBK4/CyxDARt16/dQooNn2JCmoaN5MX2jtLb/yMXF5y/K6HGCGaYK5bpWnV
rwIESIo0p5Vbp8fWK+bd72/BT6UNHjR26Mpjoy5d+b38+PcHvQhGO/SqGpwgwXdrLV4lYSRDUZLK
rcBjRzubZS7VGEId/PImtEzvTzvJ98UNi8eOIwsqfJBNqK/8+PQlRemQfhlbp8kAUehlEMqdJB5X
DvoBcpf8lWnDbo+q3N5eBF7lboKIGWusABAotF8s5NAWJS6o+JY7X5Dj6+fNnUuSDmNwgYeXHIh2
gDA4TojudAiioUI5YdXgWeclCLIMMI3VPhtXhO1LnN99xF76D9f55xfaZT/Cv0Lyj2u+G1CqzOdB
9k3rFGELxT/INqho3Nd5cIDRqFNbHNhMR2is62xjLQq+uJeLpTraB6h3NrYio8IrJWbT8Q9DzS/q
Cy7DnKDO6lFsZtD58QZgt3KJXW/sE5DPr93ImKb7CN5MhHFhhAsVTLKkOYOYFXoQva2Qvd6UlNvQ
QBPTzO1l5KNj+MP1+nlfoTyhTKFRTbO7UO+eChjgDlrHwYH0MT62KrlsdYgE2OYef3/FJxvNbJaN
u6yJD3GHig+Lwh/O4efZlHPAJaS0yfVBO/njhRnb1pBFbzsnyfJ2JZzsKUsPndEAFOpuLFl9iiSG
ckPjxJ4VlvVp59u0jDQI2sK+8FTk0szHeuR19fiHc/s+AfxYpUC5DVqVodMSluW+O7eWrrBMqFSe
GBiBkSHTu4YD/1IacXMrUULKsBf7wRgECnUic0QBz9qzCQxOVbahmE0hg+0mCow2hVWeANXEXXSL
0m3vdhkvul2dM6DRF6pvEBMOHniWRSWqYUiE+C5OjlHkpzHu8ZLZcb9vZk1QaI9iabb6TQJrBd79
AnBsI2tloomUfVRcyUnNGwq7mIWC0LxISuDKrc9In5Zkn8wQLFwIZE2FIJFkIHPqslM5JA2vgXeK
IThtVVk7K5s+Mebm5mu/9MuK7L41gf1TpJqutE7mU15jgaqiOaPPrtQ2vWoIOLpiP+Tg5ZH45YoJ
E7bM64M0wGPHbm6izARvZQsy0S0/2AvMPB/vmVsOZRuOdyppkErNVXRZEgJQLlBnEqgb2ApxsG8H
BDAd3BJmmKvegOwK4dU5+ZjVBkb4K0eh9By0DrcdS8rfP6G/ekCVa9k2Y4ui4fTuzZWVZThkZLtk
1ttPfT5jsvGr3eyz5GuYftZeNud/ePCsZYn2/sGjY2V6rFCEMMW7gYypqbFmkUrKU5Wm6qmmXUKc
BTZib0O22cZqa3IJlP9KhBFj7ng5QXJf9f78FCjzuoydNyNz3n5/HX4xi+GQ8HhJmXM5s/fLJXNq
shq+mXsqelxPRF6up7k5WdgbSWO1V9H82ZFEwcE6t4gccorxD8PVL8qhHgO7R01UUan/aSUDc18H
URjBqXaoVBjQTnOhjMMUExQDiWhDAsORdDJvLxZ3JHWsbmfR0V+lpuqxKfEKAL+nbFcrYw+jPN3M
HqEPPS7GLhO7RE/U+sK+J2MTe9doGu3apzh9KRWG/iSU+2TI0/WgogeCwgXa1Kk+5DahNr+/zt/n
4h9vvmczGAotOQ77jHcPXFpiym6E7Z+wCI9IF8dmMwDciAf7PCsBXSKrWLtXHpLW3gsRmhBVm14W
1yZKkdbN+8egiYdth/bkOh3qZyOBaIEWH4Nc4ttH8DARAJPlAweGOEgvL7ejRxx77UfM42U0sUkL
npCoE/oQEhOC3nDTRYj1cQBfFm57DTiMfJ+us+hfVn942X7xkGG7FJRuHSEtbb3vckVeBSxmDNgM
1z3pdAUqbKN40bYPsXB+dkmGxCeFncNujWYTRnhLsqVt9Ydb8PP7h2HBcQgpsum4sW7+cVJycitw
3RbvRQBFAEDMAIOc/QlG5paI5j6JD8gryAqrphWx6zHlTXGqwEzKIUGGVGTZtl6IMoW3qSOn29M5
iMPwwR3b/YQgPpgac92I4H75r4KhlzkTwL9OQk1M7BfTfp5kblznpUNqcGnzd70NxmBzgYtjw4Lo
9PuP+1Mxfmkx0GgQtD5sdozvNoxBGsx17IflVTeZd02r4JvhWPu/lJ3Xctvatm2/CFVIE+GVBBiV
LNkKfkHZlo2cJibi198GeN2jtb1OrV3nhUVSEkkRwAxj9N46rhjNQ22FkNtAbMas5Ib//r7WP9Zr
6xsLX2exhjzzH/Mr4Ct8pUg/bnuzftP8AeUgtMwbpHz7wmK5AbaVi1d+p5sl9h3zp5Yqi7aLBKPj
I3SfopywN0Up05MEFi3Efjc9lJuyzQ41ZouGwpNZwKDRyJfsfRuQHCmDkJv3eGVCzUYqk3TWrdnP
n0pxomTDMW0tKvErum25WRrz7d//4//1H+akWve8Omf4H1sWqXKv8EvZ3C6VILhvVh0UC2M5FUlN
HEYDufbf328VPfznRLJ+w55FW9Nm1PyHHGGGDsrkNTW3qnCWnRTqqnwJ5ITatnKIkRvuWN6QwYZP
ISoqxkteJKQc5J7/ywf5xxVl2Ybn0emhKLEWT/4Y1AjNq5zYo0gVE36Bozv3bu1fBPngWagn8FCD
9a0kyXI3DzAZuxGHsIgMYKSGdYAw+bmrenH4Lx/pn98Nn8Ok4+wgprad7bv728Z4VdZ52HK8m9ks
7/GRGVBHUJx1DfZDiEuarClxk1tQ9ISvzSlYN9/4phMb/O+fY2vS/sd4b5Enz1VgGh7tYbQE/znY
RNa8kCfs+Ded35D9PbMvsTq+GgtZyL5OEFnF7nfGjU9qtk9UpYrAHO3XcWru85YSvReRcg5FVrLx
chf9rnWnO2art0ovz2Wt70Ws3peOuFDVs0w0NON+br3zsO4DKSNd3AgpV+M8FqaGPsVKDwO7lP9y
GrrmP6oQ1KFYNjjr/M0qQP/znxwNeFdEeMh7or5WPvd2424o5f95uD030F/bMf/hiY1bIPPsLiuo
fADts/Umn6GGaUn60lMFVlczBUvuotBDJ1ZfzBX7nPrUgFdJYX1JCsK+5sY29/3GVjdREVyabM1Z
MCejPY7E31DZBDUypH17cYXX0BTQrroosuO0PmVIrSXdDtjFdrM9ZxW5v9LiHOwJNY6R9UYa41/3
todD0mqI/yDGKSyQebKcRDcjAF1vWrvhJnH/elh12ptldSbcO7u51OsPt3talrQXf72pLCgRo0QB
ZK5kdsOFrr+sN9vDjxvKvXPmo4l3seUAjoXqnuNXvFgYO8AFlgMMCYD9qDHrSyryv27i9Z7ngSw1
M/dxXHH8agX9G+vvbve2m+0HRL6F+orCb9nh5rtlhbV3a2TAdq8EAQFymGVTtgG//fXo/r6LKhz7
vFTH7Rhuh7RdAw22e9vN9gOUxPfZ5OgHsIhddVoUNFBS7UCWrgd2O6TbDQBBDnE0ld05aV9/H1vK
as3FXn9PR22xQsyrEZB3WtvvjC8N0YZ8mu1mO+sitXL1s8VvQkfM79unsabSW8Lfn8R7kQ1QkyqH
y7D9VUIkPPmw66v0wwo/99YTcztlt5972wv+7Ve3H/3+q7/9AujYgeZ9RtLcsDrEzPWofxzX7Z42
uwZVlvUn28H++PF22FMr+bcfI7MmVuLjbz7eoSs59KffL/nH20YI58I/3nEYUKKXevx1+2rldtm0
ssMgaKyBB9vNdkVtP/99FP72848fffw6zkyMo+mCQQ+C1vDUEZJ1+X1XSE5L11Z+ft+vz8aObgxP
xXoWSkUa0w+31+8V1giaxDy3/c52b7vZXmh7rrfXgIrtye0lP35nu7f9joj0//87f7zOx5/8fp3t
x9uLf7zOx5/8fp2Px/+3d+2WXAttJ0d0X01fJpzIRPRx5RXrzXbvj4eL73lYvoifkpFnLVztZheO
mfphrWelt8LoJwsDQFIOeWisz20/2O798XD75e05qbd0D83kDFuO5JD1Zvs3ZnT3RwTvV7vu5IWI
WrJd6zUriXzmADwyp4EaOQ2UzaBpxeuY2pLrfCH7tbnkkUHWSy6rYF6vkt+fAEjg73vbc1PdODuz
4WrATX4m1zsuSM3iwJslptn9xwHd7skOroHfF7j2NKOGTceNtZ4x28323Ig3Jow8Quc2fv72HyYb
8n/7FqZ1sKprmQde32Ci3S7X7YNtvynLuD06nXMewZBDjqUuay5wnz7e5I/3/OMhCWUILzJ6KVlK
Ksuy/rMfN07PYJcAedpldYVnY+lvINJrh66cO1Cv61/06/sm26y1PqRi8ynTlu4wpEwBLV3ai/qf
e2Yf9yc3ZV/YFUwSPVFEeOkd9kP85fb+xBTVl4+b7Z/aHlZmU0NtiCcmf8bK7V21mrlyu9mecwfI
NXbbABt3QMxqw+7j+FVbmMXH4+3edjwRyVA1TAhK+7hStrPp4/KQhJntBujp4bLalEG4+mzB0Sru
Ps6xPkFfFw1FCgaaKRXzsrwUcLkuHw/HgijENXppv32tH/9lX9DBXhhBCLNiosXJ99cNAEKCOHIL
mVYrIbVgVC+7qy9ToNz9Gk46t91luymxZI6xeW5MjTnUjGR/mGf1SWt5Pd9SECWy9UrYHicGS+jI
r0EbMS1v56CY1yiV9WaOXg1NyfN2SLaPWI8zAI9sEHgAtBguZUO07u+zZeSj8fFMAoXXA0pmIHPC
av+plFXCknPa3++43RvXh3pCbBiRqvTIJSPB9kVnbTceI0KMt6+Kzf5qY/Y6fAcNgtj1Kt5uFl+X
F+rBfz2chcMm1exOked2ZPLkCsMo9wqf8MN6wH71cRTzLfanXqXLUME1nBgMADhKODfXe1SJLw6R
5BQOSoBrmL/kRW+pcaJTPGz/1O8bz63OHWr5bbDdLu+1R3VK2fbZXTKAmMU4AKT6vH3NLAoKXKHD
8Pu72r7L399drrtvvlYZIbLfFNjvOnpo2QwWGjjwdmb+Mf5tz/3tyt8et6UVhy1gmb9G1VInY1zq
+VOZQ8FkxrztIkKNts+yHYC8UcVpclCZ/OdFvl0G9booKeuX0mDNKGKWkKJhCbnd256LnMYMhhQw
tnJYw0nMJKB6x0dsTTxab9CwMbhud7frPiWhZZfM8Ge3a/Tjkt2u1qisllOFYI0elHGBi1gcCmuO
27O0yu70+9taB4NtMNoebve2S8dzGxWkAkr2Njq261Juu/d7LllHzI/nPn7wx3Mff7v9mRA3msoM
pFVGe0fxGghpb+q3kx0TZu2TuZkBX5WyXEKkc/ZzaRbIVTr1o8G5Q1fJM44wK/tDNes/JmvxvjkR
KP5e87QHmgjatfe9ISh7qhJtXmi3buJ87+JYPWiabB61JdoNhAzojWiormQvdoNJK2/2mSkIE9Nr
N+wKqscTJs1wpNnKya1BMxdJkMfK3BMRfhL1mJ960l2WVEg83jE53B4I9oqM9dKGK73kCUMU7ZJj
h5ue3FHo0CAAb2OxUI0ypxc/sT9jticXVcOfnJZTc3FMWHtg+ndFahuhcI0LXQB754LXgBpLTmyP
NbdbvD5grPtVzpc0Bn5iGpF2UpbPphTKQT+TbGD3blD3FnoYjwIcFajooEwULWSJAwDPbxJ7Mo8x
2+e6iXTK6EvP9NKC18v8lZjoP9hx99CtHBXfAdbcG/rXqMHmj/FwlJV6yTTxoCPpsZAsEespsgMj
NHwOmZ3cEpygQhC5TIg+PJkB/XHdSyIpc2G3SQKJxLzGxZt7UscPpf+CLAY6qateU0iuIPQ85yyU
ngJNJ9o47Qow9ySizOYSEKDbBv2Kfvenk9Oicp1GiMbl9xwp5K+y3dHWJA9vGqJzj0ngu/KsW7Ao
M9nA8Jw6VHFLU/7qCqPddwXhDIJFUhlVOHVEeSBp8NZYc8Lgv+3H3iTKo/BggidoYVJIWG7GaLyO
tFEtk7OlwwbW6k9TATCYRQqBHpVPEACJaZ4SB2PB6rrECowtck/CTZGPUmXe19bsXUnCw1RsDoSy
It+61eSIORhOCsmNBc3+mCWM6RJJz5rPa8YJDHo2ncpSeqfCSd8BkAyhaRImnSQ4tJxFg6EwzQAb
KIKFw9IQlLFAvxMgQqGyxndVVdzaKJX2o+2VaDkJtJ7B1vSMXgFQOkjS0AiSnO1jg9EjcLzi0ek6
CINIIyvdhzcunD1i1afKVneDgYeqmcjVJM8cb28d0PCVuylvsPUt8J08A8CYu9hvK1ingdwRDjqg
3iypz7ON5Rre6Y2ymX1lY2LclYA6zNymk1hhbhH2Ls7ijgVayvINJdRQtKGNy0rj4+3Hxj8uqvsZ
90riQwUKTZH4oo9rAm6LMdYr/W+J7950JddRvzyYZfbgJhQ3UvixFIQP5hJ99acUXBlNdkNb3+vO
188uoSUsjcav0l8FDTGGxqR9GiP4YbOxIhNAiJM0zZdM9o3XhkM0fmpMb6t6z4E+rsrea5ea2SlJ
xzTw/Nu2wIpJLRUsgeq++ckUCoBdqMAw6NFxSzl4fiKuFmlq9IggpZG0jTKVAHmi+AaKApDFDrG2
pUJj6Jd+v+quL7TikAP5yzObd+zTGUlEcCwubdr8mgVwNy+TxT5fRpgFFtk2WqHOI+CBkP1WcVN5
5O3INDkLMgH2ee6Wn3sIp+jJ4BYsHYNcrNWgSj0gH8jFRvfiWam4Z/9xFw9wsxmLwSpN6QrRdNJw
0phNuo76+iiyL27NTp/Lu4d3DGzQ5/wi36U5meTD7mL0HVj1PJsBNiNrgXShcLZaUumIjaid6llP
5nfhcVHkU46QWQ2hNbF6qBJ5H1nJCDnSy/cKBtFAc5wRovjqCRu3sqDr7bZ9+XV02Z+YmvctgzQG
mBl8ydik2Y1FuhfiU3lvpOkqsCNHg4Yx2J6lPApYUY9Vj3bBWIAwjBWxDXHmiBd3afUwb+R5GonM
BQHkvanvPRRFwDYwBkX1WozDS4qiey+RMlOHBJaR8l2dNdJe034YqSy0BeMEHU/NKB5c51MP+vbC
6EEnZQLPU3t3DT2h3WIRfZx3xgV8gX9aFadx3t8SVD4QHjR4IwGyckkJAKLeOixjea1Y10HedATG
7JYgJdL/GMFynTpDQjhli3eTKLPTSP3/zJS4rwyrOzfOOiZwaQ/iwpfU7skNJHZTlY9uPDhIC3vj
DATmOGhRA/iYIKl0YPNNiKN3LzKubkba4bNh0PVFE74iNGwksRratAVPgJPRai4prz1rKvkyEgx/
P1A3eW6QBs7IRx4VDnpZIllhMw/XG8OsJEnhVi/ylxEJ72kip24244YYz5nYJOXcCPgDZ7AiKG/y
0twLgpgDH8JbXxTppaWu35bQwbrE9A8pxHsx3s49MgknA+2bKVrRZQlRbbTVj7KRsJ/ByDcrcd2Z
7Sc1dVDcATIbnZBXH04v/Xb1hQCNR4HOhpOnfPTa+BdkdgQWQCD2aSsu8YzRB5Klvi+89s3QnCuz
LsCapTvnZXVjCIJkcqtmawMpWo+XOBhXG7F4mEAr71WyqDPSNGuHkbk8eEb1pM6ghtSNGUFG57NV
1zHqLlJzJMlalgsrQEGqR9+xqw3iwEWiH4ROTJdJ4qPQIgKv3OJzg2aD8FKzp7e7nFMHclU8w3jK
BBbM3NHsCzXcN0FscGRm3l4pYARFhP8oLiRtE9kwGo/FF5BtJLrgIQjkZO2RkjTYVBhtPBJ27xPl
focp6j1P0+ScsTOIzIxANHXua1YzRxZ6zHTNUl067dVoSYFKCuK+HYz054XqKzQSIsSIoNhnWQlU
Ny8dKg80RkEXxsdEa7V93NxxRus0ZpcstODd1kUPElgjvcYysuLR9sHhm/4tXF4MH6pYJ2bEk/Dd
2Se2MyeSdtDlc6tx8uQTMjU7+jKn8Vflc1kbGdeP78VfBN41vj54wDMFbqcd0SkUpNaiB3UJ2O3u
88KWgVm133wzIpTAGZKQq/jJzfUTGmQ6+KnrBFk7lTddNyKu9qQZOmNzIDbbCkoTQ3dWJGHnDcnB
SlTPbmsl4iraKDhjkDs0YKpjdGSpwwIGY87eHsDpVBCi6KfaACqRczeMPAki+H3mAJUfWvPsZa4K
LVN8bjgFlGFQVsPeTc4mV6XhPJYe5BcE/idOZhW4iizeeVkbVIwLeVlX+yZlAjNGIgaSleVoJPn9
qJlf9IV5yI39z6oGh9UlKTXLhfVTYrwWngMzgj9QJtidrCoJsYqMX07SAESLEIXgct8ztt3MALhz
q8tYZ7djoOyC8VmOGmQVRsbC3DcFL2InyfCJgt4MQOUhrlGnaDM7FPvNTh9q6cnHOnYhOVUoAo0H
ylVQdcfyJwPvz4Q1kPCLB2sW3zxB3YcUe7KdQJm7OhVV8dLUXYiaHF8doLMMvAPdkV/s0FCjzkDe
uzG0s7ciI+gpVuKYFkC9iUXz6dQScIKtQRF0zqyHfXbvxDEDIt1cvFF8H8bwBuUCAkM5vdPrgvqo
34quJgIsmV91OUEhX6Vj9QSdKotTYkR6rhYmCNGZfLZhvqUmQM9X18lnmJwTsdJkZWuup8A2gwZT
pU7QRk7CDwEjbPpAsmfTg0PQ7C5Gb78bDDcL+ml5FQXGgHiiiUlQYGCS8bd3otssGl0oPm5QAteB
5DhXxams/GFfZelx0dkD967Anu5WP6e2OAiocH5TPzmZWX1uEXqvtJw7fi06wJ5KKAZ4xyFlKan6
AcCqrMMkdhheZafBuR26oC8veplMqCEI5p0HneWRr79EEogHuM9dCcw6GLxL7RrpAYSOCofYeh3A
RqzBLHW7WsRScOc6GxD6Phl8rPlhWND2TIRokS1NqGIEejHyfggHalHOHAKiDGmeO1MHnvGPLAkZ
6zpOiF0NpFflxT0idTiZC21AM86/KTd0BxTwxkBCRkokNdA1MTMs+gSk4Yy2G74hO39eUCUEQOoD
QpOSm141T4DBX2kbloepcPHj2yeaAjrcRw4ZUQ4FGX0JkIMduYafwN08WwmwFH05ubYkT4m8tgAY
7b6CjsABsfMD5WjrUBnme95RRhoRgx1gFB3ws7P/0DIEMRB9Uq03j5VZB24Nidyu9fjYuSXhDMiL
vbZ77hBbdW2Bsdk1r3207HSIKoQyoCtRsXMsB+OYYA2BxAEz2TCnQycGco0+WwMLdd+1VqJUHhQO
vzKAhQsW10kZ+OVjkXGNL8tc73SGCzJYUlL46hzUOX7ztmG7tgo3pbCBcWjXwuz2dWRbB0+cZIFb
K9OSJNRgj0VadmtUlMiWmqQ23+zzA1U1dHmMH1Tt/Gc9x3jWxbc6aznmaesLwl6A04X4Wjp3nr6Q
pYgKNmzIqCvXrUYfjUAZmuVN+c1MkgCBQ2T/7GyQooFDVta+TqcHYOLn7bBLv8x2ZUpe1aZT7WE/
1AbB4LbUnT1SBIhvynmQC6zmVa/qWrRJ8ZEgtffKn8kajWWRdZHVy8/GrdHqjP5TNhIX3qchCQds
AOH6mBO0eN1MQhXhOLTokIc6Vz+zTvziS/WudcU17+VzU/TvBOUAoQN8r3nGFxAe8FAWuoxrlFZH
IlfUmj/1CG1mSQ6FooIQxgd7Ch3vJbbjz7N7GZdCUjEHXlWgCt3ZoqHtA3W0tBbmwWaC4xdLd2eO
5JeZRH5gIe2sjAvcUZBpYZVRi33EzeAhhx9YBkFsWtgPapYDP9i17MCW7DWkfHftYgVOJeHQzzfU
VbCB9st3/vDcxD0IC8Tn0Dybu0/jvvTrn8ZCkMHoUGcfq+UiEv9nzqafzTQ1BT+Wy07UICgleF38
oYB+vunGCBpN4Sy1B+bqthqMnY7TzBrlg94TH6CxeXfc7uymTDuRs4yB6A0EJRli37kCKYPwqplE
ctCgstSF+7TY2bsNqARbeb4hrx/SwTzFosU3s65fJvGj9AlwkQk7KBy5SX6XozsLuKLZMbhotmIO
dWt8lYoEHJdAnMyn6EQ/sABEFkTxuu8hwAksVXJwKj6HNWjLcRiIC7AiVqqIp3bCZZhBU+KFaqVb
ihRXc3WfcRWZuPzoz9TEONB35bQM2Pnpu9hMj4KIVzZzhruPPCpBzMBgb9gaizxi2eKa5Argxvab
ClwlCl63zR/WCY6cyGuFshJQLdx4g8THuU0O7XrNLtmLKBkjSK0kQqGH39ZwtCmITqByoF0Go/29
nWmdsUKu9mpRP5M4vRJmgSZBYDQq6upEtOo7uZxMx13/ChHAYvEg4EX22ZvhctHmHQt/hVcHGUzj
OKfF1TirWtg+ThQOG/wmSW6qypMkJMo0zG9AWMNd1NnSTbM8z07CXr4sh13flfd+z79fVN1P/jOM
8VF96+If2ruucYOjKwrJcWxO7CHCQSu/MJ2T1oI2CgqP/6DnTnHyn/xs9A6OQxDLWNcToHoT8Zpv
ByNkrUBpDH2p3u0mq34xTJR7OBy+yXRe4/O4yqcfhfbNxMUa1isrQtN6UlAVDNYCqTlMcBAFl6JP
vrtj1QUFy8sD9N84ZK6DsYg9S2eTeibTBbLl3MAX1fLV6QBMSuAHO/oJZ9Iaem/qdXZTvfcTSuSo
yEmu69KQMZf6EGxF00ge44Vop2hkIJk4xxhq+yfkxHQOOsh1opNcF8UB3FNzwE9oBKK1v0L/9Dir
WxFqpA7UEJ7r9EBaLVhDmHThOKinJsaUrBlzTOzrScxueUJta3AIvQekLFe/MewwchFwVNSnwtxd
NyQooilDgFFr888UbqDZNBTO5FIdSwjQPiJuvfHuEqlzurXVbdYvaj/cmIs+kX6Rss520QerPGWb
Mi2g1RR5Qx1r3EaNAavYt5rOYJCbFuOGR0LsAK6K7T9aHunHXEMs8yotfdVaD1jpnBF7QAGBBQ41
uB4xxM42xasTdypYHMrVbdIf+bDUgSfsiX0pw9FwDhax3oHVIUihenZvL3C5mJHHsEzPBRYOHDKO
gsGV7JNqpJrTxdO5dtlOj9oarBezeojJncPsyDokxeuqqOECuNwntAlFNR8ktjqZ6z0blvwspjoN
7dEEuIb5kquSUUgVwE39zrpzdHVN25Z5av000Fks1sUmKZDeeLKr4qVhOq6y5d3IyzPfns8VbAAD
Ituj1TUSUd3HlDrHnjiyCq1kSsJoaJvy1so0jAcIsdLGqgNN09JQpoTzJussTTDBYWT5J5Eq7Ra2
dCFsxMfOmFlgDTeU85YwmZjyZwhqEa1VFqDZSfc5Kkm90rXrzDrQJIAWhlBO4OTYWUBBkFCKk0Yk
IjsA8Pxmj9Bsmsq7ZmLC0Jg14M5Agk399r6hyLvLJNfgQqlvj5J2P8XdT2/A7JeY6frq9tGIq/x+
cJlX7Pxr7QigVJK506eGvRDDukuu6uj6iGUpP/+CXdwcqXoR+avyN6PLvtnrcs8oEFPFTM6HrjXc
3WgUWUBzzApwx2CHSWbiKtr2U+YXz2Y6zxgcu/ciESfm0U8DGXJI5bH2lMAXFpfgk7nrZFAD2JUa
oVxZ+VD1mHGnnsWeZPUm9G4KQa3ftvSsWDuxXrMK/ybSofENSYklhDgOF9+iRbU+BCxFUACrDZOd
yq4waFNRYyeBcIA4pxiarYnMU+Yg7TqaIhzR2x6GieQJIn6Xu1lxUZI29hjTT+Ui0BbCFW04ICfY
iOh5e5ZmI1YfAhVIMaoV6xD3ElFw3GWzsW/sGKg/R2/hKHGelAj2QH8vmKNvaGPIG9G42UufMtpg
1LpgOZ6OLazCvZM7bCxxTgajN93YFS1GIclPU9NuntIlME0lQtnMacDmJ4xYBRF1ON8YmU7b301L
wiLaz4T/qoMmyAszJpjrfZfc1lrrhCY1AJZj4eCyiYhlOV4q07sBA4NO/2mKOBvTsjz6U1+flij3
wpGtbqCzbeYL59z2K2DOeoIstiIOe81koVDMHo2SWCXUUzF33qkjMhJscPYIsn/f1xgNtBr8T0fc
ZWQkl5bETrxqP/0MywH4kR2CPuuoD9G7pdf3RY+UEMOybnuKWhLhzbNfHBIQgHs3He+srB/DSBBw
kPT9mwVfoixsnAaJLXd+Ob65iJ4Gdv36up3U1s1Ar38dcE1c3DacLDh2bqvu8gnabhEXFvTn9OBP
JJd1DeBt0hW+VDoNrcw2ifiqy9U6N1d7NuH0uDSoRWPmEWTe4x6ZVgImwQhZ9Ujz5LnPH7QBC0tR
EF6WYWYdEBYHplxX9OPq3K7pPBEpQx6mx17IxRCJgW83ScMMOCOoHQtvn2HNOGTTgL2bxKNMZjFh
eZkOOZu0DodYGgPwG4D54djW8pXW4YPDGKkb4Ig9QeZ8btcerL11Z0pCCO2SXxNEuVCaU0euuj8e
XAxtdGWX70BDIXNwJrfr1Ut8+n3HuuIweoV3rZlElpk1qbfqtGVOLwvCR2BIslXS8cFqR7CR0nlh
0zWCjCPSeLLSMNUE2wk43Y2IisBCbgHuMjqatXdeuCYpV1kH8sA/560j2KYBsO0KTAWyrJNzZdVk
cpTZYYrxNWd6SytHdU9dQsKyNj6XNUxLImOoCSVOHLIWzm4ntZBl48lD1rCsKpz5nChGmmbdcvhU
ZybP/DaYeXGsqZelfj3w5pazs65iXND3JcXRbh3v2BY1adnwAM64f6Md/Q6NzFFo8qyQX3M1ORc9
g5SP9/cYZ9lDnLO1KDLKXmMNmKDGS1UbDaKCugiEyycmVKA1q+jo9teiM6gpRdZJTSVaCvpdeRot
Zwenv4+c+OCO40tZRTe+Q+IPDXc6UxbrJ+VFsAdy9SbGa1aRddGZXHxk+AHx8JO3CO3/EXqIQ4lO
KCZ/8SOljtRzueykHyKkv+a51V9Ul3wdGtqIbu/QuXKBbA9RSzZTxMbbafU9a2Isnqk6u1EqAgHI
g2rEoJ/GBU6/AYHdwiy9w6NBTCfdqZMpWpL3uuKrJB5DKpP6bi2QFIykqeVPNpFFB7NlIh8TrQnr
Ht67dlQaToSeqIyAstcN0I1X012+IEpm52Ufy4K83lJnVTKOBw+h0N7Az8e26c7rIQibeUZrTov6
UFXHlCoTJ66Hwx3m+5RyeTbasgSL8blysuTIWPpMV865Fbl9mhcPn1U0sN8CFKLby3ycGo8Y26Sj
8vXDaNiRxl1OyaD0Lr2XlIccX7Swv2PiZInOVQS8un6OZi5eQ7J8ahyNCIwBvKrXu08x4fR7q2Up
ALf1taak6yqcC3PcPBUGo7Jm3Vt+a+wyj8Y/cTMQ6XP5QP7J1QOGsEcCbNWUgBHE1UQTU7geFsK9
xlpNRCLZbKXGLhRUF/eNDts2E0AjnA7T2Ei6RFwTnpEZz25FVwGmhjzO5FlLo0fWo5L80hbiU5ym
rCAr+3mJWn23VJEKpGFNYSFortq2TfQ5uQOtvRTnjIIYgBc4/lF5V1LoDKGmFwc7U31Q1HqQwNy/
UZ7JYgqR6F5GWlirS9c4/aWDFzuPPQ6hMZ7IKy0AK9Gdq/11ivMgW+I55H3Ft4ag9B3Nfa5u2yI6
dMixIJR9fxoIH945un7xIqXu/QzGqOGnR855J+y0Hqix6b4j9rSPAitQbbIKxGNHfkhFWozPshWq
eQmkPx7ci1bOzwlbfqPp+oObkNxCutP90PfmTRSsXexS0RLKez05QNzw7j3Wc5qREFnF5LCzR30k
lB0F21wlxBrqfsgENrMHpLZJ3f5Xx8xk5pDoZl8hiltlAzaZSbH0rL1EboueWN51hjhFpFTaZ7ug
3GKyZjzkHd+iBYfH7bz4XLr2j0j3gaDlmPIjPjxwhbu6NhWBpN0BtM1TXdGbS+D0h5rOF2XXGcqa
ziQZPfZfWA0bV5kMN3kf3XQu+IE6atOrl2cEB5GgbedWYC5I/uMsCTYjMA7iWzxlcSK0PZK04sZ1
pThYTIYipZ7e4wDedy5D9Zrr13AdaupiZ1yfkbvQTCZdd5dOSqdqh0WTw/856QeU6xZpUxrEqS6S
T37UqDDFY7ZPMGhbx8JHQTDFpKpM3XfKmqqhmZc1xbF3xs9aSRqy4V4JdK6PFN3ZSLKeh1UHmyuK
BzKqB3J8KiZwLtsDbOrl0EzMbMtu0Nf4wzlRAe/+lVYYDk2Ce6ecBWVTHmGAQkZApWClqHnziYky
Xz+hN9fynNksLCBtNJFrngHm/LAsjwRGk5Ops9COlqaOCoWRrmfuopxDT4TXPya0jk2jNUAh211I
s6M4FQUlYWK9ulNvrFqbvT5AVtZjk3daupdlLqcr71/kBHp4OFcgz9F+UJX4Vs2lFzDHM+fF3bqD
JGkRYPCT64r7plhQ/1vjvtNJDJxX64w2shkb069N51hwZ1R6rXGOhhReA887WWWW3edcgaOp2kuj
2E3lDVXEhnWxqyIyF+t3iSZzhWvce8oHQiKGNUivuAPc/rOo7RPGAO9Mr3Zgx4Ra9GIk8wNpNnt7
nk69Ay1ZNqxMR5s6RaxNd7rr0KVKf/XZSIWNLikr0Ci0xPh1mzpsQaNkzhdmEkQCibDflzSlTaMv
XHDyZ8Yq9Uj3jAwhXX8Qfh6jxdDZlTdHtwRuaHvkb6cquhKDkOwdeuSrjHLnUbO1U1K3Mxuc8IJM
hN7N8C6TNxecwfMs62thTF8hkGS3TkfHu/ZruXMN+43GvDy4qvtlth5ULxZR4ULuOa8aH21xzaux
eBiZWpzI84LEYXtFrOQ1HRc2F0sMdBaAwL53xL1fuwwxSfJKfRukQFH4hEgSsENH/c6Tz66M6WI2
q8rRizjQ3mlSnnZC0BqIyTLDduhf+jml++SPn6aZ3Ri6DAQNi2AjDVS2KoBhzZ4H9Onbou/MvLkZ
ZnYZZUNaVh6LC8C4dcwlmSCfrfMEgnS/jf2JNTygj8Fhk6Qnd5Y3EaGke+pFYIyZu3HBcXGypPXr
oC6QnfoO8Ycgqk011CzeqeW2xHEcojj+kdN/O/bNJ1O693nXxMg0+Z24FTO4Dj87Ae+KaZhOD3Za
53sv98lphlrFHDk5h9hkAQpw4+Q15pPRml98JJhYMRw97FHtF0ZWnTNwWrMSDspTajR0KKaDwSYP
ssZ4hMn72fXaNWSzKI6m1MzDaC/sODyCmGId/M8gkAw4iXOrZ/OhtZNTV/jGsZosDygW9vazHxOu
Lvz3FtDIte4kQCAmonTFT3XUzKLGRhtTFg8R+WmTQZgdSjgREltMZVYbck6GlohmLMfIYcknTSLt
mLjZ6+KMT03pfNI6OMIVXtNd0fTtHtkarYZiCsnINnddTH+QkvZEVI6V5vl5tJB86Cg0aEDvTTaF
YUNwVMBqQ6E+jrPrVC/fAYRjDmJ1qKufYG5wHBrelxS5MDlb1VUWRn5NyTAzdZKIYB1TgqWETPBV
Jg+xpbEgsyMDngBXW+fAq7NiGEAcyXu3d/N7KoBa2GXDeyGQ5frK1h9bi9hcmM43qBK0s+z/H0nn
tdS4soXhJ1KVQivdWsE2BpNh4EY1swHl0Aqt8PTnE+fmVO1wZoMtda/1R1rXhGjdu5z68pgqcMqD
su2KkKm765x0/PYKBgS3pfVj7jGaVHpb3nIHH2cqhh5av6Ti4rd1baS1o27qOa61auVKdFFmTNYc
0TZFVTqkAu24qbhsTfmlMLpfyPh+IY9Jf+go+3wwEO8ddM1EMqHp5qkR+R/s3+qxbpoltrnbFrme
26I23hhC40YldCGOjP6qJDMsEXl3nitLQHTz/VTD5h7RqX6g68MUSOh36NgkoRsVAIGy0v82oMvj
xKYVFJNrnIhHaXP3g9df3lspqQNlR7iRa4+nhdUH0QRpJ/6i0enFC3ZxkYIH/OArSVDWcAuWkMEh
NO39qATcPOb4c6myr4oNPR9968Poxztnyv/ZKZim49Jbkvvrt+GMp07OzptT0J+Luxd35KFsaEoj
pITjtKGAMdHg59LhsU73u8NnUQSMbRP3PKdjxyIliB7U6H5Yc9h18heOTpMjkiNDElSQ59C2KhnQ
i2K/9zMs/ZyJ8jiXUIYMhQ8EN1jn2ZevVLo3OICLNtq2DBfZ3MIA7eh3Ok0/40bVt+HRVFCUXL/J
yuJaqHG+XfrltsW+9LBMGvOjqcY75XeMOEXxtGgrEF9CWbWfmyd9cZAeLNNdp1PRutXiQcuSlFK4
8QkVxrmvx9sJJPq18TSG2xHTNyjqQ4th/WTz9/EJuqQlQzp5i00aFjjwtWigLOaeDrxSS2lkk/iJ
U8vxHqXOkJv1vXFqpqtQ/YhkXhKtiWTz6o312dA1Rv5+r7lz5BGzbxn5WKhwWvDKOgBM6Ho4h6j8
Weh3fTG6LgalU3Ey0d/MrEiReIZ5VaTiL7wVGgM5NDH+TESarlaDUDV96BUa2RWm9kKHAxOujS+H
R4aOoFIU0Gjt54TMiDotXuu+cxnnDTLOZXKuE9+5Os5GQVlLAeUicMhmWfVP00XzoChUHZP0lgpY
+3bQkatoObGHqsthoY0/brap05qTzebOCnlWOdA7Ldc8GkZ8hfo8kWJHl3pXW384qGCDcudoWCxZ
iJIUuTk9n5q+JSEBVs6lQahBPkyln7nK0KoYufEEWOc/EPEy6g6iBHPon7R25mWa/iF17J/4TYcI
McLMvrMhDGGM22jgxmmgLr7SYEV91cdCV/Q4rSRrDan9SsldedMh1v39/IinnF4HwjYj4XpNxMgG
KNOWBuA7cLo7WUZUOTrlZElho974S6BDcQC5oxCSxXFBdbCOyZ1X3UzFhj6wdB90RB3nuqJtoxHG
c52uz8zQ/amevIQYORQrdjfrbPornoXRMRBoj4+p3XjXbbxwRYIT5MY1TWskMQxwMQVY1RMvdHYw
/6DUlbFcstc6o6WSfNdTY+YkBPPSwDxekU9w6zY5BRxFn1wKp2rY6EwMulBwui/PlM95/sg+V4mf
kXHxKtsqo9+ciEHGvZveJDrKSRm0kzqn2RVMj7r0Upvdt7YPS4qOrpuRPo4GY+tWhNqwoJxokazO
GVofU8NV0ufVt6/pxJR28PK2K5/62V9Pxa4bFKv+U5F6HHXrdzEqNuisygPuM/c+G4Y/lXvneauO
7hfoucy897Zc1E2ZzbelnpZHkDr6KgYcKSWEVe3SzjR2WDMknNmMvRRTPJ8CZgOudCo29bG67akk
QV5ln/W0D3MyUo8iLz3EJ21BPor7jfIwO3UKULW0MoWyqhkjilkeEM182j7M/lCkRLda1SOdPloM
/JdHmf4fwpljmgCN2xkCQ33ZEEIq89MdoMDZbr79+rEUYxf/CjMoY6MI0YBhKr0jCf5V5KIzRAQA
4ks02M3QEwXdMddAKT1lwvtwNuvVntWCi7tPEKE1nyYjGr9cA+YEmbMg7QIRMYq4d1eGqHFEIA30
Rbbk2VfdO0EQaVDvEs1N8ymvd9GL2373MGg10lSlA/oq5+KO5DAY5Kmoevajvk1HeN/lyEbDrt7u
d92p7rVomht/Fw3fEynb0/QmVZj24zPHWRk6hf3mLI1HCwsUtCuSs+InMyvLj4TOiW8hy9Mmi6vH
qCOsLOWdZb3ILkkOpOjqZ6N87KZcC30nyaN50++loTfxBADsEAxG4Rlpd3IcW66IiQ+Q3rHZKi5a
l0Jw80iBZa/DeZU+YqKROra1tD8n2Ls4XfdobzXe4MW/NaeeFr9MAhrrOv1Z2USffTMRQ2VTNk6f
CfDBJI/YxYgxY9NdaT7iejSgS2ER0CPSpOEvD5vwKSW6I954O2TVup4rjJZ7aMAN8vdY7hFhtTcR
v0VDZzdZCE9Ibw2cBRx7b/XmV16QNdNBRl5/03UkCzWwq7nHhWJ+arDAiFbTv6LrBognhXnceaGK
hhGSbB1+OPleeMYaT5K/U1JIQSSYSYdzdSwU04XWMODsLr6BNnThVG9QWlPYjSCt4wqN3jLXupb2
whDzugwL6qCkm2OZN++T7oAjmwFWlz9uMfyssEQVQHjk4sgMXRSYQT2Lg+7wMJkE2x0QiTrswPZb
UeIzYvj5r8ln+2gt9msjG+do2kSD4sk+6V37TR95rGa4GdIDBXJvbk43LcPOQ45HC96Dy39V1PS1
yMW/87UeFTaRVXx5jUIP563sUHZKQTcp5zZEVUNj4qFPya7RbFbiXoPvJ22YKsm/ZD7SN7yg2dDr
DdQJccUkEBHpjvltZpCsv9RpIwE2NTnqQQpPfFDVvCudCIKcvJ4hubIBypES2YwiLVi4R7LoQZcT
VSEEwDW85K2fkibo0jJYIH1ylxIEiSdlQQOEmI6EB8SybkGRrws75W3LG6TqoXOB+0c2wcDxqaqx
ze5ZJ+x+Won3x511S2AITTI8cgdwg9MmGbcWNhUxeZ9t+3etxKNDIA9TGIKP1PZoJlh+OnooaOvV
3IC8KnB+nDCl/BqF+1S5iooDeMjAGwMXvVWQch2FTl5ega9Ze1ZMA9VEC5WdU4zJVk+i2YdG4Vi+
QrShzf7N+kfTDB9Umy/ZmP9zW+YdfaJrb2ipbCi9U1kZJ+rPAK+WfL7RKvspNbqrVl67bdOI++0m
QvqenGqWR2Srl5XS6kMyjU9DJ+7Yci+kSfXB75eLsOiB1IB/6WS/bjXSnDxzn9fZPpOoPAd0zp/l
tGUXQk/5R5b0SZCmtmFJoYxHX16dQqd9rkGbsabNGdM9ChNFyCql85jDpgTZe9NyBZJupOgL3Dz+
hDk9/h6hsNbH2kOi4di1T9QXYC9f0xMI4LOnvKMYdBLULLQckFxPc9v/5978VmaQXq5ifhzpF/91
M398O1zmAsVFR3aSTaxhNo9IEiVzl3MvNRQhpQPzsWrLFkI2lmK6/P87KZuCUHJuXTqJQh5EJ0pH
DpJqKD/7uflkyh7lFpcrMpC9B6J07MfWcn4WE/nJK+iiOOw5ScR3NUp7Lm3gAC0nXnh/bGviYPHp
4aER84ffAyWPoihQ3chTK/IhyCeet8TsVMBBWjkzqR3m7ewRlpabbISjJIZWUC9IwbCg8VwHNcGm
6Lr8rd9fVaRX2bHf1qo9KE1yqrcJ5V3JzdDg2BzQZvAd8aVzkd45xkBrTjeffi+gamR7b2V9QYJJ
MIVLQ4gJLoc4RjEcmxmGYHURRvOUjtpjm8+PhrGBj2ABhWGcAmrtPa5hoj30J35HDDWTHe3vk6z7
g+onJJsN59T+C1gWs2/Z7XVK3W7LyMCp7G+lum+K9J4y1dd78SSmQ+2pSlFU9/O12xspmuTZqZ3z
miBg5nKrQItTfwR2pocDtRjriZSfeq59tWP14GG2PQgdyeXUlp+OgdKtuxIw/lZZGl+bheG26d4o
pPU88Zk24vv3K4bIIiEysY8MaCdCHPFoZgbKFQrTMjqnDvXMG8cgymKmjzGd1bucC+UcgfAOdYYB
IBPPE5UBSw9Vl7YIwihNupMLCTsmQV+oboHi19744DIqgXfhUKysGgKzAv+Q0/zPKiRNVd1ThbBz
F/vXdwQ8nP2Wps9pdhiKrBprV6/eqazafx5YsXQxGiS9ZC5nPrGOKF0YPtAeZMY7n6UPAu/d+yXb
mI2HxlyPec1t5ttkxwPMFHTR3oxG+W0iEUhG8dCY/AOhbypKDTLWC9M7/J7PeJ+IM9y+tbK7mfdh
rpVodvV13c8WchRgWAngoJZ5ssJs4bNqCpYgyrLvVm+kTKFPVnokwR5XDBpFy6Dn0GXBJ9bbkIM6
VeqpHdd0exMdpB9oEmsPglRhp2S7cg3YlBYpDsVZRVTT8Q4jlVE4DvRrtC3Ikee/62J+tRcTYLVx
6xijSKiK9bi6KZVNlJblyUgy/Uw+ntQ01itzDLwMNLUViB5QAMscCt4qs08vewJ4GWmapqdHtKNP
xH49EXc63+Q5aUJJm6Rh3bY10dAsrFACdzqBupbJbJzO2bGeSSO15/7d7AkTNzZnONpuicGibNfY
SRAfJStuKU9DHCVq1GrAHCLVvjeXVDded+jUHUt0V4C6Rte+J4iCEGYiJCrNiejbfSA3/LZL8KgV
YuBW37THfE+OgysmgHq9K4jw51JGQ+PZd0w+GUYRXvm6dR/JsaZvwCaAm0uVkSocO1QjKJH+oMQj
oIiuMa7KSnRvHupmfoYR3Mq1IKkzNUejC39bbvJ7fzgKu41nfC6H1EmupFQ0sdHiU8ILCptAUeaL
cHIzqLNG4k6Y7nSHKG8nIAttDGDHp4hX5R+2EAlER420ryiAZnJABIHtaXNoxm6SQsfcCOpVGj6i
m8aqImmjX7Mqk9wTw3pF8Z0YqyBqEMRn7gg9QwoG+tEDL4G6yKge5jvHwinHYRNO3h9DKfBZMNXA
9uzdBFAhnN03+mpEashIgLMkFCsjoNUvN5AQGfa6HKE3VCIaYKx6nlc92Dj4EGAhBSMirZxyvNn+
Ge7d4ppAGTTP8/NUADNNtPJoqX6cXQPVsIXvycoRp+l181wpSuOka/DtLSJ2UDbEwGMPZjWiHR5Z
E0m5eehqyIDfiDu6xTzcX1NcOJ5xbv/py5JFbq8vsTXxFe4XaEEIJWEYrA77Wwsj+9xSF1LXWAhE
ejYHFa2DI+OiFo9C0xEeDcl/SFz2c4ZPY7X9yJ6Gr9zfxZeiDxjHl4tP5UhRJtEoAL/WTtGtbfgf
hjPXUB5bF9fDBMnmMK8vSU4hX1UVUbdJ8zg4Nz4DJrRRS02Jji8aSOLSOy3cF3r+ZQDC9hMfhbmk
nyHNePDTFZfmLDKGzG38SKd2ine7bK13IkJ8P0fEtaNT2ZEa276COYvzYBIfLUT9ZAyfim/txNyK
3bGh9jOpC1Tk+WLCIu5KlVy7rfvh6vRud1yNe9NZWIUmwFmvVt9Wz1PI63bFAN9FQ3PHjJDT2yv+
la32MHpYXQQm5SNt33cV4aAncs9PyzS5dCr2Frcrhj+ZSheKfzGOU1uT1rhsd2K1nqZSq0nY6tGh
jDSfYljLAotE0SNl60dANC+cfWpG61zYrI+jeW1NNiTeTz3/O1oyQTKUfTPqpjSPWOkd7k/naI3T
V06jLHSVM567vP/x3cKIU0ojgp7E1GmXRrszIgVTufxHWj/ARm0H6zg/lZSy3zgkvQyOk9+4KaOz
Qx9sZ5rXHDOB7XoQD3JjCSnwAvhDHTSVp+jfoJC6nAYjGPZAMQ2NddQK485KcBK0PQOaXZZVpOZS
OzMEYuIMnU6jq8qmWlphlc3XaYzT0gWbXjXAngxTVoMTG/5tjfK9tUGWxQ/JeFd99fJYzvAYzFct
wgD54a5mfy9tj1cTxTRpqzHqt+0mm/Q/Ld0Cd3jPJuEvqIAgDVpCOpOJP8OyWYtXehaxS9wui3Zd
Gte99RQAMiqRa1ZDIKbm8CfNyB1FpGZGK8oee+kVxl6dY03iKkoTuimKegbJaSk3mYmqr4f0P162
QCr4+Up65WkXcq0CuWrtIpVQNoD7wG/WW91ZgymPCrM/6TpsOdfAuYEeCm2r+6/DHHssNIrO8RL7
APHLn9UZ6yh1/ZQVur+nFM0loq359GaRsk/4P505IFGmLv4gB92O23Y600U/cypirhRLgWhbJV2U
O7mNwspjnbLrcGu079lTVTgIhKQ6WWF0FCakZZ1r7TVLuvS2aTEOU9LZHBt+CkhHhyoLGN8jeOar
weN4dJT1QkBb6NYFAVdoYKBbbGx6N11GYlIJV4uyvuTaX8B9FroQqw0xH/jjxJvtCd5C6X7iHE4p
BUWMNr/0pnZjjrU4dKm7nGQPlENEede1HwiBijt9GM+JT93FYn2UiSbwu8okIhS8Q/2mdeextV7Q
5zjHruy1UBL2jt+Dggk/4ZIq9O41zxt5V+MyHJPqri/yB7wD/JFI6MB88/tOgn6a25XHEpZF4tku
2d8s3R3vMw9bdVH/0Sv/LnXe+8TJ39GgmXN61vv1SxOTEQ1r+8JnFhdkAVMxRMhuiRPOQlN8g/sU
244zdW91ad9u9WqetbQ70zHjPYip9B648sMkn9ILxl3ntjfY4qus5jrkrInmnvRcfc7WG3rr95xX
g4fKc/tIehp8eZa9E1+NXsSlCwiZUY3ht+3CBvtdUBIhy21r0gPdgEFwnO1R0zR5N75fHbV2uZWN
19zJwVHXZCivUjpvLfa5J8xx7qXu/q4rH8E8rdm93et3sFJapBWmH6paxAyz/q2+aleDqgNEwgpt
YP5sTZN1GJsUB9pk6Uhhhr84KArO1NQOqToAlWYGt/cno2+RS1GkgETkZWu9Kmp8/Hwqqd5U4zFK
9ojISsj1aMgwrerzWXHF5BumQjaAozpOy2CfZ2W/bTnX1tQ8I08UsV/ZGJBmbJYuazeetmTQiDpH
UHVsWmI0VgLhzKKfLwS/3/haV4fMEAVF45A+ZdYds7+Z7p83DQDkNxEAxTJCXdyEBzVQgMDxvLGF
5M3FTYK8mB+oDVfHdjSR97CBoecIa+2r0lEclUn9KjfsaQZ6dsNCejrPUD9MgtvB8omxBFNYIC+j
TJIu6kgGnbF3IV7tmvQZo9gNcElQN9pLWuSkSKzpg1vn1nnoZEiIjxZ3mwNYiBkVT4oPzGGNAmRj
fEy8qgy3YqRIqWy/VSkeDDlq56wodLZPeoRL9TRr08AZ0a0BLU9muFFNcHBRe0e8Nxeeb2z3aAEI
PtP6WFPrU91Xw81KBU+wVfmrM/TPZMd+bh7ssJf20cKWJVXJ9pBh3aekmYs/387S9b8XMiEysiCI
6RSEEqzy3dh8xCtYwoVRZLeF/qHsMr/NiZMhtDq/rLZiSk3rj2aXUFk65TayYx+UAwoDZVPw00Dk
4LTJURRYCyQTEDQeR+Kv13S45Zk914qZzVD291awX+W6irEfK5Rn/FWT0kWOOHNRoF8oi/iZPeC/
tuGSqDNvOLQO+jRIEp6HHvvgbkXZSnZkmtt5JV3OWM2863KdAKVlXg571nIh0QhgiTyOwJOt6QLU
udRImVt2XAyGsKwKlcTeYbr/yPIA4RmYoTeDZPCCLGJk9u6LysuGvAX6sqeh4uduX/Uk/VvAUVLA
Me3OHJTl105/Qs/ohSgfvWDeRkLGq/qwFF6OihvimAfkQAsT5RnK2N1JNmrUvH/ZlcQynQ5zUuBo
w2lB/9X2JKr6UU+MR1kgV9l1xolJIYIyhpt8mL+QiURLnWdRqm3fk7+8yWWPpV/JGzYoTu5NIYm2
0H4mA9MLaw34Tnu2swyYB6AqrYYJpmO+wOF/+x2kYI20gQcalNpe2UoT9mV996V21Yh4u8jLAOPs
Xe4AtLUccV7Ltt1a5R0xK9rZ98Bya60/6I35knrbCJ7tNRebut04y7aMBjGNXOBuPCYk7pAciqGi
wrpGUfb59zNcNgIQMA3FBSBOkKi+j5M/bD9JmNoW8GT6ZtrJKwHDbgbQY6hj789pmIol8AClWdHh
0nVqlylVQ58Dn58it8ImwQiVKZIILVuFGb17gUW7vb+H56pRsdP2JJoyptVh2mwZ4JcIpIeJaGXM
TBLsW6VrXSnujNUIzur0yJDnsruSrQZ0b+HG5O15ZRa+gtXCnMAtooOtbqfFoHkou+pZrge1ttvt
surRLU+pUAZwCyNHV/Ljdua6TyIPtAz+CIa2yNhP/xX3P8goxENKZZZTpu/jZn9kqVWcVJIhHS5f
1a1VLl78+z8LBgnUHwHuADidBbPm5gO4zs0zCDHQNa7Sg6b9gfpBkehkcbsD7MqeEHKby6WlO/m4
+Svh022LUrNEhKhTvcAshctMKPe5KvT/akBclFSZwhaOraSzYPNYA8I8M57o8KKQgAFp5UETDmwS
9fQRkvCCROD8L2TPCZT/Nd/s6+InKkwkikzXTF/0cbaBVdMIQ1s4zB0VqHZXRYZIXrIBfK8q0lNj
lx5bPd3PyBb/DG1iYLfNz4urs8TA9RT19tyYgxYZlnl1qPQ9F34xRlqDkG4WP1ZLLktGuWpr0oHR
5ShUCy2/pUTxaTSaPMxTbrKqraNptRE/46OkeEMnV0GGbY1HjOEau/CY3ozF/DJLmMHSNSa8w9jU
0cn7+GQuQzbc0zf+4TlNg4eXiq11tZDVY5foiu15zYY09q02JnkNEzuc8sEjH2zzijzy6IGjnpRm
LE5MJpl/HDmoidBdUaqdBMZ0mvbvydlDtRMNjUbpEpJTQjI4LSleY0entqMp8gyQ3eMzmUVxX3QC
AQXPeojAbGm4pMf2R1vpBMtN90HlRYvaKCPvWg6fGglpaB2s8tQs8hZWNLl0xjDwmOwusrVAUQ3d
qZpYzCAXvdE1WHpRHbYrcQtpf6wc88ft82tCRVXroK5ctQwcW+26dTVyU0+vlV+gjiuNmkAaWmjy
CjAO1+hP5x2mVP2w3Q9Rv1NrnnGBFcY4TGUUEFV/l5UgdVP1n4EQmLdY/yJMh8ydoT8rV/tT+ToJ
nyU2k2EhscpEyayE9myuuHFkDnzLcvOw8Iyiu6o+TaU/AlGz7hG3gCd2MJFLEyYY6Hb2Tjt1HSNh
fWywHYYCJQSKoRt/LDB8QaEeOHqpWwDFZxwn96rKToAqHNZNWiHrVGNMSvO5Q+S47IzCtOzi9VYE
RopW2NOGr6mEAgQhyakppGCu5cnc+HHFDL6zv251Qi5J6vNGlc0udiGTfGLs0Pnn0EDgO7uDb0xZ
Mx0sGLEY35ULyIvMI5Q+j+8ovobEeK4GqsE0x+8plcRDpBcIA+ad5ZILQs55quSxWRlvF8B17kBO
GOVhaQAdS+EnUsE+kjapPGeO/o0S3iTtqiLXcJp4l4E4BIoxUSn3TNzyDuJWuCY0B2dxWlwz006j
2sYHSZyTGxNUfKoGLlXWZhflEHoBkResiMNyqnAgw5lyQpHXlnMv2ARSAqmDy+aHzbfhmhmDjML9
YZewDotmHU3T1274XF7TesCHuI6v87g3KlT9a8eTfBQYQmE4ULfLP60J845qcMPjGCp+Z5TVmFGV
c/C8hm9R5wvECvZmAhFuGgPL5O0QsAjtTb7zuYFvD4xgYslITeC0d+lXyQqxx41w99KkwUvvgt2I
8jZZ5/8ctN74trDKSLYG6ZlN3AzefBTivi/x91CcZ8APOApTr0nsl5GFohMjKjdxlrWfMkjOPy7j
6KEYuP9VRbyOZGPXRYAA/YYDrY/R49/3S1JxYwkZAiPFRO2tZN5LXGQpSZlDM/QRINcJnRQ/nsbt
sQoUwphrQd+G9ZwWRI7hVesRsIGtuz3WLGO5nc1h4QTs393G/7ttSIF6ij02vxLgGfRtpgWgwo5k
W4qtZyYVD65/t6XgwaPSkFSIgpyfLVu4wvloa6kug8cdUABCX7ZZ+8HJxcKw1oh+Ud8QQIrgxRlv
ls5XIY9ObHZeR1jKGKrFRY+yVA95rW5bs594qiB3pwRDE24XApAW53Ou87dM46WkOQpulFhOPycX
D97/ZCaLEyKCAjw6lISwspnPiB0mH/Vu8tIYuCez0bttBqoUqwFb2jprz5yErNOQEq4/FYBs442R
6N9YvZBxcQ5N9nuWe1x4SKVXiN4IrMU3lieUb1WwBGOyEoLgFc+pHGOTDsHLWC/XLrGhgnK3PYIN
Yh60ySBw0XUkGbNpYvV3G78tuO+JJkBCZjYvNCe044Z+RVLNFrJyLBUlSSO+Wo402BsB7e6P9YTX
pbX3o2h45qqAwCSXLh5n/Z9wxjkwXYSjTW0HmeuFU1rukQC9fSCTv0G6XQe62gB6UL5iVpqO2Nr+
uO1s8Mki8tbZvnaLPX+kdZnSgahpQZiIZAuca8JNZOa3LI75GuQ54SlYeu98dNSbwQwD+kCbFaBo
a7MKrox6NpD07y/uwqiQKhOvJShWhhz9aCDyCr18bqM9Y28c7hMAysbI4A33RLLZA1MVDn6YKYk5
t/NQNMVD4Uhw+yx/HafGPhEw9TqkTRvoPZLfjqsG4V8fTJmJvjm9qa25iNacM3h1/MNaq5+B8p6Q
7H0Gn4kXcaBrlDPsC/KPya2w8BCWVlwJ7R8n+N7C7r4OHWetr1VhLTgc8tkDkVAlb8FKK5Xl/Zcb
25uPYpgIvQalidPBDbeWCxCIulLt5q55s4iypviU5mYohwTJs6hOlk9Yi9utW5Bv2StBVQM7HZjg
Hhth8S8FDcPm2Nni1qlJUSa3JhC7DlkWOcIZNljShyKDNpEYm/Qhl4U6S3N+kblG4I/Bt+YPZMdM
Q1fEuvZq76kyfQ0bNZr8qqv+PkmcVKLHbI0TgpOtHjA1WNigsObTbawfJo0nd66dG2C+bxuxGGcI
bIQvwAHLKvRrJpR8xkFdMc6kHWekVUIdEltPHg/S9uoqDDc7U16wHmnwyvo3zTLZJ/MENiIfnptU
++svzERkIr9DaiFjTVna0oYT1VnWU24Ci5MTwklMcYe9bbdzidvVrIwvvyCTAgBvzXHxLaDVGD6J
pLWJXhyy+tGtQCJdg+BCDhF4Mn5CHl4iprLAa1SOtoDcE81jF7dqmEfbrJ6UtD6mhVi+luXQEf21
7Lbz4OzcVx26HhtgX9hmoAlFt225nJET/ghNvJXEoAaYK0mMAy1cbFoQFzw12MfK88phZLI54/FD
/et13Ve11yfXowywqY1cKeaZCN77xcCmjolrm436ZEz3zVBWl7SHg4cwQF7ijDH2p5KEtSFecRnx
X0hIb1AEq/S2+na0hESNtrzYum1Ek4fpT2vm4jCwUx23VHIyrfYczLfdyqU9z+QtWgMCgc3yPxB3
f6UD89hqeRNXeBnDz1uRGBEOpgNZdTR2IqNIuX/T3TA1p5fELghoOGUF2zE32odr53QK5jCg+x4A
ilgQh0D+H7iPfpSkmLqZ+EfyPqZhibney8lOdejkRSiFghW/yZb9VFtNFx3LPPnSRPQQezg8mqK1
IL8JXTWYOwNVrkS/U6ZSbovFgO7LiDDlKSWKC8XUrVi1R69i3dFt+kL4P012+q/EE5yY5nfD+RSW
fd+GLPFZtzwULn4vjY+KMCLWp14RmVt6Qx8Ypn+7skFPiufaEFiiVlSavB3XpR7/rWOxS8NmJF5G
ZeLdMcFhsNG4LbxdsWKI8UcZurzqxFdh8TUR3q0lQCMt2dQqk9+Tf7Ef4N4cYzw7Hzwo+qFIGMSF
89RsElmKTIjk29+Q9rkn7JPNb3os5H4XJvYfVRv4LDAE6na7MBKCuiQzznTGa9I0MKwW2slBQBoh
1sL81pZnUiX5twkX7EwUBBvSft5/pkanYDtuOZcQr7LdFae1AX0oqstA8iJnKBdLlsKUoV5hEME0
E1RksWQDyq5qyf3ATwRiNwSSwZ5YKTcOgIF8PGte0GpYeijGBxZnPcEfqhnavSgBbTxi5zga66dC
+49itUcKs95EDZ41a2sTjglUZrm4sTQH7HNJBpa9hARmNYgpaXp5Xd2ZL1cHzd+Pmp5kuWATY0da
zYRZDNdqVbVJmBvjpc4SyIP8fWVzOWUTea9JoC+3RfZkayR5c4xjh7FY1nRiSXmPJLc7jlSjIrq7
wyccU0z1krQ5dI9aZFSBG23seHwExRtcxIVeQCfkrMGq6Q4A//vvoEJazP7KBhTB7/sj5FB5cDsX
m8tgBqKuXhgBmMQkOm5N8mZj83lcWu+fnz90E0lKfb9JRD3qjQCPNSBIkeDLg14XyMEM49R18zHd
/HgCPvLd5g0qg/to9fntW1JAR6q83DIpo1Q3zl1a1Ayo1Wu3/Z2FcV3X4lMnnCEQDZpSRSZlZXOc
iYyKKdszBPWPXbRqe0WJjl8/ZQoxtw0VrSCbsTcxJoNsfw17GktbohTGH5LdDNnHMmYNgd/MwAOE
UaBjHG8IRgLUfpbjiv7CIVXGtAiG4ovcZXmI5nqN5XEXly3+9zjNH8TGf8ghCfFdfJTVpB86CqVJ
wurE9vr7Wc0m0U/TXoAO30SCGjcXLwRhhg9Wtv7LqROhJGwL2/0g0ehJDYg+BUzqzdcqN+7ZiBmF
l9CSYDrjhNbI9eeLX8DLV1bBEVWlb1RrMz9KGE7Eanc5MPn+1SBZ+26K6WW0kNuv1YLBXr3YmG+4
edtnD0J4Rzg5Oex+4Javz/ni/mOM4uyevkxeZdbTpA+sworKuv8WE2Yv0Giqrh2MoT1GnznbN+J+
DtzFe0dRjmfMd2LNLB8bhaY/yQFLqg2iFYHT4HwRZ2MA5S18g6Qi29SLK5yKHFryrQRxWAkVOXTS
Eidc2nGOuzBRbYdOlPG/7sjjIOuzJpqtWW4c17/IXXEE+2Ct5LOR5n4tTf+/bpv6yN5Q5c9OEwI2
IQQFWbQ6F9U4rqwwNRPa1i0bABjPPyFva8Bq/NdSL3npuLzfyePvz1HA8lR5cbHBdeD/VufgIozy
GNKZuTEBux0rupEwkHUE1XC6oJIaWrx2eRrFffo/ys5sOW4g266/cqOfjTAyMTvcfqi5SBVnanpB
UCKFeZ7x9V4J3m5SFFu0Xxg1F4gCkJnn7L22xhbXgt6Vlm41v71NRMWVLeWCXEX9BlewBhDWOi6X
oFEb70Jm33bFwYACAxVKMvXgQ2JUEFTWroOQKUmlU/tgXjc03iNrMYzUXdDtRk4l6g+NUx+pZTwK
n+of5m1Wd2r48uJPFUVfyIc2oyu7mNoEFIF0usud/oL0NZ0RzijX5dj6a2D8T2G3pGCs29jcMxSy
EnPbnyhA9V05EYk4FiFHNtSiNMOeEgzUjCDbKOlyfxgrsINyQAlFCwpRHOd16KA5Mi4yuDchM784
Hh+DWHxvG4QU5Lowbg20cfaRzvk1N6qciAdGgago/+SPrQc6F3sH2QWNfW1P7XVVgDfUyKygdXQN
ieK8zNF+TpV40rjUGskA+0un5uLw7oFgGa0LuxUUrG9QvFroSyj42ihhqAHwYwb5VW27rLZ6cagj
5sF9TK0TH+0qDxS92MBkSxzbcdllY42+M6Jp6eRiB1KQVXSmfwEUgEyUH8no8R6Vdnqbd0hTiwln
//NwzJq/rkuKapmmYtm1L25s39EoydDFI90tEu+xjMMtXjEUiCqcNcgQqUh8YxxzKrytQK3r+6RQ
IzZFhEKDJdGp7wbyChsPzSHKy1FiXopMXsIC6w66DTBZFPDNxp5+Qu0gqVGnIk5lXAgNoW7MHZNn
s6TKXln5PhVml5kwlZKtptC4cy3vElMc3fQuY3FvDkgShFfkdM6Ac7l0z014p32DaLfIKMGU/M8M
WcDOLa/7FvrZuRGUV+3kHeP2p2xp5wDtZA5jRfdlCFuwdNx1xDVdUJqC8Ehb0BzvgKNdy7Y92rZ9
lUbJvei782Hq5YoyLQNLW8Zrz/COFtkDgKXTJyuNvmPp3DXOT9I/GMA5E9tMRGeWcPIVvAqujqL8
UgYjAgxKambO5nL5we9osMxnj/ROep4m7bEoClZ6HFid3lN9CE70wXHLdRE6YPoaGw9Bg20pwzvA
yFx5mFobQmwzRizOQKN2DvODXFoXVXQNrvxX5AlW2g6FlvwR3xicRoSKSSwf+1JwfRfU/X2rOLaa
f5mVzLuCGtEu6rdiZ4bNXRzjjdRJk2NJwEIc+WMiZUL+7dRtJ6S74YCzmzYeQqZxp84LF4kf4wnj
bW8+uCix1lZbPeY4z9D3w1zKbf2zIYafhrKruHF/aLXm3LIcCiaGDknb/upEqEqpUYcxLf75AuUK
z6lfLI79U4QbCoFVuY6othy0lkajjebVGL71NXAhXZQd/ksAvJ7TcgiXiJOAKoIebZhwxqiWczXA
07H6HKXeFk7z+SSL74FwWD6oyUSdlE9+KB5T1usCZbEvnKuqwy6M5Qy9fkTREc/mLy96dPDoDWoe
G0TGlVFnRxnb95k6OpoMJiMCVjRzTB9ok1MzTdq7AO1QkY4XyyUhmAYmi8yeWJONWtetGuncYJI5
y9dfwgp4tlVWQOkUFkIE5Y/UtS5ztwfEMMFfYKBsVe7iaJvwtoS4bw0CaYbIetDKO5ua1Eo49g8U
trju1DShKohMrFpOZKWirJvv6QjtdTkE28q6MgZWHTBPUa9gPFx7hf650xmsZuLoBlQRVHwbVifw
t1a1OgwVSQljGcl54bCJY1b0Y34OWuRQlN5ZHdMaMVqcyY1kCe0E2acaQeg6acabvhuxP7YQDAcU
dNUMBT1oznXdnXci0FhHthdEOlmrPvV+hj0ratpJXBsSfG3xXV7CWu0x122tdt9Z6MP+9ZUwucld
b5i9zU77TbPkxVAz7XHVFS3I5LXNQgW9OzRTdWVIKbMiR2l37in0vd3kBfcjWoq4whA3CGYUnIex
HKBCOOlXNkdicpYVACs80ra2K+qe8avUmEBRlFe7yKcx5hjwwge6XLu0pEldowPxBiokQUODMspY
3DDNK5gVspBz9KJYR632CapktRpLo1m1kc4pPkzpPqL0iPx0K2yPmf/IMVdC3Nny37jAFo1SMghw
arAbmRUHIHCr0SS3NLQ5PaKLZX8tE0Wo31xk0m5cm1hp+D8Nl4UPuWVyC3COVp8c1oXFwGjCFKEa
pN+QJZcx9DFPFNm946HdhRGR70fQIGsZOodOnrkZfBu/8RzK5P5ay300Du007yWCASsGSqS78WfP
KlHhjqilxuSHbSI6jbWb0qUm7xYuq42oPtcGXAxqUCqb6CZNDcBMWrwN42+JHul7kKkJpalox9b7
wDAKwGFp84mIBFwSun6JrAuBWnppZcEvUSp3KTGoKBWYjOsOhRfX2WOmCD/NklK3ZGcdei7v9GaP
kLLby94oP7mzOR6Ryn7O6uSqqwHPYnrXP2UWrjC/G88nimgXPso7hN0Hu7wXmmFeTvRvXBuVTtUw
7fANMa4AhNDVz9jCUCJUsGFt0E4/YgqiS6vVm448S7R2Gfup1H4k2pyu554JIZLQXyyYbvuiN4Ey
TNe1aXVrvTGis46iGAUNzFHllpVeRgvRuDFSceGGQM98WXu7eQQL4ib1SXqsH+oshN5XtJTEe0E7
o58xFnT1+RT71pmZlL/KEMpNULT2LhncNYmm58jwnTNyMSyar6D+NBi1sFjorg53vaQmYgVxf3aF
5oHFmmZCz8VfnvintNQyWgb1k8WCdiMGcQuj9Rf1RcEEsvoWGyxr2RfZZhJyL+E7rTpUxKsskjvD
HK6bEAJW77DEjavh3NWnK2ewQEaWo458TIfU6383k845usRJ780iinZ6Et97CWtGZmPDOpKe2JhD
8xmy9VdEpvp+9mkZNKaBHZBo991oD1/M9kcVZ6zzHbQiRiQOIV4/rjxfC6rAPo5X4hRZn3H9va6J
5d46LbJ+wsCDxqcAO2ZcmwaEvCO1B69hIRF211wDYuhpVH+qmQDqSk/pXNG4ca0M6OAwfSXUs9iO
I4t8ORQXuT9OZLuBmJ0S4EhGGyrVnbWObS7rwTQ9RYY4YxqsYdQt1nOHxN1i3shaKooABh9y4XON
dTH+h22xTYlGZvKWn6KRZlTGtB1mQXUma0oPIrHP41CjfRjn/XaENKXVJoUmw31I6mbvu3s8QQGy
HfnESKkAB52+66j+hiXhMhAFz0cHzU0LxJHuCifyxMSbWmGDbEg+dl6tXTT+PSf1ag5YPIgk+mLa
CBb6DmRlnk5nsAxYpFbBcLBhBaDxvp4bCwG6mj3U1o1rdcVGp6CUpBxhNUX3gZIpWYL9ptLQFJS0
aSkO2EQGIziJovAg88jdxHXwoGcsrg0zuvCYOmz8rLuIfYwGwgSZpgESiXXKGwxnKPCTEjl75R39
OTZYZXewX6PikxlaNF0gbxCNvdK8gAIEvtRyJM0rgHQRZg9u8gs8B5IEzMwTRA4t7eYN+isZPfgZ
Ra/K+4khIqcBT6eyy+xHbIO7AkEcNlq9wbxVTVj0nBgHuGve+Jb95V9PdC7K/4mJFWBZfruoY1Bx
71hL3RfSBowS9ic1xCFnREBMlqmT0R8m471dt6NJD2ubqLVgZ4f3dLMaoC8wTqHsA64nFCbhIr7B
SwcBx2CpE0hVgGBe1jthSjR7dRh7VIXZsDecUV7mSRhy5FGoD7Dpr6fIB8EflZeUW6GsDquqb8xt
MdGjL8MfPRrtTYDyAsU+XmmLBtI+4xOnwMaDW5RkK5VyJzxmqwnFX6yVTbLukPziJx5zIk0Sb58B
Y1mJ3L4xqPZtKaeEa2byFKcpu5Cql5+7vr4pQjKUiRby6NhjQvLz4ucgTeR6iLO3hpFGe3tEG6CB
wUgKioKVTkWuHpyjHH0gN8l0LXQuLX0PRMn1MzxQhLkZcXs52EzBC4teyGxchwntX8t1y21F8Blu
KZLMohgHczBY/clISHbp2nDa4Za2JQOz2TZnVibms2FKqM0FNk/RwGGiD3XSxR5te3QzdQg+kNG+
iCpHXJv/aOI+++zO2Q5HXbculaMZx+F2YDWzo16qU+P22EE0FVeWTVaHVTDeNZqeHbqueBAyt6mW
OTi6ppJ4rz490VoXm3j0fgiYqmt/1sHSFn246Wj9nReOtdc6/0iJn0wmV3c2BHbgWqvxU6q0NKh2
pKWoW71KUFtujerWy93l1pvH3nvbe4+NJV5hJID/+uiX17z37c+vXp7xHepbuIZebWUUYgICpvXn
Vr/ZuPdesjxWT/2ZobN2nd1yj5mKbLtGZQMGKvVulqTeLX+Wu//56eU1zfLuN+95ubvcEuoTnz/n
zTe8eneG+o0L6HF5x8vLDM/in325//L0ssXPnzoUA4BHjZaySr7UgILUX2MVRMlM2u9u//KoRapt
c846Hrd4nB10Qealo3IwEVQR77rcXB6U6hnIrTy43H/1/KwSKpdXPj//cv/tK999HrPOOx/6siVv
Pm75ojePPW+MXbifQk1Zy0xMRZjT2azlY5ZXL3dnGxUalEmeeb6pqwQ60ntocS4vhQaHBW95w3Lf
GF0+arm5/AHoxktffcDzTfWBrz5l+VQ8wKS9JBcWkqZ1rmmsugf8EfyYKmSy96pyXr+9GamnlgcN
FTn3/K6X+70Yi7MhhmdDt1dlXC4fAvR+ExthdXh54XJreclgQDJYL5+2PPjqe58/3Q3hrwEwhxRD
KuzyB6Ep2ZdLxOurm8tT2b9f9OblL3dfPsLJtK+irVU5TNUclife/9jla3BtAgZ79drlDa/uv7r5
6mOWV5FOhm5pHurNcnwsR+tyK8f2jpXn34fo8uDzIbfcfPPy5Ud+eez53S/3X96yfOK7Tz8/uGzB
y6f9529cPnJ54ctGU6ccIMYlVzT98zNLHQrLrZc///Gx5Zf+f3hbmZJbTuE9/QpDEHuF+o7nx/S6
4Wf44COW17x65X/csmVDXzbKHsPPrROHQGvIzzRAR736k6UFiroCk/PvT768dnni5e7L+5fH/uPb
ltdleCfh7auvdIa0OqgG1XKRXC6PuYpuXG5lMCKorc5evxtkDQsZleDzhXV5uhxlv9ailDKquti+
vBlFFXt0+ZxXN5fnl6+hlkHAm3dcHnl+xXKTuI12Zw/59XKvAx+dHZabbz/KsJ37XkUev3rz8sLf
Pv75yTLQuKgmPeUKv9eullfUrgjJS1XjQhdN/TrJiYN6+ablief3VQoAVRV3o6MCWy0Vuq4nkBue
bwpfwDWo6wNyI8amJWf9+aYwUAURkDeuX9KzZ4dEzmaJ6mbxrPIDysOSqt6WLv2OJWXdHFqg1MJ2
T64GK7H/d8C6oS43S9T68piTEJLoZBQKl0j1JWGd+vt/x6wvtwYwAMeK3BTgmZz4xfK3+3fEuhip
b9kzSm81noEt6uctqpp0O2XiV9rYwaHyLch9XABfvnu5tTxmOZdZ1g3Hly/t1Ne/3E3TEduQmiE2
//7O521YwtTDegBzJJordxleh+Xi9HxbttPOtDxnH+KSIvhApbs/34TSi+pOj6hLq4v+8qdRTxeS
4WC5a0DA20dltNNU/vE81q/D3pfHlgD4du6uCwtKdVWrFPLnRPIlXNxF1Ar7uaFMiyjvDKAsy4ah
Nr6Q+eBuAbuaaNPPfTQDZ47GmbvcWv6QyvLfd0dGEmWlSLbLEUNloz5bbqH2qlM8fcG0HSLtoTKZ
DvXLsWOUau61HEGTR6Ubgf1RTXE5GJbDZrk5ZnRUEwIJiRiVxZmeExbszEQEL3+Wx4bWglg4sdhV
v9z47+MnUm9I9CLkQDPdg4NXdL/8WMtPutzqLDXqANkGwp7mmFPV71arU3u59fInEiHpD8wanyPr
l4zs5ebyyy5/mqhFba6jJ15mSx0cQZuTturVJcSvpb4ZSrC1Mwq9s+X4eD5Il/vF7MRn//iv//l/
/vfP8X8FT8VVkWLWy/+LuI6rIsrb5p//8P7xX+Xzo8fHf/7Ddbno2bQ+cKXZjuF5jsHzPx9uIooC
//yH+B+txdXCjcnfLWs9vGpab5v5gsBXUNmxF9zYNqr8GjcA2aatv////27TcxwH+Zbl6lL8/t2g
2kJo7F156sf5hiHxrJWHOJHfvS77OjvuF7IpGqyAcvP3rxXqf3rzP3u642JON21HGt6b75WJFmpu
IZrTUtIUHTwUqjVIU1QVpiJOTb+f/ZFCt0sFEF4ufTNiYjukFHKObj7YmHd+AM/B9aabho0Y0HR/
3wmJOi3D2mtOXWTC1xBHvGSUHkHiY4EfdhJxJCt3aijmxBWTCkZXo6n2S5IUNE+/tYsw2oL/OeNa
XKIlRSdFi4lEEsyhf99Sw35ntzm28NhYW3fsP36uEneBEbnNqRTVOSRO2ty911IKbc2VHVE84VLV
nJf6BSbbbo/7CjHy1AzHEuIl2RvJjUSMNsLmpc5XyZ3ZE+AT4iJoh0u/1b8RWBfve7iuaFWu/MSG
JoVwZJdmMW7CSWcljSiy1xh35yG/t5I8WNfpPSWZpzp3dn5MOp8Rpe3q7/+1kH/810IXHJu6Zzuc
KtabE8SSwA8dY2pPuthHbjLt5iy+7hnUtkXp4L+hUFyHEn2KPv+gpEMbJ8N+3nYfbIf886BlO/h+
KaS0XENXx9GrEzUhpbxsa/C6bdFp58VAuK3baWuAdnf0vr7aSTVu+gGNhJEizClbRYIoasp/dPG3
eId+MDXYVr5PWqmLlhbFwF2Nfx+NefirwLg1NxPpllhqtRF1ywc7UZ1Rv59x7EITtzOHuGW5jvP7
xkdkO4pEGs1p0p1fzVhR9W97xJADWvEwf1oQKg0lQyJwz2hHyOb73zdAff4f38/1TXcpXpnm2x8x
Jt6qouPdnKzR24Re1mxcGiKbIceP0+TymgCt3d+/Ubz3lYarm9KwLGG49puLDC4zSCIxv1cZ1+HB
dY0vWLU2My7MdVlaivM6E9w3ocPW/G1eYi6MSNwqiAUFABj35GMQm2GEBxLi221rTU8fbJ/1zi4x
PFPYjslV0DDeHNch7rs+q/T2ZIR6f/ThvepxVeCvITICdCpid9ACYx5A4NOKq7TzrrI+vOyaI3sS
2EpF7j2a8rsPtsr+83IodFMwCWRQsDzhqM1+dZjTGu3HLmC3Ba6+E8BRES/MP4NSZLu8HY6uogIl
ejlsaCzeGNr8fZzyB9+FwlWIiiAW1SvrrK+lG+Qs0U3sTeIhDfN0C3192E6B6vaTGSvRUgTm/Mjx
iPe/+1nPUiHl6OSb5poT3sXX729nPexh4BBXnSEHsr+7NZwZP9GwOVrIUAPcRXoQ3pVB2++xO/3s
NfiQfjyCg3XugyG7tT0iRVJnyE4eoUGijS/sKaJFLJNiE+AGzAfqploRSlygdg9TakJ/DRAmFfWh
IA4OqIn+VPUe0Bzb2sb2eAo8ODRksXAUJWiLsVyejxE9onFyfpZWh5oIVZ7x0wtdcnGglAxk1m0C
DQFKIwQ0YhQKbqLTfscKCVG37DRow0hj25IoonGyN04Kt6peL6eklt5qVlduatIpgQYFJ4+aK+Cq
/Gg7ADt9K8DTlNMLp3Gyocn8MxiGGwyOOWDf4Fcc09psyuZSb4NHn7oxTd50twxfNUTClUZNstTE
GQIol9hWN7jq8CAE0EsgljT7Mfd/aKFTEC1lU6pFlEWPY9eHRnJMO+1GIQ8AfIO50JttVxq0ec3o
LsbSDOKC9v6gt/B/W7itzHHOO/xqAgvizk8wX1hmDbbF7B+CEp9kM7anBkMsPnrwM+A49A2iorMW
qvSurdFBWhOCGBQAYJQaj9xDe94SoPvFqiBSeg16RhrbJErouzz4NlU1+sOCRM3c3mgZlks9ozsi
I8dcDRMkKmTK7nYSm8mZxlVsC/K8ov7r30+j5eR9c71jwLIEChjdM4EL/n4WWT7kgakNhlMn9eKA
4w6YPlhpB1FSlYDkxajyiO/7BgKIgyWyQ6/j0LFLzuzd3Ko2cEH3wU4u+Ln9TZsN52Q0dGuKLw0S
I3hYxIQ+TZM5IFvkN5YRbfpBe4pUYlSRGcZKH8YzwlSGZXiELDgfwYT8/X+Uf05HBNcJpo8G+BuD
ydzv/6NmZjpiIdjIttPeoHb5Ah+I1CNFxScuci/7n1E71ecSWnFimWRx+ibNaA07cV66HmjQ7mgj
ezhzBA4Prw3NFQS/gg/ZBiPYm4FOQttuBzPfZZIfCZcSvCTvy9//C2G+MzRiDWX6q1suM3HrzdA4
YXDlgOqbk2aTa1H7CO+rkM0dxABYuXdgRaDAiUYTxoaOh2qgpVKKHFqkIItMm67z2ILfVqfgV+MW
SE6HojX2yo02BE9lVZlbY9ZuRSwIs620oxNYwWWZ6Xv8n5u+p6LMCuLWsr3vkRsdBlZnaAkQCild
UmsTvEfAu+9l8rMG1rqoRHLsdFIB7NqlCWf135q4ukNqcu7WWvhQfe5lvfWqTF5YpCVv3Cr+RF+E
TtpwyEt0imFv3ljom8BmtRopY2wrwXSnyEfzOSUFvpJR3Lqhea215bjlwHYRLI4/nKj7Zhl5vQcO
sxnbKDjrY5QFh3xOwdpluH0Gvw9X5YA8wq3ny7FzSRCxH0vIxynmnYOucP9ejUgiEhgJ4GGtxwEt
m0hBiwdeeO5hjcMKhBWx5T/ZMAV+iItq/tRCUlwJSZ8TifeNIpoF/riTQ+1sBQyauIq9bYXIbFeS
WVKiWwPJOR6B7JEQUg4kr86xvdcmFLRz0mo75mHwuD25hw2mbaSF/EF3KTQE7Xi0S2z9KAW+haTT
7ZdfnW7cnU0PDM0hPdhQlt/mKD+W6W3Za2cCUBs2F9bgU0WrMuzb6zEhecrrm2TTtEAJUZVubfTk
G7fFuVfEjBfDTOpLnNIoBOiiMfQgqQtm8cF8z3tnFOeQ4awUCLwdS765/qRzj1dDpxEGiYPAp1Y1
BB1mPrYz/nSM5lZHQr2xdPuqilqa1xXKNQrB171DgzfIQnwDyEjIcNCYhpAcYnX2bZYx8kvFe6dV
enIMJrKtcIKzPOx+UaU60eaN1mYjb2jlEa8TZC3nLwsoaD7ditAxVI4hV3A3aG78jgEuTvSLWIBk
0JQMtTC976Mx384imOEsc+bV+meaDtmpvsmr5kiOk02Jg+Zk2YZXZRT/zDj1AA8BmwDauhbe9AWp
OsJIpThkV1+NAVc/0gs2QDBIspTZ1x7c067jW/1RWdSBnjIpoNg2hgFNy40s0bZSrthOhvjcegl4
DvCNjIfmue1EEUimAgAr9G3GLBasygGOiSNeR3ZIrn0tzomhRd7RoV1FkB9sDClA6snLmvjSdSoA
NUTlE6iH5ADE4xi2IGUD2HjrVp8CRH8R6EOL3meED2xmMk9h0B8+uGYL952LtmtL22EBSZ2K4en3
i/YIc7NB2NydkouhwwHpNCUJokn7OBhjfC7QNEZzdbfQLcu+bNdlIODsZDhkE6Jh3D5Aa1TZ+1iQ
5NCSOIKYkCZ9AFgxNqLz1hQ/Ze7cR7E0jyiQ3JVO2K/N3AIoRnHpIe/cW7l2ECMOMRcyOxNrsd6V
xtABHKS4pAUhye4DeuQBSOwOH+d3J/mOShvZ4QDyQQcbtS4pXq7ofOBjbkhzxD+zRkPDshTFu65S
jzs8yn3d40Vk2lWXxAQHM/Ji18GjmggSLJw076kl0I6uxvY87KiIkqlgH3qbhCTlgwr8Zjt1TKdG
bNOSXOi0YkN9IPi7IiDgxkSzESC9ZAIN1wEkwsjcb1vrG20xSFtEKUtmbG0Vcp2LL6s4uGlL2txo
cMwTce7lfvQwKYze1xzhf4fCDH1y4u/0JkRANCP0C+UVx9pJBIhy0bijuBvqT8bUp1tYgYR9GdEv
CcX+KMAN4orOr4TTwovNgxJBV3GsyIRc68aXuOvSQ6JAH6Lt4HQGeBpJNzjLZDcdMDDVDqK0rJEP
ObO0rd9KsU+74r6s2xtLwTVtCyv1xOBdsMRmWmhtM3h/ZdldAuSozstEbCuQ3ZgSH+sgXCeVhZqm
NSxkxTC5p9K5GkyOErOsc0Jmu3PPh02aSOCNJf37lpIPgDmOCj0FisSceVfjGj6BqgR8ZbkXgYPp
eMYJhqEPAPc+1FE0+Hqvb4K22eeRyU+YcjZrUdhtZPJdAJXkRzX35F5+bfNk+gQFCD43Uga0yZLp
n08y2RGmHpEECsMEfGELuvEiMfpfKJNqQD3GHv/3zWyFwE9yMFazjzi6M4qveRjVe+Rm+Qf1MEuV
mH6fLVJ9kgaRNpR1DEu+WXOBPdc84iOGUzAGCKSKALNvvm+KTIK/yp5aX4eR06YPDbU5qYxM8M8f
q3keVp3kIOxwCuN0xhFqA5sewNKLqCClqd3bOTTOcADLaxtoXu0qRJYXYpxTnNaZo96PHaCgGJE3
0qi/EH158lG0d86X1Chu4ia8gvxxFQ5+QtgsIgrUio+JrsxEM5e6gDD7pOmva1A3A1HTSW44G88L
iA1z8HLl7Q2t+ntlBl4THvN9FEjfuikgsVrNw12se6HTn2tynyLT/WAENNUI98c+9ah5UO8wdNd9
s0/rtEVSN3TDyTB+mTYxZ5CX2FWVkWwxxkN1Sz14o05E3nQCTX0ydpXLvMBT9YEgGrcWqZkrz+sf
xqo4yDi+NcL4WuDeWKU66isidnwrv4F9dHQgeEFlH8lWiBj3D1wpAMrkHrMtErltn8bAWH5Gs4mc
ac7I783sr8u0nXCQYB3ql4HaCuR3LJyb27ovpu2SFWipn+yD2e6fk10sSUTYMX44NCreztlFR4xJ
E7fDCV7LmZO03Zplx0UqkZwvywUKzTuXYujWKc4xsJK1RjTs9u8b8U4dk40wdb6e8cnVjTczbtdq
mdR25nAiAeAOukt8w2CLu9C2fwI8sHdDNhdntYm0LhakDJnNNG5hFjY4Bkry+vKovQit9rxyigtz
GkriLBIKC7hXgDxu6gqtKLJJuKkCn5uFyHyBkPkFvTYstsPZ4GK9lH5yC8zY2orGy24p4MFrZFa6
CRnP4EkoyXYD3l7BDP7+38t3TnbbMqRHtRmzmCvfLJuC0hCdpB5wambrSUZcWvv6p4HqzS3Gm6AY
v0V0i7YDZ1FwiWWlAva8JaQSTOlUXsEhY9bi4xptSnj2VeBxCk+QtB84CQhZIFgDp0xCEyjgiFdV
0EZ6e9vRvG1Sd5///q+IP48mUu4pXenU8D3He7t0SphPAa0ZBR0dCAAJaQ7WNG+8hrlegTMSvSTc
GUvlzVpQdQr6ihTiP9ifQv/jRDdcCvjMZlxKs3+s38KoMNwojCTNhIqZrPL06FjxIUujsuuAGXDd
wXDK9AbJIfO52Kuv/74f/vxFDU+q7zds2Oie/mZOFaMSHOJ+Nk46SkUy7KDGztnJjhyWNq1zHQfu
xpxhO/39W8WfX2sajidcwxAUGDigfp/K4ciOLSYr8mRqebHrBkpHiVBf6wL3ZdZgB/NtJfJpj97a
KNF1CcpdwJV6I71Lcj/axM4VM7hD018UnXj6YOv+LL+yOqStxXjGJlIF+X3rsMsa7UysAgBciVPP
14Lj0KI0tjASQbu/xiT35CbuExDIYmX39rVR94eGySM6qvRzLlghRIlqtHoP/lx4H1WHlwrM7+OD
aXL1kBIxpa324O/bh3VwcjueOxFalK6KyLssSI9ihV3dyUwZVoAFbhKz7lfeqF92+j2ZCdD+jRgM
kvk1TpyN6BCvJm0WYrmHKpSwAB1yG41SN+xFWzxIrbwuXLzFYUKpG+4AZgfsgNSdQb/Z6V00wFsp
p458cHleT/GXSRPOKouDT64eNge7cb7ZQUCzJsRM4/jdjcbIDjiP4NpyJpee1GqLUcerS/OgNSEV
w47MTJcVBfgShnjoz9ilxBMJUYd4Ni8miQ3d1MfrNABPX814w5BYw6G6TwnF9V1Cy5QfDBLEWk+M
vR95J80MubawgiQyQALdto+40WKQYcJbW+oM99g/9ggkJ/vXiYYH3d4VWH6jeUBurYAnXkk4udA3
IzUC8oXGW8KMUX1XWCv6EvebtFlW0Oc0tguKIawrB+BucyyaDMMEgRxVy4hqYndd10QaKhioVKAv
2besOOsy2jhDiaPZVUidOlx/cCS/c56ZUjiux3WG7tvbtXQVhxXi9so8CSuEvTtf1Nm3SY4Tinuc
bw2G8c2IFQnb5CMBl5cyC79Ng/2YGNqxtdqrePAfqxEbfNBioMo+HNKNd7bPsvGluiznTBzyasn3
qmKfDYmF+VYHeZ2C/dDz2CXbOvhRBx1u41ZBkT0PiCWn2RRbj7X07s0pfqSWW65aC8dPGofY2gj7
6PGl5faIfjv2r6NgYKpS2N9cB0ZIWGcPlFOsVTdp1lpgQtCpni71WuyR92kBt4SH1nrOiITeP9su
JfYBvPVKBSWR7HcZSWwilqMOzVQgm9eL8zhKhy39PXoBDk4Ohc9wI6wZvZHg0HJvsFXjtFMXBWKv
NsWofXNVO3asyMNlynDljaB5nZbzotO8X+McnessNsk/7fFoKPgIF+Q9roXvYwSY1B4eobp1W6+J
fnTzyEJIOFiCOjxNbjFd9+DNVl1DaiezRDCcZHzOpjtsE0+jrunq4Hs0Lu2exMlrlThGqDZxuGEc
Kz/pQ1TtZws+Ru2HnHYzyIGOjPe91s+fMHFpu9YhPgKqxaUFUGVf5bAhNMn6dzTafUPNHBsWNC2F
fhbF9WCxl4tibtZd6Z7j3mILgWEEs39LZY0aG6hHCPX0RHK/T9cTa0gXUiIlCkY5fSIeEJV/5fTE
I2fZcYA/tVr4Z6ULpQS74I9gAP6vTV81hQXJqa+u3HMRAj2rFduvVcAT3X4oIv1bNfLbMtuHS5ZP
KQtwfFfUqkdgVx+OaH8O5RiSpHSJeaYZ+seYMXqhMB3hWif1z2YpnaTYhwnusmpJs+Rz32vMBscR
gICubZMydz5YiL3T46UQbKrRyiJE0HPVqfbqVDJkC3axL+yTV4PnrsNkUyWjhqNwm34qR+ClWNSr
bS/oEEnTPKPzSEL61ACOQFHkyQZfb13BXy2/+WnFha1Kz8DxfdF6OnbumO7mOv+W4Jr84AqlRvrf
xzLs61RzqCjRbGBW+ftmoykvKdZM1inAS7GSlvOlTNMtzX0sAF2/n8v8a+2g7iFrDOgdriYx5ddt
bV6Sfe59sDF/Xo2UiEL3GPgNm0vSm3HflY6I6jRwTraGphVbOpCMob3nwndRq8BkSwPe6OdXH+yC
P6ei6mtNU0p+PUd33nxtqnx3aN7s01h4F73d35sN66nl+jD7ZEgYVBsA9RqbWXMpwADizfOPqq7v
/uvsfduWSqhgvtkGIjLGHi6pfQoll3nDenAw6K8dGydGatOupHgy1KP+wQ4Xf650+ddtpAkMUqzo
lnni64M2t0z2OFllsSO57DWf8JASFmeGIwwnKpAcEpPtuax4OUipEk3rORsOJiQ3LwPR6bW188HU
9L0dAcHMtvEtUky35O/HY6ybWhqWowupy/9mWNlnu24OgcE1ydZ7CHVF+xSm8Uerkff2A+RH13Qd
2+QUVmfJq/2AZMNyfK11T2MAnNsIqT0yHQ9HoDgd8yVHv07ASB5AU+PkSDw87XI728Qz29MD8Qkf
LfSE+rnfnJWWrlOatOiPKb3T79sTALZqcLu55DFj6TNsDaSa8+jwK5LbC6QF2MInz4TU4CiDtA5X
EL5LAF+GMRMvySYFibxqSvM2yvk91U6rZnF0yt784Agy1Z55u6XCU6IWhGiO/bZWIsT/pezMduPW
si37K4l8ZxbJTW6SQOUFKvpGQTWWZEkvhCzJ7PueX1+Dct4LK2xIVcDJkz6wrWCQm7tZa84xR9Lp
B0ee8oxpHvrFqpJ0Ruy47FcDac9bqon0hNOcXPk63HSpgVqNEJR2gL+ZBApeHR6rWuFa1RTxqMOv
s+L+idhgpFNeuWoh5jgtqNUp+yYmAnaaVlLhnX3Ng0Y2e8VPgfu3CKvsqjdhXahTfhFAIVhKhQQE
06ePYUdkHzOMTMz41KBxYhOm+tiT7OUUdKnUhvyQL+aU89uC3seRYMxUi/MVW6uz9znQxjpScoXl
SJU3YW0Wa2I+bws1/O4ndMzNmu0KZOD7qhMEBxVMrll6yC272hup9YWAxph3cb8/I/Q7NFrpsqKY
o1N5PrqFnWlC8TX75FHRGPsZCxYBgI7obHnyaMQeRC/fgs+m36VSlYtj2jgz07QilHHVSFYjjapX
IHFWZZk6LQD5HAbFIbCAbLBVUKN8c3BSh6G6as3227vSbTS8+6jz1jUdvuU7wKOJgDJJh5jTgL5B
2wA2+uWdRxdCjgq9ggqeBMXKbUVlf41nKodis8zZKaKN09nMSeWxHgz380d1/qrNN8fm6G/Shmbi
ORdRYiqxdfITvFOqEMxCjigYSMncpzR3kVOS2tdrRMsR5wSe4/NP1s/3LDTYaLPpLHQUb2lLns11
eM1j+k6INkrZ0+9R68dcqW8l0m0FlN4iDawTEcMNNJC2PVrlFC2bsLiOgU78VBn/mCdvp4ji1Ts1
RG1cm171F9Oxac8X8XHwsDXg7tj2vEb+USOpikgLWt9RTrgSbyoJtYemyNKXk4suNd4A0kwj5zCv
Lptx3uCNnneROdULlBcOCRxqlylNH8TlPsAHnzgpArWBpTVoWiCmZDMlzUyHV03XLnxZ3IaTR5QS
YYhGzADpJ5pZdIFPwANghA/la16y5PRKfmvVtGTD9s7PumYNmDVYTOnlxDFkjOsr8skghtBDD9i0
mkqMPGc+xMwX4Jn9nW0qO98Gs9JPhPMV+r3ZWuEibpJdVbSHTKe/PdgWhxRvuhqIEkBEyABQjJMk
3mGhKd1ti9lmYfTWIWqDgSYBuUM+wkmvhxrdj3q9segScRSAMe9T7k4itDcF9CKEkjQszWcRx8RE
wkGoag6CaR1nYGaTC60U9E7ZO68bgtSAOXjOqkUqzuUYwy4MdDr4utiKHIyqUTz3dxYJdlvEuNqB
pXQzpMR3gxTRT8OYbvH9olIrdTZNZg8FJ4auZSkHSNkgEMAJcXP4ro9JrXJIC7oHs1LuVcX84dt9
sw0zKKAR3dFU63khdBxOg3JRB8S0V5G60SNK3EOav+B3LW9kdtP5EDA6b9QWJqygfeqOaX/Km+K+
gL6YSS/hyIugxpOEQdrZgHIwAOPJtKLPUMBJgzVpFN+McACuJliAp4R116Y0vml0Km+aVV3bE7Ss
xKMSkSj1jRWZvKXPTsCqQv4tAa6S3AxTJ/7U7A5FrawgmWEh7ca7bo4nZKV6UyScnXfqUNGEjFn9
2ci1CYa+s6FvOLLGdldNSl4I0cm1GvHM5x/ctQSOAAhOuUvwjahzX8eEOit66EYp9QvdyPA0gPd1
cgtyoQqP6n1Rowiv7zwgB8Kf2j0i0Gsozwwa1d+OhFbsk2AaFsYEOYEkFpRSr2aW76OWVDjYE991
XYtpp0RX8SQukqwkQ62eKKrnzpNiyYn5CKqtIKq4IxROgcC2nCynPqKIWdUEuqzqoIN4iR+HVics
RcKESW8qwIR35DNTmgdWk8MrzgNB7u8JBTrBPoF5qep+s85VAauWqhprlLobZ5qIR8EL0uVwDHK5
IUBhJ7QGjXBIecp4bEbSq6HzPOrFdOmH0UOLnJgGWXNXgGcbx/xiUrCm4FgfNxT3FknV/6QzCm00
m1RXI2+HwzOwBt03H52U72VNo74ZZ5CiCPDSDxj5vZrtzjvmDIKP2Ha0nYIfnDavzRlAgQ17mXfI
VoAu4YaOdgyYfaeHwb61zZ+8eTS2WgryRGWZFBSQZYyEZ84I7GpR2varbKSbR+wMqOs7G4uzvZYZ
L8hVCIuHO8xMt6iR2S1tlcanMcs1lB/vXz4oGfcAWNF5pMqxdUNJYyZmIxOBYBBZ8FaoAPIM45YD
z/37TUQYXS+bWm6hJ1BBDF/RNxDA7iMmpey3lHPYbdGVr+QqMlECJlFHbn2gdK8D9pQpH7qlJwZ8
HodAh60zFQRraHr1aLF99wzxSHjx4JvOcpCgG1mur0cJbTMq001CVtIgmQVsjleTMaNeQuCaM4eU
rSW7IiIqVsB4gY+oAKJ94jUaGCUkiBIj4KgcUcEMkBlCXiTKlJ8hTdlFgmIYddNjowD+0SvkOg3s
sMInS1FQUgrxKy/SWUCp017Fgv3THJ0IkhNgPCpFRZQ9JTO51tGAGtWDc2u1JHcMdvw968RFzS9A
YVXwTJXwqoloFnP+B8A8ZwHAhalGqo9+CQq5b+LHMNS3gyQnMy1iwem7erQLW1uoZe0QGF3f5JOO
l7umyt/d6DOTk3UBQGAFptKR/q1aGuNhrCnf9Ay6lRmyE3of5EWEyMSR+rGN9fkABC+SLiChT8K5
p0r3KphR11bhg8IZ9B9o3nsMF9qRNnmFAAAwHGsP6TIde2BwaAQDYcz3bThbykxMgYexMzWoVWUB
ekXrwhMwoWTf5jd2xb4VMzx+mxl2bDvBT3/83oRYDWzW/c1zPbQtcUkz14R0BJvqwkR8rqDaSeFs
ppAUs3ZLm068/LshE+DBbXkzNfAAklK9CFvLvmnAUsJAG69iK6YvjEe4qlx/gOWoN+LK0oN2A6eD
ZElbvAKcSnb1vIAZwzq3mfpqqwu3DCBznWQgyGl2ewR2Q34w9yU2eSKKuIljnrTffAhdqaqtAq9J
7xDNwWrO4vs8C9I7tbCUXREgwAjG8liJ9NsQqHKVQH23cla9QYwPgp7jNNhvOdE8y3YqMbaYQCKN
tJ4oW2q7Ohf+UZAE0JqCga7CJSLAL1oPo3MhPZteJQlbUMZKb2PEEhY/CUYz8adgF+zvvDZNEOQQ
9uCMOLvU4SlmWaZ6CD2ATbzGuE+PXCGBcnp5a3TJ82TqP0Y5ABdItTug0xU7nJTeeUdCvVqb0FwA
zpMIeVvVYPnS3nYd3TFXRN2QW9nbd+OM+Xon+5UO+CQjA+mXtOUKIhkHoD78jqUyIQtsNOEpXkPV
IVqnTId1ZayJFe/Jfa03Pu4XnkC8loX5IqsoXTteuTEmCuxNRqAbgqxDllD3IrwLHF2B/Ki0fLFt
aqDqAEv6TdeYt9OkP1uh82BN+W1h9Hc18VIAhEAkhn7ys2IYeYgzvAxvx2TQQfSH0J1CuU8GQsbH
qbBoP4Pf9BO7WvoBwOJyMXll/0Xj970O9XEbyl6ZytDcjqfXdm5gkY5WcKfyxO06+6nuEzJFfOqz
I7g+ra8vzWQCZmy1L1GNFjRNsX7WCBRFpGOZC7/HAxvTmOUz9BHchEb0FlMUrEe4y4X6FAfmq6QR
hhPG8umxg6eMQghJvuolCx1suz5jqwzFLhZhUz3kxGYtZFAcgfejz9bIKyLsetXpLT/OyBFZD9Yh
sNiw5j2FWUhBodA3RdC9xn5ywfrw4lkaJaVJtRY5qnS4i+tsYUlzxpnx1ycxXAVGRC4HcMM+yG+y
mqcxJnN2JN1lGcxuN0W7tdVXEGL1onOAkfgsmiPizpI1QrVRnGoWJzomo22V9hgCJ4Qc0xDc6iEM
MssD+21F1mONggc539ykKQyiFl1dJ0nk82POrJY4f3L0WCE6zUacP7S+Q0y+uRyd9P3JKVP3WrXZ
U+ggK/r8czTx90/6ZQ8zLM5yXMlvVRwMGxGnbj9z+YQbiiK8wU17mDTI5jWH3rBLL9gSPpI09yb1
4X6ItDuFekpvkc3tqThKTxaWgEVJn6ZtvCs9oDprQ7gLJA2STN/lWXJfUWRYTrrklGhzClbh90Gu
IrKkkHt7OAEju0Zf/y1RPALfIq5kekQ2cd8IqHKdtF5iB8ISmhmhidOYEUdqq9+bJnXfCwHJxCpM
eDeQmujAlHCJPOabYcLtSzxOGWrz9M6yAc33gp9oD/Nn8U54m8mSv77CfJBMg41lTz+RzN4w3ywt
LVlHhX1nz9v9crzm5XEJDD1Snr7D27eSrbbNo8A1VNxPWgLbv4huZhgcDow3ahghinLb7UP40Gz1
tTE6spC+dfhVOSTPxvULYSfXXm3evEPujCoBoGDFLBvPuhfcF31B6gehmJ75FNvDTtP761lMZ9aQ
n5iqDCu67AbxSLvmBG+GYOY4ZcHLX5uyeqqsB6PM2MrYP3gPr2XqrMNMvVQSoE8JDokqazEwJPq1
qv7wRPhELN+ObFdzYeScFaKbPqteioiBYMNKJcemhFXMAc7oAdCCdMjZa3w+CP8yBG3Hpg0hKQBp
hIF9HIIjKrdyJhO5CZhmnIkYQ7LGftTmAfP//UnsOTiVszWixHRuy4ox7aFAY+T4NQXBuUKgqMBW
cXo8f/5B4rw4Opcp+BBT2o5pqhyhPn6nsvT9psrb1CXIkr04R8BYpfUzKB0h45IIwzByh4kEuKov
38QcMw3m50deXkQ0qqBoc0zJvb3iFFeeYiK1qaAYUzkb1ikn+0WDzgG96rAB5YwBLoBWqyhupylr
oZT3SNK2WUIZFkTqs8XhsUtcVITrYa57fP4935eQ84nK0VVKwPxj/iFJKSuFtCmvS12tpQY/5eQu
I6vPZbpPUhDsM2R8tKAUx2LX+SiEkzm1KSmmLZ40MEo5+17PJrinHpTrumsPg03PPC0es9LnCNi8
fn65fxb1eCpY0/AdWFTKzzsGk4w6JKJJ5uKufutL47r0g7dOKIeg078okf11ADhUManyMtjOHXhI
ZY1MM6vMNcvpOhHFfcWN+WI4//kZvDHYi2j9YB3jcz4OMsWy685Oysx9X0a7jsPGPIF9fs/+rPXx
IThrbAu1j5Ta/Pb+tkA4dWJrPTH3rmPgvPSZWKbk2Qw22WAeKj/ZJE6wkqn46lPPexpYeSgyGrPI
yEYMIM/0IlZpp0GjKalLgPimbKzbqE7vKyXhNRi6m8giC1dyDkYPclPP+E5W7XahtQdauTXNQiar
JE3puba0v8lecXptj99w49f2ISUxqfAmIIxsPoBUc2KPqie/KNygUtZ5nO/6bjrahr8J04a3aU6o
F4TgJTN+GGvNk6iUFzXMt2pGxkw150FiH1lQrAFgaQGtMAr90evrq6oUqx6KphpTYothMxJDevU+
9QyxdVdIznspvfog0q5CBmDSZWxpYGvpvViGj5Nt/DDwO7EwNI8ydtQl4uf3JYQ35pnH9aoqNn1j
c+LbA2TsKu1SUSNS2iBhjiMk8r4KWYjeCZeEqK/0IYMcCmDMyzmEhlZwEXb2PvAyElvmqb8ciBVK
/XbXDVQZ7XkVS8EDQxkudCtlpkrc3nBWRPQ8dIXfb3OvP3XRF6/on4sBL6dGz3QWgNDGOWsChI0B
S6KZeG8SiLpOpj9ZjXj0DWq7n4/rc8HUPMDomSENVNGR8b+P47rSyjoqzDx3Ba0eMhPq1yigh+L3
dwTHt3Cu+dfnn/i3NwkXua3Rpnbo/cyv829vkkXohzV0Xu4OgEMWWk8uVZJqr9NE4LVazf7CzAfY
HkLGC0hk+WKq/ttk8funn73HnFLrmnRZggAzk9KJdZeN3t3nX1D/S3Veoj4zLM3g++FSO1vK1bHQ
x2qqCncwAZAYHpDb+ZWtfc5Ro8eLBKN7pSP5LrzsZ9tQF2o4ca7KMt02DW75aU5P1Euf7kVARok3
aeNytDOS4i1kKN0sY86cKwqvAcGbHOnCJN8y5REOZZqEtGN8NIg0WKgFSGm0XP4i19WNZyOGiiB0
kOg9bIihfaSb8miGqArg30TYevsDo+EbRsWHPu9WYWzyrulUkOuGc3E0uLFi3A12jaxxbihkJNWA
n/PXiUP6qK/AAcd1tAPKewfqmx8q6rvJjJgm6qcps7aeouxat9eTk5zP2JrFWJ53dxNon4XD5r73
cD4nwZ6t1TXpengoyHGYt8q1w066rPBrlx2YWyXZoK/xHMSzQznTd2dtTBzFZL9iHTBUEIdsYokZ
MO8spH7zjKn4TD1K197qCdXsrH+sFPVpnp/0GPNPY1yEwSt0L3z9LFNTxwG+Z19ZdZLcYBqSAblH
rF3Cw33WW7uCOFGB4KKj/7+IKRkuZkBaN2WvQP5WkwTO/D4nGUnSrkzbfPWct95E8wATP/+17TbL
+KZsun0EFj6c9INoiuv5ukq72ekDB3ldiru885eZKbc6/AnIIE640MryUgruJSKVrKG7Fev5ThDW
VDjJ7fwz6HihH35uGTktIU228O9rJbxsiISDaOkZOw/h84IS/yMnYqzJYXQdUs8tInWL53KDQZoo
wnm+rGAxzofdsQBt/37+7ToKeGV7pZUWxInAeQklJbZCXHcx3N9hvGj1Hi1qMOMhDgav8FAEV/g4
2sWg0xVrokU1xa7fUAInqzznxNCFb5oYEYU3c+5TSW6rR1BVRHfXT5IfYUyd432ONjL6QYiUiAIq
EdQT8wHGYzmPjiKDIE7I3N4rORFrNieQNHugtvUwVj4SowIyTsNtCX16j5bNIbeSmRuFnEgKjijN
XN13SP/JQw7Gdd8RrWhffz4b/GW6QztkIlfW2Gr/MoL+Nt0RlVI1pdoWrhL0aw4AxSIz013djk9D
Tn+B4W1DGCns7Nfn/q8PiJf6HfnykhdjFfpBc/af/3Wbp/zzv+e/8z9/5uPf+K/tW+4+p2/1p39o
9e3/3P7jZ1794/Rtc3v+Jz/8dK7gP1e4em6eP/wHAxLn7XX7Vo03b3WbNP+Nq5n/5P/rb/7j7f2n
3I7F27//+fyahjj5a6q4L80///NbM9+GvuisJvgfIM78Cf/57fnL/vufXMVbVifPGcvyr5/42197
e64bIDim+BePbUbUGIalS5OVsX97/x1h/ct53zdTTYLgIthwwtRogn//U3H+hfdjVmwaCLosrqHO
4X3yG7rzL23WeNmmodPdnNv6//39r36dJH49vL/je84PVhanKkFBS5+3BuwQtLNl2688LF+Tn7ia
vU0i27zve1wFpBqh0zenYlWU4V0oivZoKMTWC2jtS38gS0Dxyx9k5or9ZHXOiSJ2v8D7Repq4CRH
s6vbfd/nK7hHzolynHOyiGzj6DwxcSLhm9t9HQbjrZW3ZO30tPDp5ZNhb2XKhdJY/KvNb1ETNrCa
RX787RH95yb8zixCCMHW4Ldj1vytLeZum+xWzUHicrauAmBVh46ekBsgH/AXBM/5x6JbFL0J0YSo
9m/UtoZtDmZpO6jUZpxJKEyL8yysGPKqV0PIOmbgtnost7mWCtesqDl7fnkRN0N1bKY4dmWlWUeL
G9aOZXIMpik52rx6q7S/gSWLyt3Rx5Pm+dMpHstp5zUFKy2RPcdOpB5FwUjfsyWvl9KzStfPzCvH
K9hPBwTY4fd1Vh5mimXZhNVG+CBk+xj6QGPLHmMT3Nac7ec6N1MHIKy4wrzOLe79kLK9sGnZO+M2
9rNdZtRrVbLipaPfPzdG+2bm03idVPcY8of1LFx4GmNSnITItwpW87XUwxu+kHWVloeUMIEdPn6x
VwbthvCOHN/Zys6rgi0DkcvkKc8ZGp19YwIU2FOWaaZ1zWGehCp45EkwEFZPvNuPtH0gSCQnCEDm
pBw3SwtRuFbH6rOjjbspKNSfWFVh+ehinaZ654pxUc2zc50WT8TJmqtOtCYOmj5y49xRVp8PGHGm
kmC8oAbE8eLMagmJDuHjVjNjBKcWSQuuSOiO6bitU8rYD4ZSHzyj2pRK3j/YZXFBACNUJa+7biIx
LKWK36edHH0nKP/pOm9Ak7YXtgkTD2OPt/BjZG9N39HQHCF3BEO/aUXgX3h1cFA7S7uwvW76PuSb
2EOCRXlZHNJ+Ui+/+HZnW/f522Gq0ijkqDB2pKN//Ha4xEMDX1vm+ogBqMAkRAb5MPtZxJeKrIud
N6I9UGJF2Xg9Bidb6EQCOoC1cPfkN/uxd5xNHREfofoD/Y70NYqYMZKi87DjupkFKhgZDeSLIaSb
GosMTBeDPZD2tymdWthTlbOoYGhtcr0na01X2sMyDpvo0MdGgqjXMY4oxMeDD2btC4DZ+wz3cS4Q
Jrp4pLmwxJigzzbyUkll0eoOcwFxYN/IVKGdjQ1Jy3RjnQxzrpUetWtECStzeKbMkuzS0rkr6ig4
AJZepiGPe2qjn+QkfXHAeRffnF0at1tFVcyZna7DfAb5bcmPoL8YE1hw1zNswkji+VBZN+ElbfnI
FYX9ZI0Y3d7/pYp+Dd2rdTNBgJY0tZrdeZayJ0WGFtfhtJ2QbqzGqSYIu4C3T1veXtmwTCsKS81E
r+bzUXV+dplHlcWJUNjU3TmAnoPJepIPBq62mP0GZTupx96IrQOayw7AeTscGkAiMHQGMSeReOht
012U2EC4KjzbHOLr6y4NhOuJmLQyx97omdfuzUiT351Vqn1xmjvHLXG1hqpBfxTWzJliyf14q3Vd
RxSPedHts7Zcxtge11VWhSvViLQt60J2Ksh7Apaf2UzB/Q3U3e9tR6e/IAtTpf26UKzKX4GqSXa6
Y5EI0dx+cUP/XLRml8S8H0Dcrf1h+UlLJP1TBF/OK6cTcInRzRTagXbvAarRJvPo976BkCnzr5Te
22WNnx4c1rFVj950K0aEQOwav1dSdXZT46gwV9roiHdxoY9J4oYeTPAp3X5+1e+P+eMYxio5VwVM
B+20Zp1NLo3WtWnD1tnlsOjctFPEYY3i9N14SPMavRgUjFyvD02YJyeT+lRniAb6B78o4/pBEBrA
oSJ9jon2oX6E1iKgaovHSoeJIFOXB1IedSW/4KSG3crWtm1OnTtqi2KvOsEdfKLoovJG3DYtmSpZ
eMgcuS/o3t4S7bLSZ5SDTuflaJN/tZ4SyPxlRuSCF4TboZ6Cy1Ihg9FPh2+ob8utandgbtKWQEqZ
ia3GDP7FS2/+5TFTqKGYonG7WHHO1hqRd6EHaaJ2M9bMg2+mylbRKGjDeVj1vagfiJqkMR7ky87x
vJPfYqxXBQBGT75ktajvK9CzXD/uYEHyrW9q9xx58bH0eraya4B6mjkb0HXvwUmnm5H4YxAkvnYa
DJz4XjmeOhIGSCsyfraanl4OproPutq+qBIO632AdTjpSe2AEC02mTrgFisFhIjJHq5bh0TLTK8v
LRAkXthWp1Lr7qHwNBcaVo3tKG/s+tgpLUHZak98iQ9m7vMB95f53JBSoKLG7WTj0DsbcGOReZGh
972r1P190bZiQ159f8xF+0STcfTV5krtSXKJ7f7CyfqNQzPN0f0rPa6bowb3U6lVuTeiKfziBX4v
7Z69CpKWIDQ3S2VCfEcF/jadq31pK1pA/QMkOyWHdBDbPuM9qAJ6ueqkrKIWd5HU+h8q+MKlmRL4
XY5Kt69tZMTh6C08Zao2seW9fH7POMgyvf12aTYoJMJikRvaKIaZW85uWqcJJFxjJF00zOz8cdrv
Uv0xmKKWMPCsWVcy0HZlKxDezkkWDUALtLjFXlE8ZZU5JJHG/L9hgLgoaRNytg5XJcr0hacRReyr
+47tcZEb46I3y/5Qa8XNoBM3qU5ttpEYZ+a4X2qiZO5uqk5NtsCh0kXSMlDjRNWWetKKgxdq3zxq
0TvBvpcURocxyflkF1CGAzsYZ8coKY/SWDQXY2tnm4pcOtfT1qalRMe6gdDVJgVVMC/5PhKatxSW
AW0Ii2JJleFCILVddD57eRSWd6WWQIGhXWngVvaGsqdp+AoqCEpQN7sLR8sD6eWR2aB4Rx/R9Jww
sdFkVe4wjvhriq06MRBHSlSSBOPwhXLSAGaActI4Dlt1DIMNDnxoNbidJju4R0DpzJGAYhPEBCRa
ff+i1X2PZiIzLo2ipHgjwFSyeh3q8tmbp0MvjdMFjKKB7XS/Iqan3MVmcfH+tYyQm2+lUm7rMb5D
Dl2tmka5TuqkXjkSSkmNvgoNUfFQxk28Cdv8m04OzzJRUwLwCvV6TmqXNDiX2TSO2wLJ07JMPegf
OjqGJNHDY60rmK7sBTm7YsvpklTEfBcTW6/qTrDmvFnu6SRgCPMeJ80cXThmryR2nYzA+fE+qOxA
IJYDqbUQIEAtCx99W1wa8GSWQhbOpjAG8rfhGJLO1splTGpta3jZrtGFWxMzt3cc/GitQUoMbtdD
bthLrGYdxdCx2Xn9rZeRO9/ILNhXebzVgupZaAERL2FDHJxeUN/KcAvaGMkWYiBoQ5nya1tx5CX5
OHeZnCs+ibwZurtexeSf592yNNChZ4Q0hUS84ZlVrEMocLnTedH2iMiCVTOA3WK3RtzbYGx82wEx
Yw20nGuEsCr1VZBwE3nfMbQTtW1itv4/A9GBVomC+DQX8lEIEVejzeF9HhqrlVeFBy9zWMHmboGE
akGlKfZhvKSLSK3aTR0QilsCuVsBufDBD8DHavLEgjegl4syV4p9HzAgdXGtFCUSMlTLjFGFLAit
2yJ5JZ6tNvRTHPXrgiD2XT8iq+qYjACi9ri+9GOvJsEXG4N5W30+49Bs02m5ODiZ5dneloZTkHHa
kxwPug6IUfrTHtVqRX5VvPpidjs7vb1Pbkjc0XBSNcOdd9b7UhSFudgopYvdHyAsIpuMIOB9E9e0
4oPsKR2kuhsSs9vWDeLCumOaMkCeFeXFFJCAooG2TL29oLO5lZ6+682fQ5QeSI4xdp9f6vkSwaWi
keZ+SA4iNFTPl4iOdHps2cJxnXLaq7mXfhvjYBsQ5LRgZBI8nrJDxilgLtEKl7v5OLIoNLmtughW
d2hoK9MnJ8P56rr+vIVcEMAL0JoWrLnzk0iYtXXXWeHojlWz89vKuIp9Z6dUaX5K6uEp4XTutr7y
woC3sDcGXyxQf1B0WZJABxsYNy064+zVP27P1XoSni+akZaiWmxnvXtcjXemGV0aNRUCVC1UEjJa
lbYvKcBKYo0qxbmxjNT+4lzz10uxZus9rW8KdPbZpeQ51AIzYz6j3k2wsdVDwUwQ6NZFZF3GKfwm
JBPXJKXc6qMJdWcKjmlZDMdet9vNF8Plb4/FxuLDTSEriOP7x9viaUFo0wIaXcWAGhqTpCiLZO1Z
xtMM0IT38zMNkBgHMdFgeaB98WK9l8k+vsM0lNmqqkAQqKKdFw/FENQ93VVuxVzVQ5h72Yb9zswh
bcV14RINHy6rH7lt2UtTjcSGkLlDUIsXz2++fCx/zie4V+Y2GXsY1cFG9/FWONDVvd5zRrdV1YBC
ko2Wl/3qONYX+WiVl3reruc8q8GZ/JURWpdjSH7jrAI4mTjseqRykdk/fvGA5vLp2R1CiWNZiAoo
8arybDNPJAn671IjKbTNLwfUB1sokptoUNTrNB8uk45gSqcL7jJh5GtDgwZa1UQZlI4CEVGHkZlb
u86ropXoPO+Lyoc+VznPLw4JAi+2Ctr4j52yYyaUCzNjciM/8w+lGt2FDg0N0xMjKepkiquZeexQ
+ULHd+aKL0m2FcIXORDXmE2duo+rtMPDbaeHpgCjCtBq5XRNdIxmsmthjMWRbc6oBObByfOvxDJ/
exPZsRo6x3aO1EwQHx95HLUkiA3e5Jo26XRJW0+LXPWeY9zMc4OJEN401DZjzVLNjnjhUMVadt2p
tYfgq0nhb6MPwyjKDlOn0H9+KX0RqjFidtVN8Z/spQdqvIzmd46YYvpLclm3nb+V7T4k9vWQRgnB
tlanc1jSxg2x0LSwhLyBI/JFbe8vCwoMk3naduY2Oeikj/doqEUZO1Gk/bpHBPLF0PHiE4+d4Neg
JhYeza1Fve9q6vUlKYrTqiwVEnyNS7M0mvuAnT6Zfu3V5y/G/LHnQ4/5c2bBM6djNv94WV0RGFGs
9ZNbAlTZ9LH2pDU+IZCm/9hZzbD1QGeMyCq+mDD/PObg57Wp91OToK1+Xsd1sOQUQ9hMbhgQ6tm3
NNGQZoY3aZ1dxXXvrQMYCHwwjILM/Pb5Vz4vMbG2G4jXkIRCjpIzrPXjd55iKKWhgv3RJw0EzFC2
Ts0I3m2MV8GQD15XDls9pNju9Qe8QW7VKMGWzXFiQv3JdfEwxvad4xORoo7i7ouL+8tKMlsz3yUi
OPHPyzT+YBGpSNqlq0bqsxoU/sY4GNK0Nq3srky0c91QpDtDbwuGspBfbAaNP+dJRoEzowsEo/WP
RbUl6D21RKO7YOj7qzGymqssGtf5EA2XqWLSSbK8Kw051bUaZ+pN2qcXZYt/qfFaEJ2k75I1mX0z
J9uhkJyH40VphFvZx/StOOhVeuwdhqaAilo1VxOJHachy9bgja22d0dvZ05hcvKlWxDsu7FqVSM5
Hqldhy1kWZtmvBKDSeeCGtU1nEUa9t4gd/5AGnwZ2zAniZ7ZKMi+oX6bC8RI8YWSk6w98lO/eE5/
ztkmTwep5Qyuwqx/dlCPPa3SOjMSLkVc81Ab00PoC7S1ZXBjjLay5MwY7uh6t9T6IHaYcggPAuRs
aRE5IhKk3V9c0PyBH99kBJlA2bBe01QzzwVGqfSLyQEJ5hZWNF4aUQE6R6JCLBt5CTsRvAlUNJJc
28a31nW5Hgf8gVPYll9NwWd1M14vSiv0ROXMkKBeezbTpZ1SDWUUC1drxENP3tvBCQtzRx7ockrY
D9pp+lIIvH2mI0E6cxxDQHT9+d0w/3yNeMHZClk0ZnXqT2fveEA3NeQIY7hNXGkHtW/bC42YjcXk
0A/SACOjOWfFNOJow4nNftBwXmb9GB7jbCrwSMYv2hjeljD3Sl06x9Zjpw/0rV/zi2ypdLnYOwKH
Vp2Y686wlKOKR/O01wTa27bXv9OgXRrEXcZMgBd1NzSE/xrTFnfIbEF5an3T+G5ELVzd8IR8wKLi
mUgUcVGytCP/Mutqdd80eX0wBr3l+uleOtbw6qD2uA1yweHUFN0OoOJXT+9vw8g0mZIlnIM/O2xO
OeillfqGixEd4LCnxNd+Xhx7wIYGuUMjLD9braaHdIsrJdhaXO1OUtzdf/4A3+v8Z8NZMjXTs5gb
fn+MIqW1UnCMnUkRqCDldvCi3f+l7Nx641S2LfyLkLgW8NpN3++xE8d5QfFOFncooLj++vOR87Jj
Hy3rSEvWciLHdDdUzZpzjG9IIFS4Fre1cE99LfV7piMWka31D09G9zVzNHo/Ds1ED4qVsZIOgEWz
JpFlqpPXHoX/ZmoG+FYY7nd9GpI57fYIf2IxX3o1rjHlN3yWUXYohvDRZPm8b5TZQc32BxzotKFQ
mRB2nvTfCp/Fxi0g6iHT6db09fvPPodl4/379fsgxdiYF/oZDJt3T1GqgSQkrcC65lLSRadbK0hN
DYwmbfeKs7Jt18EfI4G+uPGhhOWFE5TN7J69DUSxT1aXD9sC5beHY5xrAVDH0fjvLdM1m5S3dkHv
Jl7OTEUjknmApoawqtqZkyY/efkf+6DLLxSLtMLkP+d9VyKuZT9CoK9umf806H33ZDjdrpzmgyU6
ABw+H0YLPHZgtkXfi1AZFxkaVq9DltfpvjcSihkzvUCDbxhodtleM/HNNFYrd5HjvDqdQ4e1d5+8
qA9av2RrqtWXXE35wRT1HtnEsO64Rfb/fld/YKxwjMFA/yf5BU259ac0+a/Os91YnDjGSN4cBA2x
+SbcST9msdlwVl+FyVmonIyMdtwkCMYDIR/wy4e49J+y6fzvl/KhAoMnsigZl8IdQf/7Qtl0Es9I
WHyvTtZdaXxrm4U/uIbG6xB6/o1penQolfGlbUr5yXH1/USS7gV3EAwKZisoqJCq/n036Y2RDrPX
e1fm0L/1CsR1aCPXG/qd7X/rZ1t76xNK9cYxbwp6HmkO9QmaMDG9+KF7eySxD3vf1nRDkAxJJcCx
zrtkduptG3qfHM7Eh1ufi3U4SiD2Aorjvt9JaDwUWogi4Zp1YbNtmbWuinmsdn2uvrdMMOm70Mrl
aG3s+5QOptmUt1IRTC2ZxcHb43Bb4LHj/ZZXu8F8yPn07DrzrtaIXi2Jja5I5mDUsZSjNnob/VJY
jQ0vL/xeayjLjNh0V6CEEZXk/S+0tMmhTecKjwTJdxMpJhdhOxdgOa8YOa8+bdwgH+BNQ2O1GYYW
wxFIzlNjbFx+bB0nRbtiAHLAYYg6LsIHBzsfAoMtmiCSWnvunC9mFLtL2xx3GIjrXdniydWy+5Sk
L1mfKjZsccDr0cr8yLyxXgsR1dswF7/SXL38+336Z+z/10Jos38zreF0SbEO0Ovvm0VFoz3haw2v
3VSUm45Y9dFnio5I66F5KYkqFtC+ZHBOs/QIe+++x7VTIKwFQx1pAAGrHPGDpnU7Jiv/kSwcYGem
TbRE0BvMG4NQp4lIBpdNSsbsiwDGVvXJDf/x8LcMwmg9Q61yuOHfwz3mGsXNMMT1ferqjolX+Gxw
5DmbsfMDqvwMdI0DyFxPICB8+LQ2PumGVPCocMSRFUOhxCAli6ak99mVfShjuTK6DoJWHjs+Ouq/
390uxYsvw6q5Q8BD4MuO3jqaHkDCgWAXnYnSarexKApgx+B8KLyPVMQsX6b4os/q/73rL9A2C0Ud
TU4+8w+X03oiLZ1hHu4SFsJ+FJF/m9hy2zKjFxNZa69NkKUlPyZaevsUkdZmcJGRpqMUuy50J6br
sLdbYWUnJzYa6O5Dtff9ek8yAWAL2Dd3cHZTMNmmHxgTt7HPMQeEYHtqHQYmaAfWKv0GC3wz5Ga+
JcjnqhsKrrP0g0pvhqNb58apmay3YlL6//fT+PPyfdBjpAQ5JnKYvz8Nx0AiXvvmcHfRQQEdxJ4u
hD1souQ/ldGfDaOlLyWn1zplVlol0rt0RfbkJChxp/mzeD3r/RbB1SBBEMsmoeMQ9d2/rwZbeTqm
kzne83p4S2OLvAQ5HjNjl/q5OqZWZJwGy7FRAB9Lt0F7zGrILLyuybDoA5pN6cEfsIIZbadtXdta
2LFVFcRD+WOBEO07OIQbYyZCruJeYw6LoK6QWnTyZgS0MVXR1sqVuUJwxsi16cxiW/3yC2/dJ9hD
lCa2DdOEvZ6Kx+w2r1FTj58IFP/o+v978aEdxWexnIXR+7KMvtup0CZ6flMo4w4PKLwSaX5Ma8yz
WYVOqoyMV+E2/QGqMsKPuoOtggyOhviwca1uusnSeDArujWOfHMMlR0p3ug5RhmS6M7I12Gvf7Nb
oPWTUT57Vf57IsF+W+E3a0Y53RLf2LrdCKkr+Y+Hlu+iJ88DaWJXZcnpk/ruQ2FiMgvnnvNw5i6j
jw+FSTR3STh32ePPWxoh6l97YUJu0gyfyfcLaPm5yQwstQ5Nj/X1D9cpqrGjQSRjWUrcH+MwffpA
vD+NcFkYpVzTNdlHFvvM37eg1BhpcgwqHwNBT16ZS4qBujoQ/gwisb93irVfzV4JXmced2MKYUgq
xm9W+Mkb9F6f6y1XguSbjZ5TJaX5u3q8QurlFXlWPZLcX6eYMQ5G4VebpuvcfVdahwRn/NFN4b0U
wwIrMAm2YJCPUENgQCX0oIqIiFILgecAztCfTpoPlzNCw4JvkGRaIqSsjR7zjV4t8B4ZRI0ctgk0
Fzgpw72jeXdDIbPRZf5W+ql2sef4Uc1z+clN/wE4t7xURksLilon8uX9npCY/pB5CMYeoe/GO5IV
qgWR7hjZTr5OUdaeyvhVl+Ibw3r9K1Y9DtW1OFQam3IzeUcDJ0G1VBMdXY6973LYgn3yyefhfFic
lovEv4dSmkGd8X6pVDjJdR9HzqOP3fxpmAAmJ50hzoadLpPCggFcl3oAjmS/Bp9gbgrXe0qGsdkm
VhJtyAvuz7LIx4cY8YQjgvkl61SuB1tXG1taPNVdxZP9NufkEFWT0+/rUYh1ZFiwq/DfcPi76fIc
WfQpDYN7ss+EWhPiFa4nVrmNrUfROmQARUmaHhpz9l40eSVswQkYK6s7id8gRSq9Q3Udc5dk1sPo
eeIL8tV00TxqB3UuuKhwJ5SLyahU7gYz3QyvOZUHUSV3QUDAkbReBEYjrPCi68d7E0afNbo+PoKo
UpG5Wc6yHYj3+EFII2PToyB8SLeJVyaIIiEy2jlNvUAEbzRFwzN+GmtdESEC0dYjQs+qvR2hxZ80
dT4cCumKcmThwMCJmKPoh9GSY+N09ePmgcsbK6BIfhVqMFb1lOn3ynb/oXo8RJrMHnWo01SmNeNH
swY+SztnoSSUFcBCIHqJezE+OgJWfk+o0GXQCCTqoShKzzpbZj+QU1QujM3mW+vELmHI8bpyYQPX
sbk1pv6Tnut7dekyLWNy4pCfa3LIoG329yKH9op8kMJuH+THvBau/SbHkYTjscp3ra6rVWJ28Ukr
058CsEYATcd+mrqFPtPNO0FDOpC5SWaopuv0SSZrZ4fYfYQFb9cG9b2a1WL7aksSomhBffIcfmim
c/E0iylskUTyP/a7FRoyUpUzX+weTYlSHz0EeR6Reot7D/GIrYUXgHfbQjTWWZXzNkk6emKuWrdh
2j5rQ7bRM+/cpeMlt3xYz7Ox/ffjw3sV2vLmcqByaUSyaCN9fHd9KA7T2ZngDOQKFV7T291m4l1E
Puofu1qXeP+jnSc4U+ZGesAkJreGoh/AyrPLNdsJOrf6kSpDbsiBrz67umXX+Ku+4OpoTtJxZ4Nb
DsR/f/T1ONVeiIz1MVskFsZi4YMZ/yFIrtzahar3eDrcQ+aymhXZIsGSTHA1G5EToKMIpc7ZmCWw
qqzZ2PgEnjTr2nX2J/fnh2QEk7qH/Y96nAqI7sW7OjC0nEmZVAect2pxHHN48HGPBdKtue3iSM92
nBfTDQkgX0ZAR4dSSz67hA+LENJrkOSUE4wY6W2/q8MgMTpwGXvz4Q+6vYGE6+60IkNgZmXRRvvh
xdJnEdK/pIam1hn9KYzC9UtbMMz95H76sO/ARebMTzyDvkj1nXf3EypQi7md6zzyzPau5LiQF+XX
r7Yg/MvUBAMHjlSBXWTbLhmT7VSjWeeslyM58+DULIGUGbJbiBvFZdKYiZSh848ZhYhjvenpk4td
zgt/316s3Ey5TDTVdMDe7+SxxPI7z7p4mHpUnYZwNFCfizEAQV2CFCf3fizeBj/f+j7ZKMPghZsu
9i54ebNj6qOso57Jd0ncImeOIUv8++VZy3v19+UtNFRjORizWaPF/Pvub82k6aIqdQlxqNpFXfxq
Y2Z4tEOqXUXRvbk+TmlCfY68DvMYtdI8hrS+Zy/0X0yRkiqW3UIvGb9F6cRILML3kTQvfWs+hs64
oEcZoYrwxagxMfYNILwqDvH2wJU8W1KGZy251F1bnBWZWefa76NzqbCq1ySvWU7yDZ9P+8lr/lhc
QYB1F2P2H34GIvK/X7MTzWVm5UI8xDyER3Tj2rrHkX60rPxXOUf1vdbLJU4KkkQUeifOec3kqHvX
m8WxNiBKeI1rYs6dTcAwyTfi8YChlhM5WP5nse7/17XS92JZYttFGfYeXNt6Xit8bQr5RJAdM7ux
z35K+iOCdgrcqXhqSrj/hLNX21nNP8vO08i7GONjzP21LVqnPAF7JM2rDU9+nw+XFCDKLa3tn+Ng
Op+AKT7kFxBFRKPOQAGzDME+qCjwTVvJJLEaz44TBe6A+jnU/QOz3Yzzlp+czT77CTcaPrLX+kEK
aa61pP/QVfJmROFLCIfxmzPZh8GbIdKRVnvws1bbsXRfxxL9B2mjaiPiZjsR5bjTYVmO/fjaR2rY
+Cj3A0sk2DlM4g3RHoizMgWtZfU9M/ps2zaZsS49uXerCIMIJ/lNTHn/WX/5fTsHbDVTA0wUfxw0
tGL+vrsY1+CQm83iS9W/9TEKvop+EuyD6EfrIdtP6+TkOl28HXX5QgU8rPOseApDg6lhGH/WzXi/
uS0XQ9tgEX+jTfLFu6WyI+QEgPFcftE0OqHeaOkPv5bGLi7kxhahuE/ZFbYtYfBOxkNaGRsFSnJm
muxpJodsrUn2k6rrF0SXOEGS7zGF6ieHnT8q9P9egxDdmFzcMsylDPs4x21JfXRJT/niu/VXaeXl
SatQpRZ5sp5kfGmiEH5XzyGHQGvz3EyK0t5MaezGpAq3Bg7MZXfu56LcJu44XFvTDq8Z9uhSd7+a
U4beWTOJjjaJu8ZDQOfaLI9T58MON9jRkeYEvXS+Yd47R3FrPtGufMkYI3ymP/lwZ0Dz1TnL+djT
F3H5u0pD87Wallo5Pult06/jaa5JjM9EAMBuhemaRA5zbNdj41e71mDu53+lKQRLscuOyqeb/e9L
/4eaAvGiqQt2c8x8zBn1d/dG6YTE/olhfBJmn28dU6VrvyXzdJFf+IHO7AUvRC/XuCaydYIs/d9/
/x+O/18f+7IxLrFCNPRx3bwHOvgjHdlQG6anKrGWTjba8YxgtU5aHnNeRtJjOgSGHiEe6F/zJBIn
YzBXdZ5Gu47jY19V8T41kQAnPReIyfBc4yEcWWi8Ym23BMGu4LqOm1RhME2RTO1g1QJ8te38Vgyk
YFiFSg9WklH59tZjrGR41BcSsudXxREZ2Jo3EG/Z8qUZl+ZazUirGls0wo1fHAw13kZcuiuPuEtC
Mcv/GLn1MpvecbaLzdxnxIMjwlvreqGdTSdb2xmWEDbDdGOZ2XPilFvZRNEmHPTTTHu/sZpgLnVc
nb7O79fnvd0DLnb8+ga8oNigglA7wtj22G2qFRGNMbwzuXYIAdk16dCsJlidj5owRc8cOZXIcBtp
4ZsF/yPIyY49FHr3mZ74w9mDX8+IFK0hFQRV/p85039N07S88CjMo/nJMZektVLGwQzRkf5gfx48
CrIsRfZlkKNTlL/mdmj2E94Dq8q+OvYgtxyprBXUifNAjsU6+qS2f18oLhdnGXRxUeou7dp3xY3m
aCr24mYGYLkzUh3eI6VXIPAc5DVWwFSPT2JgOkmd+cloz/HtpST/6/Z22ZW4mdw/mtAPTzsVe4zG
2hmeYtAlK8uChqyPX/0xPnNYeuHAzB8wp+pyje4+GSVVSTE1hkev6nFpzAQjS9aHMJdfXPM3oKJE
VQVFB2G/ve5y4haQTgzyyLKqfJrn2dq118YOzbUY4mdpZiMySZ2sAfofVFvy9yL1BkxDqqPdvEWt
+YVcq+exOxQ+zhPGDKmN1xY9daFejBrToTV6G6kBKbaHbDv3XReEY0S0a+f8bLCBbXpfHzYVeuOK
+hQbRVVuNRb6VUnHbZVas7GxDJ6U0f4HqO3KS6v+KXR4cER9nS2uP+qkgdLPTXdpXf4jm07s6E57
VWv8cKs2yKXoviL5IMRzEpsGXnVi40frWiIK2jalEQ8H3gWkGQAJA78ZTSt9mo0nOhJ9EDqXCOU/
AZjpvB1xfvZO5ASjJ3joZLXpkNhh3YaIi5UdEc5vXfTwMys2FGc4yNCgt6Q5TCGgFTqkqq7yqRZn
SXwOiw79wCF8ilrahLLgwQIqurJ8KTcZeatmqKenkfejUjHJ91MyBNhGnkryP4msdeTOJnl5rUcd
qj7bxjBbcznS/m22mE/jrCWIWl3sZPop2ATInDSfFPFiT4XAMm1oxyUPDmXluCYkhFl1VuE8YmjG
/esfFZ7xY/zKsDPCVlHj8ei7azwnLyj4xj2Z896xLpQVYA1M1nRZmckLKbcSY9qq0DgqFQQZO3X5
pdByfBYWj0cGmXxKa1z6AMO3KmrFJjlIaYf70BtgdyrSpJzakNec3KxKcznWL53GzCLrNtejWxI5
v+vR8JYu+90V4V51zfhMLjrJZKlbrUD4yxUgQ3PbeXBNo6q2mWvo/SozqjeJmHzbxeHDa5puMwKr
mdLhZ8X+GtS1oQWjA2oP7soGw4jclBPTizCL8ysCTVb/3lhikvTqqCrCfiNnfBA0M9PYrSqm1NNw
R4ObnydS7jWLwTYj9wPu0HY7uAZs7b4UW22wzVPV/QpV2dyaZKy36PKg4Iqyf9b8elp3ti8vRDJG
q6zcxHnc4tPVSbaaFlKN+70mvDIwvBYSfCG+BJiXk4sIo8DPcy4+w5Nsedl3s5yDovB8fKATadWc
+ZyUTBO/Mzf4hH2SyHhUTMVA0si1u+Gl+9hvTIJe0OZplr8Woz9usHsBwYZ1CHiLIDaeLm01Zz8i
PBABq2y9c6w1OWHOw7H+IcSqPLcDWduigYE/ht29T6edT9iUKiCUWj3NWiONgEh5pGZ5xdhc8lrB
uK5MqgBNfmtJmQ+K6sCBd10qjTwvIm1nozqIof6aWs68Km3sW6iRKzgMj8Fl8l31TUC/sF4PLjNV
ZCsM0ju1nrM1hZBvLG4iIAIHzoj3VPX7KnKtfdkPGhUrQykRFV/McmDSLufs0DA0lN4qKqGgaxOZ
ufkIvIYsKVBlkxFtSmjr2wa4b6k1Blo/4scKoxEX3QYUZWcl2LJE6DcPQjsD7PBUJM2tjYbuzPju
K97vb4K7kaBR97ttf59k95xwz7G2UYkZEtFeFJODJDvNDlqOxFt9ENaTq4q1x5zqYHROetL1Y+6N
OhFeXrzxrKlBsBS/1AkKVg0Eo5W2i6rUgS4lG8ypW07l16Ie29tIbGJWFxcV1ZtkaHAMprPYzu30
HS8Q6H3SRBE32CjjHWVuY0s+ZYQK76L6d6JbwA1tDIShhlaLSLR1aYG6bmbKpx6MxW7yFtEcMB/u
yeWPfmpqYRmF62geD+bcHwXN2chlj0TShPZ29reGm+E9pMSwU/DaJUZfKx5h242SpOfMXnMgXudN
qQWD94oMcFpl4UKEcmvw/ThBsrp7JaiC5CjFYW5MbVJqI3/V1uS2pUaDUSUuN0gHiNegu73yh8a6
DDE+T3Cu2NgM1C9jjghi6kbyUUmzHaWjYN1jLc9NrEec8ltKZtrQbqXXa4BzPDi6pbCyuQYpNF29
9/oQRLkPVroiwreA9jWGmr0a13mP/hD3GlVmWx5DR2W7NGxD3nW5lsPA4sFp4CQQB8QJq06cn7qk
Hc+J0YD1lGLPYnFOS04VniwdRvQIkeNSWVezS+JFxzCv26gCCqNlDLQ5bRZW+atjFd2Zmf9iTUO+
B958Izh+IKJu0KZjl4fDISqLU26lGZ1YvgiK/0Cr0nBNWqG8eGYjl9xCyTKS5ygR/Gxjskasxrxo
t7nmmbc/X6DAd1sfZgxTdM0/o5DcEeXqPbdtJ1aGoYyjEq3/rCRcf2q3DUwSfSsWPoIuBl6er7oT
qzqpH3N4hCXOFqzA3vrS27S0cvZN6UYb2ZFVV5D5sPXrMjp1zGIQ++XLOuJvic/8qZuafkr0gq0t
4lawsK1aWEGpXJNLKgUW2bQ//fnSCNGd0io6zLnvHVU4iKuwynU96FveFCbNptZ/6eKkJm8yhIfP
aeZhafe2dh8hkMLvgyzehOrtr7HK731h7ioFUZK+vB31GG+9OgsMzSMcdPmiT02+maemYegdv+hJ
1D7qqvXuRdn/QPcRjLZUp8h3uxu8iWk9IPvf1DBX1gNHjlPhWE+tEZIwwTfzfm64AVq0uKuqLRXW
hXpdNs2brKfFgcGrTaua+Tm6h61p9q8gW2c2TWffysrdVb6u1rHm9Y90Yk2qsraFOz+62xqD80rN
hnHvnKg4c0oiotsKj102TavCrHgS9eYobRRqKBSfx7ajQInJZA9bSumxuE0LPMdcojVCggWCEY1S
ECo6iVjTQ7bamnlE3/2UqedhBHWOxDsexjk1WAVjnSkM0YEI1sjtADhw7ZYo+EW9dpo8i52k8aqN
l6DYS3n1+ypUxG9zxjv1GSXHVMpwU1kUmsJdmolDt2vDHr9TYoEzwtpoxTULmMVJc4J3jhhkeBvL
eLxMbWkT1T10N8P31W209/Rlh++j10QnQ4dpPiqqZJUml8TShlsPWfOq53fTirLATfuJp9327qjA
c6iRaoum0znZyxfAomDRUpDxVZfXa1cJCEeSU9/k/krdGTuhma/8RhNrMbnbKUtSBo4WeQHlvHJS
lWz1ehJHrZPi6JVaFkjHS1dV1ItdrfStlwpGFX21L0p4Qx1YSwApBoabQSeLo3RBTMODuMSlSHdz
1berlhPY1VUNPHNJJ6YIXxA2RAyuLeuSx4l9iW0n21Vmfrcqd9tiMMR3qud6MODp2pNNRJpqMviB
FHHBktE/5eUIaSYvi71JmmHjlqcmmVdCVsMxTy3/5MrxhXAUtaNw6s9kyAR41PSbXk3ZDgRJEjh1
E35Jx3bXgzG9gLFHzpeSv1Knvbj3PJt3vOhI52b0WbCuqo2gbniqrS6+ezKmQWpPlKe6Br6gLNZm
NwJYNsL+6PZN9sRnlT+bFBRFyBso7eg5EWF7z8w42tdmc7XpFe8qcju2Cn7yt7mhGMJ4XiQF3Kyk
z0/c9yvRTgi9O1mhSdmhsFXHNg/f1KQ88lvK+4x08xYn1lGZM5EF04jDKVxCP4zaa86JoJrtbWeP
ObBe613dPxlTp1198mbIdQh0ULq3wmItMWxFW8CCup5qiFli+1b1lXFNBVqDoovUPtXy+Rm6ZrXL
ZWEG8fIt0bb+yRFAx//8bX73O9++dUre9Sq1v4Z15dzSonz8+W6sXP3W69r/ftc0DqoDvQdjPiV7
x4+H56IzqC31eovnIX5MqhueuxBbTlQ+oaVrTl7ed1+VnRSQEChtKYbMi4inZ4eIqmuWxUvoEKcV
XQ9pOkwcSaIC1niYAUAhKYYFPYzlC0D6YlV9zXqrvuJD4cmwo1GB3LWSOSjTWR30wSsuGtGmFynw
ebTrHI0ww7jKv+GCm3dF6Olry7TqoDZrnLamK76mJJiU3dtoSu0HkzO5SdHxrf2RYwQR8OZjDqFk
IC8kB8Bu6rVjV+6FA0u0N0QFO3N2vri6Es91VMGunOyjORTaxh/a9EfhD0SsuvPOUlgp+q7qr8OY
h9tKL+xVW+j9HR4hMUF2x0vbMAUD7jx20yHRhLWVMwFzM4kNSe3mK2a39u+MDlebyi1pTMkV3eja
1vPhDZyHpChodWIFdHcruzx5wMn7SZiuvq8RB23nhHNX44bFddAJJox6TH1dIr/Ec9Udu6lVrLZT
dfSfXG0RxpRhdo1xGa0ANjqBBgyLGjyz1nPa2Hfbf0MH6Hy18kg8GdR5mSD/tcka7Sni6aaGsb7B
h7iCM4E1b8Y1/wwZOAF6DNJnBWxJ9lv/wtqS7f0GgUQDrL3ohwfD7ezIgDK/lmN01iv7aIB2u822
9U3q2vDUSARQRvorxD6/csWx9Xe+q6lvjSQrqMmmvdAodeapgqoWGyeoEsZFMpw6zVV8YBhHzk8j
vE3SaP3FSKniBYL/gZk+TWSQaX4L9oQQbLyu2o3fTM60O0bbsG4upnK8nc/nvkl8f36h1f2I9DZ7
ixoAPDgCLM5FF9yjaj+aFgtGwWMw9To/WEThPskCLK1MHa18ehoXCk1moZp1C9WeqF2hAKQmN848
DOcMmsSqg7G01aAG6HPinttoGq5+62R86NAYbNGflTcY35HoigDZ9Rl6nDpWyu73pdPUR72o4zMJ
3smu12f4bHOTP8is2sQdXcdxuMyIcPfw3/wb2QBgVvVCHHtLsbOU7nhhBmZsotmgJqvir1lsqV/4
+g7j4Mmb55NkXw0c9ex4boOmRO7d4Trlt7n9koORnzLH/yIm6KM+S+EjSRJtXfmuf7ErxCxsyxtN
2dZLiHTiZE81wpok2XpyDr+PpdiEfQOVAww5WToKVrWepueCQc9zqgVtNmfP5CA0z8zXyrL4yfYn
TrGlTV9iRxGsURnNIS8f6JpZEsPGvbh1FZTLxurkMZt1ktGUqra48uWDn8Ucabo8BEzpzghtKP8c
QrsLs4Fv2HJotDZme2Cu5t4gA6ILa/xdaaDSw9RirWyHQDiZtGGgmia+tok1LOmqq1hF8283r98y
J79F9VBTZMmYf6G2VimCLOIa9QMlj8ewvajP1CVv1VjSEqpbEib9Jj3UHYiMrve/UhK2gUTOGuDh
eMtDv/3edHcvoilJw0MhKIBmRdnTB86kmYee7K64qO6mL8Jb2enbcuaODYcqO+Rkle2jucDxC2aF
1AIMK9Ft4sd2KspiIJBjey7jdNtLYT2EfuKSvKsbV/Z5rEeSv+xHYmTm2Sx1dcekC5yWs0nhtQUK
mWR+MUKSzpukCpIyS7ZIsPtrk+jVMnXUT1KV51zE7asHnLGMpblOORNccQiJlVMx51a88XiAzPTU
uCoAOAQOKp+/+UlPFmSpqaPTlsV2Kijr8jxp1nOVY7IkzYEHl+spHU+RbsRCK/P5xBlqFbJtr3sW
uDNew8Kg84xE4m3SNfgU5DTtTIOqchhEwudpkv5jmSRydXp8Nsj/I/278zckMMVH27Py5wxqIr3K
4hldkb8zqyZ6CUWxK6Ph3FeufDiFMe8tS/1MOZsGggfxFFMkHlD8/+qN+c6hyTlkUfwYNp3bJjfm
7NE+QnFrNDDvC9VfQjFExP7167HTvSPLiLGRdflcIMAh9axFZ+zrG9uuDs08e+cwnpyNawyQq4yk
OrRJcmKWZ2HtZvF0j+gW8nuVOWo1CI1GWq6WDh6DxjC6UV74SivOXa9AuNPbdPCU3YfWSS9dkxIM
UgEqIkzPODl5fdNc3T4YbnX36laeNbK/OZ0NF+C49VMVF+FGvvlmqIieE/bzMKqfY56on7L6luLl
vPL4BVWjtQcssfMqwREUpE1OjlE4c0E0PA42o5oqTeLvfS6PUeZnT2wWX0JThft8bMLdWIbFhgoS
EFBWOCzs+uufPYco6TPL2m7yR3XJUUsebUaQqv0RJh5ubKQ4DN/taGOjuT1q88H2wZC2PYWYQbLB
OrWXGEg/vk2S1KXGR5VgddG6yqKe3BzBnu3VTAyj75Y7GU/KsfudqPu93gFXzlAjvtLC+EVy2xAQ
NIKVVebxE/6RauPHnQdLZ0FBOllzlyQ6nD2bUJMigusxFIV7xqRHnGQrplMUj9aDqNu196xGSxwz
bm8ykTpnNY+WeasxMu/01M63JqglSCACaSfzo8raGh3mNV2Vp6zvbq1pdIHfRBYnhnTxqGo+vo5k
ulPbJ/TpjphHtWNT+s46pI28/vOt91OTefgcVQWcNMva4AiBayMkUyTqazJ/F8U4hnfC7eIZ3FHB
DR03cKtsQN3JfNI0Y4IV1Hg3uuevaX/sdbhNZQucK4ZuuibWvj0bSg+Pc+J95Y0XK5Bk3V7zA+6A
JpDauLB/Irl1xhTOQE8+OB5Ea/KrbdKmiAA5Tz6c+rUeuuIUedT2Vp9434ZOMy6iJi878yb3YE5G
vCXaYwH8J/HaF2lz92xZ4sVMXLAG/TWOISHg3ho4TE7lKXSKjakZ+b6rMvtiVeIXyQ3f7Vy5r9po
j6uiJLqoc/ZYNBl3+Ap1i1aqK2GO7Srqu9dw7PL9/xB1ZktyIlkafiLM2B1uI4iF2HNP6QaTSlXs
qzs48PTzhfpiLibNpqurU4oA93P+tRqMNDaUHPbjUgL8YKTdSosZk2hydVmJI9qS14e7pTPSCxBH
dwjcihzRnHb2YS5L2owx+bRIxKIEd2e1hFtDre090MV8znoj3A7WRyZooHKwHp9td7zKLlzuTMf+
XtrjzxTl2cUmNMspl/ENcN28Q4PvdLIkl9y7jFgOrgZmr8qvZCyT6pMPpouLeYkmGqn5Olqa3brC
uSy+Zb96jfHJ6vopwaNORs6fC+x6M1qcKZr7q+x5ThzW+TR1wTgM1V2bJ44ZLs+CEpNbgxHN/CKB
g+x5pT7YBMRdBf2v6cy+l/6c7Krn95o8rVVovBvOerL7pv9YgAOykIB4S/n6NuVsyY1a0KuVDJzk
4NTHZDL9a7OOeIy6+aKL5/RSufk+WemUxExZb+e5cKJl8uQ+MNMcaf9oXSA6TZwxKGytDkHP9LZU
t9Ku2gdZCuVLUufbrEhQWqh2umSYcOO+tYpThWRm37aifjqw7qbq9YsKLf2SZMfGHqaNK9Lui19p
bDEDuegTK/9FdakVw0LFTpGn28WU1Ys7BXmcofs+kMf4HY50ZSC9HxG95wto0JpeFHlqGxyZzRdu
LhdygD7phMGgzhG4aPzp0cA7f257Z8Gz/px/hmn90JaY96SDuTt63NYPjxD2rZ7ltwJm3OVjNn0+
yb0nLVYcnSJFOBP67HSYWDE17tZyqd75F7MDqhPsyammna7N33qTOdenzG/T+JWihr6Q0VN/vusx
XiB06ueXxDV3fqvea2HL38Msf4JWx7UbYqjUdvaaOxyNtLONQDl/api1lK9nkslvnVv9JvC7Iy2E
TaRkiMV5MXk7dh3OC6AAq9hnRu9vvVaNe1YjczcEIAMh23ndeN5rDRt6TJcQ+FyeoKq3NkMKI//y
mNvkM7RW4+pNCT3lGXW7uictCTXdOQzAPpGRIL0tW/U6yYEHOS3iDDwKQzTur0D8ttagvS1tQeLc
XH0meqQZwWf0qjWawIT9wm8/Eq3/OH7XR0Y5i4uGJBopeSqcX2LJgn/aKkg3HjLejRyUuSPZcuNZ
vRGNGn0nt8t2nSp5ZihsX51O25GhAneD3sq+52uW7UD7KJiikLEaq/GUZjRCVzOm8omIz332T54s
7RWJFvmBM0OiyQENKTddnNFZaP1dU3C9YtzoFrAE2eRdI8cTiUkOBVFga3/1uaw2qGTO1ORuhIWr
NaEtdlfZWcDh57bYzrv0kBAYGUE8448UvFSGNz/T8/VLswi542guSE5dsbXNGX10zQzxlWZ/mozm
R3uwz17CH29ZfOdUevV06zUFo2yKRGlyZvz90TFpNxbdWxk41X7qszYyp07GxK66jNjTv4oCvdio
PG/ns07t6Fb7QQae1wXLBupmuEq5nIh4z1+hZfqa04UwvZeGpqQ3t4yZQJnLxgKgJUBcWwM27K25
KY5l0MIDGm/r3KPfT0NOagvbJAi/iCELnvWbeNIn+xcLX7tfnkMwsMoHqNtwD3cC1hiFhZtdg9Rx
N2Gb/a4L297wv9oc/8q1vIFXKNSXKrWoePA0nENqx1ambYTek7XVKSpwT1bmtoD6UTUUrMgdWBqr
PrRtT8hcUtfo+LPLWvM+ZEHwLwVR4ggy0GyctPjWq4VG0eKdcFOQwluYuzvTMZptm+ICQdFn7t1k
WI75mA8b6aUGl2pOt9z61nJWRkQsUsmZde21yAhAt8vlPozleS6Sk5NPlK0v9La0+GQfQ8020FMm
uOZtHY+Zs19U2TM9Vj+R1/3nliTIE5AYe5N/JZhUffYmKKrsaYMqhPsmcms6OqHf782KphFGWfes
XALL8Nfdlnx9d53xC+d9/dJJKrnWNDFOq5T33jEIl6Qt8ACI511FubWSRl3LEFuQO+TJYVHuq4V4
8VnKsCDIPYW99nfWDOqRBu8+Ww2UZ7Zb3cY41uuk9h2AjJY+VbelOHjrgJ+nLY9pYRp7s8TZT9Du
29/pgb/1f7QJlzAfyjz3hc8hNo3Hlh0iUmQ6bkW2VtgqRxuER7jneXhVtprOPd54057LMxpuUh8A
pqyyPAa0DA2ejJvhK7FF+S96uNPStUSa9Y5LzovqD4VWE4mQ6UmDJ/utqa4a0JF1M3zPRfKeZHP1
UszqBPG6RKW7OFCJyw9Pgn27/hje1jA8BiG12m2P1i1sk8dMY+Vt9OgbJrizqv/T9jnFS/NOgEq+
SS1J7Z6dFyd20X9UPS67OsMUklOsA0WIWIjK4cIZgzemHr0ZKuo43GnFBkhm0aree/jVOzIknMIv
fmU1N8cw2q1ZSfsmtfwsHY8M2Co7BzYFrxNo8ZSNcisIOT1g8UvjEC4b4shqH2X1hR/utkoqJzdI
dui1UQxQ1KYMAe0sxbLq4yya/wz84be8HyKyUZcXQ3/RRZU/KqMyNrDKvzHcFHt7VmSIIhKpZh3u
g1x6scPdufXo9gLoJHDDlHV7qsr8R0IQxRE+JNyCs6MQZQzAR6s/g4S2XeIagi9XeWDDw95MdfUR
GF9SZla8ti5jssKWozGbrOVUHYMxVJEiThYgwiyuk2m/FH4xXwxPwBHb70grvN1qECwzjVjMk0aI
FzIXUWbz3SAv7H9WC1WRU/5u+gQVdmF48AficBD0EjWcY7bqxGTfR9f5qaYU1iT1CSpcBHlq1Xcq
2mVX+iQFkUMFAdMtFzbS99xV4VlnGvGMl5eH6sl9t6nnvJYz4hXO0EdrmqAd1CbuG4/wTO2t314V
JHc+7kiN46Eukv5BrR5+VlJOl7BWm2JEEdKjb+MNDu19pcfDYI/uvlWow5YhCvzl5xoKDQpNTmhX
m+Jq6SnqFX0Itjm+Fzb5rET04ydI1n/C2nsb5opi0cC8hAZhm5Yzk3FPKjDeWr53Xx4NFr4TTPFw
X+BmvYoSzX6uHy7IOEU8Op4IP2aziYU7GXcdyq88HE6hkydn+n/M+2D074ytF26g/gy1By9JTxj8
WveoA8feZtLoN02ojmUXzLueMmDul5UX6vkjoX7pTu4ycJjxWCgTHryS4IbK+4VKHRhOFm9usky4
cypnL32SWEVBHI8lc2Q/NXdZOc2vBkH2uPKD/1LEU1slaexzMha4tEdoCq57AVwqH+TuohdAFb3h
xW5jUfZ/wET/XZAyfvgL1s6u+7IL91U7i7ex0kptg5U0y7VHedMvWX4v11vLb2fQzkYgCD7gZxVH
M6L1Uhaocy+k8witX8DDvjT5yzmE8E1B68I4rO3BJcvDnwmUMShoV8+IJAcsMU8uAzFdF0TexWr3
Zy+AGDEpErlhQa0gpiGjSFsNd9weZWRr7h1tpMsWos2+MCBVXIX1chga+rGnJzjpwWKR9z3sxrm5
mc/yi9VfmEccBoJVBvIIQJLTVOGPkA/POHNWvkwd6zZUr9ng7D0BcxfoodtztjabfNbdvcwQ5jDd
wXcR9Et6p96j7ud6XKHvM62I9udasEqLpgx2TMDNadhkT9UrZj7z6DaZv+2gfw+ddPNjUhMeK3Bj
DXPmHPqiOEy1W22J4xmOGvD1SJWsQastyxnKiluLOGWT+/V868lR2LUwabrjU1GJmf1gkELK0kKX
m6NJqMG4HMaKsgSjbIxt7Yph71OCcBiWXl9NjPgbZ/C+OLvDAwFgL2teyp1TcJ4DOVtvXubca3dy
t1ix8ViRGvfmQMmL0iWMu+m6z0Cb6HGSce/aswWiblcHhtyc7Xt4JF76i6rU/EF1CCnHLSuoB0cr
OVWPXd5/FxUHYzBySg1tvR47QrcgLX1mvLAMdhVJCHyT1LGYz2Q/MxnqHaRjdm7DDNmNDi6mreXF
4OlNlpkTP1BJNCyI9wIrsY5W6KNaRRXodnEHSXH9e6Kt6j8dVPndX5BgV9gNN6tVB8fUZotMup+6
Mrp3X2/9qdF3q1mPyuvEhY+VtBDgRZId630pST8qCXMF9vqzPCWiJvKp42ClaAJXIruWBOEVIs7k
VqEInSdLPlxDM9Lma3AYZcs/VEOxyXnNIoRaNJlP4T1USXgYU8c8cQXRDlqxYqAoFB0xFlM/xkH4
UTfFeDeb7G7NOeNdOd9FKz5WhsWjyCDi/KpTOyczUorcX+H+08sS6PTSElGCtgMZ/5hIZHieIFyY
mbfx81vj0ezhY+o56omLCLyJqNohi9IiRS7tkq3TEih0DtiXEbTRMeM0xPStE9ZCyZqkNk7tl4As
I3xOATxpJEsal6q4UiBhIG1sIYV1Zx/yyr/1jr2jbSuMheyuE1/26e/pOYs6du0hQ/fGYyGNleDE
bp3Puc0Qgyxol1clIDGY12YI+/xUi+RUd9wFQba0R2sYlkgZSXqxg//Is9yqsJ++wvWprRZvhPnJ
c0yqy/o2DKjZ25Woqa60H2kh17OGPCAGhNUyqTybPBYoFMsp/2nx8BJFfc0TOzbrpGRx1w4vTfvi
DwPkQ5U05Baj3DIc449Lv3jk9yb8eQlwXJctzfYyv5pZg0J3pBHQcowAgVv+1nZyPv7dTiTqkB3n
fIp0xCtvtiPlrkurYeuVCOxV2xOdTGvBW05bvYbN2vQoemNPJv5LZw+nfmnVGSODFRlmRnYC08c5
RIy/A9yCc/zLQCdyU5Xzf20XDhf+eFsThfYd4d8TBGiqc11Vj8qziDYiLXprBkRNaXv5k9dOd3Jp
/l4CHrksTa7gSMtB1iyCKRl3B5oLUsNOKKagEh3RnPfQo6AsdhiI2KbxncTM6oNez/LJtA/jM8Nv
sq7FIpN7+I2YkqUyt8RxTQRpsXWwaUr3WAEa7GqZUGtGjhEfIc9e86yWFaO/V33Yf07+fBnKkSHg
KUTAvL6dFgRotez5ezO5Dc+loO7TtyFZjXMjyzbqKxuXQotrSBf9tjXqH61dz7x5NNyUWpmnFZ2G
ZqNODCulyV7MXMheF8MgEdj4i7AF8zbVHlHbyG/5Bxici1VEVm3+7KzZ3y51QXyjxVKd85myVXE7
NfW6G7vghjGVoa5GupmEfX1Jiz6ah+bHs7Y2RpbubAiJVUeRZ0xJvvNHAGW+dxUiU2jKQz94h2ox
vV0pa7kjqmmNUlcnDxAgQGFFrk5Noap68Iwzcub1tUq84cTwOG27vnPjWQT9SVMihbB3jJcnHly5
Y/DdlFv+0WdmNOONrlQeVeqVIlVkSTTRHEr6JReUL/3P3q/mkzjm2ThcKKaTNEwhnrf6gnbTdeVM
DW6TiRvAd9E5tUp5lzVxiqPpgOwyUDcfOn1xh3Vrzskczx4NjbgPanQpbXHWE/IwN3ynWDg4F2vS
HouARH6kTZsC7OWXYTexb433IjP5M2RVSpHyOoXEJVr+CaXYCyuvdTdhHq1gHq5O5TiXFAWSTd6A
EMtPHENjrCbW23bhkbb4eCO30+ZW5llwMNflYwY2upS5iDtdPNQYele6OoOTTnrqJMdljrE6Tlsz
n63T0qbfIpPWWXWMuNbCRCiX4iCJQNi1tCm+hAWt5dAfDNYVxjR0r9Movlcn+xiEadAWi6TIaICN
57oKXt2yu/bU5d2hwL+x2pDB48g/CLO/MLfRFW4G1sXLqbESs2XeWxJW9yOw+m7Qj4BApZeUQPqb
mvTZyofwKS/JY6P1zxNZIucy74IYJ84NWdhyKaskcmVnRMPEWJTLaojT3P5R9oG8MiGW+6rfIYxx
vm2kcEZN+M48Og+ZLzqS6+wdvVztZ7sgzC9Z9qNrlXuSkeanS+NXkaUuCoH8xVdecRNmkMZT4NwD
fwjIoKzdm09pFekVQE+15V3CiT11VG26JdKh2Bcw0Jt6TsuzOQXiWFgUs5BFb+dz94rl7VAbJBIk
NSXqLmWJiJ7oKsiWf2QzpreyaD9pAPN6Z1cagXMMcwpTpJxegG4KpJ3lx9rnTtyyTW8BGtNY0zjA
elFYyP470lZ8iL8sX/uduRS/pJ96N9tXv0wn+F3bunyboNgCxYgKD99DCVicunSMIsVtGqrsabzW
UNKZsPPvoJjjXgpScpoEpLEPv0OCIE/0gzALlS9lX8yPzgZHCYK13P39UU/EmvrZCUc8Vjw7b0AW
hHsq4JnBYAKaUFt1y0CHME3pauPSnPPl18l+ymmTkKl1B0yszm6pH9JfCfXHMrrVujF+LS0fBab1
DWbkzKqQ1vTLlaARm7B0ZlAEeK0dTG+iCKN+RfJnYLO5Z0BzjST5n5qGfsyqSNA1GoPa/VnCUT58
PZlb445xyrjatLHQDdjsjCkPz8k85FtfavuA8fk7tK3qbajFtzLGATiiBrBwjOw3mGoWzYnb3yX/
ZzKP7hTqmMilqfKAw9ulXVPkF8ip9GKdaQKzUcOVxSkx5fwGLH8BMtwmXdh+Zs7onUHVj+xorGdk
FXww83fI9tYz7gTxYhcGE5mn0w0aY3Vceao385ggAwjgsDo8K5uhRG/olG62UahqAZc6HDoOeWGz
3Ru7oLRp7nGRZjJ7ocnqSN7RrUeoovkEB20LkXnbWG98dxT19Og/ocYGlKa+YclXLHIQ2U23GcXs
8HlS32nCcjlm80D+lB7JovpuWrxdKgQlEM/kaitbRsj2+tZY+n9w3dKIrQERc8bLw81mYekYqXKN
BLf7NlkCWjja8laNwy+v67ALKKDxPnFot1m4Wnv6Vhl8uo/K6q+21DfsDf2LPQlgPFrhiEngXIax
Kw/S96+GX7mnYLE+KBzs72ruFVJK48vt0M4jhP9jGwrx6qDXo+ekI/Y/kpIFDlIjHN6NwhZXZ0UU
3c1eJJtMRJWqGyQHE8o6in5cIzXZe8kX0Ks739z6lcCjh8w85xTaHASLoeodRk77NokQ3ViH2LFI
zbPyY91Sdc/cOTTO3VaLeU264RuoDYE9fsuLzCrjq+QIrb4ySwafqYteR1hLAN1dyZ1vJt9rJtOY
RYdghkncROqs2wnp7zr5VezPV9EN0aKlvMBQPUejIuSZqmFkicLbB07+b/Kc7Zo6MM6+QEZdSrvb
TfYTQGU7Pa4LJR6lhR4ewVcYT+5ILbK11Mc0a+4+UquL8mq441Uu8Wp3gHpldk5M9OWjR4+CYS93
RL0i1mJ9aWD+Hh3vMR0LQ8npBEv0P7mEYAq6GNoBp04LsuET2soQiM/RYM32oejRgnSGJVBMPktK
SDH55gqBDeLqdxS55xjEsQIgTZpcW5LctIBiUhrGBir0vcl0fSMlgHLyzI8r6VQEbDEIR9la5peA
/g9WNPcCF+ZHfV6ne89QC4jgaxoE1A2ijTgPinTo3p2jpK7sm8rs9TCYVrbxEKRe1s6KSbckesyW
+RMJVmeb+LTab58dQiygXtL9M5ey3bPDBOhvTHQNAX483m1i3yWeIb++DFP9Z5FoIENeyaAdwytU
uxspC9TV0Xx1gGn1YRaqhBC2j1753vX2q0Fu8Z5MHOoN64S4UgSnZuaF8dzNf3rbXS4V9npZ9yUU
neVEpcSxMY2WfBvzJZ5dSt50S1SKi3GYb6fPNq1uN7NEhFEhOT52CLm3TbgaF8Jt0LECVm7Qttkx
2ahnp2evLZqA1CLS1tbUQMJYF29kI+avZqK/fFopQcOc7CvV/ZVYMRj0fiWbc67GR9Ovf6wQrHNm
u/DmmqS5DpTlrWe7qF1nxzwV7msH71CmHH3GEH3Dy5wfxhkqTU5cBaQiMQi53e86bR/oYd1jXzUf
eHmPpoQlVrZ3hnf0ztnAqe3ZvOJVZ30I6xpks/Vu48lvpanj1VAcS3RXXAie6Y8Fmza5PqqmIjoL
r3llu1uvGMzfaZ9ua0MOj6bxX1dTpwBAfnpzJ+c+CB7+NHGXyOFF37ZJ7p7W4km/SPdaAM6czEaH
QBPTcJDCbR9F0n3QejdcmqrHj5yPv2nQ/pBERU3V0v5SWfXb73zzFY2Xecwq69Z1PRhX69pvf5EU
+h02pp2+JgTfslh1+HKyqgEwmZB3VhjR/mKjs4WhA5lvlICXQofT0DwtoxW57KnRtBisJERtlimy
SYT/y1p3p84pzoHvy1Md2LRTMsch3ph/FCJor3nXMqI1/XCYJ3Bu35FYhbgl5jrNz4oUqU01DOi6
QBt9n6Yt4dE07pfmA6uGeakDAJfKLZNzSfOdJUEU3Pwll2ReLb69T8XXnKfLXUzeV8mIFmVObR0s
Xf6TBbUdl9TERUaaz5cM0gkMgDdkIZOr39i1+bCFMVzKdM43QqXc+/SFbAPLn++OQROxwh4fhZDJ
O43yagME+aBHq4krM3FiWr+C4zgtryAQTUxFG5afcK5RS+DXEvDRtT07X4QQ8rFM2ZHQGBYJExMV
jl8gDHFFRPevn46fPOs68twkIakotO41Z8t29ptvS9HqVE50ubKVTjxo+ttxXOqzhcZm8TmOvf9L
VOXF5vk/TVUB2TGt1qbpww3JlcWVmpO2CssLIk58817+0RXFcCKN7UnJ4mO30onfSKBBs/h7e/Gy
K2SRTxV3Trih85EFUC+LW16EzS+RHjFjKQCQtLyz0J1zGZXCxmmtpwI3FFAxMQeDmt8WMqmOxroH
TUeExc1vEmaHj4QNLhy49MDxa3lrPTpI6rS5+cDM0rYj81mIXXTTxV4mBntaUUgPE0RX4cq1Oxxp
+dLsLKrqydUrRWQE6qLLhNi0Tr/QA5kM/2SDEcTLVFxlIr4BahCt2q6/6/EdO9RxXWwmiY2cmg4T
Nh8R/seEnFW/YpOnla8iQylgnz4Vk2Kh7KkMsypB8TFVIKPNl7+gcYvWyY6T2q6foyzcPv2qx64x
rZ1t2ZIeteR31eNBaNt8vE1RW4aHHE1nSr/qsVf0dDlB/SHQ5t1/JrNJi1HVuYc+DB5TSlY94gSH
L2/YIUzmXyedfVdlQH9t8aDzFxFez8vimwMLsOSUCyyIn4VaQ2MezCM17n9UmQ3YVrBvhqCZjue1
L7iP34nav1n4zTaLKVTceF1zztLGjuoVHwEp+fy9mxazMTFiXA9dEzOcHXLPID91WH8Mo5PGSnOL
2gR9fTHCqqj1MbUFnL/2JsPcGgur685tA1RQQvTtxWrx5dDxstPLjJ2AnsedZ9cWOmEE8koXUVnz
L8ysm2fZVL8mWbgHqeacZlcj48g0vP3i5+dcSUqGdRHsO00ejU+71w6WTx8NzzkXDL5vluvQeyjR
Zna4dbddMqnHII8qqeofi+c9VO4wolnru01A9iEfmQoQuRLlPST7usrqDTh0eGr9pnmQWXJFycYg
DxGNE2mMlspLPwlheB98RmD2dfVqotgiCsR86egjrGwVvuC9x9iCRshFcH2aRTh9meK3vVrG5zrB
3FEW9zINKGXa1bsmyuL9Iaz0pyW62DEcBWWUj8dZI1dh8Kz3c2JTEDd77jGb8p/2Yvf/JkzCoyEe
8+zj8xCudRNnD2j76pqGs+1NknyzHqfXhsxS/guWKrG8WWo7BMont3wBC/F5awxjtYlkH46h24iz
Pyb+ucjrT2t17biR3fBIGeJDA8yx8zvnQePXU9m3M9tgfZu035ylQZkMjUUWadB5EkGocyrSb3tw
6BmP2n/9NXV+NK74aRaZuDB12kTEhsu+KLE/lwSpW53XQiNq1jy3vGN5D05LYbxaTI3bXgLJE/sa
o6Caz22e1Hd/tN/zUKKhnAe1IY3Hj31U7pCj7qseZycumnFhrCaOQBH7um1JyHzCDxQwdvX8Kyvv
PnwbzWgV4w6YKO0o2JZWCB8+aPe9Hcn4N0j6MvLi20V6dG+LVkdktERUbIsLJTQOihNnvcrJAPYS
EmOdvzr7sJ1fSqId92DU7hcVXwv3AoKMhECuF7xOzCAeycxU2mAedcWuw8IVeZZvRp6sy+P8V9H3
DBh6mpvDcSgP6NnGjWLER5uZP3043QjEOqccTLTyCIR9JznDhY8KZ7rnTL+z3Lwno3B3cqQKzi9R
xzVD9TbR6HOvvJClYnBPTKPTR7GMU6wN3ioBz9LnpnVvRdIdR1joLYIia4c9sD0hY/usfNflMRkX
Nk3iaq7zMBzCE4Y947Z0yfiGYbQGBBEZtxEl5uGqvzHn5jBPiXoZRBpecMx8lkmKFiFrZQz+X13b
Sj4r7wDlGWCITyvC9kyWVcr4S07dpii68UzygL8DHpE85v4/ZWEb2FLy9S0ruzjsLN4RHr89irke
UAnXnE0aFhAREX5NDdK/OEjCcfgvm1Bxe3nPJzsoLf+se59Ed4mtaBRQlpsubU4NtxIHjNkcgtZP
TmEYQp3l/Y91dSFyCwIMa6RUN6Y5cpWErZAJIbJsmwC3IW3p+7rtnpkniL4qH5BEPj1If39wUQZ7
D1YT3Z9Af+MH1GWm4fpqTwhIXNf4yDXFfz16hf3khhxYJVqPlL/x3el7ce+mcb4OT4VhxXdc6vv/
/8jNyt53gfGz1+0lCMcUSN0K4gRVK9oZC4+mhe+fDWY7PsOs1tBFAKsDrs4hmmZbXRNMoQATkGcr
yWeM1ct0xWM/71OJ7evv/+u3eo1aSygYS+ymU5LSp9IZ+yoQya8pW2/k9b1knBy/Elcc3T7vsOpO
6rw4OFyRLpJ0VjEkmES23B0b+tkKZ3EQLt0EWAKyk87VnRQQ7l8S1C/uAhjMFtLaakdt2bSnAHIl
qo4GeZ14b4hI720yooTMkUTTvjDPK1Ku3g6ODQ6880oryXbEF3CxfRlZNq6aDgC4H8f7hDiIsag+
zbr9QbgARr9mMX6HVGjD2WMR7tV7Uaj6jI6ZlyzIw6sYA6gjDq1NubIE+65dfjnVZtFcKL0EpC3N
qnqVxRLsgK+diK+jenU1at6AZApB+CxJKnP2q8H5UgXF79bX83mpK/EWzh7Tafm65I21LYtKPvLn
jyb1hwdp6533x5hbCw9hHpLCQLBMkhrGQSepH2cpvyAYMk1K1PiFCzZ4/ftD+DR+DdZLl4QQsn1T
fpoTDs9hylE6NmyuZcAFqtwekZral1nQn51p6Q4rCMDGdLsLmG57LS2zgMlFcVNn3S1HlnJldLA2
oeC2QtP6kjb9Br2of5m9ydjUEwJ2luWKCLThvzkfhotIJX55J/2El+Wz6rmNCpKM+/lny3/6ErRe
cTGqiVQm/7gavnuXpl1jFkobKOMqBEShgtOoepKRXLrlQ5H/ykC/9fwvLjj1oCHHgYIK9mttEUYU
tvZPWRnHgrLfexpOf3fpyGAAjlJOs6jMw+p1wOCCaTNwd4UpCdxQKkQ53Q4XKm73w+pln1PW/e7c
94Iet5fEQwZRNXwoOE2PzpCoY2tVwaNNOWRZIIHRwAriZBwBTWlonUYv+4lQKdsU/fhl933yOuvs
oddnZU9rhoeyJcWrG5GsJss6b6Qa6gtE5IaOhBXIYOw+MqgLlqSvPJ2nuA0UbhUbQyEfHqZRp96F
o3osoj4QRuUdw8KfkY/DY6bGzhlnWmQM8ZZw0T+WbCEnxqr/m5ngd2lgVm+jpfDZEku3iJwEYlj0
oz1yMQVlZlxNGwFp0Ir7/CSHXVEWP1O/eVd55kQ95oF46YWD+yhFr/2cFMIu9RCqPbPItG6jsGRK
xwVOA1f9jCsWy4xAD59fW4o9IlZ9HSwexkB9Jw2/UuX58lo29vzayIIYjVGr09xxT+gnJFkPWt6y
5wLgZ0/Iq/J/kABUbyEuszMhJcyirp1H5IQAPpOAhAIjaTHzy4pkFBkRUQ2B+/yxTrDLCupqC5xI
3jy6hf34TM0isGxXDX7xA4583BZTmsamb9/5o+Uni9jkS43bbSfnzx6u6Oppxzs39YSoPOv/8Hon
Fxeh8D4xwzwKNL2hsnV4mBwXRFeQcNIutREZhbOrVLhgdYVao5wvPKVdivagzRoZSWsE/JjaNySF
wQswyK3pNdEDmDJPYhHmo7Cb4FwL76Zy/DO90Z+nidcGUVyQoAP6P8rOazluJUvXr9Kx79EDbyam
O+IUytMWSVGibhCUSMF7j6c/H7LUm2SJh5yjCCGAKrASQCLdWr9p1pUSFqvSnOiwJpm4bWlfAnqb
rosSfhEKnOetjLxm2kraxmn0HFkPjMgXWWcibhMozPZxVb8coGr2zAPEBlWXfenTVFEKqFZh3mhX
qDam57KUIsAx+8EouPGhQkNXGiLkWEVdeh8YcF3QySH0Z8vbMfOCL2Zl5md5gI5GXHU/TQckvqJ4
0s42Ws1FeBh2D/ClrS3ZMYyLy6YHxNvAWvrqBQycTSB9G0cWu0mSWtu0Ma9B07XnU2IrYFdzzNA1
lkxTpYE9zJJh0fB+rCE1S2egMheGZKp7sUE84qkLKKdh9bGKGoQbtUaNNqZXlquhLY21VRrFKkmV
5goMd3JoET5hCqlMy1CynuzZOsbtDJnmNS0GSba3YMiz+9zoGUORI9gXHUOYxAqBhXwyYZYlPbBE
Ig0+tsYy4L1bmhZ672IT1GhpYWoJyLTpvMso4ZICi4hPIevSWZl30lk174nDRh+qsyDb+6Asdl0d
bAoL0rXqI/hJv3KFRki607DQ2JL4L1e5qY5rzUn1zVgrIyQ2K76IQB02UoLrUgR0IxhUfzWaJoCh
isleBYzKsn+qha2trTkdraPVIjMMLGvQqXs5DL17ePvLsO/971HH6BzTCyyAmwSbNMuMb13BAkpJ
8fUYWVfY0livLMmH4yAHHvgPMtJ9s5V7BBV8W2u2mtVO18iJICLCtGEHSmKRDUH+XR2kJcxXdT9E
UNLVaMjO2zzBNLgnH92S392hgXkGKDe/s22TkAFM40LXqkUxmPa9hOSAo0BanQoGN0jGyUU150M8
M5hAhmoonGQNTJlWqs+K2ue9IqK+8zvtoAO031e2ubPzQr8HV/1AlCu/8MJxZRFSOMN5LMOhoWh2
2GaBsqaLXwCEmzWcmv4+hCUQN94mrMvo0RpA4amootABXSLroKziciqXSYkmXmvKcKOiJDiEQ3s5
ZagZVKUE6BAFLzJ6zniPkydOagjekJaOJdfubW1FHZIMsnu3ZtC8MWRzGQWmfPCTEeWN0DGX4RTJ
l4GdXBUxy8KFoyaX4Lgfe3qHbTbkwSX2kd6yKPD8C9tmIEpeR7u8G4Y1q3a0tgYpPG/pPrrcdjZN
ZP9CC2VoSDd3WKt6wbmJ+TCJMZKeQ2lfdbqS8BiYBiXhsMrUSX7INZAYlTRoZwNyFZ7mpRsHJMC2
a9QvZQLWAGf6/NAXLSh7YH65RZWPkJEJ3T4wE2yvkDVZSBelJuf3wD+CZUtEf2npgb4E2lLc6mQ8
ELnU+n2Wl3QQnb8rotq/ijTbv3XIO2PmCIx2jk6tfSj236aImTKOr/pljAv6GeuXblGF7R0OY8pe
86L42vba+Jpg401A2MxVy65dZmM77Xy48ItRjSxILU+lNMUXndXrbhz20pLsnQryNmaJX0nF+ehD
qgbC9kNXouC8jQsHg3Ecb/DtNi4YZ/BfUJ+Mtn20SERclN3AzMuZnhMjQ4efxcgZ+E3/LIn6NT6+
0R7oTnARlMZPL0/Ba5bZt1DJQzJN/i8zHbvlmGUD9F/Q2jXtzkXFm9CtQz/MTBfyPCpJ+KnL1oof
42UvYiQgkY3RTLm7MPH4wJeOhG2gH4AaXKWMJLtJn9e0LR6HvVU9qnkAyGvG0+Vdv9Nq/xwlLqRL
wDu7llJl26EJvzOQhysgC4h1tRYB+hgmMepT/ia1INRBUpag7toTzhxxvlB6u7mC9wEmUDO6heqD
nxjVWEUgTDkD4hZDAS10F6KLt9FT5oy1Xc3igjisoYK4t2qcsIn9AmryrItyAkARrAunLG6MZoAE
jaYAIL3YW9sd4PBm7DJmjvFPrNicRQHGbTcbKM4c6jnPVxSox3eefO0gmOFATLgZHOmSWJN1gXnh
syXn9RMnbjscHu7gg3wpkoHZEfjyoU/LWzVglk/XxqNAVVLqVZJMvXoe855hYgKZWJLxKGIxjsfZ
tlfQoI0SuSK6yNwI+Kh6kbbmcz9k6SaUkG4ZM25ZA3R0HfpP5JxQ2pajZViFzrWNIuyq0kvlIiR4
n1+wdlPP5Nh68AeU2Z2iUjYxpryLFub3PRoIZPW9dQI1YIFAPhWomIju6RCy28apLut5I/acqLsr
IdPsnK7bZbLRX9K6ilts4rbt7J4sjhK7m9b2YBMQNqF19aP6dfAn3m2CNVP1y9KKEqGACRhrIUXn
dfwT2Zx4odVWcR40hnToe9eJwYW2celDtPb9i3JQpfM+ya2FX2rRWnIy61JsCBYZO6Osb22KP34k
mwhROfnUusrgk5TEoGhTl+Mj+u/duABJuCJxLl1m4Ap2IA16IidxdTMR0EHs+c5T5JUVtdah1YEn
hGp+J2G1unCGod1Sc/H5UJCl8MgontcDKNYxVu8asJnfOydjxLBM5z4b9IcoMs+KPA0fs7i7Ynap
3E09YPIYZUVPPrcIMOE6ySbtldcb8Zn49uWLl/Nevnj5LIkYqCwLVxGDy9+PlpbtIZ3+3hOficNS
S+stMC6pII3YJ+tUahV4EzqUSiCTih0Wey830YRThvy4548DKhb4Y0NR7gjwp1mxhzQPWlnsig2w
7htsp0sMQfi2stUctk6hgk9Wy73ut2wK6fee+GwIvmZDWu+GvENmdr5YsZHnvd4cVraaJGTKR9Ac
alHubfwR1qAAL5K4mfalHN8mcltAw7Q1oIx9EoIc1/yVrKTZXmwYKmw0//4+FnsgjX5/jRcMrjxV
fxHDRd63huM3Z4MdKKzZrAej0LLJFU8rJGOEoiCqPJCgZ9EtriX0PR+4NdjbOuj2Qdm6k1woW/FL
jR5TuZC3SsaOHS252ItN4jvVOs7zm9FBl2jsSKksQr+qN0kNmQJ08n6an7zYsy0TtbA2AAOQ9g6u
bPMl0s55MDqTpNgJA9ZRFqy1MW72Yq8M1XpbmsbSl8msGAyKe23eiEOx6brJNe1a3aIgTtnx1IN5
t7RtFiX93Ilk4KMKdcJAtww2dm2d+RXP/qUCjnvTgMFWnHJ7851hM1Rir6RCv4y12XWSZ3V8dr7E
AjvsDHB5/YhekniW/vy9LDXVTtG+JZICpWLeqFTr3hzRm/eUbKPkqbkRjxkgWLkn3MN8XRybQ3VA
BKBd56rUgg/ooUXBG87Gst6LDctw1kpVCJtKLVOmZJVduHEzK6k4Rp4sCDmUEFfYKHM1dsDvger2
9lJcndiIZhL6PsphCfiCIAedJx5V7AT1/uUQkXAWh6WpLpr5KsUTzgAxAODvZWep8YIuLN9ECcMk
HQ4WJ9u/1KI4FJsimHyCnBZWcXMzOL6tcwsQe+RFqH3RIsSxpXSLXjFjUG5lsTU75Ln+bq0vTVZ8
Zlg+XGO1yI/31s1t+eUuxZ6oLVElcTCZS7s1ac9zhZphvfQ0veF9orUXrc4rPO9V854EYxTzQu8g
/tKHyXjsKMRhlY715PZjJ61Zb52HeUZcBOWRxUuP9NLSRfkgOXyksYzJreaGIzb6/D78Pw9TPIjc
AsgTWBtuyqhNuHt+uRFdonhMx5Y/AQBfZHkVL0UHKlq+DymAFcXc3Zp2yEhjDOETpp3VSryDJ2WK
zwrSIgsN5v9SNG9RiWLPq0nnumLXhOwSM/Gpd6SfqKKcXPZ79Sk+Y7DNwIYwialimcc7b1TfSng9
5yYlOgC1d+hcS54juhV99Oods9LprCzlcCNeH9FsxcYO2mAXVwDt5x7u5Vm8dHjii5dDP+3iVVrC
/hAniy9ADfwc0IpeHXvVqkcEsIug+WQ1VtDFvBF7J4cJcioIKQxfNDMGb1V43ko8JnGJDUvW3z3Y
y2v/+xsq/OUz8SfHs8WHLz8hDl+efjpiJXlsUqKzPfkJcfi/KfX4Oy8V+t7vFKQb19owXnWNXNs/
xSmQm6fuVvydxto0vhJXAfB+6G7FVR53FZRlFz4evDja1DyCGnzO/o/dyJ5HaXEC8gX5PtUj5O+0
uaOEkcp9ij8zBpL6rjgX50d+7HT31QnHX5x/4PS3/yhGlCgKEKd+8KMflSp+4Hix4rpjcQunn/7/
3I24ECdvSVTpYBnIzvrqbU0oYy82SWQkDeAKlZFuwOtK/iY+VvFBLrYdisJWN6G3Or+uvWGkxw1y
pLR3cQy0Gukv0Sscj8WZXfWf798/9dXviVOPx+/+lZiTvRT9qlCx++r3xXGkyHp1djzr5FLGV7+P
MgYznbd39er3xP0cb018+u7vHYsWp766ile7/cu9JSX2Wb+f2NtSg1eXIs7/4AeP54qLOT6Wlzt6
dbHv3dbre3+pvOO1WoazIs9T7goI2u3ZNDB/grE4EYLUHaZRPqltQozox67TIbwl6lEGwwIns2WF
oOTWmjtJ5++NLaaKnti+fJXAwWeEEGPwcd+ex2jxZ6//wo8YTsRXx7MCxGEmMq4Ucfzj4wfitGMZ
ZTyME/I6/7mI499FijLtnOA8wkgWFTqp4w4S3Ytg2AO139c5yX83Ex/88bE4Q2zkjOm37jUaC6x2
g8EICohVdzsoUwKgfn7Hs3mh0aYyFCCxe/wULBzf5aLOxV9N1lBNK2yA0v3xV0gnumOL44C4NRyx
mZuocLkXZOXM5fGx/P2AAPmEvx/C8Uzx/fH2xbPy/j5VfHM8//iNqIdXhbw6Qewen+rLD4i/Oj1p
Yv4BHwclz1DmxsTTb72Ahi92xUbUgHgGSCBxkrjZ4+7x/Hf/tKs0eGclajcvT13sHavs5UNRFbGv
4kQ7V6DYRLU2C4VCsHj5TOyJk8Xeq5+Bl+ugpGyhRsG78urpiMt7dXz6/csjOX1zxZlic3yMFcDW
hcf6aanMjaiI5plIVimBmxrj5IqWJb552aC0ySs2N7OTz4Bw8M6KD8U5Yq+1Cn7x5XeaplipwMCJ
EjApbuaFRzt3L8e9vz8Th7BweMnE7suJ4u8wi+YbmLq///DlnFd/A0YUmJcDOI+S+r834lxSbL8/
e+9QnHzyZ05dfFeBFK8mi8mwOrezl434TJYwIDDaDumG2lpaEwsXUYxHRCheoHnNyC1KM0je2Y5/
bFjiJjTRNMWD6OrScHNYKceX9tWbeHw10Zt1UfhTtqIF2KIdipFcHNfEpADDIaAtRuBcZY7c1TJR
NRU2m/jMmCcHYqjO0maHlmSzKefT1LlKpXlGLw7FXo3sx6pUyu8vVS32RH1qNuvUYAJabQc5KmPt
VTXCHhulc9/wnjD3u5W6EaZpCwasC7+GY3IWgbZPdKj2wNp+kHolAtWq5wqgTLlsvlRyBdkxA4yV
2ukKoXiUkBJ4cuTH4AEd7LpMoWbal+pUPEvIQSDjkey6GZEWO/dkqn2YJ4huolM6oveHyi+Ldgjo
qXzRlPXX0vHoPy3co2fFizwpDjAvblIc49ZeYZwZMNtRW8g2GjnlhamWd3J0aNQsWmf+LKdClqdQ
SmJDwYhcZYcFTWy4RoCac9ASkK5HmHPVfdnJ32RkSgwtQwssDX/lanQlJ82X0ITlAVoTvACKDgV2
WVAncjee8gpxww0a7KhGSoBNEUwE0HBf9tUvyU+TzejWMrYqRaSyVEwBKWvdsJ4GxGJAIoWoB4Dp
z5JolrPL3EhpLwJ/ekQkAArJCETESs/LEtCiXF+iXwcYprnpyV+4VG+1KhSgjJWGGCJq8AQgpfXk
sFAes+uiTO8rK49dQERE7/roWiGBKwffwNjfdXIKdtePN96IpJXWeHu9rkCOEvhMjGLbBMa5bV/m
9rILGL6CmpUl8MPLWEanXgNT7H4DIgvbGpeKqqkOJCoyNyGOufCKGtygqYN3SAkqIp1JCvgXZDBk
1aat02BmAT1zCdR8ADQEY028QamCPKsJTDJwLkF/kvr1kL3y5X4TmaAkC+3BaCBu4ZdWVaSexsMg
3UjlAS4v8CFT/m4lSLPNHNy6U5F2VsytU2tLPGaWja78BBgbu6UPHb0d0nKFQlnvFmN208b0a2mA
fKLXPgWYSLvylN/WTfrVS4fvYAq/Eig5UxPr2qz92xJUHm6v2MticLkarPI+VPoCQFD0hNTOQ4R2
e9R9b6ZMI3HtX/AWtIthrJeSRzgjm8BMeXl+C3yI4BQEOrSUJv2bpixRNcetWlUucMpI0TrDVqRM
9qCMDiXt0XNIW0XAZzOvPXRYWLmDYTwUwDQb+yk0IDl59vClqK0WHWtM6/WkvsjbGpklLUohn0hn
lmaki6Hhuhk0cMOYpd91BUGxtrGXSi6fJRY6WnFVMWPR7hKtahdo3P8aPEQPIv9r3ZRfuf3t6Oig
Q9Lkouk2kTxsVEteVpWDzCkc8iRbpaMFKlraBXV2SbSUuN50V0ImHlLnvMJKxEEeMQeRNDgTIRdz
OiTthdnIPw0ZOmKV2EhcZbNYTftD79TvqpNfK0YCALxEEsK7Lw3vUoFh5I6qA1Kx1JDzam2cTLAM
tnT5AWvtX2WnM53Uy34RqhYWjUjGoxx3HcI6XtBc7+zR2WTocBj2nZoBjS1jB4db/+DIw1mVuXjY
ZIuUcNZiypJ0ORlA0j1PQ8JV3+UDMhXA9hvwN66SWj+hkbtTEWXbRHHuw2b8YrbnYCCBLrfPiR8C
MMhvUSu+aPPpQZfTcwNjcXBBKFvo4YZc96zjk5aLoaN3yxPFrbX+EfDYF9T8QwxJEGAmX++sCqCm
MtjPYsSvGSxAhiq6jLuKl2EyY8SLTu/AhqdIZ0hrQLfoO2BRvAhLD8mVEYxm6QMWmPC78S7TSHoM
yeHQPY0/28a6VNUHB4yIWwIaWtdFjGwwGNzoEhwPahj6XYw/wqJU6kvFm65AOty2BBNqJBDwLRzW
JEThiOXdU9fqZ0VHggcUc+fqBrHURJG2ita2rsbLXntwZajxSPtpJuG1Y463wBcq9CDVJ0hUuoHQ
mq457Vqqtach+JUlKrjHsLs0G+kZVtf14OGe4VRQsnP1oZFQWvbA/05MDGkJ6aKz7YuoIZUZPvd1
o28yzwfkqn+PS3xn9FBCI6rbVfKITACUuxLNevi8ZAxrXKuU6bZOw3YJYKFCxUNewtvTULQw0PRC
YkOSIb7LaoZwOnIBLc4tGTLhxKpIN4KBwklsgKgtASRoD3Gsn6MxCVr3UYO3CvByp8O3WhL/2xtz
jttEKt2TDLLHDplNc8IdybUNY88zArijFRAiEDjgJbuxa+0GV5UzyTTPkhxE24TTilk0D5qFeKyv
hlda1ZNtIoNSoTU+59f56RidK/U7/Ktk1YfRE5oFFx0B4pH3KfXUCxVc2dJq8UWy/Yss6fwtBvEr
uyI2RKZ2XI1jtWl5vZeWKq3S0CExPk1X3oTgrRdleBLo8VOfWJCCx7VddSu1h3ekTuiXpMSyOyPY
tUDOw46cCS7NbqJllxm8F1w3OoAS2DY78VpKg63dGCs4bijqT4sUvYQu7bZJUj8XegqoarxUc7K2
Yxf/xJt8ib9yiFis8uzJdo62v0LYEBeCrpLRipQRKNbmR1n251I2OO6kXcKVePB9cIQJiWoXeJdr
tDke7UO61rDANJQI/H4pQZHKu60p5+rC9HrsCaInBfhf0Zjn6YQSWDIAKPVmZXqbbOYYKE9DCCUR
XH+0lCrnAswhzQ0bwZa2qEBDl7/48CszZAAXiIQsxqZ/cJIW0x+pgC+UnBWt5iwxe71E9n4thkev
s2tXduAxGfWDhfTJIqwZMLys2LR9DI7cu0hUcskV7K1Rxs7NikAy2iFgCC8/D7jp2ZJk9oKqF3ED
2DKIx3Wmj8qyL3JWeBb8FCNEN7mszjLmQ3As1a+S6m/UEhU5dUBKKPOdbWNi60QiVVlgu3k3hPp1
VM/wZryJtCjZ5Ir0GJMYWje9c5N312om/ZSU4SkZJ0KESs1kDheWMM39VWPwlmLOPNBpPpglM2AZ
hTCjqS6QHnaZQ+HBA5TcMwDjhASAraEA7jmri/dg4kYpfpI8pBy0CN4vEAwlsx4aL7hCfhfNHmB6
KhkTC5Zzb+nI0ZF5XcCxvJ4Sw1oGwPAdXQVMTGuYCm2DuC1p3o7sqAe6krcTz3KtDH/whC/LAqy+
apkA4BJM8uDEuObgHYZR/8L0FlRWQArcxDQDXs23wsyO1qH/9XP4b/85vz4ao9X//h+Of7K4q0I/
aE4O/715zi8f0+f6f+a/+vusf7895I9+/+jysXl8c7DKQHONh/a5Gm+e6zZpRHEUP5/5v/3yH8/i
V+7G4vlffz0+IfK+DEEShj+bv35/tXv611+aojl4bf7X6xJ+fz3fwr/+ugXcHvzj/7T86WMSPr7z
t8+PdfOvv8CT/FOWceZUNOwvFczp//pH/yy+Ue1/OtgcGwBZDNXSdL4hqt8E//pLUo1/Oo6tK7Yt
o8GuiWup5xL5TrP/KUMkdyw+R77fMbS//nOVb6rhpVr+kbXpdR4C6PnXXycGovihG7ajahbWxbqh
2ub8/St/v8gKWy2UEvm69iuSdqG0T6d4jpu3kB/nSUEx2ECfQvSEXj2u3xfyumD93ZIt7hxfdtVG
2v5tyUUDNW9SB/m6AEUCBcBcYxE1MJkMS7eEfbOKRgl319Z7zFPwB0O4MmxgYlpkSYj0NQkyotM2
lOLtGLh0TKTj4/Zu1MvBLWXLQ9+XMV+edraUjG7jSZ2rtvJDr9f61q7xH5oUrFkt8CUb0CLqEPaH
gaxIa7QbKVBpLpq07RF6QmsttJcYWKL8nEerYJSfydht8RwyVjbDl9t08vcJUcygHHDqSXoQJHr6
iZXnidUglWRZhm7Sx+vAVnR19kF8VUmglcwoa+zp2rRklELg6qA80y+mxF9IJUAfCOCf2dye2FqL
Ii1ZgQynmvP7d1IkknNO5niVfG03GuKDUnWmDp6xctDhcp0mGD5xHxc+kq/cFEV5cDlwbTZ1RbXl
+Xpe3aJs4CYgy9AVK21MVrC6DqijgRRPkaAq5EXGVC93HNY1FhNq5t9njl/eA7Es1lnfL7vZSEgv
0R4j9eQsIgQEexwBJRA2iYqG6cevrqJwMX9cLLgxXTeIcJv6ibMqwkVNBHqbRmMN93Hn7MoAN4bJ
tgDgoHJq9rAsaqziCnzAWehCtTQ/uYQT58vj49LoISjcJnAwX+Grx5VqMiomWSdfp8BgXGf8KhlP
kf4oo9DFel9CMcqTvnWzmPEnt/5nwTZdhmnxQsqaoTnzq/qqYFtvtA6zWuXas9W7wNOwozOSdmt6
497MofE4no5YT4aHUhpsEhuuV5xVa9+GeJxMwLJMnMb6KpdcRaqw/urjM2MGnQOG++wRKbPd7tta
ssU/05AtU1ZOL3VMuqKfMsm8jiXkpCWAnUg1X8U+Mk7QXaPuR23mIRNIxvzS0j9xZv6zd7PpoZER
1hEQ4f/JK2LkgJPltjGumbH0rmflP9IKLz3f1l1Z7Zb07b8s/RPH3fk3T26YMh3ZkYnmqQj9va2b
cADM5YUDnL3ew1QqRN/DUyFnOjhOflLUnz2SQ79taw79kSr/0QIc2R9zY5qCQzQW47qz6nJJKlUH
ox4MKP80YMc+KfGPm9NkWVOwstdldO8U86SD8Gt7cAro4fAGSzp2PN63AMmZT6E7/knd/fGOU5St
GUyoFNk0rFPjYjkJrXKoxgho6rKwvAfN75/TYVxNgATAurIA6GVchK27T9oWA/7b+pvL1RnamTCg
gy2fvDMm7np6pTnRYRr6AWj+DpWuAe4nk/LWTlBoHFN7JRGNQ7GZiFPkLDQr3Ht2gCYHBB61Lp4+
vqLTQYCLcRRFkcGk6pZhqPMFv2rs8NawPqq88JC2s/2g0bPiGfDfCIwBEGlEVufj8tTTjvVYoI4U
LqwrzZ4nS68LLBXU81LTCQ/KjI/GqDVzLednlprlookxyEFRLHbrvnkoURFv9xYxGL3276KYQJc/
Vnh6qXa/BE4ZZ0qwSo0UwVZTvdEmFP4qcuDLj6/XOO1ibENWaACObjq8MSZTsbfXG9ueITdaeOCl
PxiMV81EyIgp1biSWiLMYdcvA4I+MBewRqLhXpudNAGBUm+rmKhoBI1rIfcO8D/CZ8owi8UU5UbW
0AKkIUmboOYFCKtnjDmQQFenfB2n+SZKgUCDdB6XRmHvWxjVS90PzoY2fqwLojmsi5J1EoKrGL27
JsnaRdBBk0lA5TJzAjMNMTJTvxdRTiIst7tV3kCeBkm2w9f3MCqyguUia0N1RE0KBe6Pn5roh171
U7bpqLpsapBAZIduRDsZQ4ZYcmyCNwNNufnWdxqcZWoLaeF0nWEm0Az5xoa4tdC7msUykEYXPEnr
2rH8yZWc9GK2rdCPMPOkQ9HJNignfUoL7cGuEAY4RFBVHITbDG0WIYQEutC0LCPYwsT/7zXC9fEe
X096TxrUXKCl66ZGm3IslhgnBSJA6vWS39YH9Cm+WoP8ANMjRYyuvIcRV31yd6cD4LE0ZvYOwyCr
Bf1kPGhjxicNyvEBQj1ezFjslZqvuWnCgruSABk1LeHTqCIqW+N6XKrbj+/23QuY9cMM20Qh5A/z
8LqC+6sHfnPQ6lpDvGZUkFGXFsZI0WZfroKBWFmfgYmRi2+aM+0+Lv+d6uXtEvMVjcnjaX/KWplG
WCnNgUUcSY9EGkihXocOLtZ6NXzvRnnzcYHvVa9J943qCzhu6vhtdzDEJqJopd0cwrY703j93djK
Olhl01lW2eknI+LJMEX18kiZgRmY/4hp4NvSKgU9KF7e4WDgY7oyMFpbKnKF6I3R7LR0H6G0jLS4
cVWnkfJJx/dHE57Ltqx5jLJYpDJWvi3bGlojSXBpOXQRzO5O68jXKFW5TFvn3AnC0C3SX5Ulrfwe
kH5YEj1GcWZRohP+8RP/s4pV2VapY43HabHYfnsdiBqOlRNXw4HV75KoMW4nswhc3yKcVmb6eQ5F
8eMSxaD3uvfi1lEmtmWEWGRDV/STSvb7Hgilpw+HHi0jN2/kp0Y3vqQI2LOm/DFgTBrY2LiY6O65
oZzCl4AIEZoZ6u+4FNHf3uk9NEYcp+OFAs921Y7hNzcjzUUXpG0h5CmQ9NI1U1fpk2p752kpOmog
Mo6dJpGDk1qLYiUgo0qIpQxDBp+qeEAn4Qq33wYkeI6hxseP6mTKNr+gCJ3p87vCc2JAf1s56tDF
ehP044GwK3HVFMSoJZu/AsLzn5R0Mts+lqTjHYrQo0y1nPR0rD5aX9IpCekdEn+e8txA/aqzaKG1
S3IrTANIwH58d+89TFOxDKbqGtOA0/dAR+5M9UyFh9m0P0ypQBiL+/JTeZPq29isPpvdq+/dpKky
wYc0YRrq6WSD3lwNrMxECx58y4Il9K+m2KqeD7K/QRdzkFhqJp531Rnezlda7ASD7GuQRekS5Lm9
wNxzo0Zz8iWOB7ebu8Q8Jq82hur5gMqD2k2/wqpP3NLEdCfaUXsk0ggAsPhfMEB+9vzevR1Np4ee
X48/IgxNAU/NcqLpoHsaSYW8ekqnErWBblaVzi/aAWUuuGaf1Nq7pbJspns2wF6pJ3Nsz0N4CflE
oozDiAEh2G9Nq/a1DuLB7DcaSpKVgsjvx6/KOwMhKxbHZD1BR8XK7KQlpDC/aty+pkNZqYjlkLFb
+JO1yRCvQfz9pucxLcRjII17FajQej++gPfumt7aVmyGQdZQJw3fqIMAIqg9zvp8JEyleinL0/co
wDE9tbo7uZBgozbXHxf67l07ls5sz2TVRgfwtv1nDupXxTBNhywL1siT7BTd/lYqzg22X8swdLZx
RAKfIONzg3nlJ7OfdzofVVZUVqc8cK7gpJtOLBV0Ou4VB6vysDXTEIoxTNNZhHNb+ORG3xmJGYod
1m10qjqOV29vdIIpG+I4Kx8IWn/XJ9kdew0jnAidD1n+ojYWIIi28Vn1B7eTJrt+C3pZ8g+KSmyg
m1M70fzqdxMjBoYowZCfWTbs7I8v872rJNBL5Niw5mXdSXVEvanlWqKPh7FXS9f0yam2iqHBu9Sw
sknvsZJfm3MQR8cAdv1x2achs7mHZiQgZABMhen2aQ89Jq0GZ72YDjRy5NLBQWCaVS37IHyKQmQ9
I0RKIByRXfYHnItSRBmt5McnF3GyXBMXQeGWzfJjjpypb+spNco8h+M4HSRYCBVdp9sgjrIIvNva
Al1DEElHxhorzQQelGelq4/Lf6cVztF2x8QLkVnL6eo29UpV8jxjOuS9uUsJf3kRig6dd8YEGtRH
1H+pOnv4ZMx/r9bnCD8McdUmhnzS9ENFhtU1etMByXWM2rQMvSnGqdkys/VWxJXBGeAKF+PS9lmz
0HmcJzMlchsmfZ7BFO2PEdLxEwfhP4pWW3g3uVZrC9ULWWMGM2WAF61s0KMz21vkd/eDU6/CENIb
a/4SPchY7sxPLuid56/R5zNfZLKoIyz2tvrVOO/bMqWZ6nqHhw7pQ7yPFBNl8eom1nq6YKO5bqL8
68fVbrzTFWksgVjuafo8VTjt/SsMbex2UFgGYSyddOi1B6QlQP0ALtKYGnthvDICDGoqZFWQAyPL
bRVPjel8rRrWTGEx+2lrerwtNzvNC8sLYg69WyXJDymspUXBgKVLUBXrsUf7aPSv07gjqumhc4UW
dpgYmzwuIAblTCstcwTA5SSEpyc5XcoS9gjIoEUbMIB7BYI+qZRoy60km0AKMSbOfFxWjXJVaGjD
el6AC3iGkkA2ZBtDKfylkxBEaLVoNXT4smlyqaJYAQF76s69KA93Hz9M9c81FoOhDjXMIC0xr3ve
VqKRYIis6LVxMCM13GcRqWRP97FfR4CDPNcs7JxdeAx3uF7IxdrvpTtHHb4pxvdwjOXVME/aU10m
foJySRAU91NTxRejideHArDGiGOMLENZX6ilviZDHy0tB8fHUPny8Y0cX7e3zYNXwiBUaxK1VcmD
vb0T24iVMi/06EaqDeegjXZOKqv/7sQw5TQkAHcOJoVLTIYtt9db+bxpdPl8koGkWXYTLCMLHnZm
wbzvnNxGan5qDpZlrnBhNLpu1U+R9aVCFs0tAqSO+tR37qCkuakjbdAxqm8KKKTXhQW42jN/2DSO
Hcq71nnP5EOGtbbVBg/luEm/U/Mn284ydzIJ/gE3QxLW6jQLenlIel1i6hnCeN1kNhJZrDxg+KB2
M1+3vDD0/sGabbSkbLwKB9U8IIyWE7/Ms52BnGU7VNeVmtrniD8I4vRFYTu/UE1sll4c5ngJxtDt
IyAeRhl+7ZzGuoa6etfKoQ2zbppWwTSAL9DXQW1dW8xCFgFq28IcUZfMZh+iV7NgkUy4o4u/4hS1
ID5X7+u6RPo1CL4oHaZIbaXNCcYEQXkn+ZpFaK5GVYS7AgnFM+QQ2jPLV5bZ0IxX5lCe8RYtFDWX
rrW+lO4mtxm8DP0IO90VFdnEro8Tt5j+L2Pn1d0o1mDRX8Ra5PAqQChYDmW70gvLVa4i58yvn81V
T8tTX0/PPJiFEAIsri43nLPPpSoh47criURrKu0zeEJQNniq6UQyeLWjhKD8vUWF2JFsCC6n6cnx
S2DAdwNDmMOY/GrxZnlDaYGbmtvM1dW2I5XygLm+v7RViVxygAZDq++4yrN0h2sMnvWqFM+w5l+T
VVFPoyW/ruToXhj6eJuk7gnAXPtVbrlAY3ydi2p+zQZiV9XkWOrZL/HhKNX6Y2Y4DPCWVvFq2A9G
nd7b0BJOVWczxujkdzNO+b2pa+QnZ13JFCu499GUi32P/ocucbwcTCoPLzOs0G+LWT7Buv9ddesa
KEkc+XnYZA+tjAgCPAVqLwK2j0u6MuhYR+dmXNTTQGvACglLa2UCDqbW3JljsYnvmvxpKRmxJLJh
Zvqo+toVpvaS1iAyxka7wBVW7rQ58vIyxyHKPDKSENt51JRCOYwp6lFjE4gwPfMCHqKPHOthq7aB
moGmG3DrL1lzP5cGs8mkM4Ov6cBkaRnNAfKToHGRD5YpDF+BTLKpJqLsIhVqSiZ4TyiktYC2G5z5
HhIF+jJytnxLnnQAkUvtV83EdKaBmK1Kt97wFFkB/qwogPz6tE1CNUOlweJNF09PR+Qshp5cUn0/
LUx40GRXKpdkgSUc57OCMJKsGkW6K+TFHdQquTDOGWH8rGfsh+UB8Y9bIzW4szZtr6U3gOCm01aA
npR8gDoQM965dIAx67V/MxjrOBfFnJJugzIe5N/JaNs4SAriZ4yonx6dWj8Xdlr7kmPYHjEIydkZ
o09mB5TEIahAiprqOe8/b2FVd/N9CrGyq8mLlZqiukurPKSEaiezUZfv8UvVru8DaKdzsi7TY7Lo
75HdrCR1T8sdSC6IBSrGfbqH0FcTdTrU9vpp1BOyT2y9uC6kvqFqIpUvqycdE7qvg7ZDrm3C7aRB
c4Bg5ZwyTVV3ymhJB2OlwAxblFjBhJ/STNE56iMiJJmHcDPJgigYhs+1QcqgSZ53m5b587y0zQV6
+CVmEveSKDlKmYGMGcAud/HwbYHaDoJWBXnVJqRlIRVcGPe9WNJCuD2/rjdzLh8QwCWvhf5/PAKZ
ZP6PRh3TMQ6tKtnQbAYg5K2l82Fihk5XVSuEozxPlrn6RnKnM16/0+c430PHfpfD5WcJ3NTtuhbl
qxmjVjXINYHEAUX2Lkbm5jZrr8HcWS5dP5IyWlq+QwTlTtesyutU9dJAr3IBzqN5SLbHROjn0YrA
qlY+S45c+71pedlqItOAQnyK+3DCu7TUhwKuKvNGzUksHIuGpW+6sYnzQNo88b06lsdigrW50Qip
CL7EwHD2WSsPJwzmw4mneeYv69ITHoQalNi5w5AqbrK5IMSi3AwQmXAm5MzqulFiRK6xefSrKP5U
ZkMTGOSiuagNznKMejfuQd43oRwoRkciBEP+HmN4GD6KEGl87pCq0qPZkFK82V1n2CcdPIXXAeV0
1V81yeCI7JXDsNpKzuAKwvld15hfe/JJ9lFZaadkW8TWW65Jlju0CHWj4lHLF+actjy4KMyqM6Fi
qPxNHA08v816k2NnUR1ISnFp1WlLwZGROcPHccEv46aUJKA88bYaNlqKdWNunuZc7/f6BkYQbzAv
yKMXalfQy96Y8pQDiPYNoMbiImXpTmIBMQ0tvVgtWjRrpdykXlcYNpO2+su68fN3E5MS6Pcmx2Vw
pCxIVWM0hBiZmCcWt3UNO+7ttDACBHLoQGtmCaZ8BHIcZodi/Mm8vnyiWxXUeVRArG+U07wtevIm
DpgjggyN3i6KldRfF2byVhk/hzjoUlItiTWjrWrPluC8ZWh1C5JqRuRqaPJyj3wrfWda5D7OA5Qd
bea3XUoVWbazhNhOn7tzYTgJvORtLnToTgoBPadSMxmTFq8/rIZMiLmSQ5s5UrL6XG/0eqkFzJ60
JMxofbnT5Y5AUJRAG+0aQGt8ALANBaACezJuBvxm85I75ufOaph+a1RkOPX4ujRZv1dignsUSFWn
pF9xeMBagLDVnOTNs39biG19nA3HpHuDMKqdG6a83LGdv3RJ9s1JBulkDsALF0UhZBCyX2DLxinP
mk32KzuSZxDEhGu7eXKMVd07kJ22DhWmZG0zoGdqSpSyHQX59kOp8oJ3je2NviYSqwFSIFnjfJJX
fUa3y8Kkqeghlq0p16txask38itpc+znX6dYzs5DMdOvgOGN93S9n5XeId5Vy7yKp9L1nNVmNpcM
u/M2JflJk+STQQjVIaWftxsyp/D7brZOMjJ1oJodk2wk+RFddgKhR53w90LdvirJruygWEEXSr10
sOzcjSMHSyCTo2Sx8t/QmwROrd7hvr8oi/xbq/TEmyAOniRj2o1O/qCW+rcMhwBysfWJjgT4XJvs
9iXt9prRL/wmgdlM4BU2q1OzubjCfrDJod5WLeEo3FTWJ/FarIlFLGz4/7J62///3PV6fGHUE6vr
uHkc/+XYH454/ewfl/3h/Q+rRbOZYWn/lCdpjv/hX7zu++d3IM5wW3w44D/v/+Hru55GnPFfDiDe
ihqLKwIAjFXzX/79voB/w9SWr5g9ztZq+8c/rCbCZCu23ha4cij8Ys+lkoiJ3VZBMvIdi/9VvM5L
HNdMFPzP410Pfb1A8QFxrA/7Xj/79wlmcelip+sJ/uWAHy77uu/tOq+fEhcrzv1hV/HW7awfLuXD
//7n8bS8Mtvz7aMfjqfcvpLb+7ev5cOeHw764X8TF329yNuR/vlT4vj/suvtv5J7IkaobwjN2fzw
/WabX4RLPtkM88XVPC82iwVEatz15ma0r+0K1fxmzBULVWAJ/lzNhb0/27gFSdTgaySmCkKOWBVb
5bDOwXn8sfX6sT8P9uEU/7yD+MD1ZNsZVXHsZFsluYiTf1gVu4rTijWx+OeD/sdZ//xv/uM04mC1
OKPY9z9W9TgcQHl1OagZXJRiIW+GWlVY07dtjbDW8qigyfTHW2L36/ujsMuK90GRfZvGSPURUXCg
zXWKsZNFKGvY1MTr7R2xUbzsi66vDmL328brpwdNl315+8ztg7dDMoOgQL39395mloW3P1zG36ft
x2Vz9yop+TxOzmiZMM0TKQoLfVS2CmNzm19XxdYPO4i37K1KJd0aY7a0VWAfdmXEqHA15LWerHwR
d4DWmbX64p6byfRealrtF+KM4rPiBGLhSG3tD7b67hQztEmGBo7deI5gyZ+uX724C739JWzD9hiT
dp/v2s0DKxbh5oGVCJiEh1PnePRiaHUSI7+0r7MHcSWhuOxtIa5GvBRv2CqeKzjZwSieSeJqrqud
bBLXBEvRlbdnYr9Vl2INhjbVKZPK2UG38AZuTfRhqxbFQt2aH2JNvIFw+5NjN9U+NmipkD/51wL3
0kZPZ9+mKkZPXwFq55v33BTecwsUIVonx6IPeS1P11Ky3cg/bvvcYgusMBZ5YUqrIspYGFu5q3Va
FWJN1zqV+l76ZnY0zNqtimm3N8VLscgBZMoZs/gDsEYrTqQDelrwX9uCmoFElr9flmlPOCiRGThk
oA8tyfDXIgYsdRLbiJkhNMd2ztpmPU+33fRKwZlc2fHW5GgCJocoh+LHdv2FLfKKahkA/vW+msqa
0JDdbqy4xYC71gPTzm6xLkV/xrb0meA3dIECS7AtxC1lngqbOUGsOtMqE+mcW2m+LUSpu70Ey7pa
6cebervJm+psJ7UqtsexTrH/m9ZrBKAdlzOlHv54tM/M5lWUV7EQhy1Fs0Os9kXhpQopaeNWcG4L
wqj/ehkVJYljzMpClN2s5qK8iCIh1kD4j4Gp24ccfXNOw5rCIcrPshUdsZYt5WXu6dWIkmNvJUcs
lK2YiG052bLeUpDT1ksyjKJrtSNWyeBOj9iHd6LE6HVLm3DSK+zEomzMifRmaSBpAZwCjRClRDyR
xNqyOnRXY2ymUgO2zNkWYk0sbAlmmlgjI4SsFf1IcrdN61r+0idkkGOFA51ktMCX7HUi632rb681
6bVWrQr6fNhpn24l4PZz17a9xUui5/ctMKeAxHR+TVu/UVT34qVY2C3OYs0KYT6KoiF+/dfVqWNo
yzRnKG8bOCRyNqDGdX1R20dEAeNe3Nla/N5vlYCRlZVXkD1PCAj3Utys8e9KQLwsC2LLW/VB/OjF
LRX3S6yJbS2ugtpeMNp2y++EaQqfME54MaKEWlaPVa40fohziqJzvYZrzVNAq5sjLT+KU92u4Vbz
2AUWfjszYk9UM7dzizWxjRrX2KumDci6pzIVtc5Q2/zoRLmZxvpAJ3Plm90eGH9UOVbXMUig6ak7
iAIjStB1tbFbYncQ84hiQkpv81fZWaye1bCpXpbGtn0BlxEoK7GYV31nKw1s5+0XKzaJNcG5ognW
BHAcj7f9xXaxBxIi7pt4/cfHbnvXYp/ba7H250ZxiLgLpwCm10HswphxT8iss1ZbJN+069u8K65v
AWsmLuHQN4U/maQkif1vlyxeRp0ZHZxC868Hixta3WI1F2CT65X3nY3M13QwFPbQrOcUk72Aw9mk
FQCk2Ihxo9bvVeJjgo5fINTiv0mPjP03RB/I3g0sd3tTbHMIJQIyyOCCOKhYpJDcuRUbNPL2udvb
/49tlTbNB26XK/a9nVIcREDmmjqTPIve8PU81wsXb39YvZ3zujFdx8MyJ0vwYUeBWayJRDu0Oum4
20XfFrdLHTssm5Bk1+sutzduO4vrur38Y5d0dA5mZY4YMmkGit1i8T0phawdIqoRse32v94+b3ZN
4qdEjxEqs3GMxI7XVdNk2pNQAwp+RsTgWUAexQJZ9F/Mx3/a1hrFkO9qqVIPKk89sYsgUYZ5dyA+
SA5umwoQ8oTF4Ln8X4/pAKkhWQ1way0OLHa8rpZSH0A1N68HFEe9nnzRQArSB6WhyJX+te1/XvS6
OP/NxhSr4tMfzpAB9ZMZoB/9jofg4cPbYvch3zq41MDiDXFN4lzipVhIDkkqmWOA9NvomFmq8618
uHixeyG23j55vartSh0H68Kiwxl1prZ/YADHLtvkoWF4/6HaFmJtYio8/xo1hhYkILMZe2uM6q6O
VobhrN6NSs0+E8K5N7V+PWrtCnk/guYJMbQu76A//bXotpdimy1HXaAZ+ufbmwTg8oAfiOh4Ktv+
Gb9rfpFUxpCx+gEanTeECbN+6W4ajWGvpitGX7PpufxYzYaD1mjE7xZ9dWdI+a8xk9b2Xk265ZCR
FHmC6kSKk1glbxYyrAWl2UuUmIDqZknlk7rIFfFoLJq8TvudWO0IYjZyyTxMZtsfjbk8amoZB9Zm
KOgZZLS9WFb6Q2YnTITekxdvPzK94ZB3xVrPbNyEp/du0kb7UddyEqMmEg+1/Nsmu7uQ0229UFll
rhYZEmk8s/3CA74gVI3syEbN7JdVXiQXKtBE9DDBeTuTua7zHDmXjsfHgx3VysNKIBjhE1MaJFpI
+GKmS6ex1J6nyoxfCoaqPbuJnEC8HAgzPc6rJCGj4129qbpPY1PuImlJXsSmZM3wsCh2cSdeNsWC
9908Kes4+PGWeSQtOWDEiBRh8VJrh/iQzDFmhu3dqi/DQzcnjitehkwtH1OVlJPZ+SwXRvp9ScgK
omHT3lf6UD+tbf+r3iK7rFLGptcp4Vkm7vOlJM9LbIfiX/id2hhHJELNl3UgN36a54sstXg788YI
AFJk+xL8+Fd4BN9ztHaPYzMTwqyVn/Nts5QiYS+7rgtCqxuCcNZyjyn1mQz1jGhGh9zUoe4guSzv
M6zjQ1RM40Fi0n6n4OwBIDwxa0QzAfOC/pjYQKSzMhovdZM1d3r1E714fqGA5oSURajn1CSDv29t
Nrd2V+iqq2bOfNKbOg2ACBCB4PSNx7hqfqzDCY1LWX13iNbrDLDe0TTeRwkxrF2h5b5JWGqR4EGV
TVz25JMPftmMP8PSbk9mvLxGIRqhgcGv72GbQRog6i7XkQoUswJzc4ZTwNC0dJoaTP8FoUtf0kRb
7818ah6NbkbjOSm/tAgj4IjQ/m5wluk++S1+17KZ1Pj+8zOjztFhVfLEXQzQM5U9WK+EMw7FgEIx
rR4TZiABH4ytlzB76OGdfsfJUD5KceJmkRU/y5lZv+qklFiMyDxaXV+/9k31BccbFF38L8w6qu2x
TM6zAhgm7R4gU5RjCrCBmIQ+gp9frzBF7FnpXiSQAxhgSOAyWiPFdNSSU4mgNgwh9/BI5G9m6rZW
ScYphjsdqRXcmLT1tTDEb9/ycFErWXG1eLJfB2fCykJ0QZOO1B9r7lHtjV6BWslVK4PR7bo6OBWC
14aEWt8O9ZC8N8BIVSrvWiRrF9JE/Ujv8OTEgx3Msoz1iKjFrP8ZYjCEuHQ0LYbQk5iZZm1s4r1t
MaIQFVbkQsJ5VipqjwKqC4774veI1vZALDrwePmZUe4BhPV6hyar9RumSGLF+EKax4gUJ9k7RPo+
PdkEi/hRhPlnsRNEv+r6MqcbLSkk/YipHhcsQ4U8pOz2cxS/MhPQB2H0qVz09QG1MNNDpLQupoRx
N0ZMlAGc0sEQFdbwYo8pyVJzxgyokT3qyHu8tmOCkCRbJrDGVvG6qCEO6fOMkNGz01SFtMvXuObf
7QUxI89ZJEXLtCJu70gjYnrbcNRnPS7vUHh/W4f5V0UzcBNVeS2J6qvkfBplpA5NtT5lY/uqF7KM
lzijNbnMP1HG4uEqnZ6QiPoxtXPJI4xV92OwRdzC1zYGtRSOLcEwEfybbCRxaimwn049xnWtGi5R
RoCkkuZDkAJDAJ5FpYKc8hO0RWsnG+Dz83JiomRkJscAehQ3xM+EpfU4DVnhFToAsAan5MO8KYCY
1ccMvlqHJmoxtKbHCFyjZ3fEODVzf9LKiiCuKakYzZrg0bR2vNdW9dOgaNNOKcZfyH4ex66Udkqo
Df4sOedZ7tXjQE9TarvhpAJV6mzprTJN2dXl5L5EU+HFRqy4eooGoOvM0V/K7jtgsju5nQFhlCjm
Uqnq/WTE52VoyWk1o12uMiG9psw1WsdYJZ6dxJOHUnFSnyxhc98QwjCbTGzoqXw00Ra5Rd+4qsPI
VGfsJWDYJ+RnQOQhA9oGqo4ql09SSy7PL1mrabRX5CYZMwpWwtXpEsnk/zp5fElbqSWHCioK4ANf
jnq4EpjkHaOx9+295RQPEnhxzOp65Kv2/IyoXH4xrJYyhhEkNi3VjSLY87KFoCx31juCMlGC6OHb
YJTQRlZfwwTuQfwumbI2IKCU4y8zX3LqiyF309xKD7lBldfafh3O70RCvDDz9DSGaHnU2QYXwZRa
WS4HuXA+0xUr/THscj+tl3fspSjbCzyMzGx+356xurW8FDnpQ6tqvEYkU7phAshIS9xeWtZAs1HA
RwS3JiacHPJ9Ily1Q5JWF7QUBflC06x+nkeQIiO5oq7VRj9Csyn2sp4f8IUwU5m9k5wTBjSWfG2d
fq7AHxAA11v5nxgOgDSwM5XAaqyncl2J0TOjTTFSN3vJjIC5QH45akBhkKqGjReTan23hPeEzndH
ua/4+vNL2Jk7EGbWRRqZph91WTmnTs6cTwKHvrJUQAbSBH7G/p2qOt3rgvzOVIruoxy0Qzzyw5AG
bdivI575MlJ0r6TIENBZk0ed1M995Cph3vpmOzzqSgojfNqCA0fm5TKrS/YoboDCHaSEFGVisL/O
MTkrhUqkkYEvApYM1sY4N3n8FWmyEwvd7p/JkGCUOLO0ABrubtbRgDLA6RaqanvlaqYuuu33eA33
qDkQrw6dW6BxZI78a7kkhMvMxL/3jv40GRKp8A31pLaN3qhDTSJnAiNrAFenTvl9sdSM79gZ2RJZ
/yAnku411pAcdTN96nuoDQZax7Kf4J4nwwIyZIsETedT6uZr6BwqO30t11o9SPIbMaSpWxetryfy
a10qFElmzw0ArjxDXLmS9zwCxsMwgNYrcp8voiD4vbgMxmMCb8xfHMpVI5MMrJfywTLm47QNQEcp
7JuxtnxLtZmTHBbls0rFy+xd57YKQyhTpzzHzfQkE7R9Mgxrb40OQVSOuoLEC/d6VyyE8Og/5376
Kuc1gH4iiRIVnMJI65ZqZd2ZWhjkSv57tdvsMFrrPRKvCbi+VMA0qx6NqJJ9hkNlt0Di5a1mtW9q
iF8R4/mKKREJYiHbluPkoNVdiA3419wcNSXvGF2BMjdPyxvkpN+gB6mG8mXgWTEvnoIVRkU176Hs
VndVFQyk2q4vLXaWHZyHEA3SRXEyj8n66cAQLgRkMrGQu6puwlR+MK/VUVpk/a4YfGKGoaOqid+t
U3dMe/Juk5kYEh3y+0Qa7b7exoDTOCxgYMkvCm2reEn3RRQ7jB9DWJzBrxtEoBYGIxsa1c83ayCJ
t3d4RFQVLhgCfnYmmdr0U/N6T2jISbHwlkV6M+679KWwd9GQDHdSb0AMx77lNlItB1V0V6g6v8i2
9TsSr92uXvKAyGnGEOX0p533/Z4ilnuhpCV7mwJgEIAdyCkFbjGmS8/wIGrIjCzm2nJDxiWomzRU
v7b0mrdr7lP5z7uajlxrjV45FT8KpX3WqWxjaMJeGGs8CdqSlBh4R56d3OvO+tTTjQnIn8FskitA
h5bSCbC8PAwWl23L69c0WSZ/bZofc7yFXmfxZ5V0z31ETplXjgVYN81YAkrisKub9s0yCTis5uFt
1TJgJzMm7EQuH7otkWirQBoJgQKqhCUmUDBlsJOAgOxTKdnGDgAMRqxaR+csx2fUwpGfUCDWkiz7
2vxtSuqZZG20IFn2ZEvkYZvEfev6RDO3fcvIMfAz2vBuy/iWcR6bKjmQID7ldUB0Bt1Uwwq6matc
E9o8nakyoBcxUlUuRGMMDE0BFF5mpO/RBIprC4i0VXaWJjoWEUGY7VQQYkYIyB02LpwJVlt1j1M8
nSNAzB7J8tM+nMjtMQz0nfhsyQOCdqXoI/kZGpWmo1I1Vyhw3YYK8VKY8nNhRK9ShH95NCt5NyC7
zBTn2NehsUfdiuFjpllfZOtxxUi5A1TyqbJbZ+8QR8WwaO9m+sY6G4yK+7M8tR3djMoqLBcE3uiF
bVd6Q6S+19nyLbRCftzZou778TO2ejjBJunTWd75ULxo1I3SD40cNqZW82xfYDcyjfGSk4EEpAyR
VGae9VOkynTxJdo6Ol0uWSbJeyqV52QgWwbE1L2QiXOFG0YvSvdrqMu7qDMMZDKMWtB27HddVso0
iWDDqQxtew1ElAKbi+bUD9WgXIjshJ2ZB4SHd97Y13tJ1hcEsl5i0+8J0xlm+rq7b6fEL+boPcoa
1R+y6KetFqmr6vx0FLBrHkgEf5Ka/myM1RelrfGKdO3oztr4iFmTpCoKnC6npwavx85Z82JvI7Ty
2sZS/W6IdmNpYYTXeVSTO4I41YEEZKczLjdEbFQIJEqrz3mdjK+FQapjOZ2TEl7W2BjGg1i0zV2c
8+hLjKrZsr6Th1Bfk4cJBmE1lOdwxElfEmm1p2LebcKFI4LDxSUYGVxfcYz0Mj3Q3nvJNOdsdWkZ
5CEPMoUstV2Xat8HCXn1CJYHdSltOrmFNgxQdxmTcweecpf2VMHOCi2MPMrZZfy5cdHgD+X6uEr0
YwiGrpirG3QXT5vysMBWtOlg8CyoFWSSKTrWYfg+M2euDFRQ1Vi8dLnVHG2oa6TjLW9UFfFTo4wK
kjNFcntVJhnQyJtgUOsLfQz9yKRSHmCwSF9k+UeRTW8m40LfUK2fJJ3A1ry+rC2CV+Q3wRSTyZa3
Ea1Opdb345wjsCvl85B10d6WtdDr9MbxutmkvWH08nPj2Hu5m94w0E/PakoXUSfmu66ZT83lBixA
Nu/TnrHUjoG8A0DExI01G2QhVuige+kHui1hrjkEW+kh5DXizjs1PWBT0Xd54lDx4x49SDwli6xP
aTzDV6y6Kjq20XEp1EPTNq9TsponekNmmhivQ5r/mDAoybWSP4ehdWcUefW48pxvx/W1QaO9C9sk
CcKGgJrc7j5HnfooV6Z2lBdsCSUIvp02Gam3MJXipuia4Y6821smLtnATdqF/Jpl3VUx5icALfel
En2JNOIGrcxcjqA23xkZgher4fOsBvpSxRA+M7qT7EVsUk1973K3GjraICt5zB6mhMjBMKyDeApB
vMoTaD2rvhDwhLY1VO+tmJoQLirZbWg9FdmEtKejtiOUdgBO05+WyUIhO68nGU85zpIi9EZNvtiE
bhARnpeenP5OFQPUnDGTkVxXd6g031dZRatIgH1P6hpcZcvTB8cAjViSFLd5TMbYhbzFzwH345iG
HY5VdZ8lME3ClaiQSpmCJprioINYse9numkRPQ4AshgFevLLe0NvXdXKf8WRlXh91J+QYn9NI75c
GK3aLrdANqS9juxVJcQmyyKadd08+Y5TxscqsNZPq5wYF3XM9ePcwfsr0bCmtMIf1CYm99aaAiVH
+G606Ztsyu/qXPDT6szvKyK9QAMStqukjmxbYkXdBvvJrjAoRBE/D3KQMbpPmsmjto79aAiSBL36
MDqfK4AQCBERPpJNOgCj9WW8mDszpjLN28kOhkJzgnQaOoDGCOT5S+XW8tp3xg8Z8qiGn7SO/HWI
WwwK2me7pNNVR+nBlMC1lqFxUqde8te2fGwUE5SDhEtjxFq4p0VuQQojGPNd+hKb6RkiECbDUj8y
w9ecuPm0BSGYrX3norvBd+W0A0LplVD1jooR6w//djhtSZVxdehh564qKU4a9yFq6a5WJvaYhLFo
pqqjQ1yZjauF5XdoR4U3SaWPK4rvAvkt6rujVSu0zKISOhCjVp5K2pbfKeVvM6sahhqyC/J5IIrZ
qp0iQ92tQ3dhroGA9riXdo02fmPQmGhSZdnnij3v1tR+ZnTxUC5vg6KMB6Z8v0lV+9uUIZlLqXU/
aIgkicobmA5d6WzPNgVjo9eUDj5HrZx3MQBTGFVEJcj6BaIsbaFJCaGn8H/EWFa8djV/EJ8cuVpn
LzykcQ3Zver2ICCCIRoY+12MY6JX9AKHXvVMpbd9Uw6frChSAmT1IGysBku/ylS8BFfPUywM1zzH
vhbNND+2zl3R8uyAKAQbNKz3TDl3PsRS7voSfevlpN6Aog2CtfxzuvbJKatBNBvVJXXCHowGzzkE
kioali/NXOHSwN9imdwuRE3fQbogc2VgmZDhTy18ZU+ZXRp06XEkPN5NYhloZPzujIX1BhmccKHy
22LY0ledfrDZ0FlEPdIjykCxSbTVE70EBSFmdLILu9uDmaGNKOFwMOeRzOzmdd1srkq8ALhaJ+yT
ZdF6NvVO2lTMgTJoFThdc1FWtJhlAqdhhd3U0A3Tm3A6rBv6RrUBjRMYwxep3Um6gipBabGCNC/C
tNuVfb6NTr019GsADGdBDk3xpBaZvSMHG9KC1RNEt42BJtU8ByQ8JneTId+ZxNMSzitFRyMpYs/A
GnvWHbjIOmXDDhEySxFF0f6iS3EV0MBOjtNgHdW17++6/KtlwRHI4P56Zji0tLWLek+4xUAn26a1
mTtL0LS0XazWOaxZsgU3NK/JnHy1l7DZtRMe57Xo3mYqQKK647OO6MCzx7I9Jr95vDTMdMJH1lQ4
GnYcegMRlmWhWIzI82yDnzzETyTEENpQUTBC3X6o1OoNjbZ+187Sl9RpfzhmqAVFYVHejGY3rRb9
fhljFC1aN16S1h9b1fFNVf0s19L3Ls6AscQ198E5YHwlPy/Tnpy19lssHvpIuqSDTGeOtWmfJPW7
ZBpwsrkrPWQNSwGY3TP8sabhF4uRjzp2/BAph9fF5hcktCulD+U7WaUHIKu/cdfhdsyqz0DHh12F
THfKn1uYb8iWJVxV5BBjUGhd2he4SLxlrRmN/wsWodcpfcYaqbOl/G6URHcjbSHDdnTinSVNPjxI
TFcKSCjMZsyiZG0QZ/2dDeJoCRE44eXz0qxMA3KeRkZ0GMOIGS7z4qGyyI+cdV+O+5c4K+8Tii6t
1gpoSz35jWp6WhX+tnJ9/Skv1Ekkw0/xPSO+kBf5FtwkUxT6gdKhHqLSr2H+9ap26vh17eSpUTxV
7l+6pXBchheCKFo9ZBBnQ8USZasz37udX5iVC7f/gKxWFdhu2haPQz9KDHFOQTHa3E8ru0QzGN8q
1+T9UE/NLp3iwQ8Zy28lScfDUjEUaNmeMF7KqzZ6zkScwThn93ZTXMqtK91sD1MaQxFT5wuA2wij
0YRIGoINJmAmuEKSVWFYH20lfJZywFA1A1J2SfsiGTQmrsdk4eGgVod6jvcmEvgAFPyhBZnnFXWH
QHqRaeC01Wlo9Z9WJvlVWhIT1hrxQdYWL7cqXPAUeTds889M6Cxem/U0qONJY2gleiZscHJnNb2v
G1w3KoO8ix7mHvnsGO5nRJ0M5dKcZUbZNPrDnKT0U+kaYb77LjHSbsD65ecVfWkH86VJWsJz8xUL
fW9hIVqfjT5z/CzCJAoC6ru08szpY1+pgeqGfAGmQi3Q9F6/nOdKo+G8+UlwhgStsv6W4j6mga31
KMrnX/QCbW6F2T6UaAYCRnXtQJ20fdJb9JfwXHRFJ/nqiLvWqZstc1k+YNwAuVXbxT4Jxx6ZT7wf
QQQfHMWre2SXKzZg14gXuh0Ko1aKMc8He8gnsO1zSCc1vrSt+qxIevFOVOB51T5bTIO8tZH8UEyZ
70hWdDCiUMbMk/4M5dw+RLPC5Amzp4oGvh3MOW2MIR73Y0b8Aiy/wrcGSqH1k5hy/TIqGFsNOb8s
VNiEcA8usw901mnlEGQY/ZSKMaKSic5wXqIneQ3f22H5WtujcV9KGEcjzQY8pmbPhinBcAZ3LxEF
wJO23BS51YbT+D0prenPNqqBudMLsBvUAoO2Nxg1+jKAYa9IxPInhExY5+Z9P2Q60Vi0CGbjEwmH
Pdg2S8awwEBFHCk/1P/i7kyW21a2dP1EOJHoEsCUDdhTFCVLtiYIW7LRJHok2qevj95Vt05VxB3c
6Z0ovGlvW2KTudbfunWxq8ptHPAemYKUC9knQrygWG3XuFT8OFKgsdLWNxmPH/0CRZMU3i8/sQEz
0gdJoEnTa3NcE0WVPQefQV3XIWHGJLfMbORwIcABD8rCEbO/DyJc4UnutSsTy1NhAFvFern8vWM6
j6KBLuPQ8SG8YYse4pWsf+mjd8uw1GudGUg4uuTmla57Vz9n4D4qk9MxDGwz2ZQpzhsAkRlssLdW
AzLXXfLTNaoT9jl7x2ekoa17NEIO55bf9t8Z6R6rJVEBOP6YOLIW1/PwjbONe9eRwwX7dRpUbxUW
7B/8mE+dEd2BlKkhmSKq8Xq9T/Nh2qVNeVaZ6a/wRkzhPJvfHWBFWh4/KiOLqKH0/XXfJe2mgiHz
vQnYkANaBHW0boVFJp0zN7vCr75l41js/SGWGCqFuuSTeNVh5lvDqYbvBGFbQgglPwQg+yG81MGV
Uu+YhcZj3fh3K4mCk46H5xH90YnoarIfcBVuIg+5IqxhvBubTq2JLR/J/jbVReQ9wPYShH6szbdW
FV++Y31zlDcdGQa2WVF0xLlPAec3Z0LL+btPyCDZdjQ6bs2m87YDRPYKeIlYef3I6RmC+QgG0uYp
btzeUzeGFppymq1tieUae+S9QxxmPKvzSWkq5bsuoOCKYIl1RlXxdibC8BgULp2kpG/bZADT06Cc
k51ymVvNF2mE0ZuexGmJ/Z+LcNuTsiRdLfg3Dz2+uAHX3vMo3HW/YA1rav9lKHXzlvd9QbPyC83a
7atX6D9e1doX2eLZhHZ6iZvc2dPSDuCmJiLnMa5QMmNMnNWqX/WOP9JhgjJ1KYKPsqRTfizbXeAV
1lOMwrCUfLii0bIfAMNNELFDeKu6aFGK4zLHjLl+3Gw9jC4r0yy77UikHcRCSrG46cOXkQwU0Edz
HIoUADHyhnU/jM2+FNGqN1MsPgozWaX7rRrsJaTDbA4FeoSCwxScrH0zluDaViI4ep0Jv5MWJyeZ
Iyp0zXFTuaW1Ig0oXYnINS/WslNEBJ5tMfrcQdWyaZqIOIS8N8P6ZvVtffGyfFOphmb4eUwOS0wm
f2SMYLBl9ubmM7z8RIm21/OSi+SelIvPwcxE3Q0jpwpwkAVFKqJ9DzKpskcTjJ3ba0pYHn7caAw7
y5nPhVNvphqXbWrYeh1k2BK16my8b/NRZJl3XKb+WRQClBgsiRk7v5VJzVQSLS2q+gmjspTNAS5y
U+e3pSbpSxlEUxZahtqaunNkF7e2inlv7mFVyotfu1SsY1FjW8ST2RPrcZmE2rYUZvOJyvZI88+E
9ePFnSsPeGajp5wrrHeYeh8cRm3N1AO7hL8P4222xZvy5548AWdYOVbP5/Wxy6qoQ8PSiQ4iw6Aw
nPFL87efhugx71L1dfEc21gVnXeZe6BvfhACU8pebpIo3qVojUgjcMPRUkbolXZ5sJr0OaNH4Bo7
VbInwOlP3hvGQSfFE9XHxVPiVMUTtACRlx3Rqq3rf1Yi9+7N44tjTtvWz6kUfn9OGI6++3Fl8N4A
vH+oVaIRgi9v66cGPJVRWEdQimWYVgCbtc7xjyeAz9mgHslqnG1c4Oa+yzhwEFL4K50k9wWDNbsg
NFDfxjftPJaNKjgTAMudv8whjdrJtkbq8uxFYCNjIZ9ce4AlSJ9Mw+ekKAY8jgUWTfJdukNiDPtx
ceVqjtieVF7V25Tq403f+9F+qToaZ7zz4kjzhCH+KXKDbKcyYPam76wjITTfzT5htVN29C2JrHHd
waA0tY5fJng7bm1lcgb8Qh/k8xl030viQLfl5H9ijP7W2Euzzed2ODHQ/6LjvLwnXq7PiQW2kqds
M3px3tEOowtSxXPm5GnY9P107HTqrVurOCPTgYps2LhbN/rJbXErB/I3jcj7gxIq3Vl2AjpQY0Sl
CRcjYLue2vhFqSraenXRbcj+paFc9wzEgfvqDdo7sHQDL06VeaiomF3RvXUBqQeINLL5aE/Nk2Xx
8JyrebMUOjiabFf+L7HIGRXv8jQ5BmSFW39UKWGfWP/aZ3ekHMSvtpHT+W+e7b1GfjwdH91S60Fw
/pkO7UOtS6wDofGvyBzyawnYdmw1aDZLA2ia4dH8oedrPhW0vORxFM4GHvxg+ehkGu3c3iZHeCgi
BlLUGHGMNq+lZcOPEIbo2aGX3OlbZHnjLXUUBjSDwImAolmufCRcKNEOMHnxzguuOZkOF8qYtqhh
4zUyEEavIH6UbxCQ0NHX5A3F3vHj37NBDV9G4MxxmJjgFYSUZdEG0sGj6aGEskLHrrrCRQ1v2def
Y9alZ2oBqtXcQIQzsH9A9FvrKPe//Jw1jmSv+EDC/t2b01BXGRBDpJq19oPPrgV8ybj8mPMYE7xB
lhvfhb4FBo85j4ffKbHLuxq5TRcU46nKs5Benq92IAZJjSkRGo38cgRlJsswniOrDyXunlPaj1ZY
Rw+JJ7Z4wujw6OSG723Hon0s+vG0iyfjuYyzajfV6jd9RocBEyfAn8xDZAox12X61I/6j1Zth2w/
+dAVtVIk0ASbBl1UbA7xikwphsp6uDk02azHR9ZkUbrnmZCNVTuPzyTLDcysTP1KFAgcgZXxbNTJ
LurifpM83N4LluLFXwgDzjTiR3FSDlucmepX1ox30JosTAwnCTOSUpLcBXcP1OeMzENSpYIFN/kd
V8i7O8DAXVX1/iqFZOedj4XLruU3AmT13uVl21gO34EEVCCR3n82TIGkL4+wJxBeP/T4HuZsK4oy
eCS/sYIWmp3OcEPFubtyUi3CiESiq12VoRE7B0SYyTkqg4+qnMa9sVQnHwv41WhSZ2P5HahjYtgP
HcuycmLMGGLMfzEI+tulNs09YzhbaVGfMTBs/MIxXivpfRXIxJLe/ayNd1jBetPUzOiGiLzdEtXg
tlEFgQJ2btOctZ7xYa3iFgLbqvMvslvU0ZxHhKQp8ZSyW3YiBndvAg93LrTb3m0aK3Qe2KHtzepg
OI+8Y9WcjIFt3DSM56bPrsGw5IesetORfPTQzLemqMfTwC1PUkPsb+lZqMLF7+/YqV/9zoy3fRPY
oYk2wu9jfRqSMK5RL/idCFPx1ZP4tY3TnG90MC5RHokTeUobnWb2IR2hpunEWRWz4lup8nOR2NMh
L53d4qtlq7FmbGIGxJXTC0oho+bAcIEMUdV7T1mIIZkBMr/SVxUDJHpqkkdB8FHsfyDCz3ckL3Wb
qVlXD4yyTYsU4XHwHkSMylOamNsqqV5748MQzUgpm0FVZZKnp3QOwNLtJiTxa8fJwuAPiGt1kkB9
TUpdmuCRhp/2adcZbBL0URate1l+5DNqUTLXQZEXug6q2uLNNoGD9P1W4lg5RE1SbKZ4HsI5e4qq
sro81AhlFJCBWZANAs1iZ5+pVTknnZIRzSIG/Z5MhEGVZbikxEc1S33FX7vOgqeqWNKDv9iHsnQZ
VGRQnIKXui1PJAlibR8ovqFC0t0upTrZLJP2dHHGodhKusXaqt8rYQ7bnL6G2aFZvqOnARUd64qR
n6kcYy0TO1GmH7IDghKRVuvKjcCw+7/td1VyKqniFm1hXmk2P5hyfLxon7xJu12qm4BmJ3jaObZY
UbS6gkrAMPSHIfLHU5azskWicnZoONhqE5Gf9A+y56Z90E6/yiUQR23mx3hIkhCAHxpCG7wMqqTD
dnH3ARqcvprTu7JU2AgRXyKap/D4d9zxJqyzY6xprutPgXg0RLaig7M3ZahmkCLtGdULSPJKKARb
hDhgJSPeWIyUdKD2pHHLioy7zIqbCFJ8/zW5J6AlDYK1EB/RECKlObeFfpcSP71JSdShTndGZ3OB
CsvZphPp4W2tgBekCvPE6XYyamKqLE3WZtHeLWJAROkv56yYrZVbpD/dlqihXL0WceaSTOs8hOw9
rML4PedajEdEx8EQjqNbrX0bQhu8jDQxmXD1N2dFm9xazmbHLCvusTnjRXrAmCVkgmghIekpnrdW
/khL0iLbDla/X+yIj+3MzlV6Dow4ad8HysuoTCwPJbwIUgeAxoetSIv1XxiXipv5ICszLB5SiGEa
DzKL2FcznhThxQC5ej15YPVWEAfrgcXQbQiVG82PKR6/zdNyiduyXVeaclrly/uCajKkshH53+KB
Pi3v4AMPvmQ7ucG8lhyxRW4Za1j33/nQPItp/iVbq1ol4yhAdc13cxzNzRJrm+YK59dU1/vKsA85
Z8ZmkLJcd7mPDEeVm6BO5o2VXyvtJmFSRK9W4VL5GFeU9fW880U/3Zw4Gg9VzK0jZiIWueVIrc+L
dmdwsaVl7O/kH75ZMsezfNlM5VjumSk+4qWwtoNKD2h6EBTbHgBkuXxy5ZG5Ui0jMnYa62Yw2cGw
kxs2Jj7P8jM3x+yopiDYTtZ0RDH1GqdChmZHPA9SL7o/+SzOdvABeTYS6CGvaSxaro3gajbkl0x5
9GZS7HGAkub5Q8VFX+N8SHklVl0LT+YF0F1e5fbboVYfRlmh+WhTJzTxsHkdBwZSl2TmqTMJg0Rg
bxIzgxBmWzkqtHpY9fxx6Hnq2qGOa/znYhSI1squBFQHPo0EdSEqYg+IOV2pvz7bS0aaTO+mK0K+
i+PgZD9jrsmTMW+d0YgvoDNx/14Z5ffZTxTN0e1zkxZXAtDMVVIwT01d8eiCK39U6Y+qhd3wEy32
KHmaYDHOfkHimeOUP0uiacIgR9nXpLCyIwV5TtT+eSjn3Vqdhl797v2C9I14xqNeIVLPzICgM6d+
Mpf6T2SYEzk8IO56QsBq/EmkuyP+IrvUSfllQUGjUtv1NYK5cgahfUSzzSX8cW8v69rvzR1Vpj9J
B6zu5KNQqHrsq0q+W5X1W5ifyjMPhB25TyksJ3zlErZe/0Kcb3ZDXZGtja78hV632kMm57tYoEvO
Entbzm179ls4ORVkV61J5JjG4QgE4q4IFiHvphr0hYnkxRb1cIhmDR4JWG7Y1aHz3TjkivXWTWmm
+ySb5XqonJ8u0CVw6Wwcpswonnzrlz9EzXPkN/3Wi+m3jz10eLUaZzLC1GYh5+N5jkyB9GBcLlbg
dhtXSf/ARrsv2/m9AVSkZjDaqVmS4SeuRuflpxK73apLBWVA5yzLzF1vAJb2SQ308LPMk2fdsXIO
1SwO5BkzxpDnsiTk+Xa5rLZuIxj+F/nbWxRPLNn2K8IQ7ryBSOop1ZuDUjtfIAN7tPnb0Y2eFpsY
1lZW8Vp0+fxcYASiQTaCkYTwWRMGfooqJHV1ciNTyNtBdpJmOf2jPFsig4ZOh9w+S7sA3AM6HVF9
dxO2n6XT82H8bo00SFZ1zgbWocCfaoKoOpqrdA9bTpPvS0VD4/Ps/k6s5N7WC4ecyV+1KPCiyOLP
aac70N3NXxBQ9yu8Hgtc/iKEa4fZPO89tsY9yw+x57gwpqKUu1oHz8ZgitCfw86X9pkljel+NJ6C
QXh7u2Dvsk3iEMsIWMQIHGfX4G8mb/CX8EQe9lQM8f8u34aGWLq2R0PKWQ5qb/flhjaFXTE6qAbS
yDyNIGWp2Ts3Uq9Cbus1oWslhujgRxZ07q4d+mHTlPl1NnxJqWfnnKxg+COoz1xbc4UuIk15sccu
PWVDS+OF7CCQwfOJnMJVWqLCh+NTY3IZQLWdfszQgCFrHOA6WzVX28bZubr4PUq/DjMHIMCivHOz
5FW8wXwSHxPTgjVOkwteRdppMxbvySBgt/Kmm+eaxqrjwgZgNl6GzPCfeLFWang4cTLAadfR2c6c
rybB9htmXpEouWcoZo9GWuvWmo2JdCLDJMawZ6ecHlNaEeTXhdNg1bIp70QjNgly+z5/wTpV7/yM
8D/LYyOgD1GuyqL6TjBsuraMHuo5JZzxtcB0FZJP1W/H8q13GakJcUApk+dPTu0ShmAzJc8I/Hwl
EML2S3YTPKTs0jxXrlPtM501az8a6dMW/PkOtOEOoINYvbwXqYwvvjOZb0GqVl1vp/c0a25BUcuT
gcAASLSoHkfqHFYPW5qhJfoJp5jCiZW9KE3zOXZ8/zIY/NlBxcWHklRY2/Y3RKzdLXB1fhlQD6wj
SJSfnBeXTkFRdvGcbMdYFzvyBMGjOmjleqDbsMlbukCr8hNYjl8E5u8xGT673EjejRgRS4XE+8md
pN7nql0OGXayqwXHt9WxWi5a5d8TT1KXynj96j3KM4eCJYLsaQxMWQccN1Udb4yEK5TstJ2ci/Sc
p7Jms2ivtN4CY8euvk8JEYAt+8BXP701/ZJ+pqbLWN6K9DYMoti5s3McMcZuY0/qH7UlX6Ogre+1
a5vXyAbo69ql+pEdCXjON2mTEcQ+BNa7FTRnF73ZHQ9OE6pyAI2nBzS3G3pcRvVUBkt7K0vu/UkF
34SzLxMk1wpEKcfl/5o/+6O2bgPprV1gjs8xvNMOmXwODlZ9gwlW59jsi7ubEIjlUpaztcd+G5TV
FK0MWQIMs3mAcD7CDw25ayL5FbSLeYxy1Bx21pACy6FyrAbjlgEf7oXW8SHv9XOr3a+yq7Nj0lgA
HUXgoCGgNHdW6W7w5LTv0uhYF+O1z7LHZ16OW//ByUh+rDpvd5NrNSFwSrXWKGOPuiBRfshpmM1a
GBPISL3pU5q6I69ND4W4LXF9K5hsuUGUfsDZf/BNjtvOU1+Olbz7Uya3nMT+Nqbayi8w9bltnr3B
hOzrFsdO2Zvd3Rm+Bz2Jaz1OBQLmo/0Mvps0MaytrwC2Yxewmt5RSGl7R0+7U9avnseoECOfqIWL
+wfB58pWlgiNZCIpHRaKMl697Zr8MENkQAjDASMAtjG0nr1Mn0RJ9VvAVpUTwUbMNxC7mIJNNiHW
dEURbcs8Vet5Fj4qZXS1XoPNq2Od+Nleci5uUfhvWZFFZxTsGjvTuAJ0mH+1S/1k5zNepbQgBEw2
PkxtDqBi75IByxgjDs9lKf80TfMtYAw4Ail0GGx8XB+L+tGbGhOJbodQmoQK43z5e4RH6zEX726K
GY864d+LsTDWopF65K1tq8ofj7n4jjUEeJ0hh5bXACyTtxGYG5ES2v9m++Xb38TBjowXLbu3zBio
XSycHUgusq0I/NSOh6t2hPvwyuXsvDWVGMQ6Bwjnj2ThhG2BvjvLzVPQNP5OW7IDurZk2HP+J3Qx
ryJqOHZu5r/pmgArSw2UEvvTzZXUpy0Zrb68KTfQrTQbOKa7obCYuwusmnKk+QUXA2C22+/dNgjC
SIn8xaMhhRiMeKW7yPg2IZbeVF3vPaW1dvin+WQb7Llb6+GqKhtIDBKbs/dEuFEophKN7qPs2ZC1
+JAZGluaV3Z6mDK48tR5gmmFGVTYfdDeXuq6rxHHzcMmk853yypOjZcyOC6kAcDb2MjI2g8nT7Y2
1fFrHw3KShISsdXZ2+Qjp5niAYgqW86WQUESPcBOZoyhNhOIQHe5WdkYnFR/nSP7zaopT2+9lN1O
WO9F1L/NaTqTb2gY28jtPxfZX3RVJ2ckXyTOOvHeF9ZA/7fcE1mL4TB7qgP7l0aTsh+iy9Tj87U0
C1/dTa9zkQ/rRCHYlUi+hGy//JFPVz7+8kCkVsKpp60LJKYL4qhZVX67LnCkjPU5mPxs0xqBx4fu
RWRs0RyJu1mX6pCWzlmYOQjk8J8dcf/flsy65qMT4f8USD1qbP9HyewbrbTkh/78H+2y//xP/9Uu
G/wr8DyaJWzhkwjqkYY9/v6nd1b8i/QOlwctWkrYtf67XdZ2qKQNCJ/27CAI6BAiCL37r3bZ4F+m
LemJ8D0K/lzX8f5f2mWdR6I+zo6Y/GZadOmdch1a3JAHmPJRPSH+V+S6DfyiYirfX3XUGtVqHKdx
58Zi38jMPOKtbcizBLPVo6lficUgFqvI6wPjGqup4Y0hFzKfBN8dX5Xstn0ykQsSPw296X3ZaDwr
nE+HrPQJdRxxj+BENDbgUhPBSFV9MDjvJ2dXO0Pir5LHrOTEajiUxZBtBhKet6DHpL/7HZkFcPyX
vBoxZE3VsAG01FvSBZE3LFOyDST+SmXh6fy3V/P2z/Pw73VgPN2P7Pd/f4IoHRMWGivfl56JVe5/
lTIQrI5TODamVx95IZOpfKd0Sb9itCkRYEtQWRW3B9A0vh/Y5cGOnuwiIncqi1Y22M+mVCU/Q2S/
9m6xbbnDkYnQCQ1fJte6wNjDfTPuSlWBwjpLqOfGOJXWZxCZ9t1ObeofsDaES2OoUxbVwZmK1kPt
xsUpUtG9zazprH23WbPi0C+VI3OLHKmuWGUOGjXNPhXzuazNG23W3pltjRJqgkXXdm9b+0na7tpy
t0ViGU+SqpdXB7PG4KfDe92aeyLHyUVrCBxlLGQo8zui+PKOAJquNW/uAoudpM8Bzp+1WTRM2Ygd
pXEsOyLx53SC5eg8524WzoRXGwDepnDomrgYxRBU5Dhqc7lzla8x3vfFAdHmt0kEy479qLgn3UCQ
CjP+2jDG01L55UHicz13RmWEqdXSmx17+Q2KJd1OxeTdTbMmC6Af3npb/myHlJCCapnOaAkZa00o
yeWBmw2GGL4c52CNFKXPyrzbrRxe3AipFX7LVxFtx1l29KFQypPaEupBDd2zWzEzlX02MqrIgzGW
9g36Dbp8gFlK8cWhB/bf0H26p7xLxFpXvjogjiHIfnHEjY04SSqf3hg32uQBulUVGLxEdWOu3Uet
Mz7bAYeWaXzPHuRJbNS/M8+8lnjBv3epgdvt6nq+uDapYAzz0a1kMxIf3mfuJkOsS9YpuUc5jbpf
DaH5rcS+A42ePiWYFXAclfXVmGboKi9ubiNI7F4OgoO+stunFoM/hkX+Je2190H4xR92HHSQpvWL
AvOmWade3lxpMBbXgqSoNa0Fzs+kLG8zJuxv5tRhoZd2G7pdX32QFvz39xFepFtRVt2BkWGtzUqe
B/AahtI2v/ZyQGPDJf0Uzw+RhS2T58Ro/U1QqeVeYfawkWOOKog/2jb+7FQ+PWfQBdfSnOTq7+Nm
B4gMOlteJTH2z0Hd/mrrNvloLV1s+EA2J2UbgAFmfx/MbD8XsbqjMSjfxvoti7LoVVTR9EoawGoS
kvUNiTUws1cdx2C65yhjzyZG2WeXJObn7JAWrfP894Fep/OZsOtnoS2fNH/vu2kFpN7gCX1qUrVp
JWCnNKsAzTBfghHWYrLb38UU/edDfx+PrOlgOQmWroA5qBHKvrLg2tcsl9Y/X7DEm4Nf/vMfgABh
pY1+z+bTH6s0g61ySGL++6v/62OSjHlca7WdlyefLImT4+B/+e///Purv4/9/V2jcPvNMlk+YojJ
O2UZOuDKrDmhYyKz/nkw0ZJv1wJXLoLZOKIzMsp/ftl6Hs3kYyHCYaxr57tbogcaFHEyccrnf2nR
2cXGtokLRDK8Pk9/vww10FbdnEAwo5Pr59GpqahbGUrzUzuopYJJYuoz7F+LWIrT3y/aWXZ+Loxn
+XAuB30n9yXhtt8DmzdpAy+eWaTwp43xIvF8k8SrmbzIc95aRJwdB9mCFMfxr8YODq2ZXZfGrn8t
qXFLYCq+kVaBBgu9HjIlteuswbvYXZWFWdJah6EbXzNChW8wLrjNXfe16hGCuSx7RCaDnkMnW5r1
GbCGkb7ZDV2DgSoojeex8qPnucMe1jVo/8jFlHuIgBiOyE3b4K4t72xBw+PFLz6x8YJTFeQxECBw
qTMfNZa9cq37TBsGQd2GBZnYvwiIxnj2SNGj5nV0gt9G7pxTs7QupMqYF5EGFz+olnsQdXSIDaO7
TwsbKaSLX7pAHfgCmTJeRZWe4Vm3AOrFE1oWhy2m5USmLy1cnA4dpGrlvecsvDNJhJPptU9/H4KY
svc14aDrVHIc+suHS5nADii8vZcppZlen2iuwb47NVHwMTbZnyGghUI1UB1o0C5TAb0EXkWdKa7B
GpzmaLmwEG5zBxwwrqNZ71tEJWjypmLecIPocBZDUa4B9nQW5SdLun+sXN3QXwKRWr7kO46RQRej
ec+RYhtDzIq8xGeP9etqcQXd0xgPEJRY4wc4Ro19Mn0C+P5RTu1s7Fk+eU72ZNxpqtX3roDQKj21
s3zjxaRp9d4204f1mPzRbDWr6mFUm3iPX4a8+14/ggeMYSzWy9jUq7K1PkqKrVZL6aNV9gG17G4G
f0/naqN7xBhW5lDk5FjBHdKgPYxqojJAlG/CKCNEJ6Q1IghTa6QcZAMSXtBU4CdjhvQ9i3l2u6w6
VW2Wn2oHjVA9ow9Kp2uDX8CNRkUiyqRfCq9BFcDbv0AhYBRfbobhxnDn9OXvl8ytQXim+MlNpOJc
6BEdaGHuhgrb4ELlzctCrNRLFqmtpX5F5ljSEDKPL7o1y20xRHG4WNH4IpuJfncyEbe5eladui+E
UV/Sue5fZg/utII/m93I3g7OUr1EPQ74adlktvEzrq1HSuIYb5yJoIROytvc1Ot+jt5c6ex7Yaa7
tPbR+hJNOM2ABAjoY0rV9/2A8SYl0YMUrXIPoA79gYMAUUMFf74ePX/l5fTMV1TJwYzlP+x5mVbS
0Qi20JZDn9XYXqkdW2x9NcE+7UJThdmkazkiOdRO/BtgrgAQx0LIiYfoYzV5Zo8IX9O/c+8k/7YB
4Q+YC3U2Ftmwmop1Jj37BKy/xjVMjZN0f8DYpOeyx0aVFDQxKBIs5Jyw5abnuJoOE0UTBIErPK2c
lOncv08x+EBk8tZSnXdUXgBEYpXrNkn5YeMYDU/prSys8owzOFqnnZMPcs/8wRNZ8ALid1p7rfqk
+OeU1N1FNWjxKZ8KjaH/1nYvRYm1pK1FhxELlTc020kRNhIyXv/CVGa0u6Ybn5fECXWJ9S0tPY6M
oaNSoCQRlyRV5oBHVApnUJFeqiDTkK36N7KfO7gkM2DjEMA5X4Tqbn77MaZgzYRTXOn6ZCSx/V96
JFfHsSOK1L6yoZmo94tBVGAfEa86yCDyg/D8tcyU99wl+wEn6yZG8LCiimdaxQ1kJarokz35FwSA
1w4CnRtijwEfXxjJSqDXct6gCbvRhHLM0WevtMvHlWvmk4ORGpKM2ArPwTe7LNEhyxmVeF0mxqfg
D8o7g1wXkAXxs5aRtSeA8DwZPRGRrvw+IQdk+wCdGl7dBpLWmyDQbHu9DPFXj4EDJ0TWeA86iUB3
KzqMI9H3g/fmgFq6Y/7DTWpaKLI/1DumLSBPHxfbyAYDty3MsPWcaeBr1He+XCsUtfzIllxpZ/ha
qIvuswruoBAfQi/XzEmttciPab7vIlJG65ohfGaMzZV4r7A0FJAli2Ogw4RkPzFVjZiQ6zp574hr
XQUxGXVj8boohCS5xVnpuD18K+ye/4SOy+JCWT7sqXpz0+WCdLEO2wRLL6gL6gHxlbt5x3CALqZ9
VE3hKQstoh7hYtOtFVuvfl23pM33d9BtDMCmIcAisDHY/IQdwvcNncjvIpuRcXnvAciVQ1vFbjHR
EbIt7UWuf6rCTXaL+g4BjhevhDHyHh3iOvtTGO2bk057p0AxU83tMVM19tjy1vcy2GM3p48GtsKb
WivsqgWHj7A23EjTurAba924wxt4JslhZEYQiQCCqOeZv8AVeA3VF+4zaKs5O1emRj3FM/sQ0SBU
aLu31h5nAmNyDNPlKavbdFd17MTx5GTbui4/pAONUVBjPEdYfcmj4D1Sbxsb6flYO3Ljlc8LKQQj
BSori3kibBEpsLaAnyVdj48hMcKMIFcMkXDYdhACdH4FvYg22ik3mGHDLHd+dH+bHiZCc9BMH70y
3tPBkZLNA9TmNM5pjGtS/hHPSjP/4aHU5c3XVOsG7yEpfae2sv74Drp05UN257a/CgiuUXH61qfd
tKLZ3dnXZfTZO/P35hG/WGKSXVHF81746PAK3tmoPUFQpT76MP0EY1gv3oNKqrDgp2TGsBvnlAr/
B1Pntdy2sm3RL0IVcnhlADMpicovKFmy0MiN3MDXnwHfqnvOw2bJtrYtEkD36rXmHLPS0Kozz2BW
VYDtFPsqK2GQGb3DT6YQE9fZgXIEPhYnK6zP77FAUDhZZbZtY20HJgP1ThVBa3LYgWfH3ui1vCVl
8jfBhkdogdgzvaKPT08dDAAicAgr1XyKZohhsTF+O7W9xwLbwGrSsJ044zqvp9vUJV+TMaSM1XoP
6423ndAP+LQm10ZqAJ9ytj7lOpALy8eJMq2cKGVKuvTSkM2iTpXzFZxGtcY3zRgaiBUZDeua2T0O
1xGvq7fitBZWxqiHRiGe8UbsJm9EZdVMVxBXiIdmojzsomdJFXLTOqW3wxaLehY9viV/PTBc9N/q
WeMBMbostAlE8ar2PhMmfXDL9LM7clwYtiJDFmhW41ZB6VxhUPtmmboxQKaVbZ7mzHyH8PVb4FxH
wTEwOM6B5hnO0cCb1VkIiUbRBnB8mOf5CXQW/ScJypfUf/Qx8IBS2vsC7lxA2QySqNc5+Y8+UdWl
kZ54+D6czHhOMelICDgMZZAwYKsxBYenyuE+Tvh3a819dKMcNZP3paPtDFgqt7gyIYOy2Q52BVVi
TDYkDnLAdvVkKzTvHPG0GUX6l6cNFbtPUZn8Mab6uer8R9OibraKOuRvdteJnQMS8PeqMoP9wM0j
C/dJQkzjIQIPZWoHICMUlRbC8QKlyeJj3nW+fnCG+VKnGuA5De0cqSlM9nBs2rEdhaN61HpOrTpt
KkMiAvCqmQSaAUyEmgqNjUvrVv18nSyKlgTp7bGTaFM4aWDeJXJtM8yOxvC+/5qc3CQmy18ByXi0
3fnUYaNd7YceoiIKQGSw83PCbbCekMu1QbBBc7oQ2yz81ybiFArcjVTBDtZdNt9VpV2HSPN2clKH
KeNkz+JDKk5ZPIN3TUim5NsMCCloljglrYK87Td1W61KNfSnuGx/EL5eO22OD9QgzTbI2guhepnf
P1hj9aNkIym/o3fXz+NNncgROvVLU3mh23O98ik7VutED86oINhnuqrAxJzUiN/V1anJPyPPhctv
x5fSA94R1HgVQSjQSjnRpbkFBgT72hS3XvBEF2ReAc5QmxbZVtsaZOQN0lnRbkBJHkPFszLnHb3Q
kz1GC9E2QNOWMo2PR0YdvtMxnrMRLUWPtTSBj0YMXooOLJu4Cc5q7EhpRc3kfakYDEbansfeupc9
mpo0fhNagQDN076lSaqyxNC0zdGGrm1tfuiHj3pGITjrS6dRa3n4lclQLQ9uCtUiVmzW4vxrCS9X
f1WZaIgRolfirJj5MYmL2l3rd1+4e3Pm0+mDdN1D3RF67qTFzjTcO5lLJ4HWbZ27ycbsxm1DYnZY
1NnSV6GmNUuGzIGmYCJrARpE51iY8TU304nbUkc2iuiY+qbf6IN+g+CZMtRh9jKDTMVfuLHZT+AV
989WzFMVaQPT54SYN5V8mNU6aPsXz8Mmm4rFvSfgxCbaqz1PW2HlLzgmUSJ7MDci6z5XkqlMDtXa
JSu+UYTnsDZvI9T3LLHt5yCppHxn+kuU28nJmu9RHNuKjR/XBcmIVdgsyZKa/seeAApOHQo3xACk
BolypTftAO3FXRujRV2GLypXsPf7HLdtoE7AYeZVCVqLq3ihjYjVkN7Hagl1i5rS3mRYKlZYxrwI
L0oRPDnu/K2iyQhzWhe4MFHVJ07YkGLousVjkuLDcwf8hab7oqU8ovNswRyZq7AIxhd6bniwS1wU
dZO+5UywH7XMeETAgFzPhG/qJOmHMZShpQF6KSZxdttxOLPErKdFPGvPwtmpcmLaqKP/1lvbvCzd
ya1trQegqaGuN25IUlN+b9utHIiTNiQ7DreOfWrHxj6p4uQaLhz+aWTCiloqUx6UvDJwbr0VrJDv
DScFhG8Db67c2y5yyN5zL2y82oYcv3bdWUiF8FjL1TxV3PWug7uziA30Dp25jWv71UTzJLmpSDVk
YUrZ4Fd+4T3SnwJ6Yp0j3AKaw06CXIIe6lgyPx3hCvrGc2Zr7baI5l/8ANYRkgN4F3XFyJgu7QvO
5jRk7exmWR8KyS0yWc4/GbsW3/lQd7ZcZ+M9wwm55hzwpAnfXEEd+mxtUEluXZg7WsDfbdf7NDKm
bWUlBDf2Dr4nblYvi1d1vXITmx+5wSZZ2pOFLDJj9Doi3+W0j89ni8Dro4uLN9rZTCQWSoFlQ1ew
jR1lBAi30tl3YqxC+1e24teJ2a7IrCLUGyAViJBbgLZmnXvGSS77Cou7szy6KQuvaZLiqKVQyIyP
aUDoJ0OZBglScI+A5mKvWuvDDfJ4y+h/pEItMZh36qfuuC2dMStJiQYSZXEm3KRJJTatzJ6reHpW
9fBkqAIKSvKRptb0px7afUUVt569pNtrMR00e9gWCUon1QXh3KePqVv8oVJF5TwZB1i5fC6+6jeD
sBAacZ7kBuI8Wmj9of7nKa6R8JVJsOm8ApCgRF6X583NiwsMsFpgMOOPmYsyjNhOevvi5vWn2fNE
NJVGia0uaYUueCrWepYAN0nf4riA+QCYqGz6h0a6jEW1dyuH99TS7xcBEn6cEM2Wt/WnqVGOZvmb
6LwHQ8NUglaQ5gWng8LGnjYozkt48N61isotJp62cm2b8oG8T7qBU7GAnioDgwTiwNFbikm+CBwT
C6H4NnIXI2Cl8T9Y7TGWmbeeu4zss5h8ALPJQoE9IunzRVxX/nTIU8KBrWNyc51WAT94icCyifB7
B66a1nPj/mBGX5epssNK2e9xI3+1bt7FPWoEVpto4wqPEWqGALItjNDT4zo0s/p9Lux+4/kC4yu+
OtkCkQBIiEWHaAyzSZ8j+lKropC/qFlw4CTeju4StqhxOWnbCPQB/4Zu+YK2Sm6IW/Y2tlvszTLf
Gb4RrMcaWCCSgG2f2Act0jjN0IJh5/5KskbtwD5sLYVWoEizI6HclFc+SLox+lsYp2ZKLrT3gq0O
XEsi+txGGg+WGvNsXWOW2cfkb9j5jJdFUTU7kqdwytbkTiI8SVPOXJA7h+lvItIXFgT8eHw/Py7u
C5/StugVmpQyeXbw5nNo/jsBIlthkNc0XV8FDcuSaizEI95zY/RyF+hAz6h7Tv3OqvFQUnqsrS4l
PnPABL/yKCjXGGL9xS1zc6m4gQrSqsz9i+zkm8Lvstb9+Vf19MFIgnsiKVITw3PZlUzTLJh2FqCa
ClV3GaNwGYDD0cvJIOe0v+ADYQ8m1jpzsRYRXblqLRPEhEYoiH+MNbGnAPgqmWCQ7d3ksPkAAZap
i5Z1Fp9AtBRVVCb9xwhV44ZbE8elx3dM7N+Dbr+WFiJWw0FPySc26RqUXO2my8o45T3i7sQxwRty
R1STAbUaLRpSH048ZkqAIyG0K3ACXUiu53Fu+6+RJmlbZe4h/jQ1tTfRPVmi4jHOeQMC/SUA8E2O
4qlG1gUVCRWH437QaoBWIKM+lL72ngVmOHG2WLWGTjvJiu84RDfT4JOek0S/o8emjYsvFfS0IsZ2
qyDRLspK3pGjITBsCuxRBsGPLpNKax5+pMkYwiG4ekUup0NBFfknpCu7IJ3+akm9y/T2DK4dPfVU
7KRTNWEn+Shmx/jK3PSLzYXRW4DKdAFaRhxTES8R9tAkRB4TViiRUlAxT78FcJF1lqGBS+2HiGCD
UPbapRkqmu6SQ96EGNMyeHR1Hbe3rh2EY19qQVXqdfODM7wjhIP6Mru003PvHQkqetveorPqfBZE
f8IbvHaU2Wi1fTTrvvRP5jieJyUhhngEZEZbAAhbUgx2ea1OneWwmc6hCHAxWZBD1rJzzobsL2Pd
7c0kelr0Xb6OXpweWFTmj3oZnxl7z8l0KaV4SeB3+AnVHPBWl/m4mKCx+8ah5x5zPwVa7KLleZWx
9qdSyHqIvH1PDAZ/DM17HnbYjTcM1hcyXkKFhLLKwKFH4lhExlp3i59Uty65rPd59OAiDUIIh8s7
nFFGd9G2Ms0VcpRVVccPiLbPkz5C+GKHTOLH5fcAO59S/SXDUxFTzYnoedKy59SIv5X+4JQJ23zy
atHRmqfsZBLEYmViU+np26zHjzwqAiNHwEbV21ThwnnS41+Z26+DJq/5AKslwJDE8HkW/c2e+6uX
mqe6ViGzh4cuje8kHD/DOt7Ctb6C1gz10TjaDnnKwVcqwUbqvyW+DoShoaJOqm13nT/FUtIbd7Gf
57seyE2qjNBHN4nblxaIos5EroSoBowQUVIOUtky5M7YpJqxg1K56cdHwLBb4nc5lSL4stk2GCJ4
dRsmgj66HawKWJcs3FvPk+eh+rWQfWet2nOS2eYjUiWv21TjdGvJgfQ6fetUzFTMT63Xwi4WkJ45
pM1taMbO2c84dTb6KQaJ0TU5edjwPfB5xi0mcPoMvI+IxkbZznuOXftuPg+Nu4bJsdXgNDZ6szMz
qJASw+nIudoxHhgmgXnPF9UFSzRoi5kDLJRZzDADAoSqa/d6H3FMFcfGr3cWZ+HcnvDWm8fl7epN
tZQ7a8MsdsxlIY5aUGvTPVRgNO0paEaTXTWL1Loa3J2FsKKundAJJPs4VCgLfUCaPtLtW+MG2plk
RyQa3QYbv3CW3kuZX2kTHIyxopMQn42MJJb+BwDLqR7SF1zha86fW4LK9+2nkwB7FPWpL4ejZ407
ZcoQWfta9PRDQFWlwg2Vp680sUghO/hfwx03wynpbBAV2R7HAKBrcXELd5NKl5nzdX4dcJVMs8EU
3YY0LAlHD0IG85sZp5kFndvDxBPAoIhZn8i13ZA/v/VpMefZDecH9R0XQ9XbkSRdLsJgtdeKzc4E
n2GYL4mNQdntwm7kw2ubAxDom+1im2h+hcNU1MCmv0QR1MbFdvXD4I7rNB7O+GHDklF0bFrLyO/S
Y5fCpnbEfPmK8IJ8bWYY/RYnPw4bey21534+yvE3962tpoJDBgAjl69+kN07od+bfKZZYB3isn6c
VXJ2dbrQbIC2/9N0Pyk/gD/k0AMNdJzPuvatp8Ne4I6fQPEm4i+G0BCL/W6io5Ey/vNqNJBFtUut
8jwEcQj67YYNf4+gkt7ZyVH9a4DoI9F2wPQfUnO8xL76oTWWBsNO1gmztHabcXhOoxEAcwIyHzxg
ZR/m2QkTICLdYG+mnuZFEr9VM2TMLL70gdyNgbHQf+iqRSsmIuEs/XD5fYdc1szmoD8zTnaeZkhC
rlHAjiFcqJI716lCJ+KP3OhoUXW6ur6zI0U51uzaCtwdrGD/bListCba1JGoPFy1nzKfmDsUO1vM
yNlH0kh93rIGdpSeMISkCeJE5qXbZGF1aTUBT3KHWYSmrAlzfaKJy83EyCzKx1BW2p519uJ94wxF
GUNWnOdsVV1cHViqTqCtAmq7TPxUMz9bik3HA+LXkqqjL7xIQY/HUBdKFOpAFKt/VUfR1LthfCyR
ophDFk5te+zt5NBF7Ylq7higQG+6/tzUkiM9nHXwaNp0zjPsuXyk3qTB2qAh0vOQJ5cmnY/ljO1F
dscuU9dgilil7e2YcV8Vn6pT+9GIDy3fZrfaSmD88pBv6QSZe3G2sb3sEKFFmvCIIghncspvB0fS
QY7KrWF9ecwv53D5mWYrDbvgR2T0OoZ0x6MbJt6w/5eyx3jaZC1/tI0CLggyZ4fNIPJXpQbisBx3
+KlvTV5edTBduNMwt8ywFRhDwSlLNG3jlllo2M0OnNjK/xCBDHtKhJbtw86So8swtvUzbkpYwiV9
rfhdZSWXJrrUNfF7PdHtABIHE8/dzGCMVIGk5n0A08LSMmrMyBo4j72JnwS1PmqpmNReNe2VHpEg
Pr5mybXBl6Gm5OR35a7K603OGMbGtRtjrXULcRhXjYbohtZzJNQ61tOHMZpDekgrp9z1CUJeYuiS
sr4nishl42RhyAIqwHhkeIC+nhEkHTNgXBZcKlmjd5/0AbEKoSlJ5ZBT+EiU2l4MEy3gEhsvofX0
PfxGZ7ZEXEgG04mZvBkXPKhiM3fx1k19OjL5HiFEqCaqirTWdsPFNKazLchLRsktgHP3ewFbJGj0
ax+xWnAty3RGhcu5rFfmp62575xYXDN/tc0IkA5wmZJP9ZaS+Byn050+6T3HFkms1Ltra3eiOLd9
8MPH8taXRNDU0WUCbtGX1jHgaNTlJ4YAe4A4z4zRbi2YuRpasumaFI36qZwtRlnnKTfOJSnNcPng
hTpHHROAnILzFIzHzKXW8Zfda9zq7niL+vhaKdIZOhUSzbUSfQtvWjtDb4b5d8qnBb8UH/HUX4TT
3/q+OQHN2xsJRFs2mNoL0SS+UWyZpblxqjyUwRsp4gcRZY/DOD17MmIgPT5PMdHXW9Dihwn6uOcW
oR0Ve8lljPvMRLoxbmXtnBoqIaXTp9Mxtm81u2Xw9Nam+d90HHZwjtp90mb3ksbcVILmF/6Pufjj
PNY6pIzQsRq06bX1pdWM3dmd0nXT9BJzH0FvUC7aclD0yXE3BTmzCzsbrG33RyyS8Ry1ulpCJTyO
ObIGkFLA/NgINkb1mjFM1KGihV7AzKWbHSYwE1PoiPtd+IgsC5IiVave8TiiVR9R8uQVFLa8f+Fp
I4Ok0+S69G6VZTxJnbq4Ulq70rUcDmxKb4OBpZhiOiQlYc+otbBmZSQ1GeIQF7Jfo+LAWhvoByXF
3RUZB5fmOwBYHCVG867H+4bM7hhQ6ixYT70hvWVr0y3ibc5mNdZZiGDqFPj6ET/yCgs1YZHWHhHg
SXXZDoFj6MQ2On6S5w370tYX3tJD41EotNlwTDLnM9Dta2Tn55ixVMB4iQrfwZQiLIt2P+liAh6/
dHcu+Eezl0dbWdMa5tmlEOoBKQGATdr9CRszAJ0O0UZu0pjsgic9Sl78LNrZ2LpS39/F4ABQMzn6
tmv5SSFbJ/p+SrgymYWnCzJCVBufiVWcIYJse0b9jtQvDLUf5PCa9fqe9m+cM8WvZEjS0g3vylmx
vThGcXacCHifZBmaDjRNCSX1saUnFCjJXvrdZxbJZ6hrd9/VH3LkEVX30E9oKJgv0hF5BAV8KiY6
aXuXIqe2iov0kqVmWxTd+lpN3VOFv0sZW+Cie8ecD4L5OZ1lOqPmrneTk+7lT+7EFGTifJ5hGdE4
VaMKVWQYMUSlfUJOfPKgMWgCX0fd6DP4LqVpkukAZxoCFnJUh03VMq92H7vbOqYyHViCBQgdG1Hi
ltjUY1yZl7Zz95NrI2/SM5j9o8AlPEXPTUrZ6Pl1uxZSRsglp1WLYsdKXCTGnX5EgfkzxEhp8C7A
tJ68E3B3Qfu1IiI9++sKblr8oSd/sD78kv3N2HtGLDae5v5aOfxPZb2UonjPRKo4mDJWyhga9ECh
vJoorcnpns0qe5t6l+kEdA6iIOKrW2cB2QA4H+aKklp13bob7Wst27NYGh2GTd6Sm8VklE+7xqev
WHTJh56yPJTUqjHd9DpGjRHH1o+NTZ8ZhOttZ0CBborOXyJH6Q3nd2YlWrfC2AcpDfk+42nD6HAs
ivQL0A0dSCbXhGitZUUnhYw5RjNFjnol4CtCMfcgfL/VAlaS5bU0mVnUkhZW76h9Z9gJYxSL1l+u
PzSsFTTFaN5kbfsRDRjJI0s+jQgr4zr9LiZEZ1BxPwyiK7IOL4vPbqRAa3rthNKqozdh1584mu42
MOWC5v7A8UqL6p2jD9PKHLMHNB8v8WR8J2r8qescyPRYovUzdnB4IBdm3xoPxjyAdbPHgAD7Hv+H
IfaQbsEyufQHpccYK8CrIXznr+zSc8l/VD6EcU7TJyVUo+vn3K+QoIJ9Xg0J/LHK2HW4xgAWDOjy
Yv0iujZ0KtKMSJhBZIEJtvbL8wzQlx7QivwrLLVx0a1n+BDMTLqDnmXN0RzTUOnMt6Qng3Wc6SeV
+1fagmnWnfC6Pw2SxlafMcSNoRQmw6EunScHT9GiFGvJzyNuqbHSuzGBzeeMO5CL5jfHoPX2Uz7t
fIyasZFsIQrBwBR7z53D2aB9yGEQ9OVGWvo5yNM/Mhj2FlLIUWzdIICDMe9Ey2aAEybmrURxvM1A
wWnlEDIJCWMPPpQyNqOyzmVKUJqks6Lyc2QLeA10UpNmhbc6mSkIMrHrqnphl6zLimoRdY+RXNWf
uCiZ5dOvKxpOOEp9QfLi+U9f2qb4iB2c4pZ4NVsz2VmodLB9ku3U+B+9l07bzJw3GNweKTugLxF7
hFAJCKQcwOEsDW1jcZTOwQucIvqmGoIsz3P+Bs7Imsd7WVm1Nh/MTNyCyHyhrWOtadTma9a/Y4zy
zyn+4jp3kXoBYzKiBpmhRBfWzWAxXbK7kjH/oSW3GFQzICTBX7pbKBTLFt6Pf22pdmsRXVNapJWG
Sbac+0fdFwFqsd7aAjAdwBVuoU4hVarpmQ5NvG40ht+TKb4ClS2dLnqXNPbpZUFCDzR7z6HqiS13
k/a1xkrIDDQgfmUdjM4fFLUXWpLf7ByUnwxzAu8WddNTUjG0a51kPOitONtZNW3NIdcgnXFvOjHo
DL378PWbPiChgDbhgCxjSkoRns1aG04iD9Zkg22IJ7F3huivi/8XGwMeuSWNTw0Bow1ElarqW9yw
1duMHW8U7m9bxgyNYNgi9if0yOJaRj71ea8z0i7kiWk+xJJ0kRzmnBz18Y9d0WAqDf59FbunoCvR
+kO2ZeYF9R3SRDg0FGN+xvB58O5jJmJOJ+kLbO0PoSFbmdt7ZKsGZQWS/jWjppeiYyHwAvnK5DNZ
9aGFOhLFfP3XqChqEAK9Eja7rpb1vE+n93F8w71EKC6mFqCyIjppjDKMoiF0BYX4iiwTcJyAn1sr
+VAx6WKVx5Cx8cSOdADAU5XVhrUX31NAhxNiHqx1n0Xv4K9TyuGE1m3n3J1IplCPbYeQwyrtD8BA
t9gd0aqUFXnQNrPaSf/14+niZY5x7n9I1EOys2f0EgNNwhpB0JeWa1ThHgk9wucoIOqj7Jds6/9/
oScdH7UM/lnLOEibaza8ysNhYQHCAETAWpTi/6cTYDZLbvJstRvbYB9tuEVQ1fF7RDJk0L6Ih8zH
+eqb8EE75JYIh3QACEb+biODK+uihu5XO8hvyRFw5tTbGDMhaPPyAhFQcSTEfq4Jc9f9+6sJJubt
LMHA0jTinR8DOVn+IFtSv2VesAc5NI1Dv68fbcaxq1njHK1Gm+GGn9hHD1TBDtEKUe1G64DxyjXi
ncXHrPVvsqNnlgNoPwkYy67XHQyTQO92+YD++/Lv9yyNIyoPMyNi3T7qgq6AAjTEZRte7JopWzvm
E3L519odyFVePljm1fFqLGIOSMYo9rz9Mw7YeV2J5mRxAxAak877qMHbb3Xy9I9CEIH7YVLMUNok
vuaIhZwUmP/5Ui1Zof9+7aXimDtBsueDa0+Gwr5LCppEHjAEx6Dzx+2kFfDtqsleJcwVNw0Xn3uO
Rhgrk8bZyW4qRgfEWB1VmY3Hf1+BBc+gznLuhZyV0o6HMTrX3a5lSd2PU20cp+WlyuNij3lmJ91E
Pxbxdzyb5Ljz4E6GPu0sz9prBNaRlLX89UkXYQtl0ryViq0QXQo2VtU08FgivJLUpuBMe89+1uvJ
p3OSp3SFacOM5cwkTbg00/99+e8FOyXEPC3/aNLFfo43vsR2Ww4V9/sSXW319LLG3ObSqPoxqK1U
B/PEH+TIzvjHly97K4PEN5j6I1euDUE3XXThVDu3A1/JaXUxbALVVNauAjF8Glpy/8wcMrWWP3QN
u6MTuN469vCaVNZRK3jhWsdh61vvTLoFlwzObn4r2O72XaJdDQRDMc8vp7pN0zr+MeJRYu3Xi7VM
3HUB124fm4DB+RgKKAFYb9Yy0plQYanOKiYmMjNPdkI4UJH19Q6l7JMtOc5rwuE7icUg0JCshxUt
tPKYLIHa/156UsLSwC73Cu6kmidWUkFXyYmS/ujr2DQM2Ochp5E3lXn1KR+Rg0xoDOflMcih7B8p
QGTSAM6uybz/99Ib5hYUs9xH3uLJ9gf3AT4NUrl+GK6ayIerbbj9NWWKmMPbibNEv+Ik6l7jShxS
lcdPcxC0rxHdF5Ir2uyVkYH5KGnKVmZsv1r27J2DdBhW/35JeKe3dxvwR7k/18c6pTprvOrZqIYE
zE0H2qGveuwy2KMtLRhvBWImOnCcrS1FATnOMtk4g2G9TmzWYecza/Hc/m8ZsYmUbv4T1Nx8OL8O
6dx4YYWPd2NL6JmzmyCqA3aw7WMdWlo2aFe9/v0/L6KEko5RuT51Y5I+kbn1Bvy+w1IIjBJZSr/2
B/uazY1zj6qTqGf1PNdzvg+0T0bV/VEbxDe6bevRc8zvxhnlk+/2XwAomIx4iv67057I2+PYxnq9
pmN5Tia3uOIeWCjtyr6SxU77T3y6rWc8V2xdd6HeFIqRLQsECE99lo+jV/nHOjE++5aWCuoMVOhi
1E7/XiwaitxrcjOUAaPAAvX+yk89+4x3h7iA1jh0GCBuHuN5rOrapS8JcLUjE/CQZ87hUM81rcTO
fzfymQQPRrF+7zmHHijWxerhWDfN6CJtZ2Tuprp3MR0ORvgz/r2Ugb9HGuKBiwCg0sDO5JIYi+vs
O53j9lbXTXsz6iCUSTLegrr4O4lenNFtx7cRzIvL4PPkLy9UaZyYy/I9sTtUI388y50fyWBEnx1/
GJWcDlaHXd/zBM365aUYoUUlhbz9+1VdFL9w639ZltR+doPhnbXp4A+JdYcXhj7AXZYY1Yy8zQRw
nxIkVRBptUnz3D+Ca52Cbv4qiVtCLBX1RxAw5lPJnAjK/M1tI+eqaX12x4+wWqDBjyIesruZE1bY
wADcQhW8dazC58o29KOPZ9DIugzsy+S7eF2MB8snwQwIyM2fvJJxRskMFTLTpjfo4c+JS0RbgGDM
a5R7b+1opqnIQX0e/D9Sw9Y+phkxCKnWnFNyIXZobqxbrOlnldjvwKn9C1AzXlK/30RWROgjs8Sn
RmFLmMhmKYNxRPUn7TVslQ4fnkmjTLiIxeapXBexZ5+yCCK+Nvf2V6DBCxnZVpHRniUrzobBqbt3
mHkSezbePYNDVOzDclq1NlPjxlOoCEZDvLdFsZzL4fmYRp/uDUvgWUjsPy0YOPy1UXGNLbZI4GQI
sjC/wBtf/mDoPpRoxXFyivmlPNduxsTJa3t6/nn1qOII3XWBUAvxvUevj5GaBrPhnnQVcnpHGyl2
+CX4AGwPqf5VJB23HHqQzYQX8Jn1kUH8OY5hHRiZgVhnjvHz/7C3cialpfrhdow0TegvIrGCY9aN
7otb5+tA2Ct71q17Nwv3xTB/B8d+gWolD+Zg9FcxQSqrx7bZkOhJl31UyASt1DhC6Zkksb9Nkjav
cFvtMMdQu3Xkc5cW1aNhx9VTAjVnboqTY+Hn4gZKHxsIYoi2ZuuPcurrWGM0iYGIHLVR007pRBZf
KrPuA+cfEY5ECV5bJa1tQT+MsIRsPP17waE0nogQOY6ohS6tSv+UdcL5xp33wjX7U+JgxI+RotvO
1CBjyItb50x3i/PMpnbq/rEU1kPs0HUYSB3B5vFDjaIl1OovNV3QtRnxTP1zmZGEDayKmbJSHHfJ
IsCYjbDQ0NrhJTdSVEa1YxybFo1/V0C9AyGKMAI5J8DguQ8VxireX2C9ldgS19GcUH46nMdBHAfn
fy/OhOwiL2cOicLedr6096adxeeUSQ35vPopySNtZSYI44u+N1hNdLUrJYpkSfjexHhrPShk+fCA
oaQHyOrnJEYQmIi1MaulQcekKeCf2tbBEryhBmIhLMcAy464ADtDc/JLZsOydjmeMpUOraZ4rVuK
pBzCPxo8Gv/TwgUsufH0xRDrd8MTcnJybvkYXXuYaCcT15DZy0XzavSCo1YV137GVxyYZsLc+xcS
UXGnTraeCwRzppm9yaHqj6TgGY9aUINpcbuXnBb8zhzScWuKcW/lhrwUVpMdO7N5qzHfYn+N7one
uVdl/GbNEJwIZjv3OXnN0iYdtfGRB4yJlj53gUOuYY60pXawQZiWDm3IUOCkaJ0yRrDKtRGDp4Dq
UhxsG6m079r+Hj8awm6P6C3NdAjZgdQduXxq8WIiDNpBP8EPS2jVspJAK4PIlkMbIYRmCQDSvDDN
+mbf5SY8LC09euNUYR9w0pPzS4clvtd28maKyf4skuhV2NYVYVLy7MI12aR+gajH5gnD6AEovI3U
vZUR6xXdOgQh1jULAPlaQHlr3WCQ5+TGLSBLDkaUeml5GEeS8565LM7RFTxjWGGfgOQpZhduc/c6
bdwRv/ZWR82t9eEYrjSdZAAT0IY/93DyBj3HryzLbYcEbmeP637ZDmvNilZtGTS7DlL4qsOYB+dC
O2ikNb7pHbA0Nn7zkVufUwxdCLQyY76rBuW9j0UB3lXTnnTCQAue1J3m03d2c8d6MAKkgEhXvFcs
MmiM0iF6yKP2J1UMvLyYmDijdl8CUZFEWAX/Ye7ceuJGgjD6X/bdI7svbnu1ycMyMMNlGEIIC7xY
IaCxx7fx/fLr9zhEWiDKKLt5WF4sIVvGU253dVd9dar/M20r0oGDdlet2JpV0NM2ryuQN22QWhOh
Dj74jqEoWqWf0ry7i7Leut/ZF+jY/UtgAXQbnQ4KnepVbSgtYrHWzcsYC/glXi2rCFwmQUynXZt8
4UAt500m2b0y4+XLQoPR3SA9nedFSFWx1OGJ3z/EbcLutmKr7CcCelG6INxunciENFEaluNf3a7o
5jI0U944WkOdQWcXuvbab+hdPKL9PyKpg0YmCNtFMvXx0kSN2P94ujGrqETESydHcEz2TtM33rvR
5EdkVU6ke5pwPC2AunBN0Ls9jewmO8tDrzlILQXGrrFDdJiBC+4LlH2y9ce5KHpszsx1AynpUlRx
fQ46yjm2ROUcNTwim7E2WMqWejSWhZk6wi2VB8mOrHKYWWg80upsU3WIlACjb00g2YyTbpGajxe2
11ltbJ96oGbislboWpNPY5k0l7bnnnYFeUGF91s3iXsV9R5Ciy04mpVVtuNRMeS8fbtbb8nGxSti
/MV1UNJ30g7lfU6MF1cCKm3TA5Q1fXCImJ5GX1ZPWF0N67FjQVmazZzyhUP6S0G3DWiYB9COZFnQ
LFTVHSOLpksYokqQdlKMq9gg/LaTzTJDXHlCE8TyKJPIu/OpPDckXXQIxOOjrqgFRhhV30VUoKSS
VhgZKnCUku66curmlCJSKJ6F9SD8pDl3so0m/Ofc0iNzBeyyPRFuruk4jMam7YhKxbrq5sDJ6zNi
p0ivJ9no0JCJz9tS3VIERl1+DyRa9/d9exuB4VgWUqFI2uXmIhkAYuz4m4GqDljbQtIZxi2J193w
UTFsypFWKwWcW2i6sTreZcznuIMtSyYOWqafEdUhO04tfVkVza0q40Ub1dG16tQVZQe7S2tbVay6
o815Z1g770ASnXecDEbRH+It8kVgm/baGY1zAP3bOh5V3l1n0AhqAGKxG4uFaezyAqcuVyKmiMtz
0Klk7j2RMvRJkN4uqrT0SZh2dyJmvVJ7gz7F9R83iuSl9o4HAJaH1FiNa7q0EwNDYqe9UZzWlrqC
MuRB+WPpX7QrkFTtKkiRRuaIDc4LVnrRFn7kxhRsnsH97xIrYPJV4bFXp+gCHHyqlXTlYhs9BOiV
lqnp25s6AU7q6uh6q7pJoEwefMJR5anV3k/sWtR+CTG2tFwGTIBzV+bLwNrEZ7oK4XwKa3u6G4Hn
S3+4Y+8C5F8M4G1A4PzfkJ9v/39i8JBHiurhQ/NYDpePhFXq6v0fX/rfN4/5dPYij7L6Kv9vF+2/
0Tf4z9Wwe3z32xeK/OrpCTZRnj0nADlAdl4wg74+0dfH3XcDykYilFHcGVc900b5PngerX3b44ZJ
nm2+nXbgA0lEauhV0HEqd0IH/fOC9plg/697suX+a178gM8PaZTNo6ou4SA9twCrse/AST8wwqt7
PDOCdGee8hwpQR052hM2aJ7nVlBYwbYxBAffpizkrVlBQCR9eqhXg/P7obDHCmLmuKCHpHGU9n3X
9l9Zwcxsx1aeMB5MKO0DcHpbY0FIo37ZCo4/Ux5kI0a7FNr1pPvSClLOpMEOji8YLPYbtILh5fzc
tPDjsSAE04KWSjjGk0oZYV5agS9CS+kLm0aMb3IsSEf6T5PVr3wR9sz2bGNs5Qut+S5Acj2fF6Se
eULReYPTxnPe3rwgXSGZy37GRewZC3rGABC+9DCBBt356otgrDieAivnKUFRn/oX88IzT7vHl05X
fUkeP5fv/wYAAP//</cx:binary>
              </cx:geoCache>
            </cx:geography>
          </cx:layoutPr>
        </cx:series>
      </cx:plotAreaRegion>
    </cx:plotArea>
    <cx:legend pos="l" align="ctr" overlay="0"/>
  </cx:chart>
</cx: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image" Target="../media/image2.jpe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601131</xdr:colOff>
      <xdr:row>3</xdr:row>
      <xdr:rowOff>170391</xdr:rowOff>
    </xdr:from>
    <xdr:to>
      <xdr:col>17</xdr:col>
      <xdr:colOff>0</xdr:colOff>
      <xdr:row>15</xdr:row>
      <xdr:rowOff>160866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1D2F43F-FE6B-4FC2-9909-65EF778854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49531" y="1183851"/>
              <a:ext cx="5212929" cy="21850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263260</xdr:colOff>
      <xdr:row>16</xdr:row>
      <xdr:rowOff>148167</xdr:rowOff>
    </xdr:from>
    <xdr:to>
      <xdr:col>10</xdr:col>
      <xdr:colOff>476250</xdr:colOff>
      <xdr:row>30</xdr:row>
      <xdr:rowOff>152400</xdr:rowOff>
    </xdr:to>
    <xdr:graphicFrame macro="">
      <xdr:nvGraphicFramePr>
        <xdr:cNvPr id="6" name="Chart 5">
          <a:extLst>
            <a:ext uri="{FF2B5EF4-FFF2-40B4-BE49-F238E27FC236}">
              <a16:creationId xmlns:a16="http://schemas.microsoft.com/office/drawing/2014/main" id="{FA0CCB65-09FF-4C70-B8C4-862822682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192882</xdr:colOff>
      <xdr:row>3</xdr:row>
      <xdr:rowOff>188120</xdr:rowOff>
    </xdr:from>
    <xdr:to>
      <xdr:col>3</xdr:col>
      <xdr:colOff>42333</xdr:colOff>
      <xdr:row>15</xdr:row>
      <xdr:rowOff>116417</xdr:rowOff>
    </xdr:to>
    <mc:AlternateContent xmlns:mc="http://schemas.openxmlformats.org/markup-compatibility/2006" xmlns:a14="http://schemas.microsoft.com/office/drawing/2010/main">
      <mc:Choice Requires="a14">
        <xdr:graphicFrame macro="">
          <xdr:nvGraphicFramePr>
            <xdr:cNvPr id="10" name="States">
              <a:extLst>
                <a:ext uri="{FF2B5EF4-FFF2-40B4-BE49-F238E27FC236}">
                  <a16:creationId xmlns:a16="http://schemas.microsoft.com/office/drawing/2014/main" id="{E13F3460-8F08-4D22-8989-4FE1F6E913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s"/>
            </a:graphicData>
          </a:graphic>
        </xdr:graphicFrame>
      </mc:Choice>
      <mc:Fallback xmlns="">
        <xdr:sp macro="" textlink="">
          <xdr:nvSpPr>
            <xdr:cNvPr id="0" name=""/>
            <xdr:cNvSpPr>
              <a:spLocks noTextEdit="1"/>
            </xdr:cNvSpPr>
          </xdr:nvSpPr>
          <xdr:spPr>
            <a:xfrm>
              <a:off x="192882" y="1211176"/>
              <a:ext cx="1683895" cy="2186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279135</xdr:colOff>
      <xdr:row>3</xdr:row>
      <xdr:rowOff>174625</xdr:rowOff>
    </xdr:from>
    <xdr:to>
      <xdr:col>10</xdr:col>
      <xdr:colOff>486833</xdr:colOff>
      <xdr:row>16</xdr:row>
      <xdr:rowOff>0</xdr:rowOff>
    </xdr:to>
    <xdr:graphicFrame macro="">
      <xdr:nvGraphicFramePr>
        <xdr:cNvPr id="11" name="Chart 10">
          <a:extLst>
            <a:ext uri="{FF2B5EF4-FFF2-40B4-BE49-F238E27FC236}">
              <a16:creationId xmlns:a16="http://schemas.microsoft.com/office/drawing/2014/main" id="{997F6CE9-68E7-4ECD-9BBD-53909A3D7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229657</xdr:colOff>
      <xdr:row>17</xdr:row>
      <xdr:rowOff>2498</xdr:rowOff>
    </xdr:from>
    <xdr:to>
      <xdr:col>3</xdr:col>
      <xdr:colOff>94073</xdr:colOff>
      <xdr:row>25</xdr:row>
      <xdr:rowOff>131704</xdr:rowOff>
    </xdr:to>
    <mc:AlternateContent xmlns:mc="http://schemas.openxmlformats.org/markup-compatibility/2006" xmlns:a14="http://schemas.microsoft.com/office/drawing/2010/main">
      <mc:Choice Requires="a14">
        <xdr:graphicFrame macro="">
          <xdr:nvGraphicFramePr>
            <xdr:cNvPr id="17" name="Product_Line 1">
              <a:extLst>
                <a:ext uri="{FF2B5EF4-FFF2-40B4-BE49-F238E27FC236}">
                  <a16:creationId xmlns:a16="http://schemas.microsoft.com/office/drawing/2014/main" id="{695A5EA2-7C23-4A3E-9FE1-7AE770D363F9}"/>
                </a:ext>
              </a:extLst>
            </xdr:cNvPr>
            <xdr:cNvGraphicFramePr/>
          </xdr:nvGraphicFramePr>
          <xdr:xfrm>
            <a:off x="0" y="0"/>
            <a:ext cx="0" cy="0"/>
          </xdr:xfrm>
          <a:graphic>
            <a:graphicData uri="http://schemas.microsoft.com/office/drawing/2010/slicer">
              <sle:slicer xmlns:sle="http://schemas.microsoft.com/office/drawing/2010/slicer" name="Product_Line 1"/>
            </a:graphicData>
          </a:graphic>
        </xdr:graphicFrame>
      </mc:Choice>
      <mc:Fallback xmlns="">
        <xdr:sp macro="" textlink="">
          <xdr:nvSpPr>
            <xdr:cNvPr id="0" name=""/>
            <xdr:cNvSpPr>
              <a:spLocks noTextEdit="1"/>
            </xdr:cNvSpPr>
          </xdr:nvSpPr>
          <xdr:spPr>
            <a:xfrm>
              <a:off x="229658" y="3650220"/>
              <a:ext cx="1671461" cy="1483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28374</xdr:colOff>
      <xdr:row>1</xdr:row>
      <xdr:rowOff>20097</xdr:rowOff>
    </xdr:from>
    <xdr:to>
      <xdr:col>1</xdr:col>
      <xdr:colOff>295552</xdr:colOff>
      <xdr:row>1</xdr:row>
      <xdr:rowOff>634678</xdr:rowOff>
    </xdr:to>
    <xdr:pic>
      <xdr:nvPicPr>
        <xdr:cNvPr id="19" name="Picture 18" descr="Clothes Online | Shoes Online | THE ICONIC">
          <a:extLst>
            <a:ext uri="{FF2B5EF4-FFF2-40B4-BE49-F238E27FC236}">
              <a16:creationId xmlns:a16="http://schemas.microsoft.com/office/drawing/2014/main" id="{73061F6E-9846-4FA8-AF63-2892E5F0AF6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8374" y="210597"/>
          <a:ext cx="878216" cy="6145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85686</xdr:colOff>
      <xdr:row>1</xdr:row>
      <xdr:rowOff>90528</xdr:rowOff>
    </xdr:from>
    <xdr:to>
      <xdr:col>18</xdr:col>
      <xdr:colOff>519073</xdr:colOff>
      <xdr:row>2</xdr:row>
      <xdr:rowOff>100053</xdr:rowOff>
    </xdr:to>
    <xdr:pic>
      <xdr:nvPicPr>
        <xdr:cNvPr id="20" name="Picture 19" descr="Soham Gramopadhye | Travel">
          <a:extLst>
            <a:ext uri="{FF2B5EF4-FFF2-40B4-BE49-F238E27FC236}">
              <a16:creationId xmlns:a16="http://schemas.microsoft.com/office/drawing/2014/main" id="{B4C3F5B8-A0B1-445A-9501-606357BC13D6}"/>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32099" t="19753" r="30452" b="23456"/>
        <a:stretch/>
      </xdr:blipFill>
      <xdr:spPr bwMode="auto">
        <a:xfrm>
          <a:off x="12019951" y="281028"/>
          <a:ext cx="433387" cy="6594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266699</xdr:colOff>
      <xdr:row>16</xdr:row>
      <xdr:rowOff>157163</xdr:rowOff>
    </xdr:from>
    <xdr:to>
      <xdr:col>17</xdr:col>
      <xdr:colOff>28574</xdr:colOff>
      <xdr:row>30</xdr:row>
      <xdr:rowOff>176213</xdr:rowOff>
    </xdr:to>
    <xdr:grpSp>
      <xdr:nvGrpSpPr>
        <xdr:cNvPr id="52" name="Group 51">
          <a:extLst>
            <a:ext uri="{FF2B5EF4-FFF2-40B4-BE49-F238E27FC236}">
              <a16:creationId xmlns:a16="http://schemas.microsoft.com/office/drawing/2014/main" id="{684DA047-B62E-4B19-BC87-3E34BB4CCD37}"/>
            </a:ext>
          </a:extLst>
        </xdr:cNvPr>
        <xdr:cNvGrpSpPr/>
      </xdr:nvGrpSpPr>
      <xdr:grpSpPr>
        <a:xfrm>
          <a:off x="7092042" y="3586163"/>
          <a:ext cx="4943475" cy="2609850"/>
          <a:chOff x="6972299" y="5272088"/>
          <a:chExt cx="4810125" cy="2686050"/>
        </a:xfrm>
      </xdr:grpSpPr>
      <xdr:sp macro="" textlink="$AK$18">
        <xdr:nvSpPr>
          <xdr:cNvPr id="32" name="Rectangle: Top Corners Rounded 31">
            <a:extLst>
              <a:ext uri="{FF2B5EF4-FFF2-40B4-BE49-F238E27FC236}">
                <a16:creationId xmlns:a16="http://schemas.microsoft.com/office/drawing/2014/main" id="{047726E0-429C-4766-8759-68BCBE2CF8EE}"/>
              </a:ext>
            </a:extLst>
          </xdr:cNvPr>
          <xdr:cNvSpPr/>
        </xdr:nvSpPr>
        <xdr:spPr>
          <a:xfrm>
            <a:off x="6972299" y="5272088"/>
            <a:ext cx="4810125" cy="495300"/>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C400D98-0592-488D-B93D-8C29738A43B2}" type="TxLink">
              <a:rPr lang="en-US" sz="1600" b="1" i="0" u="none" strike="noStrike">
                <a:solidFill>
                  <a:schemeClr val="bg1"/>
                </a:solidFill>
                <a:latin typeface="Calibri"/>
                <a:cs typeface="Calibri"/>
              </a:rPr>
              <a:pPr algn="ctr"/>
              <a:t>Details for (All) Region</a:t>
            </a:fld>
            <a:endParaRPr lang="en-IN" sz="1600" b="1">
              <a:solidFill>
                <a:schemeClr val="bg1"/>
              </a:solidFill>
            </a:endParaRPr>
          </a:p>
        </xdr:txBody>
      </xdr:sp>
      <xdr:grpSp>
        <xdr:nvGrpSpPr>
          <xdr:cNvPr id="51" name="Group 50">
            <a:extLst>
              <a:ext uri="{FF2B5EF4-FFF2-40B4-BE49-F238E27FC236}">
                <a16:creationId xmlns:a16="http://schemas.microsoft.com/office/drawing/2014/main" id="{309DB6F2-BE32-498F-8C37-6B1D52250256}"/>
              </a:ext>
            </a:extLst>
          </xdr:cNvPr>
          <xdr:cNvGrpSpPr/>
        </xdr:nvGrpSpPr>
        <xdr:grpSpPr>
          <a:xfrm>
            <a:off x="7019925" y="5829300"/>
            <a:ext cx="4629150" cy="2128838"/>
            <a:chOff x="7019925" y="5829300"/>
            <a:chExt cx="4629150" cy="2128838"/>
          </a:xfrm>
        </xdr:grpSpPr>
        <xdr:grpSp>
          <xdr:nvGrpSpPr>
            <xdr:cNvPr id="39" name="Group 38">
              <a:extLst>
                <a:ext uri="{FF2B5EF4-FFF2-40B4-BE49-F238E27FC236}">
                  <a16:creationId xmlns:a16="http://schemas.microsoft.com/office/drawing/2014/main" id="{F6E43C44-41D1-4F01-8F27-4511BB93FD60}"/>
                </a:ext>
              </a:extLst>
            </xdr:cNvPr>
            <xdr:cNvGrpSpPr/>
          </xdr:nvGrpSpPr>
          <xdr:grpSpPr>
            <a:xfrm>
              <a:off x="8248650" y="5829300"/>
              <a:ext cx="3352800" cy="600075"/>
              <a:chOff x="8248650" y="5829300"/>
              <a:chExt cx="3352800" cy="600075"/>
            </a:xfrm>
          </xdr:grpSpPr>
          <xdr:grpSp>
            <xdr:nvGrpSpPr>
              <xdr:cNvPr id="29" name="Group 28">
                <a:extLst>
                  <a:ext uri="{FF2B5EF4-FFF2-40B4-BE49-F238E27FC236}">
                    <a16:creationId xmlns:a16="http://schemas.microsoft.com/office/drawing/2014/main" id="{33E060E8-B394-41F9-A970-92153AC68EFD}"/>
                  </a:ext>
                </a:extLst>
              </xdr:cNvPr>
              <xdr:cNvGrpSpPr/>
            </xdr:nvGrpSpPr>
            <xdr:grpSpPr>
              <a:xfrm>
                <a:off x="8248650" y="5848350"/>
                <a:ext cx="1076325" cy="561975"/>
                <a:chOff x="7934324" y="5772150"/>
                <a:chExt cx="1400175" cy="561975"/>
              </a:xfrm>
            </xdr:grpSpPr>
            <xdr:sp macro="" textlink="$AL$26">
              <xdr:nvSpPr>
                <xdr:cNvPr id="24" name="Rectangle: Rounded Corners 23">
                  <a:extLst>
                    <a:ext uri="{FF2B5EF4-FFF2-40B4-BE49-F238E27FC236}">
                      <a16:creationId xmlns:a16="http://schemas.microsoft.com/office/drawing/2014/main" id="{CB4218B3-FFF4-4418-8C13-FB2256F96AAF}"/>
                    </a:ext>
                  </a:extLst>
                </xdr:cNvPr>
                <xdr:cNvSpPr/>
              </xdr:nvSpPr>
              <xdr:spPr>
                <a:xfrm>
                  <a:off x="7934324" y="6029325"/>
                  <a:ext cx="1400175" cy="304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15FDCAE4-3293-4034-B6D5-A4136E654CE2}" type="TxLink">
                    <a:rPr lang="en-US" sz="1100" b="1" i="0" u="none" strike="noStrike">
                      <a:solidFill>
                        <a:sysClr val="windowText" lastClr="000000"/>
                      </a:solidFill>
                      <a:latin typeface="Calibri"/>
                      <a:cs typeface="Calibri"/>
                    </a:rPr>
                    <a:pPr algn="ctr"/>
                    <a:t> 191 </a:t>
                  </a:fld>
                  <a:endParaRPr lang="en-IN" sz="1100" b="1" baseline="0">
                    <a:solidFill>
                      <a:sysClr val="windowText" lastClr="000000"/>
                    </a:solidFill>
                  </a:endParaRPr>
                </a:p>
              </xdr:txBody>
            </xdr:sp>
            <xdr:sp macro="" textlink="">
              <xdr:nvSpPr>
                <xdr:cNvPr id="22" name="Rectangle: Rounded Corners 21">
                  <a:extLst>
                    <a:ext uri="{FF2B5EF4-FFF2-40B4-BE49-F238E27FC236}">
                      <a16:creationId xmlns:a16="http://schemas.microsoft.com/office/drawing/2014/main" id="{A0AAE4BA-0175-4679-A55E-DF9BDCBD53F1}"/>
                    </a:ext>
                  </a:extLst>
                </xdr:cNvPr>
                <xdr:cNvSpPr/>
              </xdr:nvSpPr>
              <xdr:spPr>
                <a:xfrm>
                  <a:off x="7934324" y="5772150"/>
                  <a:ext cx="1400175" cy="304800"/>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IN" sz="1100" b="1" baseline="0">
                      <a:solidFill>
                        <a:schemeClr val="bg1"/>
                      </a:solidFill>
                    </a:rPr>
                    <a:t> Products Sold</a:t>
                  </a:r>
                </a:p>
              </xdr:txBody>
            </xdr:sp>
          </xdr:grpSp>
          <xdr:grpSp>
            <xdr:nvGrpSpPr>
              <xdr:cNvPr id="31" name="Group 30">
                <a:extLst>
                  <a:ext uri="{FF2B5EF4-FFF2-40B4-BE49-F238E27FC236}">
                    <a16:creationId xmlns:a16="http://schemas.microsoft.com/office/drawing/2014/main" id="{334275DF-9FE4-417A-A0A9-8FE91120CF7F}"/>
                  </a:ext>
                </a:extLst>
              </xdr:cNvPr>
              <xdr:cNvGrpSpPr/>
            </xdr:nvGrpSpPr>
            <xdr:grpSpPr>
              <a:xfrm>
                <a:off x="10534649" y="5829300"/>
                <a:ext cx="1066801" cy="600075"/>
                <a:chOff x="10925174" y="5762625"/>
                <a:chExt cx="1400175" cy="600075"/>
              </a:xfrm>
            </xdr:grpSpPr>
            <xdr:sp macro="" textlink="$AN$26">
              <xdr:nvSpPr>
                <xdr:cNvPr id="25" name="Rectangle: Rounded Corners 24">
                  <a:extLst>
                    <a:ext uri="{FF2B5EF4-FFF2-40B4-BE49-F238E27FC236}">
                      <a16:creationId xmlns:a16="http://schemas.microsoft.com/office/drawing/2014/main" id="{D490FF60-C13C-4A45-A64A-E1CA7B0EFE4D}"/>
                    </a:ext>
                  </a:extLst>
                </xdr:cNvPr>
                <xdr:cNvSpPr/>
              </xdr:nvSpPr>
              <xdr:spPr>
                <a:xfrm>
                  <a:off x="10925174" y="6057900"/>
                  <a:ext cx="1400175" cy="304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A6325FB-8CF7-4682-825A-C0F811487BB6}" type="TxLink">
                    <a:rPr lang="en-US" sz="1100" b="1" i="0" u="none" strike="noStrike">
                      <a:solidFill>
                        <a:sysClr val="windowText" lastClr="000000"/>
                      </a:solidFill>
                      <a:latin typeface="Calibri"/>
                      <a:cs typeface="Calibri"/>
                    </a:rPr>
                    <a:pPr algn="ctr"/>
                    <a:t> $7,550 </a:t>
                  </a:fld>
                  <a:endParaRPr lang="en-IN" sz="1100" b="1" baseline="0">
                    <a:solidFill>
                      <a:sysClr val="windowText" lastClr="000000"/>
                    </a:solidFill>
                  </a:endParaRPr>
                </a:p>
              </xdr:txBody>
            </xdr:sp>
            <xdr:sp macro="" textlink="">
              <xdr:nvSpPr>
                <xdr:cNvPr id="26" name="Rectangle: Rounded Corners 25">
                  <a:extLst>
                    <a:ext uri="{FF2B5EF4-FFF2-40B4-BE49-F238E27FC236}">
                      <a16:creationId xmlns:a16="http://schemas.microsoft.com/office/drawing/2014/main" id="{DD2A3080-A738-4AFA-A1FE-C90638D603D0}"/>
                    </a:ext>
                  </a:extLst>
                </xdr:cNvPr>
                <xdr:cNvSpPr/>
              </xdr:nvSpPr>
              <xdr:spPr>
                <a:xfrm>
                  <a:off x="10925174" y="5762625"/>
                  <a:ext cx="1400175" cy="3048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100" b="1">
                      <a:solidFill>
                        <a:schemeClr val="bg1"/>
                      </a:solidFill>
                    </a:rPr>
                    <a:t>Profit</a:t>
                  </a:r>
                  <a:endParaRPr lang="en-IN" sz="1100" b="1" baseline="0">
                    <a:solidFill>
                      <a:schemeClr val="bg1"/>
                    </a:solidFill>
                  </a:endParaRPr>
                </a:p>
              </xdr:txBody>
            </xdr:sp>
          </xdr:grpSp>
          <xdr:grpSp>
            <xdr:nvGrpSpPr>
              <xdr:cNvPr id="30" name="Group 29">
                <a:extLst>
                  <a:ext uri="{FF2B5EF4-FFF2-40B4-BE49-F238E27FC236}">
                    <a16:creationId xmlns:a16="http://schemas.microsoft.com/office/drawing/2014/main" id="{791C24CB-CBA1-40A9-9AB4-02044381DC9E}"/>
                  </a:ext>
                </a:extLst>
              </xdr:cNvPr>
              <xdr:cNvGrpSpPr/>
            </xdr:nvGrpSpPr>
            <xdr:grpSpPr>
              <a:xfrm>
                <a:off x="9391650" y="5848350"/>
                <a:ext cx="1057276" cy="561975"/>
                <a:chOff x="9458324" y="5762625"/>
                <a:chExt cx="1400175" cy="561975"/>
              </a:xfrm>
            </xdr:grpSpPr>
            <xdr:sp macro="" textlink="$AM$26">
              <xdr:nvSpPr>
                <xdr:cNvPr id="27" name="Rectangle: Rounded Corners 26">
                  <a:extLst>
                    <a:ext uri="{FF2B5EF4-FFF2-40B4-BE49-F238E27FC236}">
                      <a16:creationId xmlns:a16="http://schemas.microsoft.com/office/drawing/2014/main" id="{1ADA7B2D-A324-4416-B3FD-C68381ED51EF}"/>
                    </a:ext>
                  </a:extLst>
                </xdr:cNvPr>
                <xdr:cNvSpPr/>
              </xdr:nvSpPr>
              <xdr:spPr>
                <a:xfrm>
                  <a:off x="9458324" y="6019800"/>
                  <a:ext cx="1400175" cy="3048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45D8E4A-BF30-4C6F-B4C9-0C4E759A95CA}" type="TxLink">
                    <a:rPr lang="en-US" sz="1100" b="1" i="0" u="none" strike="noStrike">
                      <a:solidFill>
                        <a:sysClr val="windowText" lastClr="000000"/>
                      </a:solidFill>
                      <a:latin typeface="Calibri"/>
                      <a:cs typeface="Calibri"/>
                    </a:rPr>
                    <a:pPr algn="ctr"/>
                    <a:t> $14,151 </a:t>
                  </a:fld>
                  <a:endParaRPr lang="en-IN" sz="1100" b="1" baseline="0">
                    <a:solidFill>
                      <a:sysClr val="windowText" lastClr="000000"/>
                    </a:solidFill>
                  </a:endParaRPr>
                </a:p>
              </xdr:txBody>
            </xdr:sp>
            <xdr:sp macro="" textlink="">
              <xdr:nvSpPr>
                <xdr:cNvPr id="28" name="Rectangle: Rounded Corners 27">
                  <a:extLst>
                    <a:ext uri="{FF2B5EF4-FFF2-40B4-BE49-F238E27FC236}">
                      <a16:creationId xmlns:a16="http://schemas.microsoft.com/office/drawing/2014/main" id="{F3812927-3A26-4B4A-A107-15289797F2B2}"/>
                    </a:ext>
                  </a:extLst>
                </xdr:cNvPr>
                <xdr:cNvSpPr/>
              </xdr:nvSpPr>
              <xdr:spPr>
                <a:xfrm>
                  <a:off x="9458324" y="5762625"/>
                  <a:ext cx="1400175" cy="304800"/>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Revenue</a:t>
                  </a:r>
                </a:p>
              </xdr:txBody>
            </xdr:sp>
          </xdr:grpSp>
        </xdr:grpSp>
        <xdr:sp macro="" textlink="">
          <xdr:nvSpPr>
            <xdr:cNvPr id="33" name="Rectangle: Rounded Corners 32">
              <a:extLst>
                <a:ext uri="{FF2B5EF4-FFF2-40B4-BE49-F238E27FC236}">
                  <a16:creationId xmlns:a16="http://schemas.microsoft.com/office/drawing/2014/main" id="{54872BF6-917D-4B59-84B2-DC7FD99F8D9D}"/>
                </a:ext>
              </a:extLst>
            </xdr:cNvPr>
            <xdr:cNvSpPr/>
          </xdr:nvSpPr>
          <xdr:spPr>
            <a:xfrm>
              <a:off x="7019925" y="6515100"/>
              <a:ext cx="1162050" cy="2667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Children</a:t>
              </a:r>
            </a:p>
          </xdr:txBody>
        </xdr:sp>
        <xdr:sp macro="" textlink="">
          <xdr:nvSpPr>
            <xdr:cNvPr id="34" name="Rectangle: Rounded Corners 33">
              <a:extLst>
                <a:ext uri="{FF2B5EF4-FFF2-40B4-BE49-F238E27FC236}">
                  <a16:creationId xmlns:a16="http://schemas.microsoft.com/office/drawing/2014/main" id="{9F9D81C3-1EE9-4C1C-9D64-0BD0CF5F94AC}"/>
                </a:ext>
              </a:extLst>
            </xdr:cNvPr>
            <xdr:cNvSpPr/>
          </xdr:nvSpPr>
          <xdr:spPr>
            <a:xfrm>
              <a:off x="7019925" y="6889750"/>
              <a:ext cx="1152525" cy="2667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Clothes</a:t>
              </a:r>
              <a:r>
                <a:rPr lang="en-IN" sz="1100" b="1" baseline="0">
                  <a:solidFill>
                    <a:sysClr val="windowText" lastClr="000000"/>
                  </a:solidFill>
                </a:rPr>
                <a:t> &amp; Shoes</a:t>
              </a:r>
              <a:endParaRPr lang="en-IN" sz="1100" b="1">
                <a:solidFill>
                  <a:sysClr val="windowText" lastClr="000000"/>
                </a:solidFill>
              </a:endParaRPr>
            </a:p>
          </xdr:txBody>
        </xdr:sp>
        <xdr:sp macro="" textlink="">
          <xdr:nvSpPr>
            <xdr:cNvPr id="35" name="Rectangle: Rounded Corners 34">
              <a:extLst>
                <a:ext uri="{FF2B5EF4-FFF2-40B4-BE49-F238E27FC236}">
                  <a16:creationId xmlns:a16="http://schemas.microsoft.com/office/drawing/2014/main" id="{47062333-5C89-4E65-BBD6-6AE5F4B61284}"/>
                </a:ext>
              </a:extLst>
            </xdr:cNvPr>
            <xdr:cNvSpPr/>
          </xdr:nvSpPr>
          <xdr:spPr>
            <a:xfrm>
              <a:off x="7019925" y="7259638"/>
              <a:ext cx="1143000" cy="2667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Outdoor</a:t>
              </a:r>
            </a:p>
          </xdr:txBody>
        </xdr:sp>
        <xdr:sp macro="" textlink="">
          <xdr:nvSpPr>
            <xdr:cNvPr id="36" name="Rectangle: Rounded Corners 35">
              <a:extLst>
                <a:ext uri="{FF2B5EF4-FFF2-40B4-BE49-F238E27FC236}">
                  <a16:creationId xmlns:a16="http://schemas.microsoft.com/office/drawing/2014/main" id="{61B97E80-456C-40CC-93E8-B6F1E838A31D}"/>
                </a:ext>
              </a:extLst>
            </xdr:cNvPr>
            <xdr:cNvSpPr/>
          </xdr:nvSpPr>
          <xdr:spPr>
            <a:xfrm>
              <a:off x="7038974" y="7643813"/>
              <a:ext cx="1114425" cy="26670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ysClr val="windowText" lastClr="000000"/>
                  </a:solidFill>
                </a:rPr>
                <a:t>Sports</a:t>
              </a:r>
            </a:p>
          </xdr:txBody>
        </xdr:sp>
        <xdr:sp macro="" textlink="$AL$21">
          <xdr:nvSpPr>
            <xdr:cNvPr id="38" name="Rectangle 37">
              <a:extLst>
                <a:ext uri="{FF2B5EF4-FFF2-40B4-BE49-F238E27FC236}">
                  <a16:creationId xmlns:a16="http://schemas.microsoft.com/office/drawing/2014/main" id="{9086EC5D-FD75-43CE-9A60-9C8B9BBD1164}"/>
                </a:ext>
              </a:extLst>
            </xdr:cNvPr>
            <xdr:cNvSpPr/>
          </xdr:nvSpPr>
          <xdr:spPr>
            <a:xfrm>
              <a:off x="8277225" y="6486525"/>
              <a:ext cx="1066800" cy="323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291B7201-1917-40B2-A3A2-FD3F23E7F3DC}" type="TxLink">
                <a:rPr lang="en-US" sz="1100" b="1" i="0" u="none" strike="noStrike">
                  <a:solidFill>
                    <a:schemeClr val="bg1"/>
                  </a:solidFill>
                  <a:latin typeface="Calibri"/>
                  <a:cs typeface="Calibri"/>
                </a:rPr>
                <a:pPr algn="ctr"/>
                <a:t> 11 </a:t>
              </a:fld>
              <a:endParaRPr lang="en-IN" sz="1100" b="1">
                <a:solidFill>
                  <a:schemeClr val="bg1"/>
                </a:solidFill>
              </a:endParaRPr>
            </a:p>
          </xdr:txBody>
        </xdr:sp>
        <xdr:sp macro="" textlink="$AL$22">
          <xdr:nvSpPr>
            <xdr:cNvPr id="40" name="Rectangle 39">
              <a:extLst>
                <a:ext uri="{FF2B5EF4-FFF2-40B4-BE49-F238E27FC236}">
                  <a16:creationId xmlns:a16="http://schemas.microsoft.com/office/drawing/2014/main" id="{FAC822FD-9FD5-47FE-93A7-B9D816BA332D}"/>
                </a:ext>
              </a:extLst>
            </xdr:cNvPr>
            <xdr:cNvSpPr/>
          </xdr:nvSpPr>
          <xdr:spPr>
            <a:xfrm>
              <a:off x="8277225" y="6861175"/>
              <a:ext cx="1066800" cy="323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3E3D2014-972E-4C78-9EA3-B9B892FFAD7F}" type="TxLink">
                <a:rPr lang="en-US" sz="1100" b="1" i="0" u="none" strike="noStrike">
                  <a:solidFill>
                    <a:schemeClr val="bg1"/>
                  </a:solidFill>
                  <a:latin typeface="Calibri"/>
                  <a:cs typeface="Calibri"/>
                </a:rPr>
                <a:pPr algn="ctr"/>
                <a:t> 66 </a:t>
              </a:fld>
              <a:endParaRPr lang="en-IN" sz="1100" b="1">
                <a:solidFill>
                  <a:schemeClr val="bg1"/>
                </a:solidFill>
              </a:endParaRPr>
            </a:p>
          </xdr:txBody>
        </xdr:sp>
        <xdr:sp macro="" textlink="$AL$23">
          <xdr:nvSpPr>
            <xdr:cNvPr id="41" name="Rectangle 40">
              <a:extLst>
                <a:ext uri="{FF2B5EF4-FFF2-40B4-BE49-F238E27FC236}">
                  <a16:creationId xmlns:a16="http://schemas.microsoft.com/office/drawing/2014/main" id="{289C0A19-DF80-42C0-A7AE-9C070F3CA387}"/>
                </a:ext>
              </a:extLst>
            </xdr:cNvPr>
            <xdr:cNvSpPr/>
          </xdr:nvSpPr>
          <xdr:spPr>
            <a:xfrm>
              <a:off x="8277225" y="7231063"/>
              <a:ext cx="1066800" cy="323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2DAC9536-510C-45A3-B408-E6EBB0F10FDC}" type="TxLink">
                <a:rPr lang="en-US" sz="1100" b="1" i="0" u="none" strike="noStrike">
                  <a:solidFill>
                    <a:schemeClr val="bg1"/>
                  </a:solidFill>
                  <a:latin typeface="Calibri"/>
                  <a:cs typeface="Calibri"/>
                </a:rPr>
                <a:pPr algn="ctr"/>
                <a:t> 25 </a:t>
              </a:fld>
              <a:endParaRPr lang="en-IN" sz="1100" b="1">
                <a:solidFill>
                  <a:schemeClr val="bg1"/>
                </a:solidFill>
              </a:endParaRPr>
            </a:p>
          </xdr:txBody>
        </xdr:sp>
        <xdr:sp macro="" textlink="$AL$24">
          <xdr:nvSpPr>
            <xdr:cNvPr id="42" name="Rectangle 41">
              <a:extLst>
                <a:ext uri="{FF2B5EF4-FFF2-40B4-BE49-F238E27FC236}">
                  <a16:creationId xmlns:a16="http://schemas.microsoft.com/office/drawing/2014/main" id="{1229E710-525E-4AC8-A8D2-67FAF9986004}"/>
                </a:ext>
              </a:extLst>
            </xdr:cNvPr>
            <xdr:cNvSpPr/>
          </xdr:nvSpPr>
          <xdr:spPr>
            <a:xfrm>
              <a:off x="8277225" y="7615238"/>
              <a:ext cx="1066800" cy="32385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fld id="{E4548306-603F-4731-946E-0951037BF859}" type="TxLink">
                <a:rPr lang="en-US" sz="1100" b="1" i="0" u="none" strike="noStrike">
                  <a:solidFill>
                    <a:schemeClr val="bg1"/>
                  </a:solidFill>
                  <a:latin typeface="Calibri"/>
                  <a:cs typeface="Calibri"/>
                </a:rPr>
                <a:pPr algn="ctr"/>
                <a:t> 89 </a:t>
              </a:fld>
              <a:endParaRPr lang="en-IN" sz="1100" b="1">
                <a:solidFill>
                  <a:schemeClr val="bg1"/>
                </a:solidFill>
              </a:endParaRPr>
            </a:p>
          </xdr:txBody>
        </xdr:sp>
        <xdr:sp macro="" textlink="$AM$21">
          <xdr:nvSpPr>
            <xdr:cNvPr id="43" name="Rectangle 42">
              <a:extLst>
                <a:ext uri="{FF2B5EF4-FFF2-40B4-BE49-F238E27FC236}">
                  <a16:creationId xmlns:a16="http://schemas.microsoft.com/office/drawing/2014/main" id="{6714D51F-DE20-48A6-B097-1781F0C04080}"/>
                </a:ext>
              </a:extLst>
            </xdr:cNvPr>
            <xdr:cNvSpPr/>
          </xdr:nvSpPr>
          <xdr:spPr>
            <a:xfrm>
              <a:off x="9439275" y="6486525"/>
              <a:ext cx="1066800" cy="32385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fld id="{B3AF2FAD-A403-4CC3-BDBD-2C48EECDA23D}" type="TxLink">
                <a:rPr lang="en-US" sz="1100" b="1" i="0" u="none" strike="noStrike">
                  <a:solidFill>
                    <a:schemeClr val="bg1"/>
                  </a:solidFill>
                  <a:latin typeface="Calibri"/>
                  <a:cs typeface="Calibri"/>
                </a:rPr>
                <a:pPr algn="ctr"/>
                <a:t> $544 </a:t>
              </a:fld>
              <a:endParaRPr lang="en-IN" sz="1100" b="1">
                <a:solidFill>
                  <a:schemeClr val="bg1"/>
                </a:solidFill>
              </a:endParaRPr>
            </a:p>
          </xdr:txBody>
        </xdr:sp>
        <xdr:sp macro="" textlink="$AM$22">
          <xdr:nvSpPr>
            <xdr:cNvPr id="44" name="Rectangle 43">
              <a:extLst>
                <a:ext uri="{FF2B5EF4-FFF2-40B4-BE49-F238E27FC236}">
                  <a16:creationId xmlns:a16="http://schemas.microsoft.com/office/drawing/2014/main" id="{D2867B3E-5C84-45F1-A8B7-0864FC55DAF8}"/>
                </a:ext>
              </a:extLst>
            </xdr:cNvPr>
            <xdr:cNvSpPr/>
          </xdr:nvSpPr>
          <xdr:spPr>
            <a:xfrm>
              <a:off x="9439275" y="6861175"/>
              <a:ext cx="1066800" cy="32385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fld id="{55FE5176-949C-4FA8-BFE5-969AE9613438}" type="TxLink">
                <a:rPr lang="en-US" sz="1100" b="1" i="0" u="none" strike="noStrike">
                  <a:solidFill>
                    <a:schemeClr val="bg1"/>
                  </a:solidFill>
                  <a:latin typeface="Calibri"/>
                  <a:cs typeface="Calibri"/>
                </a:rPr>
                <a:pPr algn="ctr"/>
                <a:t> $3,975 </a:t>
              </a:fld>
              <a:endParaRPr lang="en-IN" sz="1100" b="1">
                <a:solidFill>
                  <a:schemeClr val="bg1"/>
                </a:solidFill>
              </a:endParaRPr>
            </a:p>
          </xdr:txBody>
        </xdr:sp>
        <xdr:sp macro="" textlink="$AM$23">
          <xdr:nvSpPr>
            <xdr:cNvPr id="45" name="Rectangle 44">
              <a:extLst>
                <a:ext uri="{FF2B5EF4-FFF2-40B4-BE49-F238E27FC236}">
                  <a16:creationId xmlns:a16="http://schemas.microsoft.com/office/drawing/2014/main" id="{D72CAC41-5ED6-4171-8CEE-A095F970491B}"/>
                </a:ext>
              </a:extLst>
            </xdr:cNvPr>
            <xdr:cNvSpPr/>
          </xdr:nvSpPr>
          <xdr:spPr>
            <a:xfrm>
              <a:off x="9439275" y="7231063"/>
              <a:ext cx="1066800" cy="32385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fld id="{C70CA6ED-041D-483F-B482-0275C68A2289}" type="TxLink">
                <a:rPr lang="en-US" sz="1100" b="1" i="0" u="none" strike="noStrike">
                  <a:solidFill>
                    <a:schemeClr val="bg1"/>
                  </a:solidFill>
                  <a:latin typeface="Calibri"/>
                  <a:cs typeface="Calibri"/>
                </a:rPr>
                <a:pPr algn="ctr"/>
                <a:t> $2,748 </a:t>
              </a:fld>
              <a:endParaRPr lang="en-IN" sz="1100" b="1">
                <a:solidFill>
                  <a:schemeClr val="bg1"/>
                </a:solidFill>
              </a:endParaRPr>
            </a:p>
          </xdr:txBody>
        </xdr:sp>
        <xdr:sp macro="" textlink="$AM$24">
          <xdr:nvSpPr>
            <xdr:cNvPr id="46" name="Rectangle 45">
              <a:extLst>
                <a:ext uri="{FF2B5EF4-FFF2-40B4-BE49-F238E27FC236}">
                  <a16:creationId xmlns:a16="http://schemas.microsoft.com/office/drawing/2014/main" id="{576EE300-FFA2-450A-926F-3FA4B70946E4}"/>
                </a:ext>
              </a:extLst>
            </xdr:cNvPr>
            <xdr:cNvSpPr/>
          </xdr:nvSpPr>
          <xdr:spPr>
            <a:xfrm>
              <a:off x="9439275" y="7615238"/>
              <a:ext cx="1066800" cy="323850"/>
            </a:xfrm>
            <a:prstGeom prst="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fld id="{0881AB01-7B2A-4D47-9BFA-A7F2AF90C837}" type="TxLink">
                <a:rPr lang="en-US" sz="1100" b="1" i="0" u="none" strike="noStrike">
                  <a:solidFill>
                    <a:schemeClr val="bg1"/>
                  </a:solidFill>
                  <a:latin typeface="Calibri"/>
                  <a:cs typeface="Calibri"/>
                </a:rPr>
                <a:pPr algn="ctr"/>
                <a:t> $6,885 </a:t>
              </a:fld>
              <a:endParaRPr lang="en-IN" sz="1100" b="1">
                <a:solidFill>
                  <a:schemeClr val="bg1"/>
                </a:solidFill>
              </a:endParaRPr>
            </a:p>
          </xdr:txBody>
        </xdr:sp>
        <xdr:sp macro="" textlink="$AN$21">
          <xdr:nvSpPr>
            <xdr:cNvPr id="47" name="Rectangle 46">
              <a:extLst>
                <a:ext uri="{FF2B5EF4-FFF2-40B4-BE49-F238E27FC236}">
                  <a16:creationId xmlns:a16="http://schemas.microsoft.com/office/drawing/2014/main" id="{384882B4-2D4A-44F8-9084-87C3563A590C}"/>
                </a:ext>
              </a:extLst>
            </xdr:cNvPr>
            <xdr:cNvSpPr/>
          </xdr:nvSpPr>
          <xdr:spPr>
            <a:xfrm>
              <a:off x="10582275" y="6505575"/>
              <a:ext cx="1066800" cy="323850"/>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fld id="{6FA830DB-CE79-4C0E-8A51-94044E5A289F}" type="TxLink">
                <a:rPr lang="en-US" sz="1100" b="1" i="0" u="none" strike="noStrike">
                  <a:solidFill>
                    <a:schemeClr val="bg1"/>
                  </a:solidFill>
                  <a:latin typeface="Calibri"/>
                  <a:cs typeface="Calibri"/>
                </a:rPr>
                <a:pPr algn="ctr"/>
                <a:t> $307 </a:t>
              </a:fld>
              <a:endParaRPr lang="en-IN" sz="1100" b="1">
                <a:solidFill>
                  <a:schemeClr val="bg1"/>
                </a:solidFill>
              </a:endParaRPr>
            </a:p>
          </xdr:txBody>
        </xdr:sp>
        <xdr:sp macro="" textlink="$AN$22">
          <xdr:nvSpPr>
            <xdr:cNvPr id="48" name="Rectangle 47">
              <a:extLst>
                <a:ext uri="{FF2B5EF4-FFF2-40B4-BE49-F238E27FC236}">
                  <a16:creationId xmlns:a16="http://schemas.microsoft.com/office/drawing/2014/main" id="{9FCE5578-2930-40E2-9AAD-8AB66A6243AB}"/>
                </a:ext>
              </a:extLst>
            </xdr:cNvPr>
            <xdr:cNvSpPr/>
          </xdr:nvSpPr>
          <xdr:spPr>
            <a:xfrm>
              <a:off x="10582275" y="6880225"/>
              <a:ext cx="1066800" cy="323850"/>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fld id="{EEF79EC8-C92D-419A-90E7-3CCC222C7CE6}" type="TxLink">
                <a:rPr lang="en-US" sz="1100" b="1" i="0" u="none" strike="noStrike">
                  <a:solidFill>
                    <a:schemeClr val="bg1"/>
                  </a:solidFill>
                  <a:latin typeface="Calibri"/>
                  <a:cs typeface="Calibri"/>
                </a:rPr>
                <a:pPr algn="ctr"/>
                <a:t> $2,055 </a:t>
              </a:fld>
              <a:endParaRPr lang="en-IN" sz="1100" b="1">
                <a:solidFill>
                  <a:schemeClr val="bg1"/>
                </a:solidFill>
              </a:endParaRPr>
            </a:p>
          </xdr:txBody>
        </xdr:sp>
        <xdr:sp macro="" textlink="$AN$23">
          <xdr:nvSpPr>
            <xdr:cNvPr id="49" name="Rectangle 48">
              <a:extLst>
                <a:ext uri="{FF2B5EF4-FFF2-40B4-BE49-F238E27FC236}">
                  <a16:creationId xmlns:a16="http://schemas.microsoft.com/office/drawing/2014/main" id="{AB6238AB-A92F-4E22-8452-BE1C0434B761}"/>
                </a:ext>
              </a:extLst>
            </xdr:cNvPr>
            <xdr:cNvSpPr/>
          </xdr:nvSpPr>
          <xdr:spPr>
            <a:xfrm>
              <a:off x="10582275" y="7250113"/>
              <a:ext cx="1066800" cy="323850"/>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fld id="{19EE7292-8C63-47B4-B5CD-F4EF5D2D8894}" type="TxLink">
                <a:rPr lang="en-US" sz="1100" b="1" i="0" u="none" strike="noStrike">
                  <a:solidFill>
                    <a:schemeClr val="bg1"/>
                  </a:solidFill>
                  <a:latin typeface="Calibri"/>
                  <a:cs typeface="Calibri"/>
                </a:rPr>
                <a:pPr algn="ctr"/>
                <a:t> $1,506 </a:t>
              </a:fld>
              <a:endParaRPr lang="en-IN" sz="1100" b="1">
                <a:solidFill>
                  <a:schemeClr val="bg1"/>
                </a:solidFill>
              </a:endParaRPr>
            </a:p>
          </xdr:txBody>
        </xdr:sp>
        <xdr:sp macro="" textlink="$AN$24">
          <xdr:nvSpPr>
            <xdr:cNvPr id="50" name="Rectangle 49">
              <a:extLst>
                <a:ext uri="{FF2B5EF4-FFF2-40B4-BE49-F238E27FC236}">
                  <a16:creationId xmlns:a16="http://schemas.microsoft.com/office/drawing/2014/main" id="{4D456874-A0B2-42DA-9591-0AD9C00FBA2A}"/>
                </a:ext>
              </a:extLst>
            </xdr:cNvPr>
            <xdr:cNvSpPr/>
          </xdr:nvSpPr>
          <xdr:spPr>
            <a:xfrm>
              <a:off x="10582275" y="7634288"/>
              <a:ext cx="1066800" cy="323850"/>
            </a:xfrm>
            <a:prstGeom prst="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fld id="{5218129C-3B2A-4CE8-82A2-032CF0A3C628}" type="TxLink">
                <a:rPr lang="en-US" sz="1100" b="1" i="0" u="none" strike="noStrike">
                  <a:solidFill>
                    <a:schemeClr val="bg1"/>
                  </a:solidFill>
                  <a:latin typeface="Calibri"/>
                  <a:cs typeface="Calibri"/>
                </a:rPr>
                <a:pPr algn="ctr"/>
                <a:t> $3,682 </a:t>
              </a:fld>
              <a:endParaRPr lang="en-IN" sz="1100" b="1">
                <a:solidFill>
                  <a:schemeClr val="bg1"/>
                </a:solidFill>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172.960783912036" createdVersion="6" refreshedVersion="6" minRefreshableVersion="3" recordCount="100" xr:uid="{B1695E89-4194-4221-A332-60B9D2440C07}">
  <cacheSource type="worksheet">
    <worksheetSource name="Table1"/>
  </cacheSource>
  <cacheFields count="26">
    <cacheField name="Order_Date" numFmtId="15">
      <sharedItems containsSemiMixedTypes="0" containsNonDate="0" containsDate="1" containsString="0" minDate="2007-01-01T00:00:00" maxDate="2007-01-03T00:00:00"/>
    </cacheField>
    <cacheField name="Delivery_Date" numFmtId="15">
      <sharedItems containsSemiMixedTypes="0" containsNonDate="0" containsDate="1" containsString="0" minDate="2007-01-02T00:00:00" maxDate="2007-01-13T00:00:00"/>
    </cacheField>
    <cacheField name="Quantity" numFmtId="0">
      <sharedItems containsSemiMixedTypes="0" containsString="0" containsNumber="1" containsInteger="1" minValue="1" maxValue="5"/>
    </cacheField>
    <cacheField name="RetailPrice" numFmtId="164">
      <sharedItems containsSemiMixedTypes="0" containsString="0" containsNumber="1" minValue="1.4" maxValue="585.4"/>
    </cacheField>
    <cacheField name="Cost" numFmtId="164">
      <sharedItems containsSemiMixedTypes="0" containsString="0" containsNumber="1" minValue="0.6" maxValue="144.65"/>
    </cacheField>
    <cacheField name="Discount" numFmtId="0">
      <sharedItems/>
    </cacheField>
    <cacheField name="OrderTypeLabel" numFmtId="0">
      <sharedItems count="3">
        <s v="Internet Sale"/>
        <s v="Retail Sale"/>
        <s v="Catalog Sale"/>
      </sharedItems>
    </cacheField>
    <cacheField name="Continent" numFmtId="0">
      <sharedItems/>
    </cacheField>
    <cacheField name="State_Code" numFmtId="0">
      <sharedItems containsNonDate="0" containsString="0" containsBlank="1"/>
    </cacheField>
    <cacheField name="StateName" numFmtId="0">
      <sharedItems containsNonDate="0" containsString="0" containsBlank="1"/>
    </cacheField>
    <cacheField name="Region" numFmtId="0">
      <sharedItems containsBlank="1" count="16">
        <s v="Western Australia"/>
        <s v="New South Wales"/>
        <s v="Victoria"/>
        <s v="Queensland"/>
        <s v="South Australia"/>
        <s v="Northern Territory"/>
        <m u="1"/>
        <s v="Bourgogne" u="1"/>
        <s v="Lazio" u="1"/>
        <s v="Lorraine" u="1"/>
        <s v="Jylland" u="1"/>
        <s v="Piemonte" u="1"/>
        <s v="Pais Vasco" u="1"/>
        <s v="Australian Capital Territory" u="1"/>
        <s v="Madrid" u="1"/>
        <s v="Ile-de-France" u="1"/>
      </sharedItems>
    </cacheField>
    <cacheField name="City" numFmtId="0">
      <sharedItems/>
    </cacheField>
    <cacheField name="Postal_Code" numFmtId="0">
      <sharedItems containsSemiMixedTypes="0" containsString="0" containsNumber="1" containsInteger="1" minValue="217" maxValue="9999"/>
    </cacheField>
    <cacheField name="CountryLabel" numFmtId="0">
      <sharedItems/>
    </cacheField>
    <cacheField name="Year" numFmtId="0">
      <sharedItems containsSemiMixedTypes="0" containsString="0" containsNumber="1" containsInteger="1" minValue="2007" maxValue="2007"/>
    </cacheField>
    <cacheField name="Quarter" numFmtId="0">
      <sharedItems containsSemiMixedTypes="0" containsString="0" containsNumber="1" containsInteger="1" minValue="1" maxValue="1"/>
    </cacheField>
    <cacheField name="Month" numFmtId="0">
      <sharedItems containsSemiMixedTypes="0" containsString="0" containsNumber="1" containsInteger="1" minValue="1" maxValue="1"/>
    </cacheField>
    <cacheField name="MonthName" numFmtId="0">
      <sharedItems/>
    </cacheField>
    <cacheField name="Product_Line" numFmtId="0">
      <sharedItems count="4">
        <s v="Clothes &amp; Shoes"/>
        <s v="Sports"/>
        <s v="Outdoors"/>
        <s v="Children"/>
      </sharedItems>
    </cacheField>
    <cacheField name="Product_Category" numFmtId="0">
      <sharedItems count="11">
        <s v="Clothes"/>
        <s v="Assorted Sports Articles"/>
        <s v="Golf"/>
        <s v="Outdoors"/>
        <s v="Racket Sports"/>
        <s v="Shoes"/>
        <s v="Children Sports"/>
        <s v="Running - Jogging"/>
        <s v="Indoor Sports"/>
        <s v="Team Sports"/>
        <s v="Swim Sports"/>
      </sharedItems>
    </cacheField>
    <cacheField name="Product_Group" numFmtId="0">
      <sharedItems/>
    </cacheField>
    <cacheField name="Product_Name" numFmtId="0">
      <sharedItems/>
    </cacheField>
    <cacheField name="Supplier_Name" numFmtId="0">
      <sharedItems/>
    </cacheField>
    <cacheField name="SupplierCountryLabel" numFmtId="0">
      <sharedItems/>
    </cacheField>
    <cacheField name="SupplierContinent" numFmtId="0">
      <sharedItems/>
    </cacheField>
    <cacheField name="Profit" numFmtId="164">
      <sharedItems containsSemiMixedTypes="0" containsString="0" containsNumber="1" minValue="0.8" maxValue="296.10000000000002"/>
    </cacheField>
  </cacheFields>
  <extLst>
    <ext xmlns:x14="http://schemas.microsoft.com/office/spreadsheetml/2009/9/main" uri="{725AE2AE-9491-48be-B2B4-4EB974FC3084}">
      <x14:pivotCacheDefinition pivotCacheId="177595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07-01-01T00:00:00"/>
    <d v="2007-01-07T00:00:00"/>
    <n v="3"/>
    <n v="28.5"/>
    <n v="4.55"/>
    <s v="."/>
    <x v="0"/>
    <s v="Australia/Pacific"/>
    <m/>
    <m/>
    <x v="0"/>
    <s v="Leinster"/>
    <n v="6437"/>
    <s v="Australia"/>
    <n v="2007"/>
    <n v="1"/>
    <n v="1"/>
    <s v="January"/>
    <x v="0"/>
    <x v="0"/>
    <s v="Tracker Clothes"/>
    <s v="Action Men's Swimming Trunks"/>
    <s v="3Top Sports"/>
    <s v="United States"/>
    <s v="North America"/>
    <n v="14.85"/>
  </r>
  <r>
    <d v="2007-01-01T00:00:00"/>
    <d v="2007-01-04T00:00:00"/>
    <n v="2"/>
    <n v="113.4"/>
    <n v="28.45"/>
    <s v="."/>
    <x v="0"/>
    <s v="Australia/Pacific"/>
    <m/>
    <m/>
    <x v="1"/>
    <s v="Berowra"/>
    <n v="2081"/>
    <s v="Australia"/>
    <n v="2007"/>
    <n v="1"/>
    <n v="1"/>
    <s v="January"/>
    <x v="0"/>
    <x v="0"/>
    <s v="Eclipse Clothing"/>
    <s v="Big Guy Men's Quadrant Pattern Shorts Golf"/>
    <s v="Eclipse Inc"/>
    <s v="United States"/>
    <s v="North America"/>
    <n v="56.5"/>
  </r>
  <r>
    <d v="2007-01-01T00:00:00"/>
    <d v="2007-01-04T00:00:00"/>
    <n v="2"/>
    <n v="41"/>
    <n v="9.25"/>
    <s v="."/>
    <x v="0"/>
    <s v="Australia/Pacific"/>
    <m/>
    <m/>
    <x v="1"/>
    <s v="Berowra"/>
    <n v="2081"/>
    <s v="Australia"/>
    <n v="2007"/>
    <n v="1"/>
    <n v="1"/>
    <s v="January"/>
    <x v="0"/>
    <x v="0"/>
    <s v="Stockings &amp; Socks"/>
    <s v="Men's Trekking Socks High"/>
    <s v="Twain Inc"/>
    <s v="United States"/>
    <s v="North America"/>
    <n v="22.5"/>
  </r>
  <r>
    <d v="2007-01-01T00:00:00"/>
    <d v="2007-01-03T00:00:00"/>
    <n v="1"/>
    <n v="35.200000000000003"/>
    <n v="14.8"/>
    <s v="."/>
    <x v="0"/>
    <s v="Australia/Pacific"/>
    <m/>
    <m/>
    <x v="1"/>
    <s v="Northbridge"/>
    <n v="2063"/>
    <s v="Australia"/>
    <n v="2007"/>
    <n v="1"/>
    <n v="1"/>
    <s v="January"/>
    <x v="1"/>
    <x v="1"/>
    <s v="Darts"/>
    <s v="Aim4it 80% Tungsten 22 Gram"/>
    <s v="Royal Darts Ltd"/>
    <s v="United Kingdom"/>
    <s v="Europe"/>
    <n v="20.399999999999999"/>
  </r>
  <r>
    <d v="2007-01-01T00:00:00"/>
    <d v="2007-01-04T00:00:00"/>
    <n v="1"/>
    <n v="24.7"/>
    <n v="11.8"/>
    <s v="."/>
    <x v="0"/>
    <s v="Australia/Pacific"/>
    <m/>
    <m/>
    <x v="1"/>
    <s v="Northbridge"/>
    <n v="2063"/>
    <s v="Australia"/>
    <n v="2007"/>
    <n v="1"/>
    <n v="1"/>
    <s v="January"/>
    <x v="1"/>
    <x v="2"/>
    <s v="Golf"/>
    <s v="Ball Bag"/>
    <s v="Van Dammeren International"/>
    <s v="Netherlands"/>
    <s v="Europe"/>
    <n v="12.9"/>
  </r>
  <r>
    <d v="2007-01-01T00:00:00"/>
    <d v="2007-01-07T00:00:00"/>
    <n v="1"/>
    <n v="136.1"/>
    <n v="66.099999999999994"/>
    <s v="."/>
    <x v="0"/>
    <s v="Australia/Pacific"/>
    <m/>
    <m/>
    <x v="1"/>
    <s v="Northbridge"/>
    <n v="2063"/>
    <s v="Australia"/>
    <n v="2007"/>
    <n v="1"/>
    <n v="1"/>
    <s v="January"/>
    <x v="1"/>
    <x v="2"/>
    <s v="Golf"/>
    <s v="Rosefinch Deluxe Cart 9 1/2  Navy"/>
    <s v="Van Dammeren International"/>
    <s v="Netherlands"/>
    <s v="Europe"/>
    <n v="70"/>
  </r>
  <r>
    <d v="2007-01-01T00:00:00"/>
    <d v="2007-01-05T00:00:00"/>
    <n v="2"/>
    <n v="358.6"/>
    <n v="82"/>
    <s v="."/>
    <x v="0"/>
    <s v="Australia/Pacific"/>
    <m/>
    <m/>
    <x v="0"/>
    <s v="Leinster"/>
    <n v="6437"/>
    <s v="Australia"/>
    <n v="2007"/>
    <n v="1"/>
    <n v="1"/>
    <s v="January"/>
    <x v="2"/>
    <x v="3"/>
    <s v="Anoraks &amp; Parkas"/>
    <s v="Jacket Talkeetna"/>
    <s v="Miller Trading Inc"/>
    <s v="United States"/>
    <s v="North America"/>
    <n v="194.6"/>
  </r>
  <r>
    <d v="2007-01-01T00:00:00"/>
    <d v="2007-01-04T00:00:00"/>
    <n v="1"/>
    <n v="1.7"/>
    <n v="0.8"/>
    <s v="."/>
    <x v="0"/>
    <s v="Australia/Pacific"/>
    <m/>
    <m/>
    <x v="0"/>
    <s v="Mundaring"/>
    <n v="6073"/>
    <s v="Australia"/>
    <n v="2007"/>
    <n v="1"/>
    <n v="1"/>
    <s v="January"/>
    <x v="2"/>
    <x v="3"/>
    <s v="Outdoor Gear"/>
    <s v="Plate Picnic Deep"/>
    <s v="Prime Sports Ltd"/>
    <s v="United Kingdom"/>
    <s v="Europe"/>
    <n v="0.9"/>
  </r>
  <r>
    <d v="2007-01-01T00:00:00"/>
    <d v="2007-01-04T00:00:00"/>
    <n v="1"/>
    <n v="155.80000000000001"/>
    <n v="64.95"/>
    <s v="."/>
    <x v="0"/>
    <s v="Australia/Pacific"/>
    <m/>
    <m/>
    <x v="0"/>
    <s v="Leinster"/>
    <n v="6437"/>
    <s v="Australia"/>
    <n v="2007"/>
    <n v="1"/>
    <n v="1"/>
    <s v="January"/>
    <x v="1"/>
    <x v="4"/>
    <s v="Racket Sports"/>
    <s v="Smasher Super Rq Ti 350 Tennis Racket"/>
    <s v="British Sports Ltd"/>
    <s v="United Kingdom"/>
    <s v="Europe"/>
    <n v="90.85"/>
  </r>
  <r>
    <d v="2007-01-01T00:00:00"/>
    <d v="2007-01-04T00:00:00"/>
    <n v="1"/>
    <n v="39"/>
    <n v="15"/>
    <s v="."/>
    <x v="0"/>
    <s v="Australia/Pacific"/>
    <m/>
    <m/>
    <x v="0"/>
    <s v="Mundaring"/>
    <n v="6073"/>
    <s v="Australia"/>
    <n v="2007"/>
    <n v="1"/>
    <n v="1"/>
    <s v="January"/>
    <x v="1"/>
    <x v="4"/>
    <s v="Racket Sports"/>
    <s v="Top Force 25 Junior"/>
    <s v="Le Blanc S.A."/>
    <s v="France"/>
    <s v="Europe"/>
    <n v="24"/>
  </r>
  <r>
    <d v="2007-01-01T00:00:00"/>
    <d v="2007-01-06T00:00:00"/>
    <n v="2"/>
    <n v="285.8"/>
    <n v="71.55"/>
    <s v="."/>
    <x v="0"/>
    <s v="Australia/Pacific"/>
    <m/>
    <m/>
    <x v="0"/>
    <s v="Leinster"/>
    <n v="6437"/>
    <s v="Australia"/>
    <n v="2007"/>
    <n v="1"/>
    <n v="1"/>
    <s v="January"/>
    <x v="0"/>
    <x v="5"/>
    <s v="Eclipse Shoes"/>
    <s v="Sire Air Tailwind 1v Running Shoes"/>
    <s v="Eclipse Inc"/>
    <s v="United States"/>
    <s v="North America"/>
    <n v="142.69999999999999"/>
  </r>
  <r>
    <d v="2007-01-01T00:00:00"/>
    <d v="2007-01-06T00:00:00"/>
    <n v="1"/>
    <n v="144.9"/>
    <n v="72.55"/>
    <s v="."/>
    <x v="0"/>
    <s v="Australia/Pacific"/>
    <m/>
    <m/>
    <x v="0"/>
    <s v="Mundaring"/>
    <n v="6073"/>
    <s v="Australia"/>
    <n v="2007"/>
    <n v="1"/>
    <n v="1"/>
    <s v="January"/>
    <x v="0"/>
    <x v="5"/>
    <s v="Eclipse Shoes"/>
    <s v="Woman's Air Tuned Sovereign"/>
    <s v="Eclipse Inc"/>
    <s v="United States"/>
    <s v="North America"/>
    <n v="72.349999999999994"/>
  </r>
  <r>
    <d v="2007-01-01T00:00:00"/>
    <d v="2007-01-06T00:00:00"/>
    <n v="2"/>
    <n v="186.4"/>
    <n v="43.2"/>
    <s v="."/>
    <x v="0"/>
    <s v="Australia/Pacific"/>
    <m/>
    <m/>
    <x v="1"/>
    <s v="Northbridge"/>
    <n v="2063"/>
    <s v="Australia"/>
    <n v="2007"/>
    <n v="1"/>
    <n v="1"/>
    <s v="January"/>
    <x v="1"/>
    <x v="4"/>
    <s v="Badminton"/>
    <s v="Paltinum Badminton Racket"/>
    <s v="British Sports Ltd"/>
    <s v="United Kingdom"/>
    <s v="Europe"/>
    <n v="100"/>
  </r>
  <r>
    <d v="2007-01-01T00:00:00"/>
    <d v="2007-01-06T00:00:00"/>
    <n v="1"/>
    <n v="19.100000000000001"/>
    <n v="7.7"/>
    <s v="."/>
    <x v="0"/>
    <s v="Australia/Pacific"/>
    <m/>
    <m/>
    <x v="2"/>
    <s v="East Malvern"/>
    <n v="3145"/>
    <s v="Australia"/>
    <n v="2007"/>
    <n v="1"/>
    <n v="1"/>
    <s v="January"/>
    <x v="1"/>
    <x v="4"/>
    <s v="Tennis"/>
    <s v="Smasher Shorts"/>
    <s v="British Sports Ltd"/>
    <s v="United Kingdom"/>
    <s v="Europe"/>
    <n v="11.4"/>
  </r>
  <r>
    <d v="2007-01-01T00:00:00"/>
    <d v="2007-01-05T00:00:00"/>
    <n v="1"/>
    <n v="85.5"/>
    <n v="36.700000000000003"/>
    <s v="."/>
    <x v="0"/>
    <s v="Australia/Pacific"/>
    <m/>
    <m/>
    <x v="1"/>
    <s v="Northbridge"/>
    <n v="2063"/>
    <s v="Australia"/>
    <n v="2007"/>
    <n v="1"/>
    <n v="1"/>
    <s v="January"/>
    <x v="3"/>
    <x v="6"/>
    <s v="N.D. Gear, Kids"/>
    <s v="Butch Sweatshirt with Tube"/>
    <s v="Luna sastreria S.A."/>
    <s v="Spain"/>
    <s v="Europe"/>
    <n v="48.8"/>
  </r>
  <r>
    <d v="2007-01-01T00:00:00"/>
    <d v="2007-01-03T00:00:00"/>
    <n v="1"/>
    <n v="28.3"/>
    <n v="12.65"/>
    <s v="."/>
    <x v="0"/>
    <s v="Australia/Pacific"/>
    <m/>
    <m/>
    <x v="2"/>
    <s v="East Malvern"/>
    <n v="3145"/>
    <s v="Australia"/>
    <n v="2007"/>
    <n v="1"/>
    <n v="1"/>
    <s v="January"/>
    <x v="3"/>
    <x v="6"/>
    <s v="Tracker Kid's Clothes"/>
    <s v="W.a. Short Y"/>
    <s v="3Top Sports"/>
    <s v="United States"/>
    <s v="North America"/>
    <n v="15.65"/>
  </r>
  <r>
    <d v="2007-01-01T00:00:00"/>
    <d v="2007-01-02T00:00:00"/>
    <n v="1"/>
    <n v="267.10000000000002"/>
    <n v="113.6"/>
    <s v="."/>
    <x v="0"/>
    <s v="Australia/Pacific"/>
    <m/>
    <m/>
    <x v="1"/>
    <s v="Alfords Point"/>
    <n v="2234"/>
    <s v="Australia"/>
    <n v="2007"/>
    <n v="1"/>
    <n v="1"/>
    <s v="January"/>
    <x v="1"/>
    <x v="7"/>
    <s v="Running Clothes"/>
    <s v="Astor Jacket"/>
    <s v="Luna sastreria S.A."/>
    <s v="Spain"/>
    <s v="Europe"/>
    <n v="153.5"/>
  </r>
  <r>
    <d v="2007-01-01T00:00:00"/>
    <d v="2007-01-04T00:00:00"/>
    <n v="1"/>
    <n v="65.5"/>
    <n v="25.6"/>
    <s v="."/>
    <x v="0"/>
    <s v="Australia/Pacific"/>
    <m/>
    <m/>
    <x v="2"/>
    <s v="East Malvern"/>
    <n v="3145"/>
    <s v="Australia"/>
    <n v="2007"/>
    <n v="1"/>
    <n v="1"/>
    <s v="January"/>
    <x v="1"/>
    <x v="1"/>
    <s v="Skates"/>
    <s v="Hull Ice Hockey skates"/>
    <s v="Magnifico Sports"/>
    <s v="Portugal"/>
    <s v="Europe"/>
    <n v="39.9"/>
  </r>
  <r>
    <d v="2007-01-01T00:00:00"/>
    <d v="2007-01-07T00:00:00"/>
    <n v="1"/>
    <n v="53.7"/>
    <n v="24.5"/>
    <s v="."/>
    <x v="0"/>
    <s v="Australia/Pacific"/>
    <m/>
    <m/>
    <x v="1"/>
    <s v="Alfords Point"/>
    <n v="2234"/>
    <s v="Australia"/>
    <n v="2007"/>
    <n v="1"/>
    <n v="1"/>
    <s v="January"/>
    <x v="3"/>
    <x v="6"/>
    <s v="Tracker Kid's Clothes"/>
    <s v="Dima Shiny Children's Suit"/>
    <s v="3Top Sports"/>
    <s v="United States"/>
    <s v="North America"/>
    <n v="29.2"/>
  </r>
  <r>
    <d v="2007-01-01T00:00:00"/>
    <d v="2007-01-07T00:00:00"/>
    <n v="1"/>
    <n v="53.8"/>
    <n v="22.25"/>
    <s v="."/>
    <x v="0"/>
    <s v="Australia/Pacific"/>
    <m/>
    <m/>
    <x v="0"/>
    <s v="Mundaring"/>
    <n v="6073"/>
    <s v="Australia"/>
    <n v="2007"/>
    <n v="1"/>
    <n v="1"/>
    <s v="January"/>
    <x v="3"/>
    <x v="6"/>
    <s v="Bathing Suits, Kids"/>
    <s v="Fashion Scuba Suit Sun Protection, Girl"/>
    <s v="Dolphin Sportswear Inc"/>
    <s v="United States"/>
    <s v="North America"/>
    <n v="31.55"/>
  </r>
  <r>
    <d v="2007-01-01T00:00:00"/>
    <d v="2007-01-07T00:00:00"/>
    <n v="2"/>
    <n v="92.6"/>
    <n v="20.7"/>
    <s v="."/>
    <x v="0"/>
    <s v="Australia/Pacific"/>
    <m/>
    <m/>
    <x v="1"/>
    <s v="Alfords Point"/>
    <n v="2234"/>
    <s v="Australia"/>
    <n v="2007"/>
    <n v="1"/>
    <n v="1"/>
    <s v="January"/>
    <x v="0"/>
    <x v="0"/>
    <s v="Tracker Clothes"/>
    <s v="Casual V-Neck Men's Sweatshirt"/>
    <s v="3Top Sports"/>
    <s v="United States"/>
    <s v="North America"/>
    <n v="51.2"/>
  </r>
  <r>
    <d v="2007-01-01T00:00:00"/>
    <d v="2007-01-05T00:00:00"/>
    <n v="2"/>
    <n v="51.2"/>
    <n v="12.1"/>
    <s v="."/>
    <x v="0"/>
    <s v="Australia/Pacific"/>
    <m/>
    <m/>
    <x v="1"/>
    <s v="Alfords Point"/>
    <n v="2234"/>
    <s v="Australia"/>
    <n v="2007"/>
    <n v="1"/>
    <n v="1"/>
    <s v="January"/>
    <x v="0"/>
    <x v="0"/>
    <s v="Knitwear"/>
    <s v="Instyle Pullover Mid"/>
    <s v="AllSeasons Outdoor Clothing"/>
    <s v="United States"/>
    <s v="North America"/>
    <n v="27"/>
  </r>
  <r>
    <d v="2007-01-01T00:00:00"/>
    <d v="2007-01-05T00:00:00"/>
    <n v="2"/>
    <n v="63.8"/>
    <n v="14.6"/>
    <s v="."/>
    <x v="0"/>
    <s v="Australia/Pacific"/>
    <m/>
    <m/>
    <x v="0"/>
    <s v="Mundaring"/>
    <n v="6073"/>
    <s v="Australia"/>
    <n v="2007"/>
    <n v="1"/>
    <n v="1"/>
    <s v="January"/>
    <x v="0"/>
    <x v="0"/>
    <s v="Tracker Clothes"/>
    <s v="Sports Bra"/>
    <s v="3Top Sports"/>
    <s v="United States"/>
    <s v="North America"/>
    <n v="34.6"/>
  </r>
  <r>
    <d v="2007-01-01T00:00:00"/>
    <d v="2007-01-05T00:00:00"/>
    <n v="1"/>
    <n v="51"/>
    <n v="20.399999999999999"/>
    <s v="."/>
    <x v="0"/>
    <s v="Australia/Pacific"/>
    <m/>
    <m/>
    <x v="1"/>
    <s v="Alfords Point"/>
    <n v="2234"/>
    <s v="Australia"/>
    <n v="2007"/>
    <n v="1"/>
    <n v="1"/>
    <s v="January"/>
    <x v="0"/>
    <x v="0"/>
    <s v="Green Tomato"/>
    <s v="Green Lime Jazz Pants"/>
    <s v="Green Lime Sports Inc"/>
    <s v="United States"/>
    <s v="North America"/>
    <n v="30.6"/>
  </r>
  <r>
    <d v="2007-01-01T00:00:00"/>
    <d v="2007-01-06T00:00:00"/>
    <n v="1"/>
    <n v="47.9"/>
    <n v="24.05"/>
    <s v="."/>
    <x v="0"/>
    <s v="Australia/Pacific"/>
    <m/>
    <m/>
    <x v="1"/>
    <s v="Alfords Point"/>
    <n v="2234"/>
    <s v="Australia"/>
    <n v="2007"/>
    <n v="1"/>
    <n v="1"/>
    <s v="January"/>
    <x v="0"/>
    <x v="0"/>
    <s v="Eclipse Clothing"/>
    <s v="Woman's Woven Pants L"/>
    <s v="Eclipse Inc"/>
    <s v="United States"/>
    <s v="North America"/>
    <n v="23.85"/>
  </r>
  <r>
    <d v="2007-01-01T00:00:00"/>
    <d v="2007-01-04T00:00:00"/>
    <n v="1"/>
    <n v="31.1"/>
    <n v="15.65"/>
    <s v="."/>
    <x v="0"/>
    <s v="Australia/Pacific"/>
    <m/>
    <m/>
    <x v="1"/>
    <s v="Alfords Point"/>
    <n v="2234"/>
    <s v="Australia"/>
    <n v="2007"/>
    <n v="1"/>
    <n v="1"/>
    <s v="January"/>
    <x v="0"/>
    <x v="0"/>
    <s v="Eclipse Clothing"/>
    <s v="Basic Mid. Grip"/>
    <s v="Eclipse Inc"/>
    <s v="United States"/>
    <s v="North America"/>
    <n v="15.45"/>
  </r>
  <r>
    <d v="2007-01-01T00:00:00"/>
    <d v="2007-01-04T00:00:00"/>
    <n v="1"/>
    <n v="123.7"/>
    <n v="59"/>
    <s v="."/>
    <x v="0"/>
    <s v="Australia/Pacific"/>
    <m/>
    <m/>
    <x v="1"/>
    <s v="Alfords Point"/>
    <n v="2234"/>
    <s v="Australia"/>
    <n v="2007"/>
    <n v="1"/>
    <n v="1"/>
    <s v="January"/>
    <x v="0"/>
    <x v="0"/>
    <s v="Orion Clothing"/>
    <s v="Jacket Women's Down Jacket"/>
    <s v="Fuller Trading Co."/>
    <s v="Canada"/>
    <s v="North America"/>
    <n v="64.7"/>
  </r>
  <r>
    <d v="2007-01-01T00:00:00"/>
    <d v="2007-01-05T00:00:00"/>
    <n v="1"/>
    <n v="72.099999999999994"/>
    <n v="36"/>
    <s v="."/>
    <x v="0"/>
    <s v="Australia/Pacific"/>
    <m/>
    <m/>
    <x v="1"/>
    <s v="Alfords Point"/>
    <n v="2234"/>
    <s v="Australia"/>
    <n v="2007"/>
    <n v="1"/>
    <n v="1"/>
    <s v="January"/>
    <x v="0"/>
    <x v="0"/>
    <s v="Tracker Clothes"/>
    <s v="Comfort Pants"/>
    <s v="Greenline Sports Ltd"/>
    <s v="United Kingdom"/>
    <s v="Europe"/>
    <n v="36.1"/>
  </r>
  <r>
    <d v="2007-01-01T00:00:00"/>
    <d v="2007-01-03T00:00:00"/>
    <n v="4"/>
    <n v="86.8"/>
    <n v="9.75"/>
    <s v="."/>
    <x v="0"/>
    <s v="Australia/Pacific"/>
    <m/>
    <m/>
    <x v="0"/>
    <s v="Mundaring"/>
    <n v="6073"/>
    <s v="Australia"/>
    <n v="2007"/>
    <n v="1"/>
    <n v="1"/>
    <s v="January"/>
    <x v="1"/>
    <x v="8"/>
    <s v="Fitness"/>
    <s v="Topgun Evb-10 Vinyl-Dumbbells 4.5"/>
    <s v="TrimSport B.V."/>
    <s v="Netherlands"/>
    <s v="Europe"/>
    <n v="47.8"/>
  </r>
  <r>
    <d v="2007-01-01T00:00:00"/>
    <d v="2007-01-04T00:00:00"/>
    <n v="1"/>
    <n v="125.8"/>
    <n v="63"/>
    <s v="."/>
    <x v="0"/>
    <s v="Australia/Pacific"/>
    <m/>
    <m/>
    <x v="0"/>
    <s v="Mundaring"/>
    <n v="6073"/>
    <s v="Australia"/>
    <n v="2007"/>
    <n v="1"/>
    <n v="1"/>
    <s v="January"/>
    <x v="0"/>
    <x v="5"/>
    <s v="Eclipse Shoes"/>
    <s v="Big Guy Men's Air Mickey Willy Shoes"/>
    <s v="Eclipse Inc"/>
    <s v="United States"/>
    <s v="North America"/>
    <n v="62.8"/>
  </r>
  <r>
    <d v="2007-01-01T00:00:00"/>
    <d v="2007-01-12T00:00:00"/>
    <n v="4"/>
    <n v="78.400000000000006"/>
    <n v="7.9"/>
    <s v="."/>
    <x v="0"/>
    <s v="Australia/Pacific"/>
    <m/>
    <m/>
    <x v="0"/>
    <s v="Mundaring"/>
    <n v="6073"/>
    <s v="Australia"/>
    <n v="2007"/>
    <n v="1"/>
    <n v="1"/>
    <s v="January"/>
    <x v="2"/>
    <x v="3"/>
    <s v="Knitted Accessories"/>
    <s v="Mayday Fleece Cap"/>
    <s v="Mayday Inc"/>
    <s v="United States"/>
    <s v="North America"/>
    <n v="46.8"/>
  </r>
  <r>
    <d v="2007-01-01T00:00:00"/>
    <d v="2007-01-04T00:00:00"/>
    <n v="2"/>
    <n v="187.8"/>
    <n v="47.05"/>
    <s v="."/>
    <x v="0"/>
    <s v="Australia/Pacific"/>
    <m/>
    <m/>
    <x v="1"/>
    <s v="Alfords Point"/>
    <n v="2234"/>
    <s v="Australia"/>
    <n v="2007"/>
    <n v="1"/>
    <n v="1"/>
    <s v="January"/>
    <x v="0"/>
    <x v="5"/>
    <s v="Eclipse Shoes"/>
    <s v="Woman's Air Shatter Mid LI"/>
    <s v="Eclipse Inc"/>
    <s v="United States"/>
    <s v="North America"/>
    <n v="93.7"/>
  </r>
  <r>
    <d v="2007-01-01T00:00:00"/>
    <d v="2007-01-04T00:00:00"/>
    <n v="1"/>
    <n v="36.9"/>
    <n v="18.3"/>
    <s v="."/>
    <x v="0"/>
    <s v="Australia/Pacific"/>
    <m/>
    <m/>
    <x v="1"/>
    <s v="Alfords Point"/>
    <n v="2234"/>
    <s v="Australia"/>
    <n v="2007"/>
    <n v="1"/>
    <n v="1"/>
    <s v="January"/>
    <x v="0"/>
    <x v="5"/>
    <s v="Shoes"/>
    <s v="Soft Gel Court Men's Indoor Shoes"/>
    <s v="Pro Sportswear Inc"/>
    <s v="United States"/>
    <s v="North America"/>
    <n v="18.600000000000001"/>
  </r>
  <r>
    <d v="2007-01-01T00:00:00"/>
    <d v="2007-01-07T00:00:00"/>
    <n v="3"/>
    <n v="296.10000000000002"/>
    <n v="45"/>
    <s v="."/>
    <x v="0"/>
    <s v="Australia/Pacific"/>
    <m/>
    <m/>
    <x v="0"/>
    <s v="Mundaring"/>
    <n v="6073"/>
    <s v="Australia"/>
    <n v="2007"/>
    <n v="1"/>
    <n v="1"/>
    <s v="January"/>
    <x v="0"/>
    <x v="5"/>
    <s v="Tracker Shoes"/>
    <s v="Hgf Tarantula Men's Indoor Shoes"/>
    <s v="3Top Sports"/>
    <s v="United States"/>
    <s v="North America"/>
    <n v="161.1"/>
  </r>
  <r>
    <d v="2007-01-01T00:00:00"/>
    <d v="2007-01-03T00:00:00"/>
    <n v="1"/>
    <n v="1.4"/>
    <n v="0.6"/>
    <s v="."/>
    <x v="0"/>
    <s v="Australia/Pacific"/>
    <m/>
    <m/>
    <x v="0"/>
    <s v="Mundaring"/>
    <n v="6073"/>
    <s v="Australia"/>
    <n v="2007"/>
    <n v="1"/>
    <n v="1"/>
    <s v="January"/>
    <x v="2"/>
    <x v="3"/>
    <s v="Outdoor Gear"/>
    <s v="Plastic Plug 19.5 cm A`10"/>
    <s v="Prime Sports Ltd"/>
    <s v="United Kingdom"/>
    <s v="Europe"/>
    <n v="0.8"/>
  </r>
  <r>
    <d v="2007-01-01T00:00:00"/>
    <d v="2007-01-07T00:00:00"/>
    <n v="1"/>
    <n v="23.5"/>
    <n v="9.4499999999999993"/>
    <s v="."/>
    <x v="0"/>
    <s v="Australia/Pacific"/>
    <m/>
    <m/>
    <x v="2"/>
    <s v="East Malvern"/>
    <n v="3145"/>
    <s v="Australia"/>
    <n v="2007"/>
    <n v="1"/>
    <n v="1"/>
    <s v="January"/>
    <x v="1"/>
    <x v="1"/>
    <s v="Assorted Sports articles"/>
    <s v="Brown Metallic"/>
    <s v="CrystalClear Optics Inc"/>
    <s v="Canada"/>
    <s v="North America"/>
    <n v="14.05"/>
  </r>
  <r>
    <d v="2007-01-01T00:00:00"/>
    <d v="2007-01-05T00:00:00"/>
    <n v="1"/>
    <n v="21.7"/>
    <n v="9.9499999999999993"/>
    <s v="."/>
    <x v="0"/>
    <s v="Australia/Pacific"/>
    <m/>
    <m/>
    <x v="3"/>
    <s v="Brisbane"/>
    <n v="1425"/>
    <s v="Australia"/>
    <n v="2007"/>
    <n v="1"/>
    <n v="1"/>
    <s v="January"/>
    <x v="3"/>
    <x v="6"/>
    <s v="Tracker Kid's Clothes"/>
    <s v="Children's Tee"/>
    <s v="3Top Sports"/>
    <s v="United States"/>
    <s v="North America"/>
    <n v="11.75"/>
  </r>
  <r>
    <d v="2007-01-01T00:00:00"/>
    <d v="2007-01-07T00:00:00"/>
    <n v="1"/>
    <n v="19.5"/>
    <n v="8.35"/>
    <s v="."/>
    <x v="0"/>
    <s v="Australia/Pacific"/>
    <m/>
    <m/>
    <x v="3"/>
    <s v="Brisbane"/>
    <n v="1425"/>
    <s v="Australia"/>
    <n v="2007"/>
    <n v="1"/>
    <n v="1"/>
    <s v="January"/>
    <x v="1"/>
    <x v="1"/>
    <s v="Assorted Sports articles"/>
    <s v="Fred Check"/>
    <s v="Luna sastreria S.A."/>
    <s v="Spain"/>
    <s v="Europe"/>
    <n v="11.15"/>
  </r>
  <r>
    <d v="2007-01-01T00:00:00"/>
    <d v="2007-01-03T00:00:00"/>
    <n v="1"/>
    <n v="224.2"/>
    <n v="92"/>
    <s v="."/>
    <x v="0"/>
    <s v="Australia/Pacific"/>
    <m/>
    <m/>
    <x v="2"/>
    <s v="East Malvern"/>
    <n v="3145"/>
    <s v="Australia"/>
    <n v="2007"/>
    <n v="1"/>
    <n v="1"/>
    <s v="January"/>
    <x v="1"/>
    <x v="1"/>
    <s v="Assorted Sports articles"/>
    <s v="Titanium Destiny"/>
    <s v="Le Blanc S.A."/>
    <s v="France"/>
    <s v="Europe"/>
    <n v="132.19999999999999"/>
  </r>
  <r>
    <d v="2007-01-01T00:00:00"/>
    <d v="2007-01-04T00:00:00"/>
    <n v="1"/>
    <n v="252"/>
    <n v="103.95"/>
    <s v="."/>
    <x v="0"/>
    <s v="Australia/Pacific"/>
    <m/>
    <m/>
    <x v="3"/>
    <s v="Brisbane"/>
    <n v="1425"/>
    <s v="Australia"/>
    <n v="2007"/>
    <n v="1"/>
    <n v="1"/>
    <s v="January"/>
    <x v="2"/>
    <x v="3"/>
    <s v="Tents"/>
    <s v="Hurricane 4"/>
    <s v="Petterson AB"/>
    <s v="Sweden"/>
    <s v="Europe"/>
    <n v="148.05000000000001"/>
  </r>
  <r>
    <d v="2007-01-01T00:00:00"/>
    <d v="2007-01-03T00:00:00"/>
    <n v="1"/>
    <n v="21.99"/>
    <n v="7.25"/>
    <s v="."/>
    <x v="0"/>
    <s v="Australia/Pacific"/>
    <m/>
    <m/>
    <x v="2"/>
    <s v="East Malvern"/>
    <n v="3145"/>
    <s v="Australia"/>
    <n v="2007"/>
    <n v="1"/>
    <n v="1"/>
    <s v="January"/>
    <x v="1"/>
    <x v="9"/>
    <s v="Basket Ball"/>
    <s v="Basket Ball Pro"/>
    <s v="HighPoint Trading"/>
    <s v="United States"/>
    <s v="North America"/>
    <n v="14.74"/>
  </r>
  <r>
    <d v="2007-01-01T00:00:00"/>
    <d v="2007-01-07T00:00:00"/>
    <n v="1"/>
    <n v="53.5"/>
    <n v="23.75"/>
    <s v="."/>
    <x v="0"/>
    <s v="Australia/Pacific"/>
    <m/>
    <m/>
    <x v="3"/>
    <s v="Brisbane"/>
    <n v="1425"/>
    <s v="Australia"/>
    <n v="2007"/>
    <n v="1"/>
    <n v="1"/>
    <s v="January"/>
    <x v="1"/>
    <x v="7"/>
    <s v="Jogging"/>
    <s v="A-team Sweat Round Neck, Small Logo"/>
    <s v="A Team Sports"/>
    <s v="United States"/>
    <s v="North America"/>
    <n v="29.75"/>
  </r>
  <r>
    <d v="2007-01-01T00:00:00"/>
    <d v="2007-01-04T00:00:00"/>
    <n v="1"/>
    <n v="21.99"/>
    <n v="7.25"/>
    <s v="."/>
    <x v="0"/>
    <s v="Australia/Pacific"/>
    <m/>
    <m/>
    <x v="3"/>
    <s v="Brisbane"/>
    <n v="1425"/>
    <s v="Australia"/>
    <n v="2007"/>
    <n v="1"/>
    <n v="1"/>
    <s v="January"/>
    <x v="1"/>
    <x v="9"/>
    <s v="Basket Ball"/>
    <s v="Basket Ball Pro"/>
    <s v="HighPoint Trading"/>
    <s v="United States"/>
    <s v="North America"/>
    <n v="14.74"/>
  </r>
  <r>
    <d v="2007-01-01T00:00:00"/>
    <d v="2007-01-04T00:00:00"/>
    <n v="1"/>
    <n v="63.6"/>
    <n v="33.15"/>
    <s v="."/>
    <x v="0"/>
    <s v="Australia/Pacific"/>
    <m/>
    <m/>
    <x v="2"/>
    <s v="East Malvern"/>
    <n v="3145"/>
    <s v="Australia"/>
    <n v="2007"/>
    <n v="1"/>
    <n v="1"/>
    <s v="January"/>
    <x v="1"/>
    <x v="9"/>
    <s v="Soccer"/>
    <s v="Prosoccer Away Shirt"/>
    <s v="Fga Sports Inc"/>
    <s v="United States"/>
    <s v="North America"/>
    <n v="30.45"/>
  </r>
  <r>
    <d v="2007-01-01T00:00:00"/>
    <d v="2007-01-02T00:00:00"/>
    <n v="2"/>
    <n v="86"/>
    <n v="18.5"/>
    <s v="."/>
    <x v="0"/>
    <s v="Australia/Pacific"/>
    <m/>
    <m/>
    <x v="3"/>
    <s v="Brisbane"/>
    <n v="1425"/>
    <s v="Australia"/>
    <n v="2007"/>
    <n v="1"/>
    <n v="1"/>
    <s v="January"/>
    <x v="1"/>
    <x v="1"/>
    <s v="Assorted Sports articles"/>
    <s v="Roth T-Shirt"/>
    <s v="Luna sastreria S.A."/>
    <s v="Spain"/>
    <s v="Europe"/>
    <n v="49"/>
  </r>
  <r>
    <d v="2007-01-01T00:00:00"/>
    <d v="2007-01-02T00:00:00"/>
    <n v="1"/>
    <n v="181.5"/>
    <n v="77.849999999999994"/>
    <s v="."/>
    <x v="0"/>
    <s v="Australia/Pacific"/>
    <m/>
    <m/>
    <x v="3"/>
    <s v="Brisbane"/>
    <n v="1425"/>
    <s v="Australia"/>
    <n v="2007"/>
    <n v="1"/>
    <n v="1"/>
    <s v="January"/>
    <x v="1"/>
    <x v="1"/>
    <s v="Assorted Sports articles"/>
    <s v="Women's Jacket"/>
    <s v="Luna sastreria S.A."/>
    <s v="Spain"/>
    <s v="Europe"/>
    <n v="103.65"/>
  </r>
  <r>
    <d v="2007-01-02T00:00:00"/>
    <d v="2007-01-02T00:00:00"/>
    <n v="5"/>
    <n v="483.5"/>
    <n v="48.45"/>
    <s v="."/>
    <x v="1"/>
    <s v="Australia/Pacific"/>
    <m/>
    <m/>
    <x v="2"/>
    <s v="East Malvern"/>
    <n v="3145"/>
    <s v="Australia"/>
    <n v="2007"/>
    <n v="1"/>
    <n v="1"/>
    <s v="January"/>
    <x v="2"/>
    <x v="3"/>
    <s v="Sleepingbags"/>
    <s v="Expedition 20,Medium,Right,Forestgreen"/>
    <s v="Top Sports"/>
    <s v="Denmark"/>
    <s v="Europe"/>
    <n v="241.25"/>
  </r>
  <r>
    <d v="2007-01-02T00:00:00"/>
    <d v="2007-01-02T00:00:00"/>
    <n v="2"/>
    <n v="44"/>
    <n v="9.1"/>
    <s v="."/>
    <x v="1"/>
    <s v="Australia/Pacific"/>
    <m/>
    <m/>
    <x v="0"/>
    <s v="Mundaring"/>
    <n v="6073"/>
    <s v="Australia"/>
    <n v="2007"/>
    <n v="1"/>
    <n v="1"/>
    <s v="January"/>
    <x v="1"/>
    <x v="10"/>
    <s v="Bathing Suits"/>
    <s v="Sunfit Bombay Swimming Trunks"/>
    <s v="Nautlius SportsWear Inc"/>
    <s v="United States"/>
    <s v="North America"/>
    <n v="25.8"/>
  </r>
  <r>
    <d v="2007-01-02T00:00:00"/>
    <d v="2007-01-02T00:00:00"/>
    <n v="3"/>
    <n v="96.3"/>
    <n v="15.35"/>
    <s v="."/>
    <x v="1"/>
    <s v="Australia/Pacific"/>
    <m/>
    <m/>
    <x v="1"/>
    <s v="Alfords Point"/>
    <n v="2234"/>
    <s v="Australia"/>
    <n v="2007"/>
    <n v="1"/>
    <n v="1"/>
    <s v="January"/>
    <x v="1"/>
    <x v="1"/>
    <s v="Assorted Sports articles"/>
    <s v="Power 72 millimetre/83a Wheel (4-pack)"/>
    <s v="Magnifico Sports"/>
    <s v="Portugal"/>
    <s v="Europe"/>
    <n v="50.25"/>
  </r>
  <r>
    <d v="2007-01-02T00:00:00"/>
    <d v="2007-01-02T00:00:00"/>
    <n v="1"/>
    <n v="15.9"/>
    <n v="6.3"/>
    <s v="."/>
    <x v="1"/>
    <s v="Australia/Pacific"/>
    <m/>
    <m/>
    <x v="1"/>
    <s v="Alfords Point"/>
    <n v="2234"/>
    <s v="Australia"/>
    <n v="2007"/>
    <n v="1"/>
    <n v="1"/>
    <s v="January"/>
    <x v="1"/>
    <x v="1"/>
    <s v="Darts"/>
    <s v="Aim4it 16 Gram Softtip Pil"/>
    <s v="Royal Darts Ltd"/>
    <s v="United Kingdom"/>
    <s v="Europe"/>
    <n v="9.6"/>
  </r>
  <r>
    <d v="2007-01-02T00:00:00"/>
    <d v="2007-01-02T00:00:00"/>
    <n v="3"/>
    <n v="50.7"/>
    <n v="7.6"/>
    <s v="."/>
    <x v="1"/>
    <s v="Australia/Pacific"/>
    <m/>
    <m/>
    <x v="1"/>
    <s v="St Leonards"/>
    <n v="1590"/>
    <s v="Australia"/>
    <n v="2007"/>
    <n v="1"/>
    <n v="1"/>
    <s v="January"/>
    <x v="1"/>
    <x v="1"/>
    <s v="Assorted Sports articles"/>
    <s v="Glove Ski Gloves"/>
    <s v="Scandinavian Clothing A/S"/>
    <s v="Norway"/>
    <s v="Europe"/>
    <n v="27.9"/>
  </r>
  <r>
    <d v="2007-01-02T00:00:00"/>
    <d v="2007-01-02T00:00:00"/>
    <n v="2"/>
    <n v="29.6"/>
    <n v="7.5"/>
    <s v="."/>
    <x v="1"/>
    <s v="Australia/Pacific"/>
    <m/>
    <m/>
    <x v="1"/>
    <s v="South Windsor"/>
    <n v="2756"/>
    <s v="Australia"/>
    <n v="2007"/>
    <n v="1"/>
    <n v="1"/>
    <s v="January"/>
    <x v="1"/>
    <x v="2"/>
    <s v="Golf"/>
    <s v="Bretagne Soft-Tech Women's Glove, left"/>
    <s v="Van Dammeren International"/>
    <s v="Netherlands"/>
    <s v="Europe"/>
    <n v="14.6"/>
  </r>
  <r>
    <d v="2007-01-02T00:00:00"/>
    <d v="2007-01-02T00:00:00"/>
    <n v="2"/>
    <n v="35.200000000000003"/>
    <n v="1.75"/>
    <s v="."/>
    <x v="1"/>
    <s v="Australia/Pacific"/>
    <m/>
    <m/>
    <x v="1"/>
    <s v="South Windsor"/>
    <n v="2756"/>
    <s v="Australia"/>
    <n v="2007"/>
    <n v="1"/>
    <n v="1"/>
    <s v="January"/>
    <x v="1"/>
    <x v="2"/>
    <s v="Golf Clothes"/>
    <s v="Cap Golf Cap"/>
    <s v="Mike Schaeffer Inc"/>
    <s v="United States"/>
    <s v="North America"/>
    <n v="31.7"/>
  </r>
  <r>
    <d v="2007-01-02T00:00:00"/>
    <d v="2007-01-03T00:00:00"/>
    <n v="2"/>
    <n v="90.4"/>
    <n v="18.149999999999999"/>
    <s v="."/>
    <x v="2"/>
    <s v="Australia/Pacific"/>
    <m/>
    <m/>
    <x v="3"/>
    <s v="Brisbane"/>
    <n v="1425"/>
    <s v="Australia"/>
    <n v="2007"/>
    <n v="1"/>
    <n v="1"/>
    <s v="January"/>
    <x v="1"/>
    <x v="1"/>
    <s v="Assorted Sports articles"/>
    <s v="Montevideo Men's Shorts"/>
    <s v="Luna sastreria S.A."/>
    <s v="Spain"/>
    <s v="Europe"/>
    <n v="54.1"/>
  </r>
  <r>
    <d v="2007-01-02T00:00:00"/>
    <d v="2007-01-03T00:00:00"/>
    <n v="4"/>
    <n v="363.6"/>
    <n v="45.4"/>
    <s v="."/>
    <x v="2"/>
    <s v="Australia/Pacific"/>
    <m/>
    <m/>
    <x v="3"/>
    <s v="Brisbane"/>
    <n v="1425"/>
    <s v="Australia"/>
    <n v="2007"/>
    <n v="1"/>
    <n v="1"/>
    <s v="January"/>
    <x v="1"/>
    <x v="1"/>
    <s v="Skates"/>
    <s v="Rollerskate Roller Skates Xpander"/>
    <s v="Magnifico Sports"/>
    <s v="Portugal"/>
    <s v="Europe"/>
    <n v="182"/>
  </r>
  <r>
    <d v="2007-01-02T00:00:00"/>
    <d v="2007-01-02T00:00:00"/>
    <n v="2"/>
    <n v="46.4"/>
    <n v="11.1"/>
    <s v="."/>
    <x v="1"/>
    <s v="Australia/Pacific"/>
    <m/>
    <m/>
    <x v="2"/>
    <s v="Campbellfield"/>
    <n v="3060"/>
    <s v="Australia"/>
    <n v="2007"/>
    <n v="1"/>
    <n v="1"/>
    <s v="January"/>
    <x v="1"/>
    <x v="7"/>
    <s v="Running Clothes"/>
    <s v="Men's Singlet"/>
    <s v="Force Sports"/>
    <s v="Belgium"/>
    <s v="Europe"/>
    <n v="24.2"/>
  </r>
  <r>
    <d v="2007-01-02T00:00:00"/>
    <d v="2007-01-05T00:00:00"/>
    <n v="2"/>
    <n v="407.8"/>
    <n v="95.1"/>
    <s v="."/>
    <x v="0"/>
    <s v="Australia/Pacific"/>
    <m/>
    <m/>
    <x v="3"/>
    <s v="Southport"/>
    <n v="9726"/>
    <s v="Australia"/>
    <n v="2007"/>
    <n v="1"/>
    <n v="1"/>
    <s v="January"/>
    <x v="1"/>
    <x v="1"/>
    <s v="Assorted Sports articles"/>
    <s v="Extra Turbo 33 Classic Side-By-Side"/>
    <s v="Roll-Over Inc"/>
    <s v="United States"/>
    <s v="North America"/>
    <n v="217.6"/>
  </r>
  <r>
    <d v="2007-01-02T00:00:00"/>
    <d v="2007-01-05T00:00:00"/>
    <n v="3"/>
    <n v="541.20000000000005"/>
    <n v="87.1"/>
    <s v="."/>
    <x v="0"/>
    <s v="Australia/Pacific"/>
    <m/>
    <m/>
    <x v="3"/>
    <s v="Southport"/>
    <n v="9726"/>
    <s v="Australia"/>
    <n v="2007"/>
    <n v="1"/>
    <n v="1"/>
    <s v="January"/>
    <x v="1"/>
    <x v="1"/>
    <s v="Assorted Sports articles"/>
    <s v="Extra Turbo 33, Side-By-Side"/>
    <s v="Roll-Over Inc"/>
    <s v="United States"/>
    <s v="North America"/>
    <n v="279.89999999999998"/>
  </r>
  <r>
    <d v="2007-01-02T00:00:00"/>
    <d v="2007-01-02T00:00:00"/>
    <n v="3"/>
    <n v="211.8"/>
    <n v="33.65"/>
    <s v="."/>
    <x v="1"/>
    <s v="Australia/Pacific"/>
    <m/>
    <m/>
    <x v="1"/>
    <s v="Edgeworth"/>
    <n v="2285"/>
    <s v="Australia"/>
    <n v="2007"/>
    <n v="1"/>
    <n v="1"/>
    <s v="January"/>
    <x v="0"/>
    <x v="0"/>
    <s v="Orion Clothing"/>
    <s v="Zx Women's Dance Pants"/>
    <s v="Fuller Trading Co."/>
    <s v="Canada"/>
    <s v="North America"/>
    <n v="110.85"/>
  </r>
  <r>
    <d v="2007-01-02T00:00:00"/>
    <d v="2007-01-02T00:00:00"/>
    <n v="2"/>
    <n v="184.2"/>
    <n v="36.9"/>
    <s v="."/>
    <x v="1"/>
    <s v="Australia/Pacific"/>
    <m/>
    <m/>
    <x v="1"/>
    <s v="Edgeworth"/>
    <n v="2285"/>
    <s v="Australia"/>
    <n v="2007"/>
    <n v="1"/>
    <n v="1"/>
    <s v="January"/>
    <x v="0"/>
    <x v="0"/>
    <s v="Osprey"/>
    <s v="Osprey Cell O-Five Low, Leather"/>
    <s v="Triple Sportswear Inc"/>
    <s v="United States"/>
    <s v="North America"/>
    <n v="110.4"/>
  </r>
  <r>
    <d v="2007-01-02T00:00:00"/>
    <d v="2007-01-02T00:00:00"/>
    <n v="1"/>
    <n v="54"/>
    <n v="27.1"/>
    <s v="."/>
    <x v="1"/>
    <s v="Australia/Pacific"/>
    <m/>
    <m/>
    <x v="4"/>
    <s v="Kingswood"/>
    <n v="5062"/>
    <s v="Australia"/>
    <n v="2007"/>
    <n v="1"/>
    <n v="1"/>
    <s v="January"/>
    <x v="1"/>
    <x v="9"/>
    <s v="Soccer"/>
    <s v="Soccer Fan Football Player Shirt"/>
    <s v="SportsFan Products Ltd"/>
    <s v="United Kingdom"/>
    <s v="Europe"/>
    <n v="26.9"/>
  </r>
  <r>
    <d v="2007-01-02T00:00:00"/>
    <d v="2007-01-02T00:00:00"/>
    <n v="2"/>
    <n v="331"/>
    <n v="76.5"/>
    <s v="."/>
    <x v="1"/>
    <s v="Australia/Pacific"/>
    <m/>
    <m/>
    <x v="0"/>
    <s v="Harvey"/>
    <n v="6220"/>
    <s v="Australia"/>
    <n v="2007"/>
    <n v="1"/>
    <n v="1"/>
    <s v="January"/>
    <x v="2"/>
    <x v="3"/>
    <s v="Backpacks"/>
    <s v="Backpack Boblebee Peoples Burden"/>
    <s v="Mayday Inc"/>
    <s v="United States"/>
    <s v="North America"/>
    <n v="178"/>
  </r>
  <r>
    <d v="2007-01-02T00:00:00"/>
    <d v="2007-01-06T00:00:00"/>
    <n v="5"/>
    <n v="233.5"/>
    <n v="22.25"/>
    <s v="."/>
    <x v="2"/>
    <s v="Australia/Pacific"/>
    <m/>
    <m/>
    <x v="1"/>
    <s v="Harris Park"/>
    <n v="2150"/>
    <s v="Australia"/>
    <n v="2007"/>
    <n v="1"/>
    <n v="1"/>
    <s v="January"/>
    <x v="0"/>
    <x v="0"/>
    <s v="Orion Clothing"/>
    <s v="High Tec Full Zip Sleeveless Top"/>
    <s v="Fuller Trading Co."/>
    <s v="Canada"/>
    <s v="North America"/>
    <n v="122.25"/>
  </r>
  <r>
    <d v="2007-01-02T00:00:00"/>
    <d v="2007-01-02T00:00:00"/>
    <n v="2"/>
    <n v="66"/>
    <n v="16.600000000000001"/>
    <s v="."/>
    <x v="1"/>
    <s v="Australia/Pacific"/>
    <m/>
    <m/>
    <x v="1"/>
    <s v="Liverpool"/>
    <n v="217"/>
    <s v="Australia"/>
    <n v="2007"/>
    <n v="1"/>
    <n v="1"/>
    <s v="January"/>
    <x v="0"/>
    <x v="0"/>
    <s v="Eclipse Clothing"/>
    <s v="Big Guy Men's Core Shorts"/>
    <s v="Eclipse Inc"/>
    <s v="United States"/>
    <s v="North America"/>
    <n v="32.799999999999997"/>
  </r>
  <r>
    <d v="2007-01-02T00:00:00"/>
    <d v="2007-01-02T00:00:00"/>
    <n v="2"/>
    <n v="73.400000000000006"/>
    <n v="18.45"/>
    <s v="."/>
    <x v="1"/>
    <s v="Australia/Pacific"/>
    <m/>
    <m/>
    <x v="1"/>
    <s v="Liverpool"/>
    <n v="217"/>
    <s v="Australia"/>
    <n v="2007"/>
    <n v="1"/>
    <n v="1"/>
    <s v="January"/>
    <x v="0"/>
    <x v="0"/>
    <s v="Eclipse Clothing"/>
    <s v="Big Guy Men's Polo-Shirt Fit"/>
    <s v="Eclipse Inc"/>
    <s v="United States"/>
    <s v="North America"/>
    <n v="36.5"/>
  </r>
  <r>
    <d v="2007-01-02T00:00:00"/>
    <d v="2007-01-02T00:00:00"/>
    <n v="2"/>
    <n v="167"/>
    <n v="41.85"/>
    <s v="."/>
    <x v="1"/>
    <s v="Australia/Pacific"/>
    <m/>
    <m/>
    <x v="0"/>
    <s v="Geraldton"/>
    <n v="6530"/>
    <s v="Australia"/>
    <n v="2007"/>
    <n v="1"/>
    <n v="1"/>
    <s v="January"/>
    <x v="0"/>
    <x v="0"/>
    <s v="Eclipse Clothing"/>
    <s v="Big Guy Men's Rocket Tactel Jacket"/>
    <s v="Eclipse Inc"/>
    <s v="United States"/>
    <s v="North America"/>
    <n v="83.3"/>
  </r>
  <r>
    <d v="2007-01-02T00:00:00"/>
    <d v="2007-01-02T00:00:00"/>
    <n v="2"/>
    <n v="43"/>
    <n v="10.199999999999999"/>
    <s v="."/>
    <x v="1"/>
    <s v="Australia/Pacific"/>
    <m/>
    <m/>
    <x v="0"/>
    <s v="Geraldton"/>
    <n v="6530"/>
    <s v="Australia"/>
    <n v="2007"/>
    <n v="1"/>
    <n v="1"/>
    <s v="January"/>
    <x v="0"/>
    <x v="0"/>
    <s v="Orion Clothing"/>
    <s v="Mick's.small Small Logo Tee"/>
    <s v="Fuller Trading Co."/>
    <s v="Canada"/>
    <s v="North America"/>
    <n v="22.6"/>
  </r>
  <r>
    <d v="2007-01-02T00:00:00"/>
    <d v="2007-01-02T00:00:00"/>
    <n v="2"/>
    <n v="3"/>
    <n v="0.7"/>
    <s v="."/>
    <x v="1"/>
    <s v="Australia/Pacific"/>
    <m/>
    <m/>
    <x v="3"/>
    <s v="St Lucia"/>
    <n v="4067"/>
    <s v="Australia"/>
    <n v="2007"/>
    <n v="1"/>
    <n v="1"/>
    <s v="January"/>
    <x v="1"/>
    <x v="1"/>
    <s v="Assorted Sports articles"/>
    <s v="Ounce Lemon, packet"/>
    <s v="Ypsilon S.A."/>
    <s v="France"/>
    <s v="Europe"/>
    <n v="1.6"/>
  </r>
  <r>
    <d v="2007-01-02T00:00:00"/>
    <d v="2007-01-07T00:00:00"/>
    <n v="4"/>
    <n v="527.20000000000005"/>
    <n v="62.7"/>
    <s v="."/>
    <x v="2"/>
    <s v="Australia/Pacific"/>
    <m/>
    <m/>
    <x v="1"/>
    <s v="Enmore"/>
    <n v="2042"/>
    <s v="Australia"/>
    <n v="2007"/>
    <n v="1"/>
    <n v="1"/>
    <s v="January"/>
    <x v="1"/>
    <x v="1"/>
    <s v="Skates"/>
    <s v="Pro-roll Nitro Roller Skates"/>
    <s v="Magnifico Sports"/>
    <s v="Portugal"/>
    <s v="Europe"/>
    <n v="276.39999999999998"/>
  </r>
  <r>
    <d v="2007-01-02T00:00:00"/>
    <d v="2007-01-02T00:00:00"/>
    <n v="3"/>
    <n v="348.3"/>
    <n v="46.5"/>
    <s v="."/>
    <x v="1"/>
    <s v="Australia/Pacific"/>
    <m/>
    <m/>
    <x v="2"/>
    <s v="Bornia"/>
    <n v="3155"/>
    <s v="Australia"/>
    <n v="2007"/>
    <n v="1"/>
    <n v="1"/>
    <s v="January"/>
    <x v="1"/>
    <x v="7"/>
    <s v="Jogging"/>
    <s v="Triffy Jacket"/>
    <s v="Triffy B.V."/>
    <s v="Netherlands"/>
    <s v="Europe"/>
    <n v="208.8"/>
  </r>
  <r>
    <d v="2007-01-02T00:00:00"/>
    <d v="2007-01-02T00:00:00"/>
    <n v="2"/>
    <n v="97.2"/>
    <n v="20.2"/>
    <s v="."/>
    <x v="1"/>
    <s v="Australia/Pacific"/>
    <m/>
    <m/>
    <x v="1"/>
    <s v="Balmain"/>
    <n v="2041"/>
    <s v="Australia"/>
    <n v="2007"/>
    <n v="1"/>
    <n v="1"/>
    <s v="January"/>
    <x v="1"/>
    <x v="1"/>
    <s v="Assorted Sports articles"/>
    <s v="Eliza Top with Hood"/>
    <s v="Luna sastreria S.A."/>
    <s v="Spain"/>
    <s v="Europe"/>
    <n v="56.8"/>
  </r>
  <r>
    <d v="2007-01-02T00:00:00"/>
    <d v="2007-01-02T00:00:00"/>
    <n v="3"/>
    <n v="50.7"/>
    <n v="7.6"/>
    <s v="."/>
    <x v="1"/>
    <s v="Australia/Pacific"/>
    <m/>
    <m/>
    <x v="2"/>
    <s v="Mulgrave North"/>
    <n v="3178"/>
    <s v="Australia"/>
    <n v="2007"/>
    <n v="1"/>
    <n v="1"/>
    <s v="January"/>
    <x v="1"/>
    <x v="1"/>
    <s v="Assorted Sports articles"/>
    <s v="Glove Ski Gloves"/>
    <s v="Scandinavian Clothing A/S"/>
    <s v="Norway"/>
    <s v="Europe"/>
    <n v="27.9"/>
  </r>
  <r>
    <d v="2007-01-02T00:00:00"/>
    <d v="2007-01-02T00:00:00"/>
    <n v="2"/>
    <n v="24.2"/>
    <n v="5.0999999999999996"/>
    <s v="."/>
    <x v="1"/>
    <s v="Australia/Pacific"/>
    <m/>
    <m/>
    <x v="2"/>
    <s v="Mulgrave North"/>
    <n v="3178"/>
    <s v="Australia"/>
    <n v="2007"/>
    <n v="1"/>
    <n v="1"/>
    <s v="January"/>
    <x v="1"/>
    <x v="1"/>
    <s v="Assorted Sports articles"/>
    <s v="Fleece Hat"/>
    <s v="Luna sastreria S.A."/>
    <s v="Spain"/>
    <s v="Europe"/>
    <n v="14"/>
  </r>
  <r>
    <d v="2007-01-02T00:00:00"/>
    <d v="2007-01-02T00:00:00"/>
    <n v="2"/>
    <n v="83.2"/>
    <n v="20.9"/>
    <s v="."/>
    <x v="1"/>
    <s v="Australia/Pacific"/>
    <m/>
    <m/>
    <x v="1"/>
    <s v="Bondi"/>
    <n v="2026"/>
    <s v="Australia"/>
    <n v="2007"/>
    <n v="1"/>
    <n v="1"/>
    <s v="January"/>
    <x v="3"/>
    <x v="6"/>
    <s v="Eclipse, Kid's Shoes"/>
    <s v="Tony's Children's Deschutz (Bg) Shoes"/>
    <s v="Eclipse Inc"/>
    <s v="United States"/>
    <s v="North America"/>
    <n v="41.4"/>
  </r>
  <r>
    <d v="2007-01-02T00:00:00"/>
    <d v="2007-01-02T00:00:00"/>
    <n v="2"/>
    <n v="24"/>
    <n v="3.8"/>
    <s v="."/>
    <x v="1"/>
    <s v="Australia/Pacific"/>
    <m/>
    <m/>
    <x v="1"/>
    <s v="Bondi"/>
    <n v="2026"/>
    <s v="Australia"/>
    <n v="2007"/>
    <n v="1"/>
    <n v="1"/>
    <s v="January"/>
    <x v="3"/>
    <x v="6"/>
    <s v="Tracker Kid's Clothes"/>
    <s v="Ultra Infant 3 Pack Socks"/>
    <s v="3Top Sports"/>
    <s v="United States"/>
    <s v="North America"/>
    <n v="16.399999999999999"/>
  </r>
  <r>
    <d v="2007-01-02T00:00:00"/>
    <d v="2007-01-06T00:00:00"/>
    <n v="1"/>
    <n v="32.4"/>
    <n v="13.65"/>
    <s v="."/>
    <x v="2"/>
    <s v="Australia/Pacific"/>
    <m/>
    <m/>
    <x v="2"/>
    <s v="Laverton"/>
    <n v="3226"/>
    <s v="Australia"/>
    <n v="2007"/>
    <n v="1"/>
    <n v="1"/>
    <s v="January"/>
    <x v="1"/>
    <x v="1"/>
    <s v="Darts"/>
    <s v="Aim4it 80% Tungsten 21 Gram"/>
    <s v="Royal Darts Ltd"/>
    <s v="United Kingdom"/>
    <s v="Europe"/>
    <n v="18.75"/>
  </r>
  <r>
    <d v="2007-01-02T00:00:00"/>
    <d v="2007-01-02T00:00:00"/>
    <n v="2"/>
    <n v="95.6"/>
    <n v="23.35"/>
    <s v="."/>
    <x v="1"/>
    <s v="Australia/Pacific"/>
    <m/>
    <m/>
    <x v="1"/>
    <s v="Castle Hill"/>
    <n v="2000"/>
    <s v="Australia"/>
    <n v="2007"/>
    <n v="1"/>
    <n v="1"/>
    <s v="January"/>
    <x v="2"/>
    <x v="3"/>
    <s v="Backpacks"/>
    <s v="Sioux Men's Backpack 26 Litre."/>
    <s v="Miller Trading Inc"/>
    <s v="United States"/>
    <s v="North America"/>
    <n v="48.9"/>
  </r>
  <r>
    <d v="2007-01-02T00:00:00"/>
    <d v="2007-01-02T00:00:00"/>
    <n v="2"/>
    <n v="382"/>
    <n v="80.45"/>
    <s v="."/>
    <x v="1"/>
    <s v="Australia/Pacific"/>
    <m/>
    <m/>
    <x v="1"/>
    <s v="Castle Hill"/>
    <n v="2000"/>
    <s v="Australia"/>
    <n v="2007"/>
    <n v="1"/>
    <n v="1"/>
    <s v="January"/>
    <x v="2"/>
    <x v="3"/>
    <s v="Outdoor Gear"/>
    <s v="Mayday Soul Ht Jacket"/>
    <s v="Mayday Inc"/>
    <s v="United States"/>
    <s v="North America"/>
    <n v="221.1"/>
  </r>
  <r>
    <d v="2007-01-02T00:00:00"/>
    <d v="2007-01-08T00:00:00"/>
    <n v="2"/>
    <n v="351.8"/>
    <n v="127.95"/>
    <s v="."/>
    <x v="0"/>
    <s v="Australia/Pacific"/>
    <m/>
    <m/>
    <x v="1"/>
    <s v="Cary Nc 27513-2414"/>
    <n v="9999"/>
    <s v="Australia"/>
    <n v="2007"/>
    <n v="1"/>
    <n v="1"/>
    <s v="January"/>
    <x v="1"/>
    <x v="1"/>
    <s v="Skates"/>
    <s v="Pro-roll Sabotage-Rp  Roller Skates"/>
    <s v="Magnifico Sports"/>
    <s v="Portugal"/>
    <s v="Europe"/>
    <n v="95.9"/>
  </r>
  <r>
    <d v="2007-01-02T00:00:00"/>
    <d v="2007-01-04T00:00:00"/>
    <n v="5"/>
    <n v="247.5"/>
    <n v="24.2"/>
    <s v="."/>
    <x v="1"/>
    <s v="Australia/Pacific"/>
    <m/>
    <m/>
    <x v="2"/>
    <s v="Langwarrin"/>
    <n v="3190"/>
    <s v="Australia"/>
    <n v="2007"/>
    <n v="1"/>
    <n v="1"/>
    <s v="January"/>
    <x v="1"/>
    <x v="2"/>
    <s v="Golf"/>
    <s v="Tee18 Troon 7  Black/Red"/>
    <s v="Van Dammeren International"/>
    <s v="Netherlands"/>
    <s v="Europe"/>
    <n v="126.5"/>
  </r>
  <r>
    <d v="2007-01-02T00:00:00"/>
    <d v="2007-01-05T00:00:00"/>
    <n v="2"/>
    <n v="193.8"/>
    <n v="40.65"/>
    <s v="."/>
    <x v="2"/>
    <s v="Australia/Pacific"/>
    <m/>
    <m/>
    <x v="2"/>
    <s v="Mount Waverley"/>
    <n v="3000"/>
    <s v="Australia"/>
    <n v="2007"/>
    <n v="1"/>
    <n v="1"/>
    <s v="January"/>
    <x v="3"/>
    <x v="6"/>
    <s v="Lucky Guy, Kids"/>
    <s v="Coastal Jacket"/>
    <s v="AllSeasons Outdoor Clothing"/>
    <s v="United States"/>
    <s v="North America"/>
    <n v="112.5"/>
  </r>
  <r>
    <d v="2007-01-02T00:00:00"/>
    <d v="2007-01-08T00:00:00"/>
    <n v="2"/>
    <n v="100"/>
    <n v="25.1"/>
    <s v="."/>
    <x v="0"/>
    <s v="Australia/Pacific"/>
    <m/>
    <m/>
    <x v="4"/>
    <s v="Athelstone"/>
    <n v="5076"/>
    <s v="Australia"/>
    <n v="2007"/>
    <n v="1"/>
    <n v="1"/>
    <s v="January"/>
    <x v="0"/>
    <x v="0"/>
    <s v="Eclipse Clothing"/>
    <s v="Big Guy Men's Fresh Soft Nylon Pants"/>
    <s v="Eclipse Inc"/>
    <s v="United States"/>
    <s v="North America"/>
    <n v="49.8"/>
  </r>
  <r>
    <d v="2007-01-02T00:00:00"/>
    <d v="2007-01-02T00:00:00"/>
    <n v="2"/>
    <n v="500.2"/>
    <n v="113.65"/>
    <s v="."/>
    <x v="1"/>
    <s v="Australia/Pacific"/>
    <m/>
    <m/>
    <x v="0"/>
    <s v="St Georges Terrace"/>
    <n v="6831"/>
    <s v="Australia"/>
    <n v="2007"/>
    <n v="1"/>
    <n v="1"/>
    <s v="January"/>
    <x v="2"/>
    <x v="3"/>
    <s v="Backpacks"/>
    <s v="Feelgood 55-75 Litre Black Women's Backpack"/>
    <s v="Toto Outdoor Gear"/>
    <s v="Australia"/>
    <s v="Australia/Pacific"/>
    <n v="272.89999999999998"/>
  </r>
  <r>
    <d v="2007-01-02T00:00:00"/>
    <d v="2007-01-02T00:00:00"/>
    <n v="2"/>
    <n v="66.599999999999994"/>
    <n v="14.85"/>
    <s v="."/>
    <x v="1"/>
    <s v="Australia/Pacific"/>
    <m/>
    <m/>
    <x v="5"/>
    <s v="Darwin"/>
    <n v="2606"/>
    <s v="Australia"/>
    <n v="2007"/>
    <n v="1"/>
    <n v="1"/>
    <s v="January"/>
    <x v="1"/>
    <x v="1"/>
    <s v="Assorted Sports articles"/>
    <s v="A-team Action-Tech Bra"/>
    <s v="A Team Sports"/>
    <s v="United States"/>
    <s v="North America"/>
    <n v="36.9"/>
  </r>
  <r>
    <d v="2007-01-02T00:00:00"/>
    <d v="2007-01-02T00:00:00"/>
    <n v="2"/>
    <n v="374.6"/>
    <n v="87.35"/>
    <s v="."/>
    <x v="1"/>
    <s v="Australia/Pacific"/>
    <m/>
    <m/>
    <x v="5"/>
    <s v="Darwin"/>
    <n v="2606"/>
    <s v="Australia"/>
    <n v="2007"/>
    <n v="1"/>
    <n v="1"/>
    <s v="January"/>
    <x v="1"/>
    <x v="1"/>
    <s v="Skates"/>
    <s v="Bladeline Zx 7-Men's Fitness In-Line"/>
    <s v="Roll-Over Inc"/>
    <s v="United States"/>
    <s v="North America"/>
    <n v="199.9"/>
  </r>
  <r>
    <d v="2007-01-02T00:00:00"/>
    <d v="2007-01-03T00:00:00"/>
    <n v="2"/>
    <n v="89.4"/>
    <n v="22.45"/>
    <s v="."/>
    <x v="2"/>
    <s v="Australia/Pacific"/>
    <m/>
    <m/>
    <x v="3"/>
    <s v="Dinmore"/>
    <n v="4303"/>
    <s v="Australia"/>
    <n v="2007"/>
    <n v="1"/>
    <n v="1"/>
    <s v="January"/>
    <x v="0"/>
    <x v="0"/>
    <s v="Eclipse Clothing"/>
    <s v="Big Guy Men's Sweatshirt w/Round Neck"/>
    <s v="Eclipse Inc"/>
    <s v="United States"/>
    <s v="North America"/>
    <n v="44.5"/>
  </r>
  <r>
    <d v="2007-01-02T00:00:00"/>
    <d v="2007-01-02T00:00:00"/>
    <n v="2"/>
    <n v="78"/>
    <n v="19.600000000000001"/>
    <s v="."/>
    <x v="1"/>
    <s v="Australia/Pacific"/>
    <m/>
    <m/>
    <x v="4"/>
    <s v="Clarence Gardens"/>
    <n v="5039"/>
    <s v="Australia"/>
    <n v="2007"/>
    <n v="1"/>
    <n v="1"/>
    <s v="January"/>
    <x v="0"/>
    <x v="0"/>
    <s v="Eclipse Clothing"/>
    <s v="Woman's Mandarin Stretch Tee"/>
    <s v="Eclipse Inc"/>
    <s v="United States"/>
    <s v="North America"/>
    <n v="38.799999999999997"/>
  </r>
  <r>
    <d v="2007-01-02T00:00:00"/>
    <d v="2007-01-04T00:00:00"/>
    <n v="5"/>
    <n v="425"/>
    <n v="42.6"/>
    <s v="."/>
    <x v="2"/>
    <s v="Australia/Pacific"/>
    <m/>
    <m/>
    <x v="2"/>
    <s v="Altona"/>
    <n v="3025"/>
    <s v="Australia"/>
    <n v="2007"/>
    <n v="1"/>
    <n v="1"/>
    <s v="January"/>
    <x v="0"/>
    <x v="0"/>
    <s v="Eclipse Clothing"/>
    <s v="Big Guy Men's New Micro Fibre Jacket"/>
    <s v="Eclipse Inc"/>
    <s v="United States"/>
    <s v="North America"/>
    <n v="212"/>
  </r>
  <r>
    <d v="2007-01-02T00:00:00"/>
    <d v="2007-01-04T00:00:00"/>
    <n v="3"/>
    <n v="35.700000000000003"/>
    <n v="5.4"/>
    <s v="."/>
    <x v="2"/>
    <s v="Australia/Pacific"/>
    <m/>
    <m/>
    <x v="2"/>
    <s v="Altona"/>
    <n v="3025"/>
    <s v="Australia"/>
    <n v="2007"/>
    <n v="1"/>
    <n v="1"/>
    <s v="January"/>
    <x v="0"/>
    <x v="0"/>
    <s v="Tracker Clothes"/>
    <s v="Aluminum Bottle 0,75 L Silver/Black"/>
    <s v="3Top Sports"/>
    <s v="United States"/>
    <s v="North America"/>
    <n v="19.5"/>
  </r>
  <r>
    <d v="2007-01-02T00:00:00"/>
    <d v="2007-01-02T00:00:00"/>
    <n v="5"/>
    <n v="243.5"/>
    <n v="18.149999999999999"/>
    <s v="."/>
    <x v="1"/>
    <s v="Australia/Pacific"/>
    <m/>
    <m/>
    <x v="2"/>
    <s v="Altona"/>
    <n v="3025"/>
    <s v="Australia"/>
    <n v="2007"/>
    <n v="1"/>
    <n v="1"/>
    <s v="January"/>
    <x v="1"/>
    <x v="8"/>
    <s v="Gymnastic Clothing"/>
    <s v="Blues Jazz Pants Suplex"/>
    <s v="Sportico"/>
    <s v="Spain"/>
    <s v="Europe"/>
    <n v="152.75"/>
  </r>
  <r>
    <d v="2007-01-02T00:00:00"/>
    <d v="2007-01-02T00:00:00"/>
    <n v="2"/>
    <n v="380.6"/>
    <n v="82.8"/>
    <s v="."/>
    <x v="1"/>
    <s v="Australia/Pacific"/>
    <m/>
    <m/>
    <x v="5"/>
    <s v="Darwin"/>
    <n v="2606"/>
    <s v="Australia"/>
    <n v="2007"/>
    <n v="1"/>
    <n v="1"/>
    <s v="January"/>
    <x v="1"/>
    <x v="8"/>
    <s v="Top Trim"/>
    <s v="Top Men's Jackson Knitted Sweater w/Zip"/>
    <s v="Top Sports Inc"/>
    <s v="United States"/>
    <s v="North America"/>
    <n v="215"/>
  </r>
  <r>
    <d v="2007-01-02T00:00:00"/>
    <d v="2007-01-02T00:00:00"/>
    <n v="2"/>
    <n v="146.4"/>
    <n v="36.700000000000003"/>
    <s v="."/>
    <x v="1"/>
    <s v="Australia/Pacific"/>
    <m/>
    <m/>
    <x v="2"/>
    <s v="Mount Waverley"/>
    <n v="3000"/>
    <s v="Australia"/>
    <n v="2007"/>
    <n v="1"/>
    <n v="1"/>
    <s v="January"/>
    <x v="0"/>
    <x v="5"/>
    <s v="Eclipse Shoes"/>
    <s v="Big Guy Men's Air Tiempo Pro Ic Shoes"/>
    <s v="Eclipse Inc"/>
    <s v="United States"/>
    <s v="North America"/>
    <n v="73"/>
  </r>
  <r>
    <d v="2007-01-02T00:00:00"/>
    <d v="2007-01-02T00:00:00"/>
    <n v="1"/>
    <n v="65.5"/>
    <n v="25.6"/>
    <s v="."/>
    <x v="1"/>
    <s v="Australia/Pacific"/>
    <m/>
    <m/>
    <x v="5"/>
    <s v="Darwin"/>
    <n v="2606"/>
    <s v="Australia"/>
    <n v="2007"/>
    <n v="1"/>
    <n v="1"/>
    <s v="January"/>
    <x v="1"/>
    <x v="1"/>
    <s v="Skates"/>
    <s v="Hull Ice Hockey skates"/>
    <s v="Magnifico Sports"/>
    <s v="Portugal"/>
    <s v="Europe"/>
    <n v="39.9"/>
  </r>
  <r>
    <d v="2007-01-02T00:00:00"/>
    <d v="2007-01-02T00:00:00"/>
    <n v="2"/>
    <n v="585.4"/>
    <n v="144.65"/>
    <s v="."/>
    <x v="1"/>
    <s v="Australia/Pacific"/>
    <m/>
    <m/>
    <x v="2"/>
    <s v="Altona"/>
    <n v="3025"/>
    <s v="Australia"/>
    <n v="2007"/>
    <n v="1"/>
    <n v="1"/>
    <s v="January"/>
    <x v="1"/>
    <x v="1"/>
    <s v="Skates"/>
    <s v="Perfect Fit Women's Roller Skates XP"/>
    <s v="Twain Inc"/>
    <s v="United States"/>
    <s v="North America"/>
    <n v="296.10000000000002"/>
  </r>
  <r>
    <d v="2007-01-02T00:00:00"/>
    <d v="2007-01-07T00:00:00"/>
    <n v="1"/>
    <n v="59.5"/>
    <n v="27.1"/>
    <s v="."/>
    <x v="1"/>
    <s v="Australia/Pacific"/>
    <m/>
    <m/>
    <x v="0"/>
    <s v="St Georges Terrace"/>
    <n v="6831"/>
    <s v="Australia"/>
    <n v="2007"/>
    <n v="1"/>
    <n v="1"/>
    <s v="January"/>
    <x v="0"/>
    <x v="0"/>
    <s v="Tracker Clothes"/>
    <s v="Sweat"/>
    <s v="3Top Sports"/>
    <s v="United States"/>
    <s v="North America"/>
    <n v="32.4"/>
  </r>
  <r>
    <d v="2007-01-02T00:00:00"/>
    <d v="2007-01-02T00:00:00"/>
    <n v="2"/>
    <n v="213.8"/>
    <n v="45.5"/>
    <s v="."/>
    <x v="1"/>
    <s v="Australia/Pacific"/>
    <m/>
    <m/>
    <x v="5"/>
    <s v="Darwin"/>
    <n v="2606"/>
    <s v="Australia"/>
    <n v="2007"/>
    <n v="1"/>
    <n v="1"/>
    <s v="January"/>
    <x v="2"/>
    <x v="3"/>
    <s v="Anoraks &amp; Parkas"/>
    <s v="Men's Jacket Caians"/>
    <s v="Scandinavian Clothing A/S"/>
    <s v="Norway"/>
    <s v="Europe"/>
    <n v="122.8"/>
  </r>
  <r>
    <d v="2007-01-02T00:00:00"/>
    <d v="2007-01-02T00:00:00"/>
    <n v="1"/>
    <n v="71"/>
    <n v="32.299999999999997"/>
    <s v="."/>
    <x v="1"/>
    <s v="Australia/Pacific"/>
    <m/>
    <m/>
    <x v="2"/>
    <s v="Altona"/>
    <n v="3025"/>
    <s v="Australia"/>
    <n v="2007"/>
    <n v="1"/>
    <n v="1"/>
    <s v="January"/>
    <x v="0"/>
    <x v="5"/>
    <s v="Tracker Shoes"/>
    <s v="Indoor Handbold Special Shoes"/>
    <s v="3Top Sports"/>
    <s v="United States"/>
    <s v="North America"/>
    <n v="38.700000000000003"/>
  </r>
  <r>
    <d v="2007-01-02T00:00:00"/>
    <d v="2007-01-07T00:00:00"/>
    <n v="1"/>
    <n v="64"/>
    <n v="37.85"/>
    <s v="."/>
    <x v="1"/>
    <s v="Australia/Pacific"/>
    <m/>
    <m/>
    <x v="0"/>
    <s v="St Georges Terrace"/>
    <n v="6831"/>
    <s v="Australia"/>
    <n v="2007"/>
    <n v="1"/>
    <n v="1"/>
    <s v="January"/>
    <x v="0"/>
    <x v="5"/>
    <s v="Shoes"/>
    <s v="Pro Fit  Gel Ds Trainer Iv Men's Running Shoe"/>
    <s v="Pro Sportswear Inc"/>
    <s v="United States"/>
    <s v="North America"/>
    <n v="26.15"/>
  </r>
  <r>
    <d v="2007-01-02T00:00:00"/>
    <d v="2007-01-02T00:00:00"/>
    <n v="1"/>
    <n v="49.3"/>
    <n v="19.8"/>
    <s v="."/>
    <x v="1"/>
    <s v="Australia/Pacific"/>
    <m/>
    <m/>
    <x v="2"/>
    <s v="Mount Waverley"/>
    <n v="3000"/>
    <s v="Australia"/>
    <n v="2007"/>
    <n v="1"/>
    <n v="1"/>
    <s v="January"/>
    <x v="2"/>
    <x v="3"/>
    <s v="Gloves &amp; Mittens"/>
    <s v="Massif Pro Rider Gloves"/>
    <s v="Massif S.A."/>
    <s v="France"/>
    <s v="Europe"/>
    <n v="29.5"/>
  </r>
  <r>
    <d v="2007-01-02T00:00:00"/>
    <d v="2007-01-02T00:00:00"/>
    <n v="1"/>
    <n v="133.30000000000001"/>
    <n v="60.65"/>
    <s v="."/>
    <x v="1"/>
    <s v="Australia/Pacific"/>
    <m/>
    <m/>
    <x v="2"/>
    <s v="Altona"/>
    <n v="3025"/>
    <s v="Australia"/>
    <n v="2007"/>
    <n v="1"/>
    <n v="1"/>
    <s v="January"/>
    <x v="0"/>
    <x v="5"/>
    <s v="Tracker Shoes"/>
    <s v="Mns.riding Women's Running Shoes"/>
    <s v="3Top Sports"/>
    <s v="United States"/>
    <s v="North America"/>
    <n v="72.6500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95466-0140-4D29-AAC8-F2B2CE03F67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26">
    <pivotField numFmtId="15" showAll="0"/>
    <pivotField numFmtId="15" showAll="0"/>
    <pivotField showAll="0"/>
    <pivotField dataField="1" numFmtId="164" showAll="0"/>
    <pivotField numFmtId="164" showAll="0"/>
    <pivotField showAll="0"/>
    <pivotField showAll="0"/>
    <pivotField showAll="0"/>
    <pivotField showAll="0"/>
    <pivotField showAll="0"/>
    <pivotField axis="axisRow" showAll="0">
      <items count="17">
        <item m="1" x="13"/>
        <item m="1" x="7"/>
        <item m="1" x="15"/>
        <item m="1" x="10"/>
        <item m="1" x="8"/>
        <item m="1" x="9"/>
        <item m="1" x="14"/>
        <item x="1"/>
        <item m="1" x="12"/>
        <item m="1" x="11"/>
        <item x="3"/>
        <item x="4"/>
        <item x="2"/>
        <item x="0"/>
        <item m="1"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s>
  <rowFields count="1">
    <field x="10"/>
  </rowFields>
  <rowItems count="7">
    <i>
      <x v="7"/>
    </i>
    <i>
      <x v="10"/>
    </i>
    <i>
      <x v="11"/>
    </i>
    <i>
      <x v="12"/>
    </i>
    <i>
      <x v="13"/>
    </i>
    <i>
      <x v="15"/>
    </i>
    <i t="grand">
      <x/>
    </i>
  </rowItems>
  <colItems count="1">
    <i/>
  </colItems>
  <dataFields count="1">
    <dataField name="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9A5566-8FFD-48F4-9B1E-0FBDE96694BD}"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11:E24" firstHeaderRow="1" firstDataRow="2" firstDataCol="1" rowPageCount="1" colPageCount="1"/>
  <pivotFields count="26">
    <pivotField numFmtId="15" showAll="0"/>
    <pivotField numFmtId="15" showAll="0"/>
    <pivotField showAll="0"/>
    <pivotField dataField="1" numFmtId="164" showAll="0"/>
    <pivotField numFmtId="164" showAll="0"/>
    <pivotField showAll="0"/>
    <pivotField axis="axisCol" showAll="0">
      <items count="4">
        <item x="2"/>
        <item x="0"/>
        <item x="1"/>
        <item t="default"/>
      </items>
    </pivotField>
    <pivotField showAll="0"/>
    <pivotField showAll="0"/>
    <pivotField showAll="0"/>
    <pivotField showAll="0">
      <items count="17">
        <item m="1" x="13"/>
        <item m="1" x="7"/>
        <item m="1" x="15"/>
        <item m="1" x="10"/>
        <item m="1" x="8"/>
        <item m="1" x="9"/>
        <item m="1" x="14"/>
        <item x="1"/>
        <item x="5"/>
        <item m="1" x="12"/>
        <item m="1" x="11"/>
        <item x="3"/>
        <item x="4"/>
        <item x="2"/>
        <item x="0"/>
        <item m="1" x="6"/>
        <item t="default"/>
      </items>
    </pivotField>
    <pivotField showAll="0"/>
    <pivotField showAll="0"/>
    <pivotField showAll="0"/>
    <pivotField showAll="0"/>
    <pivotField showAll="0"/>
    <pivotField showAll="0"/>
    <pivotField showAll="0"/>
    <pivotField axis="axisPage" multipleItemSelectionAllowed="1" showAll="0">
      <items count="5">
        <item x="3"/>
        <item x="0"/>
        <item x="2"/>
        <item x="1"/>
        <item t="default"/>
      </items>
    </pivotField>
    <pivotField axis="axisRow" showAll="0" sortType="ascending">
      <items count="12">
        <item x="1"/>
        <item x="6"/>
        <item x="0"/>
        <item x="2"/>
        <item x="8"/>
        <item x="3"/>
        <item x="4"/>
        <item x="7"/>
        <item x="5"/>
        <item x="10"/>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pivotFields>
  <rowFields count="1">
    <field x="19"/>
  </rowFields>
  <rowItems count="12">
    <i>
      <x v="9"/>
    </i>
    <i>
      <x v="10"/>
    </i>
    <i>
      <x v="6"/>
    </i>
    <i>
      <x v="3"/>
    </i>
    <i>
      <x v="1"/>
    </i>
    <i>
      <x v="4"/>
    </i>
    <i>
      <x v="7"/>
    </i>
    <i>
      <x v="8"/>
    </i>
    <i>
      <x v="2"/>
    </i>
    <i>
      <x v="5"/>
    </i>
    <i>
      <x/>
    </i>
    <i t="grand">
      <x/>
    </i>
  </rowItems>
  <colFields count="1">
    <field x="6"/>
  </colFields>
  <colItems count="4">
    <i>
      <x/>
    </i>
    <i>
      <x v="1"/>
    </i>
    <i>
      <x v="2"/>
    </i>
    <i t="grand">
      <x/>
    </i>
  </colItems>
  <pageFields count="1">
    <pageField fld="18" hier="-1"/>
  </pageFields>
  <dataFields count="1">
    <dataField name="Sum of RetailPrice" fld="3" baseField="0" baseItem="0"/>
  </dataFields>
  <chartFormats count="19">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6" format="6" series="1">
      <pivotArea type="data" outline="0" fieldPosition="0">
        <references count="2">
          <reference field="4294967294" count="1" selected="0">
            <x v="0"/>
          </reference>
          <reference field="6" count="1" selected="0">
            <x v="0"/>
          </reference>
        </references>
      </pivotArea>
    </chartFormat>
    <chartFormat chart="6"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2"/>
          </reference>
        </references>
      </pivotArea>
    </chartFormat>
    <chartFormat chart="6" format="9"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8" count="1" selected="0">
            <x v="0"/>
          </reference>
        </references>
      </pivotArea>
    </chartFormat>
    <chartFormat chart="14" format="8">
      <pivotArea type="data" outline="0" fieldPosition="0">
        <references count="2">
          <reference field="4294967294" count="1" selected="0">
            <x v="0"/>
          </reference>
          <reference field="18" count="1" selected="0">
            <x v="1"/>
          </reference>
        </references>
      </pivotArea>
    </chartFormat>
    <chartFormat chart="14" format="9">
      <pivotArea type="data" outline="0" fieldPosition="0">
        <references count="2">
          <reference field="4294967294" count="1" selected="0">
            <x v="0"/>
          </reference>
          <reference field="18" count="1" selected="0">
            <x v="2"/>
          </reference>
        </references>
      </pivotArea>
    </chartFormat>
    <chartFormat chart="14" format="10">
      <pivotArea type="data" outline="0" fieldPosition="0">
        <references count="2">
          <reference field="4294967294" count="1" selected="0">
            <x v="0"/>
          </reference>
          <reference field="18" count="1" selected="0">
            <x v="3"/>
          </reference>
        </references>
      </pivotArea>
    </chartFormat>
    <chartFormat chart="14" format="11" series="1">
      <pivotArea type="data" outline="0" fieldPosition="0">
        <references count="2">
          <reference field="4294967294" count="1" selected="0">
            <x v="0"/>
          </reference>
          <reference field="18" count="1" selected="0">
            <x v="1"/>
          </reference>
        </references>
      </pivotArea>
    </chartFormat>
    <chartFormat chart="14" format="12" series="1">
      <pivotArea type="data" outline="0" fieldPosition="0">
        <references count="2">
          <reference field="4294967294" count="1" selected="0">
            <x v="0"/>
          </reference>
          <reference field="18" count="1" selected="0">
            <x v="2"/>
          </reference>
        </references>
      </pivotArea>
    </chartFormat>
    <chartFormat chart="14" format="13" series="1">
      <pivotArea type="data" outline="0" fieldPosition="0">
        <references count="2">
          <reference field="4294967294" count="1" selected="0">
            <x v="0"/>
          </reference>
          <reference field="18" count="1" selected="0">
            <x v="3"/>
          </reference>
        </references>
      </pivotArea>
    </chartFormat>
    <chartFormat chart="14" format="14" series="1">
      <pivotArea type="data" outline="0" fieldPosition="0">
        <references count="2">
          <reference field="4294967294" count="1" selected="0">
            <x v="0"/>
          </reference>
          <reference field="18" count="1" selected="0">
            <x v="0"/>
          </reference>
        </references>
      </pivotArea>
    </chartFormat>
    <chartFormat chart="14" format="15" series="1">
      <pivotArea type="data" outline="0" fieldPosition="0">
        <references count="2">
          <reference field="4294967294" count="1" selected="0">
            <x v="0"/>
          </reference>
          <reference field="6" count="1" selected="0">
            <x v="1"/>
          </reference>
        </references>
      </pivotArea>
    </chartFormat>
    <chartFormat chart="14" format="16" series="1">
      <pivotArea type="data" outline="0" fieldPosition="0">
        <references count="2">
          <reference field="4294967294" count="1" selected="0">
            <x v="0"/>
          </reference>
          <reference field="6" count="1" selected="0">
            <x v="2"/>
          </reference>
        </references>
      </pivotArea>
    </chartFormat>
    <chartFormat chart="14" format="1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51264C-2251-4CFD-94A0-4A9AF3E47BE4}"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2:B6" firstHeaderRow="1" firstDataRow="1" firstDataCol="1"/>
  <pivotFields count="26">
    <pivotField numFmtId="15" showAll="0"/>
    <pivotField numFmtId="15" showAll="0"/>
    <pivotField showAll="0"/>
    <pivotField dataField="1" numFmtId="164" showAll="0"/>
    <pivotField numFmtId="164" showAll="0"/>
    <pivotField showAll="0"/>
    <pivotField axis="axisRow" showAll="0">
      <items count="4">
        <item x="2"/>
        <item x="0"/>
        <item x="1"/>
        <item t="default"/>
      </items>
    </pivotField>
    <pivotField showAll="0"/>
    <pivotField showAll="0"/>
    <pivotField showAll="0"/>
    <pivotField showAll="0">
      <items count="17">
        <item m="1" x="13"/>
        <item m="1" x="7"/>
        <item m="1" x="15"/>
        <item m="1" x="10"/>
        <item m="1" x="8"/>
        <item m="1" x="9"/>
        <item m="1" x="14"/>
        <item x="1"/>
        <item x="5"/>
        <item m="1" x="12"/>
        <item m="1" x="11"/>
        <item x="3"/>
        <item x="4"/>
        <item x="2"/>
        <item x="0"/>
        <item m="1" x="6"/>
        <item t="default"/>
      </items>
    </pivotField>
    <pivotField showAll="0"/>
    <pivotField showAll="0"/>
    <pivotField showAll="0"/>
    <pivotField showAll="0"/>
    <pivotField showAll="0"/>
    <pivotField showAll="0"/>
    <pivotField showAll="0"/>
    <pivotField showAll="0">
      <items count="5">
        <item x="3"/>
        <item x="0"/>
        <item x="2"/>
        <item x="1"/>
        <item t="default"/>
      </items>
    </pivotField>
    <pivotField showAll="0"/>
    <pivotField showAll="0"/>
    <pivotField showAll="0"/>
    <pivotField showAll="0"/>
    <pivotField showAll="0"/>
    <pivotField showAll="0"/>
    <pivotField numFmtId="164" showAll="0"/>
  </pivotFields>
  <rowFields count="1">
    <field x="6"/>
  </rowFields>
  <rowItems count="4">
    <i>
      <x/>
    </i>
    <i>
      <x v="1"/>
    </i>
    <i>
      <x v="2"/>
    </i>
    <i t="grand">
      <x/>
    </i>
  </rowItems>
  <colItems count="1">
    <i/>
  </colItems>
  <dataFields count="1">
    <dataField name="Sum of RetailPrice" fld="3" baseField="0" baseItem="0"/>
  </dataFields>
  <chartFormats count="4">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6" count="1" selected="0">
            <x v="0"/>
          </reference>
        </references>
      </pivotArea>
    </chartFormat>
    <chartFormat chart="8" format="9">
      <pivotArea type="data" outline="0" fieldPosition="0">
        <references count="2">
          <reference field="4294967294" count="1" selected="0">
            <x v="0"/>
          </reference>
          <reference field="6" count="1" selected="0">
            <x v="1"/>
          </reference>
        </references>
      </pivotArea>
    </chartFormat>
    <chartFormat chart="8" format="10">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AE208-C39E-422C-9210-1781F3824222}"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D9" firstHeaderRow="0" firstDataRow="1" firstDataCol="1" rowPageCount="2" colPageCount="1"/>
  <pivotFields count="26">
    <pivotField numFmtId="15" showAll="0"/>
    <pivotField numFmtId="15" showAll="0"/>
    <pivotField dataField="1" showAll="0"/>
    <pivotField dataField="1" numFmtId="164" showAll="0"/>
    <pivotField numFmtId="164" showAll="0"/>
    <pivotField showAll="0"/>
    <pivotField axis="axisPage" showAll="0">
      <items count="4">
        <item x="2"/>
        <item x="0"/>
        <item x="1"/>
        <item t="default"/>
      </items>
    </pivotField>
    <pivotField showAll="0"/>
    <pivotField showAll="0"/>
    <pivotField showAll="0"/>
    <pivotField axis="axisPage" multipleItemSelectionAllowed="1" showAll="0">
      <items count="17">
        <item sd="0" m="1" x="13"/>
        <item sd="0" m="1" x="7"/>
        <item sd="0" m="1" x="15"/>
        <item sd="0" m="1" x="10"/>
        <item sd="0" m="1" x="8"/>
        <item sd="0" m="1" x="9"/>
        <item sd="0" m="1" x="14"/>
        <item sd="0" x="1"/>
        <item sd="0" x="5"/>
        <item sd="0" m="1" x="12"/>
        <item sd="0" m="1" x="11"/>
        <item sd="0" x="3"/>
        <item sd="0" x="4"/>
        <item sd="0" x="2"/>
        <item sd="0" x="0"/>
        <item sd="0" m="1" x="6"/>
        <item t="default" sd="0"/>
      </items>
    </pivotField>
    <pivotField showAll="0"/>
    <pivotField showAll="0"/>
    <pivotField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dataField="1" numFmtId="164" showAll="0"/>
  </pivotFields>
  <rowFields count="1">
    <field x="18"/>
  </rowFields>
  <rowItems count="5">
    <i>
      <x v="3"/>
    </i>
    <i>
      <x v="1"/>
    </i>
    <i>
      <x v="2"/>
    </i>
    <i>
      <x/>
    </i>
    <i t="grand">
      <x/>
    </i>
  </rowItems>
  <colFields count="1">
    <field x="-2"/>
  </colFields>
  <colItems count="3">
    <i>
      <x/>
    </i>
    <i i="1">
      <x v="1"/>
    </i>
    <i i="2">
      <x v="2"/>
    </i>
  </colItems>
  <pageFields count="2">
    <pageField fld="10" hier="-1"/>
    <pageField fld="6" hier="-1"/>
  </pageFields>
  <dataFields count="3">
    <dataField name="Sum of Quantity" fld="2" baseField="0" baseItem="0"/>
    <dataField name="Sum of Profit" fld="25" baseField="0" baseItem="0"/>
    <dataField name="Sum of RetailPrice" fld="3" baseField="0" baseItem="0"/>
  </dataFields>
  <chartFormats count="3">
    <chartFormat chart="3"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4ED8BE0B-11CC-4814-8C9F-807AAC7736DF}" sourceName="Product_Line">
  <pivotTables>
    <pivotTable tabId="12" name="PivotTable6"/>
    <pivotTable tabId="12" name="PivotTable3"/>
    <pivotTable tabId="15" name="PivotTable5"/>
  </pivotTables>
  <data>
    <tabular pivotCacheId="177595633">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859632-9E88-48F8-B2CA-0B4E326A629D}" sourceName="Region">
  <pivotTables>
    <pivotTable tabId="12" name="PivotTable3"/>
    <pivotTable tabId="12" name="PivotTable6"/>
    <pivotTable tabId="15" name="PivotTable5"/>
  </pivotTables>
  <data>
    <tabular pivotCacheId="177595633">
      <items count="16">
        <i x="1" s="1"/>
        <i x="5" s="1"/>
        <i x="3" s="1"/>
        <i x="4" s="1"/>
        <i x="2" s="1"/>
        <i x="0" s="1"/>
        <i x="13" s="1" nd="1"/>
        <i x="7" s="1" nd="1"/>
        <i x="15" s="1" nd="1"/>
        <i x="10" s="1" nd="1"/>
        <i x="8" s="1" nd="1"/>
        <i x="9" s="1" nd="1"/>
        <i x="14" s="1" nd="1"/>
        <i x="12" s="1" nd="1"/>
        <i x="11"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Line 1" xr10:uid="{8DDD0977-DEEA-4031-8DE1-4D73BACE8E28}" cache="Slicer_Product_Line1" caption="Product Line" rowHeight="241300"/>
  <slicer name="States" xr10:uid="{D0AB865C-98D2-4707-90D5-9EAA4F034ABF}" cache="Slicer_Region" caption="Stat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7F4148-7B7B-45B3-B773-41243D0A6BC1}" name="Table1" displayName="Table1" ref="A1:Z101" totalsRowShown="0">
  <autoFilter ref="A1:Z101" xr:uid="{E0CE8976-740C-4633-BEC8-51D77B87B114}"/>
  <tableColumns count="26">
    <tableColumn id="1" xr3:uid="{FC4E745B-C66C-4295-AB9F-0233C6DD12B1}" name="Order_Date" dataDxfId="4"/>
    <tableColumn id="2" xr3:uid="{F3830775-7D18-49E8-AA6B-56EFB014140A}" name="Delivery_Date" dataDxfId="3"/>
    <tableColumn id="3" xr3:uid="{52D8B6DA-0E42-4848-994D-D601FB4E03FC}" name="Quantity"/>
    <tableColumn id="4" xr3:uid="{3B80DBB5-9660-4D8C-A2E0-D9E7D872D8F6}" name="RetailPrice" dataDxfId="2"/>
    <tableColumn id="5" xr3:uid="{90EBA2C6-4CC4-4771-B12C-9F095E6F3374}" name="Cost" dataDxfId="1"/>
    <tableColumn id="6" xr3:uid="{5A8EAF6A-7864-43C1-9B23-C0C2423D8437}" name="Discount"/>
    <tableColumn id="7" xr3:uid="{32DEDBBE-5FFF-47B3-B120-2CC2F90185C8}" name="OrderTypeLabel"/>
    <tableColumn id="8" xr3:uid="{8B9DF59F-EFED-422E-AC52-D0C7B46101AD}" name="Continent"/>
    <tableColumn id="9" xr3:uid="{695C208B-B0AF-478D-887B-4FCDEB44D2FE}" name="State_Code"/>
    <tableColumn id="10" xr3:uid="{47A36973-0833-4D48-90B1-9E3678C80751}" name="StateName"/>
    <tableColumn id="11" xr3:uid="{F7112A24-BC07-46B3-A89C-C9161D95E081}" name="Region"/>
    <tableColumn id="12" xr3:uid="{ABC08B7D-34CB-49C1-9337-1C1D22375677}" name="City"/>
    <tableColumn id="13" xr3:uid="{914EDD14-AF1C-4DE4-AF05-275B49103285}" name="Postal_Code"/>
    <tableColumn id="14" xr3:uid="{24CBC1AF-78BC-4109-9B57-0214AA048BF6}" name="CountryLabel"/>
    <tableColumn id="15" xr3:uid="{BA70BB62-ADC1-4A4C-8936-9F20DBF95EFD}" name="Year"/>
    <tableColumn id="16" xr3:uid="{9561E237-2E27-4DEB-8454-F8C8E6C290F4}" name="Quarter"/>
    <tableColumn id="17" xr3:uid="{9AE41FD9-4B5A-4D9E-B4B0-2346CEEBFEBD}" name="Month"/>
    <tableColumn id="18" xr3:uid="{918291BA-7CA7-47B5-97CC-7F23609C3943}" name="MonthName"/>
    <tableColumn id="19" xr3:uid="{B9FBFCC9-8E78-4AA8-9A9A-DEE6A0A37A2B}" name="Product_Line"/>
    <tableColumn id="20" xr3:uid="{F8768C2E-7FE0-49CB-BC84-2E1EC8BE18D2}" name="Product_Category"/>
    <tableColumn id="21" xr3:uid="{3D819B66-DE0D-4A88-98FD-F8DB44B72994}" name="Product_Group"/>
    <tableColumn id="22" xr3:uid="{B96C4109-8A47-4E7F-9A7C-B5338A479426}" name="Product_Name"/>
    <tableColumn id="23" xr3:uid="{177F2CD1-9394-4670-ADFB-62D2692F6A04}" name="Supplier_Name"/>
    <tableColumn id="24" xr3:uid="{9ABE3211-C334-4F89-9458-52847C7C9D1A}" name="SupplierCountryLabel"/>
    <tableColumn id="25" xr3:uid="{D99F7635-DF87-4DB1-B8D0-69576642D168}" name="SupplierContinent"/>
    <tableColumn id="26" xr3:uid="{4EB76FC7-D31F-4989-9DEF-D1EE808228DA}" name="Profi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E347FDB-AB41-43DF-A422-3F85CA5C956A}">
  <we:reference id="4b95c8b8-79b6-483e-91ba-14a1beff78ad" version="1.0.0.0" store="EXCatalog" storeType="EXCatalog"/>
  <we:alternateReferences>
    <we:reference id="WA200001841" version="1.0.0.0" store="en-IN"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3"/>
  <sheetViews>
    <sheetView topLeftCell="L3" zoomScale="85" zoomScaleNormal="85" workbookViewId="0">
      <selection activeCell="S2" sqref="S2"/>
    </sheetView>
  </sheetViews>
  <sheetFormatPr defaultRowHeight="14.4" x14ac:dyDescent="0.3"/>
  <cols>
    <col min="1" max="1" width="13.5546875" bestFit="1" customWidth="1"/>
    <col min="2" max="2" width="16.109375" bestFit="1" customWidth="1"/>
    <col min="3" max="3" width="11" bestFit="1" customWidth="1"/>
    <col min="4" max="4" width="12.88671875" bestFit="1" customWidth="1"/>
    <col min="5" max="5" width="9.88671875" bestFit="1" customWidth="1"/>
    <col min="6" max="6" width="11" bestFit="1" customWidth="1"/>
    <col min="7" max="7" width="17.5546875" bestFit="1" customWidth="1"/>
    <col min="8" max="8" width="14.33203125" bestFit="1" customWidth="1"/>
    <col min="9" max="9" width="12.88671875" bestFit="1" customWidth="1"/>
    <col min="10" max="10" width="18.44140625" bestFit="1" customWidth="1"/>
    <col min="11" max="11" width="23.109375" bestFit="1" customWidth="1"/>
    <col min="12" max="12" width="17.88671875" bestFit="1" customWidth="1"/>
    <col min="13" max="13" width="13.6640625" bestFit="1" customWidth="1"/>
    <col min="14" max="14" width="14.44140625" bestFit="1" customWidth="1"/>
    <col min="15" max="15" width="6.88671875" customWidth="1"/>
    <col min="16" max="16" width="9.6640625" customWidth="1"/>
    <col min="17" max="17" width="9" customWidth="1"/>
    <col min="18" max="18" width="14" customWidth="1"/>
    <col min="19" max="19" width="15.44140625" customWidth="1"/>
    <col min="20" max="20" width="20.33203125" customWidth="1"/>
    <col min="21" max="21" width="21.109375" customWidth="1"/>
    <col min="22" max="22" width="39.44140625" customWidth="1"/>
    <col min="23" max="23" width="24.88671875" customWidth="1"/>
    <col min="24" max="24" width="21" customWidth="1"/>
    <col min="25" max="25" width="18.109375" customWidth="1"/>
    <col min="26" max="26" width="9.88671875" bestFit="1" customWidth="1"/>
  </cols>
  <sheetData>
    <row r="1" spans="1:26" x14ac:dyDescent="0.3">
      <c r="A1" t="s">
        <v>0</v>
      </c>
      <c r="B1" t="s">
        <v>1</v>
      </c>
      <c r="C1" s="5" t="s">
        <v>2</v>
      </c>
      <c r="D1" s="5" t="s">
        <v>3</v>
      </c>
      <c r="E1" s="5" t="s">
        <v>4</v>
      </c>
      <c r="F1" t="s">
        <v>5</v>
      </c>
      <c r="G1" s="5" t="s">
        <v>6</v>
      </c>
      <c r="H1" t="s">
        <v>7</v>
      </c>
      <c r="I1" t="s">
        <v>8</v>
      </c>
      <c r="J1" t="s">
        <v>9</v>
      </c>
      <c r="K1" s="5" t="s">
        <v>10</v>
      </c>
      <c r="L1" t="s">
        <v>11</v>
      </c>
      <c r="M1" t="s">
        <v>12</v>
      </c>
      <c r="N1" s="5" t="s">
        <v>13</v>
      </c>
      <c r="O1" t="s">
        <v>14</v>
      </c>
      <c r="P1" t="s">
        <v>15</v>
      </c>
      <c r="Q1" t="s">
        <v>16</v>
      </c>
      <c r="R1" t="s">
        <v>17</v>
      </c>
      <c r="S1" s="5" t="s">
        <v>18</v>
      </c>
      <c r="T1" s="5" t="s">
        <v>19</v>
      </c>
      <c r="U1" s="5" t="s">
        <v>20</v>
      </c>
      <c r="V1" s="5" t="s">
        <v>21</v>
      </c>
      <c r="W1" s="5" t="s">
        <v>22</v>
      </c>
      <c r="X1" t="s">
        <v>23</v>
      </c>
      <c r="Y1" s="5" t="s">
        <v>24</v>
      </c>
      <c r="Z1" s="5" t="s">
        <v>25</v>
      </c>
    </row>
    <row r="2" spans="1:26" x14ac:dyDescent="0.3">
      <c r="A2" s="1">
        <v>39083</v>
      </c>
      <c r="B2" s="1">
        <v>39089</v>
      </c>
      <c r="C2">
        <v>3</v>
      </c>
      <c r="D2" s="2">
        <v>28.5</v>
      </c>
      <c r="E2" s="2">
        <v>4.55</v>
      </c>
      <c r="F2" t="s">
        <v>26</v>
      </c>
      <c r="G2" t="s">
        <v>27</v>
      </c>
      <c r="H2" t="s">
        <v>28</v>
      </c>
      <c r="K2" t="s">
        <v>29</v>
      </c>
      <c r="L2" t="s">
        <v>30</v>
      </c>
      <c r="M2">
        <v>6437</v>
      </c>
      <c r="N2" t="s">
        <v>31</v>
      </c>
      <c r="O2">
        <v>2007</v>
      </c>
      <c r="P2">
        <v>1</v>
      </c>
      <c r="Q2">
        <v>1</v>
      </c>
      <c r="R2" t="s">
        <v>32</v>
      </c>
      <c r="S2" t="s">
        <v>33</v>
      </c>
      <c r="T2" t="s">
        <v>34</v>
      </c>
      <c r="U2" t="s">
        <v>35</v>
      </c>
      <c r="V2" t="s">
        <v>36</v>
      </c>
      <c r="W2" t="s">
        <v>37</v>
      </c>
      <c r="X2" t="s">
        <v>38</v>
      </c>
      <c r="Y2" t="s">
        <v>39</v>
      </c>
      <c r="Z2" s="2">
        <v>14.85</v>
      </c>
    </row>
    <row r="3" spans="1:26" x14ac:dyDescent="0.3">
      <c r="A3" s="1">
        <v>39083</v>
      </c>
      <c r="B3" s="1">
        <v>39086</v>
      </c>
      <c r="C3">
        <v>2</v>
      </c>
      <c r="D3" s="2">
        <v>113.4</v>
      </c>
      <c r="E3" s="2">
        <v>28.45</v>
      </c>
      <c r="F3" t="s">
        <v>26</v>
      </c>
      <c r="G3" t="s">
        <v>27</v>
      </c>
      <c r="H3" t="s">
        <v>28</v>
      </c>
      <c r="K3" t="s">
        <v>40</v>
      </c>
      <c r="L3" t="s">
        <v>41</v>
      </c>
      <c r="M3">
        <v>2081</v>
      </c>
      <c r="N3" t="s">
        <v>31</v>
      </c>
      <c r="O3">
        <v>2007</v>
      </c>
      <c r="P3">
        <v>1</v>
      </c>
      <c r="Q3">
        <v>1</v>
      </c>
      <c r="R3" t="s">
        <v>32</v>
      </c>
      <c r="S3" t="s">
        <v>33</v>
      </c>
      <c r="T3" t="s">
        <v>34</v>
      </c>
      <c r="U3" t="s">
        <v>42</v>
      </c>
      <c r="V3" t="s">
        <v>43</v>
      </c>
      <c r="W3" t="s">
        <v>44</v>
      </c>
      <c r="X3" t="s">
        <v>38</v>
      </c>
      <c r="Y3" t="s">
        <v>39</v>
      </c>
      <c r="Z3" s="2">
        <v>56.5</v>
      </c>
    </row>
    <row r="4" spans="1:26" x14ac:dyDescent="0.3">
      <c r="A4" s="1">
        <v>39083</v>
      </c>
      <c r="B4" s="1">
        <v>39086</v>
      </c>
      <c r="C4">
        <v>2</v>
      </c>
      <c r="D4" s="2">
        <v>41</v>
      </c>
      <c r="E4" s="2">
        <v>9.25</v>
      </c>
      <c r="F4" t="s">
        <v>26</v>
      </c>
      <c r="G4" t="s">
        <v>27</v>
      </c>
      <c r="H4" t="s">
        <v>28</v>
      </c>
      <c r="K4" t="s">
        <v>40</v>
      </c>
      <c r="L4" t="s">
        <v>41</v>
      </c>
      <c r="M4">
        <v>2081</v>
      </c>
      <c r="N4" t="s">
        <v>31</v>
      </c>
      <c r="O4">
        <v>2007</v>
      </c>
      <c r="P4">
        <v>1</v>
      </c>
      <c r="Q4">
        <v>1</v>
      </c>
      <c r="R4" t="s">
        <v>32</v>
      </c>
      <c r="S4" t="s">
        <v>33</v>
      </c>
      <c r="T4" t="s">
        <v>34</v>
      </c>
      <c r="U4" t="s">
        <v>45</v>
      </c>
      <c r="V4" t="s">
        <v>46</v>
      </c>
      <c r="W4" t="s">
        <v>47</v>
      </c>
      <c r="X4" t="s">
        <v>38</v>
      </c>
      <c r="Y4" t="s">
        <v>39</v>
      </c>
      <c r="Z4" s="2">
        <v>22.5</v>
      </c>
    </row>
    <row r="5" spans="1:26" x14ac:dyDescent="0.3">
      <c r="A5" s="1">
        <v>39083</v>
      </c>
      <c r="B5" s="1">
        <v>39085</v>
      </c>
      <c r="C5">
        <v>1</v>
      </c>
      <c r="D5" s="2">
        <v>35.200000000000003</v>
      </c>
      <c r="E5" s="2">
        <v>14.8</v>
      </c>
      <c r="F5" t="s">
        <v>26</v>
      </c>
      <c r="G5" t="s">
        <v>27</v>
      </c>
      <c r="H5" t="s">
        <v>28</v>
      </c>
      <c r="K5" t="s">
        <v>40</v>
      </c>
      <c r="L5" t="s">
        <v>48</v>
      </c>
      <c r="M5">
        <v>2063</v>
      </c>
      <c r="N5" t="s">
        <v>31</v>
      </c>
      <c r="O5">
        <v>2007</v>
      </c>
      <c r="P5">
        <v>1</v>
      </c>
      <c r="Q5">
        <v>1</v>
      </c>
      <c r="R5" t="s">
        <v>32</v>
      </c>
      <c r="S5" t="s">
        <v>49</v>
      </c>
      <c r="T5" t="s">
        <v>50</v>
      </c>
      <c r="U5" t="s">
        <v>51</v>
      </c>
      <c r="V5" t="s">
        <v>52</v>
      </c>
      <c r="W5" t="s">
        <v>53</v>
      </c>
      <c r="X5" t="s">
        <v>54</v>
      </c>
      <c r="Y5" t="s">
        <v>55</v>
      </c>
      <c r="Z5" s="2">
        <v>20.399999999999999</v>
      </c>
    </row>
    <row r="6" spans="1:26" x14ac:dyDescent="0.3">
      <c r="A6" s="1">
        <v>39083</v>
      </c>
      <c r="B6" s="1">
        <v>39086</v>
      </c>
      <c r="C6">
        <v>1</v>
      </c>
      <c r="D6" s="2">
        <v>24.7</v>
      </c>
      <c r="E6" s="2">
        <v>11.8</v>
      </c>
      <c r="F6" t="s">
        <v>26</v>
      </c>
      <c r="G6" t="s">
        <v>27</v>
      </c>
      <c r="H6" t="s">
        <v>28</v>
      </c>
      <c r="K6" t="s">
        <v>40</v>
      </c>
      <c r="L6" t="s">
        <v>48</v>
      </c>
      <c r="M6">
        <v>2063</v>
      </c>
      <c r="N6" t="s">
        <v>31</v>
      </c>
      <c r="O6">
        <v>2007</v>
      </c>
      <c r="P6">
        <v>1</v>
      </c>
      <c r="Q6">
        <v>1</v>
      </c>
      <c r="R6" t="s">
        <v>32</v>
      </c>
      <c r="S6" t="s">
        <v>49</v>
      </c>
      <c r="T6" t="s">
        <v>57</v>
      </c>
      <c r="U6" t="s">
        <v>57</v>
      </c>
      <c r="V6" t="s">
        <v>58</v>
      </c>
      <c r="W6" t="s">
        <v>59</v>
      </c>
      <c r="X6" t="s">
        <v>60</v>
      </c>
      <c r="Y6" t="s">
        <v>55</v>
      </c>
      <c r="Z6" s="2">
        <v>12.9</v>
      </c>
    </row>
    <row r="7" spans="1:26" x14ac:dyDescent="0.3">
      <c r="A7" s="1">
        <v>39083</v>
      </c>
      <c r="B7" s="1">
        <v>39089</v>
      </c>
      <c r="C7">
        <v>1</v>
      </c>
      <c r="D7" s="2">
        <v>136.1</v>
      </c>
      <c r="E7" s="2">
        <v>66.099999999999994</v>
      </c>
      <c r="F7" t="s">
        <v>26</v>
      </c>
      <c r="G7" t="s">
        <v>27</v>
      </c>
      <c r="H7" t="s">
        <v>28</v>
      </c>
      <c r="K7" t="s">
        <v>40</v>
      </c>
      <c r="L7" t="s">
        <v>48</v>
      </c>
      <c r="M7">
        <v>2063</v>
      </c>
      <c r="N7" t="s">
        <v>31</v>
      </c>
      <c r="O7">
        <v>2007</v>
      </c>
      <c r="P7">
        <v>1</v>
      </c>
      <c r="Q7">
        <v>1</v>
      </c>
      <c r="R7" t="s">
        <v>32</v>
      </c>
      <c r="S7" t="s">
        <v>49</v>
      </c>
      <c r="T7" t="s">
        <v>57</v>
      </c>
      <c r="U7" t="s">
        <v>57</v>
      </c>
      <c r="V7" t="s">
        <v>61</v>
      </c>
      <c r="W7" t="s">
        <v>59</v>
      </c>
      <c r="X7" t="s">
        <v>60</v>
      </c>
      <c r="Y7" t="s">
        <v>55</v>
      </c>
      <c r="Z7" s="2">
        <v>70</v>
      </c>
    </row>
    <row r="8" spans="1:26" x14ac:dyDescent="0.3">
      <c r="A8" s="1">
        <v>39083</v>
      </c>
      <c r="B8" s="1">
        <v>39087</v>
      </c>
      <c r="C8">
        <v>2</v>
      </c>
      <c r="D8" s="2">
        <v>358.6</v>
      </c>
      <c r="E8" s="2">
        <v>82</v>
      </c>
      <c r="F8" t="s">
        <v>26</v>
      </c>
      <c r="G8" t="s">
        <v>27</v>
      </c>
      <c r="H8" t="s">
        <v>28</v>
      </c>
      <c r="K8" t="s">
        <v>29</v>
      </c>
      <c r="L8" t="s">
        <v>30</v>
      </c>
      <c r="M8">
        <v>6437</v>
      </c>
      <c r="N8" t="s">
        <v>31</v>
      </c>
      <c r="O8">
        <v>2007</v>
      </c>
      <c r="P8">
        <v>1</v>
      </c>
      <c r="Q8">
        <v>1</v>
      </c>
      <c r="R8" t="s">
        <v>32</v>
      </c>
      <c r="S8" t="s">
        <v>62</v>
      </c>
      <c r="T8" t="s">
        <v>62</v>
      </c>
      <c r="U8" t="s">
        <v>63</v>
      </c>
      <c r="V8" t="s">
        <v>64</v>
      </c>
      <c r="W8" t="s">
        <v>65</v>
      </c>
      <c r="X8" t="s">
        <v>38</v>
      </c>
      <c r="Y8" t="s">
        <v>39</v>
      </c>
      <c r="Z8" s="2">
        <v>194.6</v>
      </c>
    </row>
    <row r="9" spans="1:26" x14ac:dyDescent="0.3">
      <c r="A9" s="1">
        <v>39083</v>
      </c>
      <c r="B9" s="1">
        <v>39086</v>
      </c>
      <c r="C9">
        <v>1</v>
      </c>
      <c r="D9" s="2">
        <v>1.7</v>
      </c>
      <c r="E9" s="2">
        <v>0.8</v>
      </c>
      <c r="F9" t="s">
        <v>26</v>
      </c>
      <c r="G9" t="s">
        <v>27</v>
      </c>
      <c r="H9" t="s">
        <v>28</v>
      </c>
      <c r="K9" t="s">
        <v>29</v>
      </c>
      <c r="L9" t="s">
        <v>160</v>
      </c>
      <c r="M9">
        <v>6073</v>
      </c>
      <c r="N9" t="s">
        <v>31</v>
      </c>
      <c r="O9">
        <v>2007</v>
      </c>
      <c r="P9">
        <v>1</v>
      </c>
      <c r="Q9">
        <v>1</v>
      </c>
      <c r="R9" t="s">
        <v>32</v>
      </c>
      <c r="S9" t="s">
        <v>62</v>
      </c>
      <c r="T9" t="s">
        <v>62</v>
      </c>
      <c r="U9" t="s">
        <v>66</v>
      </c>
      <c r="V9" t="s">
        <v>67</v>
      </c>
      <c r="W9" t="s">
        <v>68</v>
      </c>
      <c r="X9" t="s">
        <v>54</v>
      </c>
      <c r="Y9" t="s">
        <v>55</v>
      </c>
      <c r="Z9" s="2">
        <v>0.9</v>
      </c>
    </row>
    <row r="10" spans="1:26" x14ac:dyDescent="0.3">
      <c r="A10" s="1">
        <v>39083</v>
      </c>
      <c r="B10" s="1">
        <v>39086</v>
      </c>
      <c r="C10">
        <v>1</v>
      </c>
      <c r="D10" s="2">
        <v>155.80000000000001</v>
      </c>
      <c r="E10" s="2">
        <v>64.95</v>
      </c>
      <c r="F10" t="s">
        <v>26</v>
      </c>
      <c r="G10" t="s">
        <v>27</v>
      </c>
      <c r="H10" t="s">
        <v>28</v>
      </c>
      <c r="K10" t="s">
        <v>29</v>
      </c>
      <c r="L10" t="s">
        <v>30</v>
      </c>
      <c r="M10">
        <v>6437</v>
      </c>
      <c r="N10" t="s">
        <v>31</v>
      </c>
      <c r="O10">
        <v>2007</v>
      </c>
      <c r="P10">
        <v>1</v>
      </c>
      <c r="Q10">
        <v>1</v>
      </c>
      <c r="R10" t="s">
        <v>32</v>
      </c>
      <c r="S10" t="s">
        <v>49</v>
      </c>
      <c r="T10" t="s">
        <v>69</v>
      </c>
      <c r="U10" t="s">
        <v>69</v>
      </c>
      <c r="V10" t="s">
        <v>70</v>
      </c>
      <c r="W10" t="s">
        <v>71</v>
      </c>
      <c r="X10" t="s">
        <v>54</v>
      </c>
      <c r="Y10" t="s">
        <v>55</v>
      </c>
      <c r="Z10" s="2">
        <v>90.85</v>
      </c>
    </row>
    <row r="11" spans="1:26" x14ac:dyDescent="0.3">
      <c r="A11" s="1">
        <v>39083</v>
      </c>
      <c r="B11" s="1">
        <v>39086</v>
      </c>
      <c r="C11">
        <v>1</v>
      </c>
      <c r="D11" s="2">
        <v>39</v>
      </c>
      <c r="E11" s="2">
        <v>15</v>
      </c>
      <c r="F11" t="s">
        <v>26</v>
      </c>
      <c r="G11" t="s">
        <v>27</v>
      </c>
      <c r="H11" t="s">
        <v>28</v>
      </c>
      <c r="K11" t="s">
        <v>29</v>
      </c>
      <c r="L11" t="s">
        <v>160</v>
      </c>
      <c r="M11">
        <v>6073</v>
      </c>
      <c r="N11" t="s">
        <v>31</v>
      </c>
      <c r="O11">
        <v>2007</v>
      </c>
      <c r="P11">
        <v>1</v>
      </c>
      <c r="Q11">
        <v>1</v>
      </c>
      <c r="R11" t="s">
        <v>32</v>
      </c>
      <c r="S11" t="s">
        <v>49</v>
      </c>
      <c r="T11" t="s">
        <v>69</v>
      </c>
      <c r="U11" t="s">
        <v>69</v>
      </c>
      <c r="V11" t="s">
        <v>72</v>
      </c>
      <c r="W11" t="s">
        <v>73</v>
      </c>
      <c r="X11" t="s">
        <v>74</v>
      </c>
      <c r="Y11" t="s">
        <v>55</v>
      </c>
      <c r="Z11" s="2">
        <v>24</v>
      </c>
    </row>
    <row r="12" spans="1:26" x14ac:dyDescent="0.3">
      <c r="A12" s="1">
        <v>39083</v>
      </c>
      <c r="B12" s="1">
        <v>39088</v>
      </c>
      <c r="C12">
        <v>2</v>
      </c>
      <c r="D12" s="2">
        <v>285.8</v>
      </c>
      <c r="E12" s="2">
        <v>71.55</v>
      </c>
      <c r="F12" t="s">
        <v>26</v>
      </c>
      <c r="G12" t="s">
        <v>27</v>
      </c>
      <c r="H12" t="s">
        <v>28</v>
      </c>
      <c r="K12" t="s">
        <v>29</v>
      </c>
      <c r="L12" t="s">
        <v>30</v>
      </c>
      <c r="M12">
        <v>6437</v>
      </c>
      <c r="N12" t="s">
        <v>31</v>
      </c>
      <c r="O12">
        <v>2007</v>
      </c>
      <c r="P12">
        <v>1</v>
      </c>
      <c r="Q12">
        <v>1</v>
      </c>
      <c r="R12" t="s">
        <v>32</v>
      </c>
      <c r="S12" t="s">
        <v>33</v>
      </c>
      <c r="T12" t="s">
        <v>75</v>
      </c>
      <c r="U12" t="s">
        <v>76</v>
      </c>
      <c r="V12" t="s">
        <v>77</v>
      </c>
      <c r="W12" t="s">
        <v>44</v>
      </c>
      <c r="X12" t="s">
        <v>38</v>
      </c>
      <c r="Y12" t="s">
        <v>39</v>
      </c>
      <c r="Z12" s="2">
        <v>142.69999999999999</v>
      </c>
    </row>
    <row r="13" spans="1:26" x14ac:dyDescent="0.3">
      <c r="A13" s="1">
        <v>39083</v>
      </c>
      <c r="B13" s="1">
        <v>39088</v>
      </c>
      <c r="C13">
        <v>1</v>
      </c>
      <c r="D13" s="2">
        <v>144.9</v>
      </c>
      <c r="E13" s="2">
        <v>72.55</v>
      </c>
      <c r="F13" t="s">
        <v>26</v>
      </c>
      <c r="G13" t="s">
        <v>27</v>
      </c>
      <c r="H13" t="s">
        <v>28</v>
      </c>
      <c r="K13" t="s">
        <v>29</v>
      </c>
      <c r="L13" t="s">
        <v>160</v>
      </c>
      <c r="M13">
        <v>6073</v>
      </c>
      <c r="N13" t="s">
        <v>31</v>
      </c>
      <c r="O13">
        <v>2007</v>
      </c>
      <c r="P13">
        <v>1</v>
      </c>
      <c r="Q13">
        <v>1</v>
      </c>
      <c r="R13" t="s">
        <v>32</v>
      </c>
      <c r="S13" t="s">
        <v>33</v>
      </c>
      <c r="T13" t="s">
        <v>75</v>
      </c>
      <c r="U13" t="s">
        <v>76</v>
      </c>
      <c r="V13" t="s">
        <v>78</v>
      </c>
      <c r="W13" t="s">
        <v>44</v>
      </c>
      <c r="X13" t="s">
        <v>38</v>
      </c>
      <c r="Y13" t="s">
        <v>39</v>
      </c>
      <c r="Z13" s="2">
        <v>72.349999999999994</v>
      </c>
    </row>
    <row r="14" spans="1:26" x14ac:dyDescent="0.3">
      <c r="A14" s="1">
        <v>39083</v>
      </c>
      <c r="B14" s="1">
        <v>39088</v>
      </c>
      <c r="C14">
        <v>2</v>
      </c>
      <c r="D14" s="2">
        <v>186.4</v>
      </c>
      <c r="E14" s="2">
        <v>43.2</v>
      </c>
      <c r="F14" t="s">
        <v>26</v>
      </c>
      <c r="G14" t="s">
        <v>27</v>
      </c>
      <c r="H14" t="s">
        <v>28</v>
      </c>
      <c r="K14" t="s">
        <v>40</v>
      </c>
      <c r="L14" t="s">
        <v>48</v>
      </c>
      <c r="M14">
        <v>2063</v>
      </c>
      <c r="N14" t="s">
        <v>31</v>
      </c>
      <c r="O14">
        <v>2007</v>
      </c>
      <c r="P14">
        <v>1</v>
      </c>
      <c r="Q14">
        <v>1</v>
      </c>
      <c r="R14" t="s">
        <v>32</v>
      </c>
      <c r="S14" t="s">
        <v>49</v>
      </c>
      <c r="T14" t="s">
        <v>69</v>
      </c>
      <c r="U14" t="s">
        <v>80</v>
      </c>
      <c r="V14" t="s">
        <v>81</v>
      </c>
      <c r="W14" t="s">
        <v>71</v>
      </c>
      <c r="X14" t="s">
        <v>54</v>
      </c>
      <c r="Y14" t="s">
        <v>55</v>
      </c>
      <c r="Z14" s="2">
        <v>100</v>
      </c>
    </row>
    <row r="15" spans="1:26" x14ac:dyDescent="0.3">
      <c r="A15" s="1">
        <v>39083</v>
      </c>
      <c r="B15" s="1">
        <v>39088</v>
      </c>
      <c r="C15">
        <v>1</v>
      </c>
      <c r="D15" s="2">
        <v>19.100000000000001</v>
      </c>
      <c r="E15" s="2">
        <v>7.7</v>
      </c>
      <c r="F15" t="s">
        <v>26</v>
      </c>
      <c r="G15" t="s">
        <v>27</v>
      </c>
      <c r="H15" t="s">
        <v>28</v>
      </c>
      <c r="K15" t="s">
        <v>155</v>
      </c>
      <c r="L15" t="s">
        <v>156</v>
      </c>
      <c r="M15">
        <v>3145</v>
      </c>
      <c r="N15" t="s">
        <v>31</v>
      </c>
      <c r="O15">
        <v>2007</v>
      </c>
      <c r="P15">
        <v>1</v>
      </c>
      <c r="Q15">
        <v>1</v>
      </c>
      <c r="R15" t="s">
        <v>32</v>
      </c>
      <c r="S15" t="s">
        <v>49</v>
      </c>
      <c r="T15" t="s">
        <v>69</v>
      </c>
      <c r="U15" t="s">
        <v>82</v>
      </c>
      <c r="V15" t="s">
        <v>83</v>
      </c>
      <c r="W15" t="s">
        <v>71</v>
      </c>
      <c r="X15" t="s">
        <v>54</v>
      </c>
      <c r="Y15" t="s">
        <v>55</v>
      </c>
      <c r="Z15" s="2">
        <v>11.4</v>
      </c>
    </row>
    <row r="16" spans="1:26" x14ac:dyDescent="0.3">
      <c r="A16" s="1">
        <v>39083</v>
      </c>
      <c r="B16" s="1">
        <v>39087</v>
      </c>
      <c r="C16">
        <v>1</v>
      </c>
      <c r="D16" s="2">
        <v>85.5</v>
      </c>
      <c r="E16" s="2">
        <v>36.700000000000003</v>
      </c>
      <c r="F16" t="s">
        <v>26</v>
      </c>
      <c r="G16" t="s">
        <v>27</v>
      </c>
      <c r="H16" t="s">
        <v>28</v>
      </c>
      <c r="K16" t="s">
        <v>40</v>
      </c>
      <c r="L16" t="s">
        <v>48</v>
      </c>
      <c r="M16">
        <v>2063</v>
      </c>
      <c r="N16" t="s">
        <v>31</v>
      </c>
      <c r="O16">
        <v>2007</v>
      </c>
      <c r="P16">
        <v>1</v>
      </c>
      <c r="Q16">
        <v>1</v>
      </c>
      <c r="R16" t="s">
        <v>32</v>
      </c>
      <c r="S16" t="s">
        <v>85</v>
      </c>
      <c r="T16" t="s">
        <v>86</v>
      </c>
      <c r="U16" t="s">
        <v>87</v>
      </c>
      <c r="V16" t="s">
        <v>88</v>
      </c>
      <c r="W16" t="s">
        <v>89</v>
      </c>
      <c r="X16" t="s">
        <v>84</v>
      </c>
      <c r="Y16" t="s">
        <v>55</v>
      </c>
      <c r="Z16" s="2">
        <v>48.8</v>
      </c>
    </row>
    <row r="17" spans="1:26" x14ac:dyDescent="0.3">
      <c r="A17" s="1">
        <v>39083</v>
      </c>
      <c r="B17" s="1">
        <v>39085</v>
      </c>
      <c r="C17">
        <v>1</v>
      </c>
      <c r="D17" s="2">
        <v>28.3</v>
      </c>
      <c r="E17" s="2">
        <v>12.65</v>
      </c>
      <c r="F17" t="s">
        <v>26</v>
      </c>
      <c r="G17" t="s">
        <v>27</v>
      </c>
      <c r="H17" t="s">
        <v>28</v>
      </c>
      <c r="K17" t="s">
        <v>155</v>
      </c>
      <c r="L17" t="s">
        <v>156</v>
      </c>
      <c r="M17">
        <v>3145</v>
      </c>
      <c r="N17" t="s">
        <v>31</v>
      </c>
      <c r="O17">
        <v>2007</v>
      </c>
      <c r="P17">
        <v>1</v>
      </c>
      <c r="Q17">
        <v>1</v>
      </c>
      <c r="R17" t="s">
        <v>32</v>
      </c>
      <c r="S17" t="s">
        <v>85</v>
      </c>
      <c r="T17" t="s">
        <v>86</v>
      </c>
      <c r="U17" t="s">
        <v>90</v>
      </c>
      <c r="V17" t="s">
        <v>91</v>
      </c>
      <c r="W17" t="s">
        <v>37</v>
      </c>
      <c r="X17" t="s">
        <v>38</v>
      </c>
      <c r="Y17" t="s">
        <v>39</v>
      </c>
      <c r="Z17" s="2">
        <v>15.65</v>
      </c>
    </row>
    <row r="18" spans="1:26" x14ac:dyDescent="0.3">
      <c r="A18" s="1">
        <v>39083</v>
      </c>
      <c r="B18" s="1">
        <v>39084</v>
      </c>
      <c r="C18">
        <v>1</v>
      </c>
      <c r="D18" s="2">
        <v>267.10000000000002</v>
      </c>
      <c r="E18" s="2">
        <v>113.6</v>
      </c>
      <c r="F18" t="s">
        <v>26</v>
      </c>
      <c r="G18" t="s">
        <v>27</v>
      </c>
      <c r="H18" t="s">
        <v>28</v>
      </c>
      <c r="K18" t="s">
        <v>40</v>
      </c>
      <c r="L18" t="s">
        <v>165</v>
      </c>
      <c r="M18">
        <v>2234</v>
      </c>
      <c r="N18" t="s">
        <v>31</v>
      </c>
      <c r="O18">
        <v>2007</v>
      </c>
      <c r="P18">
        <v>1</v>
      </c>
      <c r="Q18">
        <v>1</v>
      </c>
      <c r="R18" t="s">
        <v>32</v>
      </c>
      <c r="S18" t="s">
        <v>49</v>
      </c>
      <c r="T18" t="s">
        <v>92</v>
      </c>
      <c r="U18" t="s">
        <v>93</v>
      </c>
      <c r="V18" t="s">
        <v>94</v>
      </c>
      <c r="W18" t="s">
        <v>89</v>
      </c>
      <c r="X18" t="s">
        <v>84</v>
      </c>
      <c r="Y18" t="s">
        <v>55</v>
      </c>
      <c r="Z18" s="2">
        <v>153.5</v>
      </c>
    </row>
    <row r="19" spans="1:26" x14ac:dyDescent="0.3">
      <c r="A19" s="1">
        <v>39083</v>
      </c>
      <c r="B19" s="1">
        <v>39086</v>
      </c>
      <c r="C19">
        <v>1</v>
      </c>
      <c r="D19" s="2">
        <v>65.5</v>
      </c>
      <c r="E19" s="2">
        <v>25.6</v>
      </c>
      <c r="F19" t="s">
        <v>26</v>
      </c>
      <c r="G19" t="s">
        <v>27</v>
      </c>
      <c r="H19" t="s">
        <v>28</v>
      </c>
      <c r="K19" t="s">
        <v>155</v>
      </c>
      <c r="L19" t="s">
        <v>156</v>
      </c>
      <c r="M19">
        <v>3145</v>
      </c>
      <c r="N19" t="s">
        <v>31</v>
      </c>
      <c r="O19">
        <v>2007</v>
      </c>
      <c r="P19">
        <v>1</v>
      </c>
      <c r="Q19">
        <v>1</v>
      </c>
      <c r="R19" t="s">
        <v>32</v>
      </c>
      <c r="S19" t="s">
        <v>49</v>
      </c>
      <c r="T19" t="s">
        <v>50</v>
      </c>
      <c r="U19" t="s">
        <v>95</v>
      </c>
      <c r="V19" t="s">
        <v>96</v>
      </c>
      <c r="W19" t="s">
        <v>97</v>
      </c>
      <c r="X19" t="s">
        <v>98</v>
      </c>
      <c r="Y19" t="s">
        <v>55</v>
      </c>
      <c r="Z19" s="2">
        <v>39.9</v>
      </c>
    </row>
    <row r="20" spans="1:26" x14ac:dyDescent="0.3">
      <c r="A20" s="1">
        <v>39083</v>
      </c>
      <c r="B20" s="1">
        <v>39089</v>
      </c>
      <c r="C20">
        <v>1</v>
      </c>
      <c r="D20" s="2">
        <v>53.7</v>
      </c>
      <c r="E20" s="2">
        <v>24.5</v>
      </c>
      <c r="F20" t="s">
        <v>26</v>
      </c>
      <c r="G20" t="s">
        <v>27</v>
      </c>
      <c r="H20" t="s">
        <v>28</v>
      </c>
      <c r="K20" t="s">
        <v>40</v>
      </c>
      <c r="L20" t="s">
        <v>165</v>
      </c>
      <c r="M20">
        <v>2234</v>
      </c>
      <c r="N20" t="s">
        <v>31</v>
      </c>
      <c r="O20">
        <v>2007</v>
      </c>
      <c r="P20">
        <v>1</v>
      </c>
      <c r="Q20">
        <v>1</v>
      </c>
      <c r="R20" t="s">
        <v>32</v>
      </c>
      <c r="S20" t="s">
        <v>85</v>
      </c>
      <c r="T20" t="s">
        <v>86</v>
      </c>
      <c r="U20" t="s">
        <v>90</v>
      </c>
      <c r="V20" t="s">
        <v>99</v>
      </c>
      <c r="W20" t="s">
        <v>37</v>
      </c>
      <c r="X20" t="s">
        <v>38</v>
      </c>
      <c r="Y20" t="s">
        <v>39</v>
      </c>
      <c r="Z20" s="2">
        <v>29.2</v>
      </c>
    </row>
    <row r="21" spans="1:26" x14ac:dyDescent="0.3">
      <c r="A21" s="1">
        <v>39083</v>
      </c>
      <c r="B21" s="1">
        <v>39089</v>
      </c>
      <c r="C21">
        <v>1</v>
      </c>
      <c r="D21" s="2">
        <v>53.8</v>
      </c>
      <c r="E21" s="2">
        <v>22.25</v>
      </c>
      <c r="F21" t="s">
        <v>26</v>
      </c>
      <c r="G21" t="s">
        <v>27</v>
      </c>
      <c r="H21" t="s">
        <v>28</v>
      </c>
      <c r="K21" t="s">
        <v>29</v>
      </c>
      <c r="L21" t="s">
        <v>160</v>
      </c>
      <c r="M21">
        <v>6073</v>
      </c>
      <c r="N21" t="s">
        <v>31</v>
      </c>
      <c r="O21">
        <v>2007</v>
      </c>
      <c r="P21">
        <v>1</v>
      </c>
      <c r="Q21">
        <v>1</v>
      </c>
      <c r="R21" t="s">
        <v>32</v>
      </c>
      <c r="S21" t="s">
        <v>85</v>
      </c>
      <c r="T21" t="s">
        <v>86</v>
      </c>
      <c r="U21" t="s">
        <v>100</v>
      </c>
      <c r="V21" t="s">
        <v>101</v>
      </c>
      <c r="W21" t="s">
        <v>102</v>
      </c>
      <c r="X21" t="s">
        <v>38</v>
      </c>
      <c r="Y21" t="s">
        <v>39</v>
      </c>
      <c r="Z21" s="2">
        <v>31.55</v>
      </c>
    </row>
    <row r="22" spans="1:26" x14ac:dyDescent="0.3">
      <c r="A22" s="1">
        <v>39083</v>
      </c>
      <c r="B22" s="1">
        <v>39089</v>
      </c>
      <c r="C22">
        <v>2</v>
      </c>
      <c r="D22" s="2">
        <v>92.6</v>
      </c>
      <c r="E22" s="2">
        <v>20.7</v>
      </c>
      <c r="F22" t="s">
        <v>26</v>
      </c>
      <c r="G22" t="s">
        <v>27</v>
      </c>
      <c r="H22" t="s">
        <v>28</v>
      </c>
      <c r="K22" t="s">
        <v>40</v>
      </c>
      <c r="L22" t="s">
        <v>165</v>
      </c>
      <c r="M22">
        <v>2234</v>
      </c>
      <c r="N22" t="s">
        <v>31</v>
      </c>
      <c r="O22">
        <v>2007</v>
      </c>
      <c r="P22">
        <v>1</v>
      </c>
      <c r="Q22">
        <v>1</v>
      </c>
      <c r="R22" t="s">
        <v>32</v>
      </c>
      <c r="S22" t="s">
        <v>33</v>
      </c>
      <c r="T22" t="s">
        <v>34</v>
      </c>
      <c r="U22" t="s">
        <v>35</v>
      </c>
      <c r="V22" t="s">
        <v>103</v>
      </c>
      <c r="W22" t="s">
        <v>37</v>
      </c>
      <c r="X22" t="s">
        <v>38</v>
      </c>
      <c r="Y22" t="s">
        <v>39</v>
      </c>
      <c r="Z22" s="2">
        <v>51.2</v>
      </c>
    </row>
    <row r="23" spans="1:26" x14ac:dyDescent="0.3">
      <c r="A23" s="1">
        <v>39083</v>
      </c>
      <c r="B23" s="1">
        <v>39087</v>
      </c>
      <c r="C23">
        <v>2</v>
      </c>
      <c r="D23" s="2">
        <v>51.2</v>
      </c>
      <c r="E23" s="2">
        <v>12.1</v>
      </c>
      <c r="F23" t="s">
        <v>26</v>
      </c>
      <c r="G23" t="s">
        <v>27</v>
      </c>
      <c r="H23" t="s">
        <v>28</v>
      </c>
      <c r="K23" t="s">
        <v>40</v>
      </c>
      <c r="L23" t="s">
        <v>165</v>
      </c>
      <c r="M23">
        <v>2234</v>
      </c>
      <c r="N23" t="s">
        <v>31</v>
      </c>
      <c r="O23">
        <v>2007</v>
      </c>
      <c r="P23">
        <v>1</v>
      </c>
      <c r="Q23">
        <v>1</v>
      </c>
      <c r="R23" t="s">
        <v>32</v>
      </c>
      <c r="S23" t="s">
        <v>33</v>
      </c>
      <c r="T23" t="s">
        <v>34</v>
      </c>
      <c r="U23" t="s">
        <v>104</v>
      </c>
      <c r="V23" t="s">
        <v>105</v>
      </c>
      <c r="W23" t="s">
        <v>106</v>
      </c>
      <c r="X23" t="s">
        <v>38</v>
      </c>
      <c r="Y23" t="s">
        <v>39</v>
      </c>
      <c r="Z23" s="2">
        <v>27</v>
      </c>
    </row>
    <row r="24" spans="1:26" x14ac:dyDescent="0.3">
      <c r="A24" s="1">
        <v>39083</v>
      </c>
      <c r="B24" s="1">
        <v>39087</v>
      </c>
      <c r="C24">
        <v>2</v>
      </c>
      <c r="D24" s="2">
        <v>63.8</v>
      </c>
      <c r="E24" s="2">
        <v>14.6</v>
      </c>
      <c r="F24" t="s">
        <v>26</v>
      </c>
      <c r="G24" t="s">
        <v>27</v>
      </c>
      <c r="H24" t="s">
        <v>28</v>
      </c>
      <c r="K24" t="s">
        <v>29</v>
      </c>
      <c r="L24" t="s">
        <v>160</v>
      </c>
      <c r="M24">
        <v>6073</v>
      </c>
      <c r="N24" t="s">
        <v>31</v>
      </c>
      <c r="O24">
        <v>2007</v>
      </c>
      <c r="P24">
        <v>1</v>
      </c>
      <c r="Q24">
        <v>1</v>
      </c>
      <c r="R24" t="s">
        <v>32</v>
      </c>
      <c r="S24" t="s">
        <v>33</v>
      </c>
      <c r="T24" t="s">
        <v>34</v>
      </c>
      <c r="U24" t="s">
        <v>35</v>
      </c>
      <c r="V24" t="s">
        <v>107</v>
      </c>
      <c r="W24" t="s">
        <v>37</v>
      </c>
      <c r="X24" t="s">
        <v>38</v>
      </c>
      <c r="Y24" t="s">
        <v>39</v>
      </c>
      <c r="Z24" s="2">
        <v>34.6</v>
      </c>
    </row>
    <row r="25" spans="1:26" x14ac:dyDescent="0.3">
      <c r="A25" s="1">
        <v>39083</v>
      </c>
      <c r="B25" s="1">
        <v>39087</v>
      </c>
      <c r="C25">
        <v>1</v>
      </c>
      <c r="D25" s="2">
        <v>51</v>
      </c>
      <c r="E25" s="2">
        <v>20.399999999999999</v>
      </c>
      <c r="F25" t="s">
        <v>26</v>
      </c>
      <c r="G25" t="s">
        <v>27</v>
      </c>
      <c r="H25" t="s">
        <v>28</v>
      </c>
      <c r="K25" t="s">
        <v>40</v>
      </c>
      <c r="L25" t="s">
        <v>165</v>
      </c>
      <c r="M25">
        <v>2234</v>
      </c>
      <c r="N25" t="s">
        <v>31</v>
      </c>
      <c r="O25">
        <v>2007</v>
      </c>
      <c r="P25">
        <v>1</v>
      </c>
      <c r="Q25">
        <v>1</v>
      </c>
      <c r="R25" t="s">
        <v>32</v>
      </c>
      <c r="S25" t="s">
        <v>33</v>
      </c>
      <c r="T25" t="s">
        <v>34</v>
      </c>
      <c r="U25" t="s">
        <v>108</v>
      </c>
      <c r="V25" t="s">
        <v>109</v>
      </c>
      <c r="W25" t="s">
        <v>110</v>
      </c>
      <c r="X25" t="s">
        <v>38</v>
      </c>
      <c r="Y25" t="s">
        <v>39</v>
      </c>
      <c r="Z25" s="2">
        <v>30.6</v>
      </c>
    </row>
    <row r="26" spans="1:26" x14ac:dyDescent="0.3">
      <c r="A26" s="1">
        <v>39083</v>
      </c>
      <c r="B26" s="1">
        <v>39088</v>
      </c>
      <c r="C26">
        <v>1</v>
      </c>
      <c r="D26" s="2">
        <v>47.9</v>
      </c>
      <c r="E26" s="2">
        <v>24.05</v>
      </c>
      <c r="F26" t="s">
        <v>26</v>
      </c>
      <c r="G26" t="s">
        <v>27</v>
      </c>
      <c r="H26" t="s">
        <v>28</v>
      </c>
      <c r="K26" t="s">
        <v>40</v>
      </c>
      <c r="L26" t="s">
        <v>165</v>
      </c>
      <c r="M26">
        <v>2234</v>
      </c>
      <c r="N26" t="s">
        <v>31</v>
      </c>
      <c r="O26">
        <v>2007</v>
      </c>
      <c r="P26">
        <v>1</v>
      </c>
      <c r="Q26">
        <v>1</v>
      </c>
      <c r="R26" t="s">
        <v>32</v>
      </c>
      <c r="S26" t="s">
        <v>33</v>
      </c>
      <c r="T26" t="s">
        <v>34</v>
      </c>
      <c r="U26" t="s">
        <v>42</v>
      </c>
      <c r="V26" t="s">
        <v>111</v>
      </c>
      <c r="W26" t="s">
        <v>44</v>
      </c>
      <c r="X26" t="s">
        <v>38</v>
      </c>
      <c r="Y26" t="s">
        <v>39</v>
      </c>
      <c r="Z26" s="2">
        <v>23.85</v>
      </c>
    </row>
    <row r="27" spans="1:26" x14ac:dyDescent="0.3">
      <c r="A27" s="1">
        <v>39083</v>
      </c>
      <c r="B27" s="1">
        <v>39086</v>
      </c>
      <c r="C27">
        <v>1</v>
      </c>
      <c r="D27" s="2">
        <v>31.1</v>
      </c>
      <c r="E27" s="2">
        <v>15.65</v>
      </c>
      <c r="F27" t="s">
        <v>26</v>
      </c>
      <c r="G27" t="s">
        <v>27</v>
      </c>
      <c r="H27" t="s">
        <v>28</v>
      </c>
      <c r="K27" t="s">
        <v>40</v>
      </c>
      <c r="L27" t="s">
        <v>165</v>
      </c>
      <c r="M27">
        <v>2234</v>
      </c>
      <c r="N27" t="s">
        <v>31</v>
      </c>
      <c r="O27">
        <v>2007</v>
      </c>
      <c r="P27">
        <v>1</v>
      </c>
      <c r="Q27">
        <v>1</v>
      </c>
      <c r="R27" t="s">
        <v>32</v>
      </c>
      <c r="S27" t="s">
        <v>33</v>
      </c>
      <c r="T27" t="s">
        <v>34</v>
      </c>
      <c r="U27" t="s">
        <v>42</v>
      </c>
      <c r="V27" t="s">
        <v>112</v>
      </c>
      <c r="W27" t="s">
        <v>44</v>
      </c>
      <c r="X27" t="s">
        <v>38</v>
      </c>
      <c r="Y27" t="s">
        <v>39</v>
      </c>
      <c r="Z27" s="2">
        <v>15.45</v>
      </c>
    </row>
    <row r="28" spans="1:26" x14ac:dyDescent="0.3">
      <c r="A28" s="1">
        <v>39083</v>
      </c>
      <c r="B28" s="1">
        <v>39086</v>
      </c>
      <c r="C28">
        <v>1</v>
      </c>
      <c r="D28" s="2">
        <v>123.7</v>
      </c>
      <c r="E28" s="2">
        <v>59</v>
      </c>
      <c r="F28" t="s">
        <v>26</v>
      </c>
      <c r="G28" t="s">
        <v>27</v>
      </c>
      <c r="H28" t="s">
        <v>28</v>
      </c>
      <c r="K28" t="s">
        <v>40</v>
      </c>
      <c r="L28" t="s">
        <v>165</v>
      </c>
      <c r="M28">
        <v>2234</v>
      </c>
      <c r="N28" t="s">
        <v>31</v>
      </c>
      <c r="O28">
        <v>2007</v>
      </c>
      <c r="P28">
        <v>1</v>
      </c>
      <c r="Q28">
        <v>1</v>
      </c>
      <c r="R28" t="s">
        <v>32</v>
      </c>
      <c r="S28" t="s">
        <v>33</v>
      </c>
      <c r="T28" t="s">
        <v>34</v>
      </c>
      <c r="U28" t="s">
        <v>113</v>
      </c>
      <c r="V28" t="s">
        <v>114</v>
      </c>
      <c r="W28" t="s">
        <v>115</v>
      </c>
      <c r="X28" t="s">
        <v>56</v>
      </c>
      <c r="Y28" t="s">
        <v>39</v>
      </c>
      <c r="Z28" s="2">
        <v>64.7</v>
      </c>
    </row>
    <row r="29" spans="1:26" x14ac:dyDescent="0.3">
      <c r="A29" s="1">
        <v>39083</v>
      </c>
      <c r="B29" s="1">
        <v>39087</v>
      </c>
      <c r="C29">
        <v>1</v>
      </c>
      <c r="D29" s="2">
        <v>72.099999999999994</v>
      </c>
      <c r="E29" s="2">
        <v>36</v>
      </c>
      <c r="F29" t="s">
        <v>26</v>
      </c>
      <c r="G29" t="s">
        <v>27</v>
      </c>
      <c r="H29" t="s">
        <v>28</v>
      </c>
      <c r="K29" t="s">
        <v>40</v>
      </c>
      <c r="L29" t="s">
        <v>165</v>
      </c>
      <c r="M29">
        <v>2234</v>
      </c>
      <c r="N29" t="s">
        <v>31</v>
      </c>
      <c r="O29">
        <v>2007</v>
      </c>
      <c r="P29">
        <v>1</v>
      </c>
      <c r="Q29">
        <v>1</v>
      </c>
      <c r="R29" t="s">
        <v>32</v>
      </c>
      <c r="S29" t="s">
        <v>33</v>
      </c>
      <c r="T29" t="s">
        <v>34</v>
      </c>
      <c r="U29" t="s">
        <v>35</v>
      </c>
      <c r="V29" t="s">
        <v>116</v>
      </c>
      <c r="W29" t="s">
        <v>117</v>
      </c>
      <c r="X29" t="s">
        <v>54</v>
      </c>
      <c r="Y29" t="s">
        <v>55</v>
      </c>
      <c r="Z29" s="2">
        <v>36.1</v>
      </c>
    </row>
    <row r="30" spans="1:26" x14ac:dyDescent="0.3">
      <c r="A30" s="1">
        <v>39083</v>
      </c>
      <c r="B30" s="1">
        <v>39085</v>
      </c>
      <c r="C30">
        <v>4</v>
      </c>
      <c r="D30" s="2">
        <v>86.8</v>
      </c>
      <c r="E30" s="2">
        <v>9.75</v>
      </c>
      <c r="F30" t="s">
        <v>26</v>
      </c>
      <c r="G30" t="s">
        <v>27</v>
      </c>
      <c r="H30" t="s">
        <v>28</v>
      </c>
      <c r="K30" t="s">
        <v>29</v>
      </c>
      <c r="L30" t="s">
        <v>160</v>
      </c>
      <c r="M30">
        <v>6073</v>
      </c>
      <c r="N30" t="s">
        <v>31</v>
      </c>
      <c r="O30">
        <v>2007</v>
      </c>
      <c r="P30">
        <v>1</v>
      </c>
      <c r="Q30">
        <v>1</v>
      </c>
      <c r="R30" t="s">
        <v>32</v>
      </c>
      <c r="S30" t="s">
        <v>49</v>
      </c>
      <c r="T30" t="s">
        <v>118</v>
      </c>
      <c r="U30" t="s">
        <v>119</v>
      </c>
      <c r="V30" t="s">
        <v>120</v>
      </c>
      <c r="W30" t="s">
        <v>121</v>
      </c>
      <c r="X30" t="s">
        <v>60</v>
      </c>
      <c r="Y30" t="s">
        <v>55</v>
      </c>
      <c r="Z30" s="2">
        <v>47.8</v>
      </c>
    </row>
    <row r="31" spans="1:26" x14ac:dyDescent="0.3">
      <c r="A31" s="1">
        <v>39083</v>
      </c>
      <c r="B31" s="1">
        <v>39086</v>
      </c>
      <c r="C31">
        <v>1</v>
      </c>
      <c r="D31" s="2">
        <v>125.8</v>
      </c>
      <c r="E31" s="2">
        <v>63</v>
      </c>
      <c r="F31" t="s">
        <v>26</v>
      </c>
      <c r="G31" t="s">
        <v>27</v>
      </c>
      <c r="H31" t="s">
        <v>28</v>
      </c>
      <c r="K31" t="s">
        <v>29</v>
      </c>
      <c r="L31" t="s">
        <v>160</v>
      </c>
      <c r="M31">
        <v>6073</v>
      </c>
      <c r="N31" t="s">
        <v>31</v>
      </c>
      <c r="O31">
        <v>2007</v>
      </c>
      <c r="P31">
        <v>1</v>
      </c>
      <c r="Q31">
        <v>1</v>
      </c>
      <c r="R31" t="s">
        <v>32</v>
      </c>
      <c r="S31" t="s">
        <v>33</v>
      </c>
      <c r="T31" t="s">
        <v>75</v>
      </c>
      <c r="U31" t="s">
        <v>76</v>
      </c>
      <c r="V31" t="s">
        <v>122</v>
      </c>
      <c r="W31" t="s">
        <v>44</v>
      </c>
      <c r="X31" t="s">
        <v>38</v>
      </c>
      <c r="Y31" t="s">
        <v>39</v>
      </c>
      <c r="Z31" s="2">
        <v>62.8</v>
      </c>
    </row>
    <row r="32" spans="1:26" x14ac:dyDescent="0.3">
      <c r="A32" s="1">
        <v>39083</v>
      </c>
      <c r="B32" s="1">
        <v>39094</v>
      </c>
      <c r="C32">
        <v>4</v>
      </c>
      <c r="D32" s="2">
        <v>78.400000000000006</v>
      </c>
      <c r="E32" s="2">
        <v>7.9</v>
      </c>
      <c r="F32" t="s">
        <v>26</v>
      </c>
      <c r="G32" t="s">
        <v>27</v>
      </c>
      <c r="H32" t="s">
        <v>28</v>
      </c>
      <c r="K32" t="s">
        <v>29</v>
      </c>
      <c r="L32" t="s">
        <v>160</v>
      </c>
      <c r="M32">
        <v>6073</v>
      </c>
      <c r="N32" t="s">
        <v>31</v>
      </c>
      <c r="O32">
        <v>2007</v>
      </c>
      <c r="P32">
        <v>1</v>
      </c>
      <c r="Q32">
        <v>1</v>
      </c>
      <c r="R32" t="s">
        <v>32</v>
      </c>
      <c r="S32" t="s">
        <v>62</v>
      </c>
      <c r="T32" t="s">
        <v>62</v>
      </c>
      <c r="U32" t="s">
        <v>123</v>
      </c>
      <c r="V32" t="s">
        <v>124</v>
      </c>
      <c r="W32" t="s">
        <v>125</v>
      </c>
      <c r="X32" t="s">
        <v>38</v>
      </c>
      <c r="Y32" t="s">
        <v>39</v>
      </c>
      <c r="Z32" s="2">
        <v>46.8</v>
      </c>
    </row>
    <row r="33" spans="1:26" x14ac:dyDescent="0.3">
      <c r="A33" s="1">
        <v>39083</v>
      </c>
      <c r="B33" s="1">
        <v>39086</v>
      </c>
      <c r="C33">
        <v>2</v>
      </c>
      <c r="D33" s="2">
        <v>187.8</v>
      </c>
      <c r="E33" s="2">
        <v>47.05</v>
      </c>
      <c r="F33" t="s">
        <v>26</v>
      </c>
      <c r="G33" t="s">
        <v>27</v>
      </c>
      <c r="H33" t="s">
        <v>28</v>
      </c>
      <c r="K33" t="s">
        <v>40</v>
      </c>
      <c r="L33" t="s">
        <v>165</v>
      </c>
      <c r="M33">
        <v>2234</v>
      </c>
      <c r="N33" t="s">
        <v>31</v>
      </c>
      <c r="O33">
        <v>2007</v>
      </c>
      <c r="P33">
        <v>1</v>
      </c>
      <c r="Q33">
        <v>1</v>
      </c>
      <c r="R33" t="s">
        <v>32</v>
      </c>
      <c r="S33" t="s">
        <v>33</v>
      </c>
      <c r="T33" t="s">
        <v>75</v>
      </c>
      <c r="U33" t="s">
        <v>76</v>
      </c>
      <c r="V33" t="s">
        <v>126</v>
      </c>
      <c r="W33" t="s">
        <v>44</v>
      </c>
      <c r="X33" t="s">
        <v>38</v>
      </c>
      <c r="Y33" t="s">
        <v>39</v>
      </c>
      <c r="Z33" s="2">
        <v>93.7</v>
      </c>
    </row>
    <row r="34" spans="1:26" x14ac:dyDescent="0.3">
      <c r="A34" s="1">
        <v>39083</v>
      </c>
      <c r="B34" s="1">
        <v>39086</v>
      </c>
      <c r="C34">
        <v>1</v>
      </c>
      <c r="D34" s="2">
        <v>36.9</v>
      </c>
      <c r="E34" s="2">
        <v>18.3</v>
      </c>
      <c r="F34" t="s">
        <v>26</v>
      </c>
      <c r="G34" t="s">
        <v>27</v>
      </c>
      <c r="H34" t="s">
        <v>28</v>
      </c>
      <c r="K34" t="s">
        <v>40</v>
      </c>
      <c r="L34" t="s">
        <v>165</v>
      </c>
      <c r="M34">
        <v>2234</v>
      </c>
      <c r="N34" t="s">
        <v>31</v>
      </c>
      <c r="O34">
        <v>2007</v>
      </c>
      <c r="P34">
        <v>1</v>
      </c>
      <c r="Q34">
        <v>1</v>
      </c>
      <c r="R34" t="s">
        <v>32</v>
      </c>
      <c r="S34" t="s">
        <v>33</v>
      </c>
      <c r="T34" t="s">
        <v>75</v>
      </c>
      <c r="U34" t="s">
        <v>75</v>
      </c>
      <c r="V34" t="s">
        <v>127</v>
      </c>
      <c r="W34" t="s">
        <v>128</v>
      </c>
      <c r="X34" t="s">
        <v>38</v>
      </c>
      <c r="Y34" t="s">
        <v>39</v>
      </c>
      <c r="Z34" s="2">
        <v>18.600000000000001</v>
      </c>
    </row>
    <row r="35" spans="1:26" x14ac:dyDescent="0.3">
      <c r="A35" s="1">
        <v>39083</v>
      </c>
      <c r="B35" s="1">
        <v>39089</v>
      </c>
      <c r="C35">
        <v>3</v>
      </c>
      <c r="D35" s="2">
        <v>296.10000000000002</v>
      </c>
      <c r="E35" s="2">
        <v>45</v>
      </c>
      <c r="F35" t="s">
        <v>26</v>
      </c>
      <c r="G35" t="s">
        <v>27</v>
      </c>
      <c r="H35" t="s">
        <v>28</v>
      </c>
      <c r="K35" t="s">
        <v>29</v>
      </c>
      <c r="L35" t="s">
        <v>160</v>
      </c>
      <c r="M35">
        <v>6073</v>
      </c>
      <c r="N35" t="s">
        <v>31</v>
      </c>
      <c r="O35">
        <v>2007</v>
      </c>
      <c r="P35">
        <v>1</v>
      </c>
      <c r="Q35">
        <v>1</v>
      </c>
      <c r="R35" t="s">
        <v>32</v>
      </c>
      <c r="S35" t="s">
        <v>33</v>
      </c>
      <c r="T35" t="s">
        <v>75</v>
      </c>
      <c r="U35" t="s">
        <v>129</v>
      </c>
      <c r="V35" t="s">
        <v>130</v>
      </c>
      <c r="W35" t="s">
        <v>37</v>
      </c>
      <c r="X35" t="s">
        <v>38</v>
      </c>
      <c r="Y35" t="s">
        <v>39</v>
      </c>
      <c r="Z35" s="2">
        <v>161.1</v>
      </c>
    </row>
    <row r="36" spans="1:26" x14ac:dyDescent="0.3">
      <c r="A36" s="1">
        <v>39083</v>
      </c>
      <c r="B36" s="1">
        <v>39085</v>
      </c>
      <c r="C36">
        <v>1</v>
      </c>
      <c r="D36" s="2">
        <v>1.4</v>
      </c>
      <c r="E36" s="2">
        <v>0.6</v>
      </c>
      <c r="F36" t="s">
        <v>26</v>
      </c>
      <c r="G36" t="s">
        <v>27</v>
      </c>
      <c r="H36" t="s">
        <v>28</v>
      </c>
      <c r="K36" t="s">
        <v>29</v>
      </c>
      <c r="L36" t="s">
        <v>160</v>
      </c>
      <c r="M36">
        <v>6073</v>
      </c>
      <c r="N36" t="s">
        <v>31</v>
      </c>
      <c r="O36">
        <v>2007</v>
      </c>
      <c r="P36">
        <v>1</v>
      </c>
      <c r="Q36">
        <v>1</v>
      </c>
      <c r="R36" t="s">
        <v>32</v>
      </c>
      <c r="S36" t="s">
        <v>62</v>
      </c>
      <c r="T36" t="s">
        <v>62</v>
      </c>
      <c r="U36" t="s">
        <v>66</v>
      </c>
      <c r="V36" t="s">
        <v>131</v>
      </c>
      <c r="W36" t="s">
        <v>68</v>
      </c>
      <c r="X36" t="s">
        <v>54</v>
      </c>
      <c r="Y36" t="s">
        <v>55</v>
      </c>
      <c r="Z36" s="2">
        <v>0.8</v>
      </c>
    </row>
    <row r="37" spans="1:26" x14ac:dyDescent="0.3">
      <c r="A37" s="1">
        <v>39083</v>
      </c>
      <c r="B37" s="1">
        <v>39089</v>
      </c>
      <c r="C37">
        <v>1</v>
      </c>
      <c r="D37" s="2">
        <v>23.5</v>
      </c>
      <c r="E37" s="2">
        <v>9.4499999999999993</v>
      </c>
      <c r="F37" t="s">
        <v>26</v>
      </c>
      <c r="G37" t="s">
        <v>27</v>
      </c>
      <c r="H37" t="s">
        <v>28</v>
      </c>
      <c r="K37" t="s">
        <v>155</v>
      </c>
      <c r="L37" t="s">
        <v>156</v>
      </c>
      <c r="M37">
        <v>3145</v>
      </c>
      <c r="N37" t="s">
        <v>31</v>
      </c>
      <c r="O37">
        <v>2007</v>
      </c>
      <c r="P37">
        <v>1</v>
      </c>
      <c r="Q37">
        <v>1</v>
      </c>
      <c r="R37" t="s">
        <v>32</v>
      </c>
      <c r="S37" t="s">
        <v>49</v>
      </c>
      <c r="T37" t="s">
        <v>50</v>
      </c>
      <c r="U37" t="s">
        <v>132</v>
      </c>
      <c r="V37" t="s">
        <v>133</v>
      </c>
      <c r="W37" t="s">
        <v>134</v>
      </c>
      <c r="X37" t="s">
        <v>56</v>
      </c>
      <c r="Y37" t="s">
        <v>39</v>
      </c>
      <c r="Z37" s="2">
        <v>14.05</v>
      </c>
    </row>
    <row r="38" spans="1:26" x14ac:dyDescent="0.3">
      <c r="A38" s="1">
        <v>39083</v>
      </c>
      <c r="B38" s="1">
        <v>39087</v>
      </c>
      <c r="C38">
        <v>1</v>
      </c>
      <c r="D38" s="2">
        <v>21.7</v>
      </c>
      <c r="E38" s="2">
        <v>9.9499999999999993</v>
      </c>
      <c r="F38" t="s">
        <v>26</v>
      </c>
      <c r="G38" t="s">
        <v>27</v>
      </c>
      <c r="H38" t="s">
        <v>28</v>
      </c>
      <c r="K38" t="s">
        <v>178</v>
      </c>
      <c r="L38" t="s">
        <v>179</v>
      </c>
      <c r="M38">
        <v>1425</v>
      </c>
      <c r="N38" t="s">
        <v>31</v>
      </c>
      <c r="O38">
        <v>2007</v>
      </c>
      <c r="P38">
        <v>1</v>
      </c>
      <c r="Q38">
        <v>1</v>
      </c>
      <c r="R38" t="s">
        <v>32</v>
      </c>
      <c r="S38" t="s">
        <v>85</v>
      </c>
      <c r="T38" t="s">
        <v>86</v>
      </c>
      <c r="U38" t="s">
        <v>90</v>
      </c>
      <c r="V38" t="s">
        <v>135</v>
      </c>
      <c r="W38" t="s">
        <v>37</v>
      </c>
      <c r="X38" t="s">
        <v>38</v>
      </c>
      <c r="Y38" t="s">
        <v>39</v>
      </c>
      <c r="Z38" s="2">
        <v>11.75</v>
      </c>
    </row>
    <row r="39" spans="1:26" x14ac:dyDescent="0.3">
      <c r="A39" s="1">
        <v>39083</v>
      </c>
      <c r="B39" s="1">
        <v>39089</v>
      </c>
      <c r="C39">
        <v>1</v>
      </c>
      <c r="D39" s="2">
        <v>19.5</v>
      </c>
      <c r="E39" s="2">
        <v>8.35</v>
      </c>
      <c r="F39" t="s">
        <v>26</v>
      </c>
      <c r="G39" t="s">
        <v>27</v>
      </c>
      <c r="H39" t="s">
        <v>28</v>
      </c>
      <c r="K39" t="s">
        <v>178</v>
      </c>
      <c r="L39" t="s">
        <v>179</v>
      </c>
      <c r="M39">
        <v>1425</v>
      </c>
      <c r="N39" t="s">
        <v>31</v>
      </c>
      <c r="O39">
        <v>2007</v>
      </c>
      <c r="P39">
        <v>1</v>
      </c>
      <c r="Q39">
        <v>1</v>
      </c>
      <c r="R39" t="s">
        <v>32</v>
      </c>
      <c r="S39" t="s">
        <v>49</v>
      </c>
      <c r="T39" t="s">
        <v>50</v>
      </c>
      <c r="U39" t="s">
        <v>132</v>
      </c>
      <c r="V39" t="s">
        <v>136</v>
      </c>
      <c r="W39" t="s">
        <v>89</v>
      </c>
      <c r="X39" t="s">
        <v>84</v>
      </c>
      <c r="Y39" t="s">
        <v>55</v>
      </c>
      <c r="Z39" s="2">
        <v>11.15</v>
      </c>
    </row>
    <row r="40" spans="1:26" x14ac:dyDescent="0.3">
      <c r="A40" s="1">
        <v>39083</v>
      </c>
      <c r="B40" s="1">
        <v>39085</v>
      </c>
      <c r="C40">
        <v>1</v>
      </c>
      <c r="D40" s="2">
        <v>224.2</v>
      </c>
      <c r="E40" s="2">
        <v>92</v>
      </c>
      <c r="F40" t="s">
        <v>26</v>
      </c>
      <c r="G40" t="s">
        <v>27</v>
      </c>
      <c r="H40" t="s">
        <v>28</v>
      </c>
      <c r="K40" t="s">
        <v>155</v>
      </c>
      <c r="L40" t="s">
        <v>156</v>
      </c>
      <c r="M40">
        <v>3145</v>
      </c>
      <c r="N40" t="s">
        <v>31</v>
      </c>
      <c r="O40">
        <v>2007</v>
      </c>
      <c r="P40">
        <v>1</v>
      </c>
      <c r="Q40">
        <v>1</v>
      </c>
      <c r="R40" t="s">
        <v>32</v>
      </c>
      <c r="S40" t="s">
        <v>49</v>
      </c>
      <c r="T40" t="s">
        <v>50</v>
      </c>
      <c r="U40" t="s">
        <v>132</v>
      </c>
      <c r="V40" t="s">
        <v>137</v>
      </c>
      <c r="W40" t="s">
        <v>73</v>
      </c>
      <c r="X40" t="s">
        <v>74</v>
      </c>
      <c r="Y40" t="s">
        <v>55</v>
      </c>
      <c r="Z40" s="2">
        <v>132.19999999999999</v>
      </c>
    </row>
    <row r="41" spans="1:26" x14ac:dyDescent="0.3">
      <c r="A41" s="1">
        <v>39083</v>
      </c>
      <c r="B41" s="1">
        <v>39086</v>
      </c>
      <c r="C41">
        <v>1</v>
      </c>
      <c r="D41" s="2">
        <v>252</v>
      </c>
      <c r="E41" s="2">
        <v>103.95</v>
      </c>
      <c r="F41" t="s">
        <v>26</v>
      </c>
      <c r="G41" t="s">
        <v>27</v>
      </c>
      <c r="H41" t="s">
        <v>28</v>
      </c>
      <c r="K41" t="s">
        <v>178</v>
      </c>
      <c r="L41" t="s">
        <v>179</v>
      </c>
      <c r="M41">
        <v>1425</v>
      </c>
      <c r="N41" t="s">
        <v>31</v>
      </c>
      <c r="O41">
        <v>2007</v>
      </c>
      <c r="P41">
        <v>1</v>
      </c>
      <c r="Q41">
        <v>1</v>
      </c>
      <c r="R41" t="s">
        <v>32</v>
      </c>
      <c r="S41" t="s">
        <v>62</v>
      </c>
      <c r="T41" t="s">
        <v>62</v>
      </c>
      <c r="U41" t="s">
        <v>138</v>
      </c>
      <c r="V41" t="s">
        <v>139</v>
      </c>
      <c r="W41" t="s">
        <v>140</v>
      </c>
      <c r="X41" t="s">
        <v>141</v>
      </c>
      <c r="Y41" t="s">
        <v>55</v>
      </c>
      <c r="Z41" s="2">
        <v>148.05000000000001</v>
      </c>
    </row>
    <row r="42" spans="1:26" x14ac:dyDescent="0.3">
      <c r="A42" s="1">
        <v>39083</v>
      </c>
      <c r="B42" s="1">
        <v>39085</v>
      </c>
      <c r="C42">
        <v>1</v>
      </c>
      <c r="D42" s="2">
        <v>21.99</v>
      </c>
      <c r="E42" s="2">
        <v>7.25</v>
      </c>
      <c r="F42" t="s">
        <v>26</v>
      </c>
      <c r="G42" t="s">
        <v>27</v>
      </c>
      <c r="H42" t="s">
        <v>28</v>
      </c>
      <c r="K42" t="s">
        <v>155</v>
      </c>
      <c r="L42" t="s">
        <v>156</v>
      </c>
      <c r="M42">
        <v>3145</v>
      </c>
      <c r="N42" t="s">
        <v>31</v>
      </c>
      <c r="O42">
        <v>2007</v>
      </c>
      <c r="P42">
        <v>1</v>
      </c>
      <c r="Q42">
        <v>1</v>
      </c>
      <c r="R42" t="s">
        <v>32</v>
      </c>
      <c r="S42" t="s">
        <v>49</v>
      </c>
      <c r="T42" t="s">
        <v>142</v>
      </c>
      <c r="U42" t="s">
        <v>143</v>
      </c>
      <c r="V42" t="s">
        <v>144</v>
      </c>
      <c r="W42" t="s">
        <v>145</v>
      </c>
      <c r="X42" t="s">
        <v>38</v>
      </c>
      <c r="Y42" t="s">
        <v>39</v>
      </c>
      <c r="Z42" s="2">
        <v>14.74</v>
      </c>
    </row>
    <row r="43" spans="1:26" x14ac:dyDescent="0.3">
      <c r="A43" s="1">
        <v>39083</v>
      </c>
      <c r="B43" s="1">
        <v>39089</v>
      </c>
      <c r="C43">
        <v>1</v>
      </c>
      <c r="D43" s="2">
        <v>53.5</v>
      </c>
      <c r="E43" s="2">
        <v>23.75</v>
      </c>
      <c r="F43" t="s">
        <v>26</v>
      </c>
      <c r="G43" t="s">
        <v>27</v>
      </c>
      <c r="H43" t="s">
        <v>28</v>
      </c>
      <c r="K43" t="s">
        <v>178</v>
      </c>
      <c r="L43" t="s">
        <v>179</v>
      </c>
      <c r="M43">
        <v>1425</v>
      </c>
      <c r="N43" t="s">
        <v>31</v>
      </c>
      <c r="O43">
        <v>2007</v>
      </c>
      <c r="P43">
        <v>1</v>
      </c>
      <c r="Q43">
        <v>1</v>
      </c>
      <c r="R43" t="s">
        <v>32</v>
      </c>
      <c r="S43" t="s">
        <v>49</v>
      </c>
      <c r="T43" t="s">
        <v>92</v>
      </c>
      <c r="U43" t="s">
        <v>146</v>
      </c>
      <c r="V43" t="s">
        <v>147</v>
      </c>
      <c r="W43" t="s">
        <v>148</v>
      </c>
      <c r="X43" t="s">
        <v>38</v>
      </c>
      <c r="Y43" t="s">
        <v>39</v>
      </c>
      <c r="Z43" s="2">
        <v>29.75</v>
      </c>
    </row>
    <row r="44" spans="1:26" x14ac:dyDescent="0.3">
      <c r="A44" s="1">
        <v>39083</v>
      </c>
      <c r="B44" s="1">
        <v>39086</v>
      </c>
      <c r="C44">
        <v>1</v>
      </c>
      <c r="D44" s="2">
        <v>21.99</v>
      </c>
      <c r="E44" s="2">
        <v>7.25</v>
      </c>
      <c r="F44" t="s">
        <v>26</v>
      </c>
      <c r="G44" t="s">
        <v>27</v>
      </c>
      <c r="H44" t="s">
        <v>28</v>
      </c>
      <c r="K44" t="s">
        <v>178</v>
      </c>
      <c r="L44" t="s">
        <v>179</v>
      </c>
      <c r="M44">
        <v>1425</v>
      </c>
      <c r="N44" t="s">
        <v>31</v>
      </c>
      <c r="O44">
        <v>2007</v>
      </c>
      <c r="P44">
        <v>1</v>
      </c>
      <c r="Q44">
        <v>1</v>
      </c>
      <c r="R44" t="s">
        <v>32</v>
      </c>
      <c r="S44" t="s">
        <v>49</v>
      </c>
      <c r="T44" t="s">
        <v>142</v>
      </c>
      <c r="U44" t="s">
        <v>143</v>
      </c>
      <c r="V44" t="s">
        <v>144</v>
      </c>
      <c r="W44" t="s">
        <v>145</v>
      </c>
      <c r="X44" t="s">
        <v>38</v>
      </c>
      <c r="Y44" t="s">
        <v>39</v>
      </c>
      <c r="Z44" s="2">
        <v>14.74</v>
      </c>
    </row>
    <row r="45" spans="1:26" x14ac:dyDescent="0.3">
      <c r="A45" s="1">
        <v>39083</v>
      </c>
      <c r="B45" s="1">
        <v>39086</v>
      </c>
      <c r="C45">
        <v>1</v>
      </c>
      <c r="D45" s="2">
        <v>63.6</v>
      </c>
      <c r="E45" s="2">
        <v>33.15</v>
      </c>
      <c r="F45" t="s">
        <v>26</v>
      </c>
      <c r="G45" t="s">
        <v>27</v>
      </c>
      <c r="H45" t="s">
        <v>28</v>
      </c>
      <c r="K45" t="s">
        <v>155</v>
      </c>
      <c r="L45" t="s">
        <v>156</v>
      </c>
      <c r="M45">
        <v>3145</v>
      </c>
      <c r="N45" t="s">
        <v>31</v>
      </c>
      <c r="O45">
        <v>2007</v>
      </c>
      <c r="P45">
        <v>1</v>
      </c>
      <c r="Q45">
        <v>1</v>
      </c>
      <c r="R45" t="s">
        <v>32</v>
      </c>
      <c r="S45" t="s">
        <v>49</v>
      </c>
      <c r="T45" t="s">
        <v>142</v>
      </c>
      <c r="U45" t="s">
        <v>149</v>
      </c>
      <c r="V45" t="s">
        <v>150</v>
      </c>
      <c r="W45" t="s">
        <v>151</v>
      </c>
      <c r="X45" t="s">
        <v>38</v>
      </c>
      <c r="Y45" t="s">
        <v>39</v>
      </c>
      <c r="Z45" s="2">
        <v>30.45</v>
      </c>
    </row>
    <row r="46" spans="1:26" x14ac:dyDescent="0.3">
      <c r="A46" s="1">
        <v>39083</v>
      </c>
      <c r="B46" s="1">
        <v>39084</v>
      </c>
      <c r="C46">
        <v>2</v>
      </c>
      <c r="D46" s="2">
        <v>86</v>
      </c>
      <c r="E46" s="2">
        <v>18.5</v>
      </c>
      <c r="F46" t="s">
        <v>26</v>
      </c>
      <c r="G46" t="s">
        <v>27</v>
      </c>
      <c r="H46" t="s">
        <v>28</v>
      </c>
      <c r="K46" t="s">
        <v>178</v>
      </c>
      <c r="L46" t="s">
        <v>179</v>
      </c>
      <c r="M46">
        <v>1425</v>
      </c>
      <c r="N46" t="s">
        <v>31</v>
      </c>
      <c r="O46">
        <v>2007</v>
      </c>
      <c r="P46">
        <v>1</v>
      </c>
      <c r="Q46">
        <v>1</v>
      </c>
      <c r="R46" t="s">
        <v>32</v>
      </c>
      <c r="S46" t="s">
        <v>49</v>
      </c>
      <c r="T46" t="s">
        <v>50</v>
      </c>
      <c r="U46" t="s">
        <v>132</v>
      </c>
      <c r="V46" t="s">
        <v>152</v>
      </c>
      <c r="W46" t="s">
        <v>89</v>
      </c>
      <c r="X46" t="s">
        <v>84</v>
      </c>
      <c r="Y46" t="s">
        <v>55</v>
      </c>
      <c r="Z46" s="2">
        <v>49</v>
      </c>
    </row>
    <row r="47" spans="1:26" x14ac:dyDescent="0.3">
      <c r="A47" s="1">
        <v>39083</v>
      </c>
      <c r="B47" s="1">
        <v>39084</v>
      </c>
      <c r="C47">
        <v>1</v>
      </c>
      <c r="D47" s="2">
        <v>181.5</v>
      </c>
      <c r="E47" s="2">
        <v>77.849999999999994</v>
      </c>
      <c r="F47" t="s">
        <v>26</v>
      </c>
      <c r="G47" t="s">
        <v>27</v>
      </c>
      <c r="H47" t="s">
        <v>28</v>
      </c>
      <c r="K47" t="s">
        <v>178</v>
      </c>
      <c r="L47" t="s">
        <v>179</v>
      </c>
      <c r="M47">
        <v>1425</v>
      </c>
      <c r="N47" t="s">
        <v>31</v>
      </c>
      <c r="O47">
        <v>2007</v>
      </c>
      <c r="P47">
        <v>1</v>
      </c>
      <c r="Q47">
        <v>1</v>
      </c>
      <c r="R47" t="s">
        <v>32</v>
      </c>
      <c r="S47" t="s">
        <v>49</v>
      </c>
      <c r="T47" t="s">
        <v>50</v>
      </c>
      <c r="U47" t="s">
        <v>132</v>
      </c>
      <c r="V47" t="s">
        <v>153</v>
      </c>
      <c r="W47" t="s">
        <v>89</v>
      </c>
      <c r="X47" t="s">
        <v>84</v>
      </c>
      <c r="Y47" t="s">
        <v>55</v>
      </c>
      <c r="Z47" s="2">
        <v>103.65</v>
      </c>
    </row>
    <row r="48" spans="1:26" x14ac:dyDescent="0.3">
      <c r="A48" s="1">
        <v>39084</v>
      </c>
      <c r="B48" s="1">
        <v>39084</v>
      </c>
      <c r="C48">
        <v>5</v>
      </c>
      <c r="D48" s="2">
        <v>483.5</v>
      </c>
      <c r="E48" s="2">
        <v>48.45</v>
      </c>
      <c r="F48" t="s">
        <v>26</v>
      </c>
      <c r="G48" t="s">
        <v>154</v>
      </c>
      <c r="H48" t="s">
        <v>28</v>
      </c>
      <c r="K48" t="s">
        <v>155</v>
      </c>
      <c r="L48" t="s">
        <v>156</v>
      </c>
      <c r="M48">
        <v>3145</v>
      </c>
      <c r="N48" t="s">
        <v>31</v>
      </c>
      <c r="O48">
        <v>2007</v>
      </c>
      <c r="P48">
        <v>1</v>
      </c>
      <c r="Q48">
        <v>1</v>
      </c>
      <c r="R48" t="s">
        <v>32</v>
      </c>
      <c r="S48" t="s">
        <v>62</v>
      </c>
      <c r="T48" t="s">
        <v>62</v>
      </c>
      <c r="U48" t="s">
        <v>157</v>
      </c>
      <c r="V48" t="s">
        <v>158</v>
      </c>
      <c r="W48" t="s">
        <v>159</v>
      </c>
      <c r="X48" t="s">
        <v>79</v>
      </c>
      <c r="Y48" t="s">
        <v>55</v>
      </c>
      <c r="Z48" s="2">
        <v>241.25</v>
      </c>
    </row>
    <row r="49" spans="1:26" x14ac:dyDescent="0.3">
      <c r="A49" s="1">
        <v>39084</v>
      </c>
      <c r="B49" s="1">
        <v>39084</v>
      </c>
      <c r="C49">
        <v>2</v>
      </c>
      <c r="D49" s="2">
        <v>44</v>
      </c>
      <c r="E49" s="2">
        <v>9.1</v>
      </c>
      <c r="F49" t="s">
        <v>26</v>
      </c>
      <c r="G49" t="s">
        <v>154</v>
      </c>
      <c r="H49" t="s">
        <v>28</v>
      </c>
      <c r="K49" t="s">
        <v>29</v>
      </c>
      <c r="L49" t="s">
        <v>160</v>
      </c>
      <c r="M49">
        <v>6073</v>
      </c>
      <c r="N49" t="s">
        <v>31</v>
      </c>
      <c r="O49">
        <v>2007</v>
      </c>
      <c r="P49">
        <v>1</v>
      </c>
      <c r="Q49">
        <v>1</v>
      </c>
      <c r="R49" t="s">
        <v>32</v>
      </c>
      <c r="S49" t="s">
        <v>49</v>
      </c>
      <c r="T49" t="s">
        <v>161</v>
      </c>
      <c r="U49" t="s">
        <v>162</v>
      </c>
      <c r="V49" t="s">
        <v>163</v>
      </c>
      <c r="W49" t="s">
        <v>164</v>
      </c>
      <c r="X49" t="s">
        <v>38</v>
      </c>
      <c r="Y49" t="s">
        <v>39</v>
      </c>
      <c r="Z49" s="2">
        <v>25.8</v>
      </c>
    </row>
    <row r="50" spans="1:26" x14ac:dyDescent="0.3">
      <c r="A50" s="1">
        <v>39084</v>
      </c>
      <c r="B50" s="1">
        <v>39084</v>
      </c>
      <c r="C50">
        <v>3</v>
      </c>
      <c r="D50" s="2">
        <v>96.3</v>
      </c>
      <c r="E50" s="2">
        <v>15.35</v>
      </c>
      <c r="F50" t="s">
        <v>26</v>
      </c>
      <c r="G50" t="s">
        <v>154</v>
      </c>
      <c r="H50" t="s">
        <v>28</v>
      </c>
      <c r="K50" t="s">
        <v>40</v>
      </c>
      <c r="L50" t="s">
        <v>165</v>
      </c>
      <c r="M50">
        <v>2234</v>
      </c>
      <c r="N50" t="s">
        <v>31</v>
      </c>
      <c r="O50">
        <v>2007</v>
      </c>
      <c r="P50">
        <v>1</v>
      </c>
      <c r="Q50">
        <v>1</v>
      </c>
      <c r="R50" t="s">
        <v>32</v>
      </c>
      <c r="S50" t="s">
        <v>49</v>
      </c>
      <c r="T50" t="s">
        <v>50</v>
      </c>
      <c r="U50" t="s">
        <v>132</v>
      </c>
      <c r="V50" t="s">
        <v>166</v>
      </c>
      <c r="W50" t="s">
        <v>97</v>
      </c>
      <c r="X50" t="s">
        <v>98</v>
      </c>
      <c r="Y50" t="s">
        <v>55</v>
      </c>
      <c r="Z50" s="2">
        <v>50.25</v>
      </c>
    </row>
    <row r="51" spans="1:26" x14ac:dyDescent="0.3">
      <c r="A51" s="1">
        <v>39084</v>
      </c>
      <c r="B51" s="1">
        <v>39084</v>
      </c>
      <c r="C51">
        <v>1</v>
      </c>
      <c r="D51" s="2">
        <v>15.9</v>
      </c>
      <c r="E51" s="2">
        <v>6.3</v>
      </c>
      <c r="F51" t="s">
        <v>26</v>
      </c>
      <c r="G51" t="s">
        <v>154</v>
      </c>
      <c r="H51" t="s">
        <v>28</v>
      </c>
      <c r="K51" t="s">
        <v>40</v>
      </c>
      <c r="L51" t="s">
        <v>165</v>
      </c>
      <c r="M51">
        <v>2234</v>
      </c>
      <c r="N51" t="s">
        <v>31</v>
      </c>
      <c r="O51">
        <v>2007</v>
      </c>
      <c r="P51">
        <v>1</v>
      </c>
      <c r="Q51">
        <v>1</v>
      </c>
      <c r="R51" t="s">
        <v>32</v>
      </c>
      <c r="S51" t="s">
        <v>49</v>
      </c>
      <c r="T51" t="s">
        <v>50</v>
      </c>
      <c r="U51" t="s">
        <v>51</v>
      </c>
      <c r="V51" t="s">
        <v>167</v>
      </c>
      <c r="W51" t="s">
        <v>53</v>
      </c>
      <c r="X51" t="s">
        <v>54</v>
      </c>
      <c r="Y51" t="s">
        <v>55</v>
      </c>
      <c r="Z51" s="2">
        <v>9.6</v>
      </c>
    </row>
    <row r="52" spans="1:26" x14ac:dyDescent="0.3">
      <c r="A52" s="1">
        <v>39084</v>
      </c>
      <c r="B52" s="1">
        <v>39084</v>
      </c>
      <c r="C52">
        <v>3</v>
      </c>
      <c r="D52" s="2">
        <v>50.7</v>
      </c>
      <c r="E52" s="2">
        <v>7.6</v>
      </c>
      <c r="F52" t="s">
        <v>26</v>
      </c>
      <c r="G52" t="s">
        <v>154</v>
      </c>
      <c r="H52" t="s">
        <v>28</v>
      </c>
      <c r="K52" t="s">
        <v>40</v>
      </c>
      <c r="L52" t="s">
        <v>168</v>
      </c>
      <c r="M52">
        <v>1590</v>
      </c>
      <c r="N52" t="s">
        <v>31</v>
      </c>
      <c r="O52">
        <v>2007</v>
      </c>
      <c r="P52">
        <v>1</v>
      </c>
      <c r="Q52">
        <v>1</v>
      </c>
      <c r="R52" t="s">
        <v>32</v>
      </c>
      <c r="S52" t="s">
        <v>49</v>
      </c>
      <c r="T52" t="s">
        <v>50</v>
      </c>
      <c r="U52" t="s">
        <v>132</v>
      </c>
      <c r="V52" t="s">
        <v>169</v>
      </c>
      <c r="W52" t="s">
        <v>170</v>
      </c>
      <c r="X52" t="s">
        <v>171</v>
      </c>
      <c r="Y52" t="s">
        <v>55</v>
      </c>
      <c r="Z52" s="2">
        <v>27.9</v>
      </c>
    </row>
    <row r="53" spans="1:26" x14ac:dyDescent="0.3">
      <c r="A53" s="1">
        <v>39084</v>
      </c>
      <c r="B53" s="1">
        <v>39084</v>
      </c>
      <c r="C53">
        <v>2</v>
      </c>
      <c r="D53" s="2">
        <v>29.6</v>
      </c>
      <c r="E53" s="2">
        <v>7.5</v>
      </c>
      <c r="F53" t="s">
        <v>26</v>
      </c>
      <c r="G53" t="s">
        <v>154</v>
      </c>
      <c r="H53" t="s">
        <v>28</v>
      </c>
      <c r="K53" t="s">
        <v>40</v>
      </c>
      <c r="L53" t="s">
        <v>172</v>
      </c>
      <c r="M53">
        <v>2756</v>
      </c>
      <c r="N53" t="s">
        <v>31</v>
      </c>
      <c r="O53">
        <v>2007</v>
      </c>
      <c r="P53">
        <v>1</v>
      </c>
      <c r="Q53">
        <v>1</v>
      </c>
      <c r="R53" t="s">
        <v>32</v>
      </c>
      <c r="S53" t="s">
        <v>49</v>
      </c>
      <c r="T53" t="s">
        <v>57</v>
      </c>
      <c r="U53" t="s">
        <v>57</v>
      </c>
      <c r="V53" t="s">
        <v>173</v>
      </c>
      <c r="W53" t="s">
        <v>59</v>
      </c>
      <c r="X53" t="s">
        <v>60</v>
      </c>
      <c r="Y53" t="s">
        <v>55</v>
      </c>
      <c r="Z53" s="2">
        <v>14.6</v>
      </c>
    </row>
    <row r="54" spans="1:26" x14ac:dyDescent="0.3">
      <c r="A54" s="1">
        <v>39084</v>
      </c>
      <c r="B54" s="1">
        <v>39084</v>
      </c>
      <c r="C54">
        <v>2</v>
      </c>
      <c r="D54" s="2">
        <v>35.200000000000003</v>
      </c>
      <c r="E54" s="2">
        <v>1.75</v>
      </c>
      <c r="F54" t="s">
        <v>26</v>
      </c>
      <c r="G54" t="s">
        <v>154</v>
      </c>
      <c r="H54" t="s">
        <v>28</v>
      </c>
      <c r="K54" t="s">
        <v>40</v>
      </c>
      <c r="L54" t="s">
        <v>172</v>
      </c>
      <c r="M54">
        <v>2756</v>
      </c>
      <c r="N54" t="s">
        <v>31</v>
      </c>
      <c r="O54">
        <v>2007</v>
      </c>
      <c r="P54">
        <v>1</v>
      </c>
      <c r="Q54">
        <v>1</v>
      </c>
      <c r="R54" t="s">
        <v>32</v>
      </c>
      <c r="S54" t="s">
        <v>49</v>
      </c>
      <c r="T54" t="s">
        <v>57</v>
      </c>
      <c r="U54" t="s">
        <v>174</v>
      </c>
      <c r="V54" t="s">
        <v>175</v>
      </c>
      <c r="W54" t="s">
        <v>176</v>
      </c>
      <c r="X54" t="s">
        <v>38</v>
      </c>
      <c r="Y54" t="s">
        <v>39</v>
      </c>
      <c r="Z54" s="2">
        <v>31.7</v>
      </c>
    </row>
    <row r="55" spans="1:26" x14ac:dyDescent="0.3">
      <c r="A55" s="1">
        <v>39084</v>
      </c>
      <c r="B55" s="1">
        <v>39085</v>
      </c>
      <c r="C55">
        <v>2</v>
      </c>
      <c r="D55" s="2">
        <v>90.4</v>
      </c>
      <c r="E55" s="2">
        <v>18.149999999999999</v>
      </c>
      <c r="F55" t="s">
        <v>26</v>
      </c>
      <c r="G55" t="s">
        <v>177</v>
      </c>
      <c r="H55" t="s">
        <v>28</v>
      </c>
      <c r="K55" t="s">
        <v>178</v>
      </c>
      <c r="L55" t="s">
        <v>179</v>
      </c>
      <c r="M55">
        <v>1425</v>
      </c>
      <c r="N55" t="s">
        <v>31</v>
      </c>
      <c r="O55">
        <v>2007</v>
      </c>
      <c r="P55">
        <v>1</v>
      </c>
      <c r="Q55">
        <v>1</v>
      </c>
      <c r="R55" t="s">
        <v>32</v>
      </c>
      <c r="S55" t="s">
        <v>49</v>
      </c>
      <c r="T55" t="s">
        <v>50</v>
      </c>
      <c r="U55" t="s">
        <v>132</v>
      </c>
      <c r="V55" t="s">
        <v>180</v>
      </c>
      <c r="W55" t="s">
        <v>89</v>
      </c>
      <c r="X55" t="s">
        <v>84</v>
      </c>
      <c r="Y55" t="s">
        <v>55</v>
      </c>
      <c r="Z55" s="2">
        <v>54.1</v>
      </c>
    </row>
    <row r="56" spans="1:26" x14ac:dyDescent="0.3">
      <c r="A56" s="1">
        <v>39084</v>
      </c>
      <c r="B56" s="1">
        <v>39085</v>
      </c>
      <c r="C56">
        <v>4</v>
      </c>
      <c r="D56" s="2">
        <v>363.6</v>
      </c>
      <c r="E56" s="2">
        <v>45.4</v>
      </c>
      <c r="F56" t="s">
        <v>26</v>
      </c>
      <c r="G56" t="s">
        <v>177</v>
      </c>
      <c r="H56" t="s">
        <v>28</v>
      </c>
      <c r="K56" t="s">
        <v>178</v>
      </c>
      <c r="L56" t="s">
        <v>179</v>
      </c>
      <c r="M56">
        <v>1425</v>
      </c>
      <c r="N56" t="s">
        <v>31</v>
      </c>
      <c r="O56">
        <v>2007</v>
      </c>
      <c r="P56">
        <v>1</v>
      </c>
      <c r="Q56">
        <v>1</v>
      </c>
      <c r="R56" t="s">
        <v>32</v>
      </c>
      <c r="S56" t="s">
        <v>49</v>
      </c>
      <c r="T56" t="s">
        <v>50</v>
      </c>
      <c r="U56" t="s">
        <v>95</v>
      </c>
      <c r="V56" t="s">
        <v>181</v>
      </c>
      <c r="W56" t="s">
        <v>97</v>
      </c>
      <c r="X56" t="s">
        <v>98</v>
      </c>
      <c r="Y56" t="s">
        <v>55</v>
      </c>
      <c r="Z56" s="2">
        <v>182</v>
      </c>
    </row>
    <row r="57" spans="1:26" x14ac:dyDescent="0.3">
      <c r="A57" s="1">
        <v>39084</v>
      </c>
      <c r="B57" s="1">
        <v>39084</v>
      </c>
      <c r="C57">
        <v>2</v>
      </c>
      <c r="D57" s="2">
        <v>46.4</v>
      </c>
      <c r="E57" s="2">
        <v>11.1</v>
      </c>
      <c r="F57" t="s">
        <v>26</v>
      </c>
      <c r="G57" t="s">
        <v>154</v>
      </c>
      <c r="H57" t="s">
        <v>28</v>
      </c>
      <c r="K57" t="s">
        <v>155</v>
      </c>
      <c r="L57" t="s">
        <v>182</v>
      </c>
      <c r="M57">
        <v>3060</v>
      </c>
      <c r="N57" t="s">
        <v>31</v>
      </c>
      <c r="O57">
        <v>2007</v>
      </c>
      <c r="P57">
        <v>1</v>
      </c>
      <c r="Q57">
        <v>1</v>
      </c>
      <c r="R57" t="s">
        <v>32</v>
      </c>
      <c r="S57" t="s">
        <v>49</v>
      </c>
      <c r="T57" t="s">
        <v>92</v>
      </c>
      <c r="U57" t="s">
        <v>93</v>
      </c>
      <c r="V57" t="s">
        <v>183</v>
      </c>
      <c r="W57" t="s">
        <v>184</v>
      </c>
      <c r="X57" t="s">
        <v>185</v>
      </c>
      <c r="Y57" t="s">
        <v>55</v>
      </c>
      <c r="Z57" s="2">
        <v>24.2</v>
      </c>
    </row>
    <row r="58" spans="1:26" x14ac:dyDescent="0.3">
      <c r="A58" s="1">
        <v>39084</v>
      </c>
      <c r="B58" s="1">
        <v>39087</v>
      </c>
      <c r="C58">
        <v>2</v>
      </c>
      <c r="D58" s="2">
        <v>407.8</v>
      </c>
      <c r="E58" s="2">
        <v>95.1</v>
      </c>
      <c r="F58" t="s">
        <v>26</v>
      </c>
      <c r="G58" t="s">
        <v>27</v>
      </c>
      <c r="H58" t="s">
        <v>28</v>
      </c>
      <c r="K58" t="s">
        <v>178</v>
      </c>
      <c r="L58" t="s">
        <v>186</v>
      </c>
      <c r="M58">
        <v>9726</v>
      </c>
      <c r="N58" t="s">
        <v>31</v>
      </c>
      <c r="O58">
        <v>2007</v>
      </c>
      <c r="P58">
        <v>1</v>
      </c>
      <c r="Q58">
        <v>1</v>
      </c>
      <c r="R58" t="s">
        <v>32</v>
      </c>
      <c r="S58" t="s">
        <v>49</v>
      </c>
      <c r="T58" t="s">
        <v>50</v>
      </c>
      <c r="U58" t="s">
        <v>132</v>
      </c>
      <c r="V58" t="s">
        <v>187</v>
      </c>
      <c r="W58" t="s">
        <v>188</v>
      </c>
      <c r="X58" t="s">
        <v>38</v>
      </c>
      <c r="Y58" t="s">
        <v>39</v>
      </c>
      <c r="Z58" s="2">
        <v>217.6</v>
      </c>
    </row>
    <row r="59" spans="1:26" x14ac:dyDescent="0.3">
      <c r="A59" s="1">
        <v>39084</v>
      </c>
      <c r="B59" s="1">
        <v>39087</v>
      </c>
      <c r="C59">
        <v>3</v>
      </c>
      <c r="D59" s="2">
        <v>541.20000000000005</v>
      </c>
      <c r="E59" s="2">
        <v>87.1</v>
      </c>
      <c r="F59" t="s">
        <v>26</v>
      </c>
      <c r="G59" t="s">
        <v>27</v>
      </c>
      <c r="H59" t="s">
        <v>28</v>
      </c>
      <c r="K59" t="s">
        <v>178</v>
      </c>
      <c r="L59" t="s">
        <v>186</v>
      </c>
      <c r="M59">
        <v>9726</v>
      </c>
      <c r="N59" t="s">
        <v>31</v>
      </c>
      <c r="O59">
        <v>2007</v>
      </c>
      <c r="P59">
        <v>1</v>
      </c>
      <c r="Q59">
        <v>1</v>
      </c>
      <c r="R59" t="s">
        <v>32</v>
      </c>
      <c r="S59" t="s">
        <v>49</v>
      </c>
      <c r="T59" t="s">
        <v>50</v>
      </c>
      <c r="U59" t="s">
        <v>132</v>
      </c>
      <c r="V59" t="s">
        <v>189</v>
      </c>
      <c r="W59" t="s">
        <v>188</v>
      </c>
      <c r="X59" t="s">
        <v>38</v>
      </c>
      <c r="Y59" t="s">
        <v>39</v>
      </c>
      <c r="Z59" s="2">
        <v>279.89999999999998</v>
      </c>
    </row>
    <row r="60" spans="1:26" x14ac:dyDescent="0.3">
      <c r="A60" s="1">
        <v>39084</v>
      </c>
      <c r="B60" s="1">
        <v>39084</v>
      </c>
      <c r="C60">
        <v>3</v>
      </c>
      <c r="D60" s="2">
        <v>211.8</v>
      </c>
      <c r="E60" s="2">
        <v>33.65</v>
      </c>
      <c r="F60" t="s">
        <v>26</v>
      </c>
      <c r="G60" t="s">
        <v>154</v>
      </c>
      <c r="H60" t="s">
        <v>28</v>
      </c>
      <c r="K60" t="s">
        <v>40</v>
      </c>
      <c r="L60" t="s">
        <v>190</v>
      </c>
      <c r="M60">
        <v>2285</v>
      </c>
      <c r="N60" t="s">
        <v>31</v>
      </c>
      <c r="O60">
        <v>2007</v>
      </c>
      <c r="P60">
        <v>1</v>
      </c>
      <c r="Q60">
        <v>1</v>
      </c>
      <c r="R60" t="s">
        <v>32</v>
      </c>
      <c r="S60" t="s">
        <v>33</v>
      </c>
      <c r="T60" t="s">
        <v>34</v>
      </c>
      <c r="U60" t="s">
        <v>113</v>
      </c>
      <c r="V60" t="s">
        <v>191</v>
      </c>
      <c r="W60" t="s">
        <v>115</v>
      </c>
      <c r="X60" t="s">
        <v>56</v>
      </c>
      <c r="Y60" t="s">
        <v>39</v>
      </c>
      <c r="Z60" s="2">
        <v>110.85</v>
      </c>
    </row>
    <row r="61" spans="1:26" x14ac:dyDescent="0.3">
      <c r="A61" s="1">
        <v>39084</v>
      </c>
      <c r="B61" s="1">
        <v>39084</v>
      </c>
      <c r="C61">
        <v>2</v>
      </c>
      <c r="D61" s="2">
        <v>184.2</v>
      </c>
      <c r="E61" s="2">
        <v>36.9</v>
      </c>
      <c r="F61" t="s">
        <v>26</v>
      </c>
      <c r="G61" t="s">
        <v>154</v>
      </c>
      <c r="H61" t="s">
        <v>28</v>
      </c>
      <c r="K61" t="s">
        <v>40</v>
      </c>
      <c r="L61" t="s">
        <v>190</v>
      </c>
      <c r="M61">
        <v>2285</v>
      </c>
      <c r="N61" t="s">
        <v>31</v>
      </c>
      <c r="O61">
        <v>2007</v>
      </c>
      <c r="P61">
        <v>1</v>
      </c>
      <c r="Q61">
        <v>1</v>
      </c>
      <c r="R61" t="s">
        <v>32</v>
      </c>
      <c r="S61" t="s">
        <v>33</v>
      </c>
      <c r="T61" t="s">
        <v>34</v>
      </c>
      <c r="U61" t="s">
        <v>192</v>
      </c>
      <c r="V61" t="s">
        <v>193</v>
      </c>
      <c r="W61" t="s">
        <v>194</v>
      </c>
      <c r="X61" t="s">
        <v>38</v>
      </c>
      <c r="Y61" t="s">
        <v>39</v>
      </c>
      <c r="Z61" s="2">
        <v>110.4</v>
      </c>
    </row>
    <row r="62" spans="1:26" x14ac:dyDescent="0.3">
      <c r="A62" s="1">
        <v>39084</v>
      </c>
      <c r="B62" s="1">
        <v>39084</v>
      </c>
      <c r="C62">
        <v>1</v>
      </c>
      <c r="D62" s="2">
        <v>54</v>
      </c>
      <c r="E62" s="2">
        <v>27.1</v>
      </c>
      <c r="F62" t="s">
        <v>26</v>
      </c>
      <c r="G62" t="s">
        <v>154</v>
      </c>
      <c r="H62" t="s">
        <v>28</v>
      </c>
      <c r="K62" t="s">
        <v>195</v>
      </c>
      <c r="L62" t="s">
        <v>196</v>
      </c>
      <c r="M62">
        <v>5062</v>
      </c>
      <c r="N62" t="s">
        <v>31</v>
      </c>
      <c r="O62">
        <v>2007</v>
      </c>
      <c r="P62">
        <v>1</v>
      </c>
      <c r="Q62">
        <v>1</v>
      </c>
      <c r="R62" t="s">
        <v>32</v>
      </c>
      <c r="S62" t="s">
        <v>49</v>
      </c>
      <c r="T62" t="s">
        <v>142</v>
      </c>
      <c r="U62" t="s">
        <v>149</v>
      </c>
      <c r="V62" t="s">
        <v>197</v>
      </c>
      <c r="W62" t="s">
        <v>198</v>
      </c>
      <c r="X62" t="s">
        <v>54</v>
      </c>
      <c r="Y62" t="s">
        <v>55</v>
      </c>
      <c r="Z62" s="2">
        <v>26.9</v>
      </c>
    </row>
    <row r="63" spans="1:26" x14ac:dyDescent="0.3">
      <c r="A63" s="1">
        <v>39084</v>
      </c>
      <c r="B63" s="1">
        <v>39084</v>
      </c>
      <c r="C63">
        <v>2</v>
      </c>
      <c r="D63" s="2">
        <v>331</v>
      </c>
      <c r="E63" s="2">
        <v>76.5</v>
      </c>
      <c r="F63" t="s">
        <v>26</v>
      </c>
      <c r="G63" t="s">
        <v>154</v>
      </c>
      <c r="H63" t="s">
        <v>28</v>
      </c>
      <c r="K63" t="s">
        <v>29</v>
      </c>
      <c r="L63" t="s">
        <v>199</v>
      </c>
      <c r="M63">
        <v>6220</v>
      </c>
      <c r="N63" t="s">
        <v>31</v>
      </c>
      <c r="O63">
        <v>2007</v>
      </c>
      <c r="P63">
        <v>1</v>
      </c>
      <c r="Q63">
        <v>1</v>
      </c>
      <c r="R63" t="s">
        <v>32</v>
      </c>
      <c r="S63" t="s">
        <v>62</v>
      </c>
      <c r="T63" t="s">
        <v>62</v>
      </c>
      <c r="U63" t="s">
        <v>200</v>
      </c>
      <c r="V63" t="s">
        <v>201</v>
      </c>
      <c r="W63" t="s">
        <v>125</v>
      </c>
      <c r="X63" t="s">
        <v>38</v>
      </c>
      <c r="Y63" t="s">
        <v>39</v>
      </c>
      <c r="Z63" s="2">
        <v>178</v>
      </c>
    </row>
    <row r="64" spans="1:26" x14ac:dyDescent="0.3">
      <c r="A64" s="1">
        <v>39084</v>
      </c>
      <c r="B64" s="1">
        <v>39088</v>
      </c>
      <c r="C64">
        <v>5</v>
      </c>
      <c r="D64" s="2">
        <v>233.5</v>
      </c>
      <c r="E64" s="2">
        <v>22.25</v>
      </c>
      <c r="F64" t="s">
        <v>26</v>
      </c>
      <c r="G64" t="s">
        <v>177</v>
      </c>
      <c r="H64" t="s">
        <v>28</v>
      </c>
      <c r="K64" t="s">
        <v>40</v>
      </c>
      <c r="L64" t="s">
        <v>202</v>
      </c>
      <c r="M64">
        <v>2150</v>
      </c>
      <c r="N64" t="s">
        <v>31</v>
      </c>
      <c r="O64">
        <v>2007</v>
      </c>
      <c r="P64">
        <v>1</v>
      </c>
      <c r="Q64">
        <v>1</v>
      </c>
      <c r="R64" t="s">
        <v>32</v>
      </c>
      <c r="S64" t="s">
        <v>33</v>
      </c>
      <c r="T64" t="s">
        <v>34</v>
      </c>
      <c r="U64" t="s">
        <v>113</v>
      </c>
      <c r="V64" t="s">
        <v>203</v>
      </c>
      <c r="W64" t="s">
        <v>115</v>
      </c>
      <c r="X64" t="s">
        <v>56</v>
      </c>
      <c r="Y64" t="s">
        <v>39</v>
      </c>
      <c r="Z64" s="2">
        <v>122.25</v>
      </c>
    </row>
    <row r="65" spans="1:26" x14ac:dyDescent="0.3">
      <c r="A65" s="1">
        <v>39084</v>
      </c>
      <c r="B65" s="1">
        <v>39084</v>
      </c>
      <c r="C65">
        <v>2</v>
      </c>
      <c r="D65" s="2">
        <v>66</v>
      </c>
      <c r="E65" s="2">
        <v>16.600000000000001</v>
      </c>
      <c r="F65" t="s">
        <v>26</v>
      </c>
      <c r="G65" t="s">
        <v>154</v>
      </c>
      <c r="H65" t="s">
        <v>28</v>
      </c>
      <c r="K65" t="s">
        <v>40</v>
      </c>
      <c r="L65" t="s">
        <v>204</v>
      </c>
      <c r="M65">
        <v>217</v>
      </c>
      <c r="N65" t="s">
        <v>31</v>
      </c>
      <c r="O65">
        <v>2007</v>
      </c>
      <c r="P65">
        <v>1</v>
      </c>
      <c r="Q65">
        <v>1</v>
      </c>
      <c r="R65" t="s">
        <v>32</v>
      </c>
      <c r="S65" t="s">
        <v>33</v>
      </c>
      <c r="T65" t="s">
        <v>34</v>
      </c>
      <c r="U65" t="s">
        <v>42</v>
      </c>
      <c r="V65" t="s">
        <v>205</v>
      </c>
      <c r="W65" t="s">
        <v>44</v>
      </c>
      <c r="X65" t="s">
        <v>38</v>
      </c>
      <c r="Y65" t="s">
        <v>39</v>
      </c>
      <c r="Z65" s="2">
        <v>32.799999999999997</v>
      </c>
    </row>
    <row r="66" spans="1:26" x14ac:dyDescent="0.3">
      <c r="A66" s="1">
        <v>39084</v>
      </c>
      <c r="B66" s="1">
        <v>39084</v>
      </c>
      <c r="C66">
        <v>2</v>
      </c>
      <c r="D66" s="2">
        <v>73.400000000000006</v>
      </c>
      <c r="E66" s="2">
        <v>18.45</v>
      </c>
      <c r="F66" t="s">
        <v>26</v>
      </c>
      <c r="G66" t="s">
        <v>154</v>
      </c>
      <c r="H66" t="s">
        <v>28</v>
      </c>
      <c r="K66" t="s">
        <v>40</v>
      </c>
      <c r="L66" t="s">
        <v>204</v>
      </c>
      <c r="M66">
        <v>217</v>
      </c>
      <c r="N66" t="s">
        <v>31</v>
      </c>
      <c r="O66">
        <v>2007</v>
      </c>
      <c r="P66">
        <v>1</v>
      </c>
      <c r="Q66">
        <v>1</v>
      </c>
      <c r="R66" t="s">
        <v>32</v>
      </c>
      <c r="S66" t="s">
        <v>33</v>
      </c>
      <c r="T66" t="s">
        <v>34</v>
      </c>
      <c r="U66" t="s">
        <v>42</v>
      </c>
      <c r="V66" t="s">
        <v>206</v>
      </c>
      <c r="W66" t="s">
        <v>44</v>
      </c>
      <c r="X66" t="s">
        <v>38</v>
      </c>
      <c r="Y66" t="s">
        <v>39</v>
      </c>
      <c r="Z66" s="2">
        <v>36.5</v>
      </c>
    </row>
    <row r="67" spans="1:26" x14ac:dyDescent="0.3">
      <c r="A67" s="1">
        <v>39084</v>
      </c>
      <c r="B67" s="1">
        <v>39084</v>
      </c>
      <c r="C67">
        <v>2</v>
      </c>
      <c r="D67" s="2">
        <v>167</v>
      </c>
      <c r="E67" s="2">
        <v>41.85</v>
      </c>
      <c r="F67" t="s">
        <v>26</v>
      </c>
      <c r="G67" t="s">
        <v>154</v>
      </c>
      <c r="H67" t="s">
        <v>28</v>
      </c>
      <c r="K67" t="s">
        <v>29</v>
      </c>
      <c r="L67" t="s">
        <v>207</v>
      </c>
      <c r="M67">
        <v>6530</v>
      </c>
      <c r="N67" t="s">
        <v>31</v>
      </c>
      <c r="O67">
        <v>2007</v>
      </c>
      <c r="P67">
        <v>1</v>
      </c>
      <c r="Q67">
        <v>1</v>
      </c>
      <c r="R67" t="s">
        <v>32</v>
      </c>
      <c r="S67" t="s">
        <v>33</v>
      </c>
      <c r="T67" t="s">
        <v>34</v>
      </c>
      <c r="U67" t="s">
        <v>42</v>
      </c>
      <c r="V67" t="s">
        <v>208</v>
      </c>
      <c r="W67" t="s">
        <v>44</v>
      </c>
      <c r="X67" t="s">
        <v>38</v>
      </c>
      <c r="Y67" t="s">
        <v>39</v>
      </c>
      <c r="Z67" s="2">
        <v>83.3</v>
      </c>
    </row>
    <row r="68" spans="1:26" x14ac:dyDescent="0.3">
      <c r="A68" s="1">
        <v>39084</v>
      </c>
      <c r="B68" s="1">
        <v>39084</v>
      </c>
      <c r="C68">
        <v>2</v>
      </c>
      <c r="D68" s="2">
        <v>43</v>
      </c>
      <c r="E68" s="2">
        <v>10.199999999999999</v>
      </c>
      <c r="F68" t="s">
        <v>26</v>
      </c>
      <c r="G68" t="s">
        <v>154</v>
      </c>
      <c r="H68" t="s">
        <v>28</v>
      </c>
      <c r="K68" t="s">
        <v>29</v>
      </c>
      <c r="L68" t="s">
        <v>207</v>
      </c>
      <c r="M68">
        <v>6530</v>
      </c>
      <c r="N68" t="s">
        <v>31</v>
      </c>
      <c r="O68">
        <v>2007</v>
      </c>
      <c r="P68">
        <v>1</v>
      </c>
      <c r="Q68">
        <v>1</v>
      </c>
      <c r="R68" t="s">
        <v>32</v>
      </c>
      <c r="S68" t="s">
        <v>33</v>
      </c>
      <c r="T68" t="s">
        <v>34</v>
      </c>
      <c r="U68" t="s">
        <v>113</v>
      </c>
      <c r="V68" t="s">
        <v>209</v>
      </c>
      <c r="W68" t="s">
        <v>115</v>
      </c>
      <c r="X68" t="s">
        <v>56</v>
      </c>
      <c r="Y68" t="s">
        <v>39</v>
      </c>
      <c r="Z68" s="2">
        <v>22.6</v>
      </c>
    </row>
    <row r="69" spans="1:26" x14ac:dyDescent="0.3">
      <c r="A69" s="1">
        <v>39084</v>
      </c>
      <c r="B69" s="1">
        <v>39084</v>
      </c>
      <c r="C69">
        <v>2</v>
      </c>
      <c r="D69" s="2">
        <v>3</v>
      </c>
      <c r="E69" s="2">
        <v>0.7</v>
      </c>
      <c r="F69" t="s">
        <v>26</v>
      </c>
      <c r="G69" t="s">
        <v>154</v>
      </c>
      <c r="H69" t="s">
        <v>28</v>
      </c>
      <c r="K69" t="s">
        <v>178</v>
      </c>
      <c r="L69" t="s">
        <v>210</v>
      </c>
      <c r="M69">
        <v>4067</v>
      </c>
      <c r="N69" t="s">
        <v>31</v>
      </c>
      <c r="O69">
        <v>2007</v>
      </c>
      <c r="P69">
        <v>1</v>
      </c>
      <c r="Q69">
        <v>1</v>
      </c>
      <c r="R69" t="s">
        <v>32</v>
      </c>
      <c r="S69" t="s">
        <v>49</v>
      </c>
      <c r="T69" t="s">
        <v>50</v>
      </c>
      <c r="U69" t="s">
        <v>132</v>
      </c>
      <c r="V69" t="s">
        <v>211</v>
      </c>
      <c r="W69" t="s">
        <v>212</v>
      </c>
      <c r="X69" t="s">
        <v>74</v>
      </c>
      <c r="Y69" t="s">
        <v>55</v>
      </c>
      <c r="Z69" s="2">
        <v>1.6</v>
      </c>
    </row>
    <row r="70" spans="1:26" x14ac:dyDescent="0.3">
      <c r="A70" s="1">
        <v>39084</v>
      </c>
      <c r="B70" s="1">
        <v>39089</v>
      </c>
      <c r="C70">
        <v>4</v>
      </c>
      <c r="D70" s="2">
        <v>527.20000000000005</v>
      </c>
      <c r="E70" s="2">
        <v>62.7</v>
      </c>
      <c r="F70" t="s">
        <v>26</v>
      </c>
      <c r="G70" t="s">
        <v>177</v>
      </c>
      <c r="H70" t="s">
        <v>28</v>
      </c>
      <c r="K70" t="s">
        <v>40</v>
      </c>
      <c r="L70" t="s">
        <v>213</v>
      </c>
      <c r="M70">
        <v>2042</v>
      </c>
      <c r="N70" t="s">
        <v>31</v>
      </c>
      <c r="O70">
        <v>2007</v>
      </c>
      <c r="P70">
        <v>1</v>
      </c>
      <c r="Q70">
        <v>1</v>
      </c>
      <c r="R70" t="s">
        <v>32</v>
      </c>
      <c r="S70" t="s">
        <v>49</v>
      </c>
      <c r="T70" t="s">
        <v>50</v>
      </c>
      <c r="U70" t="s">
        <v>95</v>
      </c>
      <c r="V70" t="s">
        <v>214</v>
      </c>
      <c r="W70" t="s">
        <v>97</v>
      </c>
      <c r="X70" t="s">
        <v>98</v>
      </c>
      <c r="Y70" t="s">
        <v>55</v>
      </c>
      <c r="Z70" s="2">
        <v>276.39999999999998</v>
      </c>
    </row>
    <row r="71" spans="1:26" x14ac:dyDescent="0.3">
      <c r="A71" s="1">
        <v>39084</v>
      </c>
      <c r="B71" s="1">
        <v>39084</v>
      </c>
      <c r="C71">
        <v>3</v>
      </c>
      <c r="D71" s="2">
        <v>348.3</v>
      </c>
      <c r="E71" s="2">
        <v>46.5</v>
      </c>
      <c r="F71" t="s">
        <v>26</v>
      </c>
      <c r="G71" t="s">
        <v>154</v>
      </c>
      <c r="H71" t="s">
        <v>28</v>
      </c>
      <c r="K71" t="s">
        <v>155</v>
      </c>
      <c r="L71" t="s">
        <v>215</v>
      </c>
      <c r="M71">
        <v>3155</v>
      </c>
      <c r="N71" t="s">
        <v>31</v>
      </c>
      <c r="O71">
        <v>2007</v>
      </c>
      <c r="P71">
        <v>1</v>
      </c>
      <c r="Q71">
        <v>1</v>
      </c>
      <c r="R71" t="s">
        <v>32</v>
      </c>
      <c r="S71" t="s">
        <v>49</v>
      </c>
      <c r="T71" t="s">
        <v>92</v>
      </c>
      <c r="U71" t="s">
        <v>146</v>
      </c>
      <c r="V71" t="s">
        <v>216</v>
      </c>
      <c r="W71" t="s">
        <v>217</v>
      </c>
      <c r="X71" t="s">
        <v>60</v>
      </c>
      <c r="Y71" t="s">
        <v>55</v>
      </c>
      <c r="Z71" s="2">
        <v>208.8</v>
      </c>
    </row>
    <row r="72" spans="1:26" x14ac:dyDescent="0.3">
      <c r="A72" s="1">
        <v>39084</v>
      </c>
      <c r="B72" s="1">
        <v>39084</v>
      </c>
      <c r="C72">
        <v>2</v>
      </c>
      <c r="D72" s="2">
        <v>97.2</v>
      </c>
      <c r="E72" s="2">
        <v>20.2</v>
      </c>
      <c r="F72" t="s">
        <v>26</v>
      </c>
      <c r="G72" t="s">
        <v>154</v>
      </c>
      <c r="H72" t="s">
        <v>28</v>
      </c>
      <c r="K72" t="s">
        <v>40</v>
      </c>
      <c r="L72" t="s">
        <v>218</v>
      </c>
      <c r="M72">
        <v>2041</v>
      </c>
      <c r="N72" t="s">
        <v>31</v>
      </c>
      <c r="O72">
        <v>2007</v>
      </c>
      <c r="P72">
        <v>1</v>
      </c>
      <c r="Q72">
        <v>1</v>
      </c>
      <c r="R72" t="s">
        <v>32</v>
      </c>
      <c r="S72" t="s">
        <v>49</v>
      </c>
      <c r="T72" t="s">
        <v>50</v>
      </c>
      <c r="U72" t="s">
        <v>132</v>
      </c>
      <c r="V72" t="s">
        <v>219</v>
      </c>
      <c r="W72" t="s">
        <v>89</v>
      </c>
      <c r="X72" t="s">
        <v>84</v>
      </c>
      <c r="Y72" t="s">
        <v>55</v>
      </c>
      <c r="Z72" s="2">
        <v>56.8</v>
      </c>
    </row>
    <row r="73" spans="1:26" x14ac:dyDescent="0.3">
      <c r="A73" s="1">
        <v>39084</v>
      </c>
      <c r="B73" s="1">
        <v>39084</v>
      </c>
      <c r="C73">
        <v>3</v>
      </c>
      <c r="D73" s="2">
        <v>50.7</v>
      </c>
      <c r="E73" s="2">
        <v>7.6</v>
      </c>
      <c r="F73" t="s">
        <v>26</v>
      </c>
      <c r="G73" t="s">
        <v>154</v>
      </c>
      <c r="H73" t="s">
        <v>28</v>
      </c>
      <c r="K73" t="s">
        <v>155</v>
      </c>
      <c r="L73" t="s">
        <v>220</v>
      </c>
      <c r="M73">
        <v>3178</v>
      </c>
      <c r="N73" t="s">
        <v>31</v>
      </c>
      <c r="O73">
        <v>2007</v>
      </c>
      <c r="P73">
        <v>1</v>
      </c>
      <c r="Q73">
        <v>1</v>
      </c>
      <c r="R73" t="s">
        <v>32</v>
      </c>
      <c r="S73" t="s">
        <v>49</v>
      </c>
      <c r="T73" t="s">
        <v>50</v>
      </c>
      <c r="U73" t="s">
        <v>132</v>
      </c>
      <c r="V73" t="s">
        <v>169</v>
      </c>
      <c r="W73" t="s">
        <v>170</v>
      </c>
      <c r="X73" t="s">
        <v>171</v>
      </c>
      <c r="Y73" t="s">
        <v>55</v>
      </c>
      <c r="Z73" s="2">
        <v>27.9</v>
      </c>
    </row>
    <row r="74" spans="1:26" x14ac:dyDescent="0.3">
      <c r="A74" s="1">
        <v>39084</v>
      </c>
      <c r="B74" s="1">
        <v>39084</v>
      </c>
      <c r="C74">
        <v>2</v>
      </c>
      <c r="D74" s="2">
        <v>24.2</v>
      </c>
      <c r="E74" s="2">
        <v>5.0999999999999996</v>
      </c>
      <c r="F74" t="s">
        <v>26</v>
      </c>
      <c r="G74" t="s">
        <v>154</v>
      </c>
      <c r="H74" t="s">
        <v>28</v>
      </c>
      <c r="K74" t="s">
        <v>155</v>
      </c>
      <c r="L74" t="s">
        <v>220</v>
      </c>
      <c r="M74">
        <v>3178</v>
      </c>
      <c r="N74" t="s">
        <v>31</v>
      </c>
      <c r="O74">
        <v>2007</v>
      </c>
      <c r="P74">
        <v>1</v>
      </c>
      <c r="Q74">
        <v>1</v>
      </c>
      <c r="R74" t="s">
        <v>32</v>
      </c>
      <c r="S74" t="s">
        <v>49</v>
      </c>
      <c r="T74" t="s">
        <v>50</v>
      </c>
      <c r="U74" t="s">
        <v>132</v>
      </c>
      <c r="V74" t="s">
        <v>221</v>
      </c>
      <c r="W74" t="s">
        <v>89</v>
      </c>
      <c r="X74" t="s">
        <v>84</v>
      </c>
      <c r="Y74" t="s">
        <v>55</v>
      </c>
      <c r="Z74" s="2">
        <v>14</v>
      </c>
    </row>
    <row r="75" spans="1:26" x14ac:dyDescent="0.3">
      <c r="A75" s="1">
        <v>39084</v>
      </c>
      <c r="B75" s="1">
        <v>39084</v>
      </c>
      <c r="C75">
        <v>2</v>
      </c>
      <c r="D75" s="2">
        <v>83.2</v>
      </c>
      <c r="E75" s="2">
        <v>20.9</v>
      </c>
      <c r="F75" t="s">
        <v>26</v>
      </c>
      <c r="G75" t="s">
        <v>154</v>
      </c>
      <c r="H75" t="s">
        <v>28</v>
      </c>
      <c r="K75" t="s">
        <v>40</v>
      </c>
      <c r="L75" t="s">
        <v>222</v>
      </c>
      <c r="M75">
        <v>2026</v>
      </c>
      <c r="N75" t="s">
        <v>31</v>
      </c>
      <c r="O75">
        <v>2007</v>
      </c>
      <c r="P75">
        <v>1</v>
      </c>
      <c r="Q75">
        <v>1</v>
      </c>
      <c r="R75" t="s">
        <v>32</v>
      </c>
      <c r="S75" t="s">
        <v>85</v>
      </c>
      <c r="T75" t="s">
        <v>86</v>
      </c>
      <c r="U75" t="s">
        <v>223</v>
      </c>
      <c r="V75" t="s">
        <v>224</v>
      </c>
      <c r="W75" t="s">
        <v>44</v>
      </c>
      <c r="X75" t="s">
        <v>38</v>
      </c>
      <c r="Y75" t="s">
        <v>39</v>
      </c>
      <c r="Z75" s="2">
        <v>41.4</v>
      </c>
    </row>
    <row r="76" spans="1:26" x14ac:dyDescent="0.3">
      <c r="A76" s="1">
        <v>39084</v>
      </c>
      <c r="B76" s="1">
        <v>39084</v>
      </c>
      <c r="C76">
        <v>2</v>
      </c>
      <c r="D76" s="2">
        <v>24</v>
      </c>
      <c r="E76" s="2">
        <v>3.8</v>
      </c>
      <c r="F76" t="s">
        <v>26</v>
      </c>
      <c r="G76" t="s">
        <v>154</v>
      </c>
      <c r="H76" t="s">
        <v>28</v>
      </c>
      <c r="K76" t="s">
        <v>40</v>
      </c>
      <c r="L76" t="s">
        <v>222</v>
      </c>
      <c r="M76">
        <v>2026</v>
      </c>
      <c r="N76" t="s">
        <v>31</v>
      </c>
      <c r="O76">
        <v>2007</v>
      </c>
      <c r="P76">
        <v>1</v>
      </c>
      <c r="Q76">
        <v>1</v>
      </c>
      <c r="R76" t="s">
        <v>32</v>
      </c>
      <c r="S76" t="s">
        <v>85</v>
      </c>
      <c r="T76" t="s">
        <v>86</v>
      </c>
      <c r="U76" t="s">
        <v>90</v>
      </c>
      <c r="V76" t="s">
        <v>225</v>
      </c>
      <c r="W76" t="s">
        <v>37</v>
      </c>
      <c r="X76" t="s">
        <v>38</v>
      </c>
      <c r="Y76" t="s">
        <v>39</v>
      </c>
      <c r="Z76" s="2">
        <v>16.399999999999999</v>
      </c>
    </row>
    <row r="77" spans="1:26" x14ac:dyDescent="0.3">
      <c r="A77" s="1">
        <v>39084</v>
      </c>
      <c r="B77" s="1">
        <v>39088</v>
      </c>
      <c r="C77">
        <v>1</v>
      </c>
      <c r="D77" s="2">
        <v>32.4</v>
      </c>
      <c r="E77" s="2">
        <v>13.65</v>
      </c>
      <c r="F77" t="s">
        <v>26</v>
      </c>
      <c r="G77" t="s">
        <v>177</v>
      </c>
      <c r="H77" t="s">
        <v>28</v>
      </c>
      <c r="K77" t="s">
        <v>155</v>
      </c>
      <c r="L77" t="s">
        <v>226</v>
      </c>
      <c r="M77">
        <v>3226</v>
      </c>
      <c r="N77" t="s">
        <v>31</v>
      </c>
      <c r="O77">
        <v>2007</v>
      </c>
      <c r="P77">
        <v>1</v>
      </c>
      <c r="Q77">
        <v>1</v>
      </c>
      <c r="R77" t="s">
        <v>32</v>
      </c>
      <c r="S77" t="s">
        <v>49</v>
      </c>
      <c r="T77" t="s">
        <v>50</v>
      </c>
      <c r="U77" t="s">
        <v>51</v>
      </c>
      <c r="V77" t="s">
        <v>227</v>
      </c>
      <c r="W77" t="s">
        <v>53</v>
      </c>
      <c r="X77" t="s">
        <v>54</v>
      </c>
      <c r="Y77" t="s">
        <v>55</v>
      </c>
      <c r="Z77" s="2">
        <v>18.75</v>
      </c>
    </row>
    <row r="78" spans="1:26" x14ac:dyDescent="0.3">
      <c r="A78" s="1">
        <v>39084</v>
      </c>
      <c r="B78" s="1">
        <v>39084</v>
      </c>
      <c r="C78">
        <v>2</v>
      </c>
      <c r="D78" s="2">
        <v>95.6</v>
      </c>
      <c r="E78" s="2">
        <v>23.35</v>
      </c>
      <c r="F78" t="s">
        <v>26</v>
      </c>
      <c r="G78" t="s">
        <v>154</v>
      </c>
      <c r="H78" t="s">
        <v>28</v>
      </c>
      <c r="K78" t="s">
        <v>40</v>
      </c>
      <c r="L78" t="s">
        <v>228</v>
      </c>
      <c r="M78">
        <v>2000</v>
      </c>
      <c r="N78" t="s">
        <v>31</v>
      </c>
      <c r="O78">
        <v>2007</v>
      </c>
      <c r="P78">
        <v>1</v>
      </c>
      <c r="Q78">
        <v>1</v>
      </c>
      <c r="R78" t="s">
        <v>32</v>
      </c>
      <c r="S78" t="s">
        <v>62</v>
      </c>
      <c r="T78" t="s">
        <v>62</v>
      </c>
      <c r="U78" t="s">
        <v>200</v>
      </c>
      <c r="V78" t="s">
        <v>229</v>
      </c>
      <c r="W78" t="s">
        <v>65</v>
      </c>
      <c r="X78" t="s">
        <v>38</v>
      </c>
      <c r="Y78" t="s">
        <v>39</v>
      </c>
      <c r="Z78" s="2">
        <v>48.9</v>
      </c>
    </row>
    <row r="79" spans="1:26" x14ac:dyDescent="0.3">
      <c r="A79" s="1">
        <v>39084</v>
      </c>
      <c r="B79" s="1">
        <v>39084</v>
      </c>
      <c r="C79">
        <v>2</v>
      </c>
      <c r="D79" s="2">
        <v>382</v>
      </c>
      <c r="E79" s="2">
        <v>80.45</v>
      </c>
      <c r="F79" t="s">
        <v>26</v>
      </c>
      <c r="G79" t="s">
        <v>154</v>
      </c>
      <c r="H79" t="s">
        <v>28</v>
      </c>
      <c r="K79" t="s">
        <v>40</v>
      </c>
      <c r="L79" t="s">
        <v>228</v>
      </c>
      <c r="M79">
        <v>2000</v>
      </c>
      <c r="N79" t="s">
        <v>31</v>
      </c>
      <c r="O79">
        <v>2007</v>
      </c>
      <c r="P79">
        <v>1</v>
      </c>
      <c r="Q79">
        <v>1</v>
      </c>
      <c r="R79" t="s">
        <v>32</v>
      </c>
      <c r="S79" t="s">
        <v>62</v>
      </c>
      <c r="T79" t="s">
        <v>62</v>
      </c>
      <c r="U79" t="s">
        <v>66</v>
      </c>
      <c r="V79" t="s">
        <v>230</v>
      </c>
      <c r="W79" t="s">
        <v>125</v>
      </c>
      <c r="X79" t="s">
        <v>38</v>
      </c>
      <c r="Y79" t="s">
        <v>39</v>
      </c>
      <c r="Z79" s="2">
        <v>221.1</v>
      </c>
    </row>
    <row r="80" spans="1:26" x14ac:dyDescent="0.3">
      <c r="A80" s="1">
        <v>39084</v>
      </c>
      <c r="B80" s="1">
        <v>39090</v>
      </c>
      <c r="C80">
        <v>2</v>
      </c>
      <c r="D80" s="2">
        <v>351.8</v>
      </c>
      <c r="E80" s="2">
        <v>127.95</v>
      </c>
      <c r="F80" t="s">
        <v>26</v>
      </c>
      <c r="G80" t="s">
        <v>27</v>
      </c>
      <c r="H80" t="s">
        <v>28</v>
      </c>
      <c r="K80" t="s">
        <v>40</v>
      </c>
      <c r="L80" t="s">
        <v>231</v>
      </c>
      <c r="M80">
        <v>9999</v>
      </c>
      <c r="N80" t="s">
        <v>31</v>
      </c>
      <c r="O80">
        <v>2007</v>
      </c>
      <c r="P80">
        <v>1</v>
      </c>
      <c r="Q80">
        <v>1</v>
      </c>
      <c r="R80" t="s">
        <v>32</v>
      </c>
      <c r="S80" t="s">
        <v>49</v>
      </c>
      <c r="T80" t="s">
        <v>50</v>
      </c>
      <c r="U80" t="s">
        <v>95</v>
      </c>
      <c r="V80" t="s">
        <v>232</v>
      </c>
      <c r="W80" t="s">
        <v>97</v>
      </c>
      <c r="X80" t="s">
        <v>98</v>
      </c>
      <c r="Y80" t="s">
        <v>55</v>
      </c>
      <c r="Z80" s="2">
        <v>95.9</v>
      </c>
    </row>
    <row r="81" spans="1:26" x14ac:dyDescent="0.3">
      <c r="A81" s="1">
        <v>39084</v>
      </c>
      <c r="B81" s="1">
        <v>39086</v>
      </c>
      <c r="C81">
        <v>5</v>
      </c>
      <c r="D81" s="2">
        <v>247.5</v>
      </c>
      <c r="E81" s="2">
        <v>24.2</v>
      </c>
      <c r="F81" t="s">
        <v>26</v>
      </c>
      <c r="G81" t="s">
        <v>154</v>
      </c>
      <c r="H81" t="s">
        <v>28</v>
      </c>
      <c r="K81" t="s">
        <v>155</v>
      </c>
      <c r="L81" t="s">
        <v>233</v>
      </c>
      <c r="M81">
        <v>3190</v>
      </c>
      <c r="N81" t="s">
        <v>31</v>
      </c>
      <c r="O81">
        <v>2007</v>
      </c>
      <c r="P81">
        <v>1</v>
      </c>
      <c r="Q81">
        <v>1</v>
      </c>
      <c r="R81" t="s">
        <v>32</v>
      </c>
      <c r="S81" t="s">
        <v>49</v>
      </c>
      <c r="T81" t="s">
        <v>57</v>
      </c>
      <c r="U81" t="s">
        <v>57</v>
      </c>
      <c r="V81" t="s">
        <v>234</v>
      </c>
      <c r="W81" t="s">
        <v>59</v>
      </c>
      <c r="X81" t="s">
        <v>60</v>
      </c>
      <c r="Y81" t="s">
        <v>55</v>
      </c>
      <c r="Z81" s="2">
        <v>126.5</v>
      </c>
    </row>
    <row r="82" spans="1:26" x14ac:dyDescent="0.3">
      <c r="A82" s="1">
        <v>39084</v>
      </c>
      <c r="B82" s="1">
        <v>39087</v>
      </c>
      <c r="C82">
        <v>2</v>
      </c>
      <c r="D82" s="2">
        <v>193.8</v>
      </c>
      <c r="E82" s="2">
        <v>40.65</v>
      </c>
      <c r="F82" t="s">
        <v>26</v>
      </c>
      <c r="G82" t="s">
        <v>177</v>
      </c>
      <c r="H82" t="s">
        <v>28</v>
      </c>
      <c r="K82" t="s">
        <v>155</v>
      </c>
      <c r="L82" t="s">
        <v>235</v>
      </c>
      <c r="M82">
        <v>3000</v>
      </c>
      <c r="N82" t="s">
        <v>31</v>
      </c>
      <c r="O82">
        <v>2007</v>
      </c>
      <c r="P82">
        <v>1</v>
      </c>
      <c r="Q82">
        <v>1</v>
      </c>
      <c r="R82" t="s">
        <v>32</v>
      </c>
      <c r="S82" t="s">
        <v>85</v>
      </c>
      <c r="T82" t="s">
        <v>86</v>
      </c>
      <c r="U82" t="s">
        <v>236</v>
      </c>
      <c r="V82" t="s">
        <v>237</v>
      </c>
      <c r="W82" t="s">
        <v>106</v>
      </c>
      <c r="X82" t="s">
        <v>38</v>
      </c>
      <c r="Y82" t="s">
        <v>39</v>
      </c>
      <c r="Z82" s="2">
        <v>112.5</v>
      </c>
    </row>
    <row r="83" spans="1:26" x14ac:dyDescent="0.3">
      <c r="A83" s="1">
        <v>39084</v>
      </c>
      <c r="B83" s="1">
        <v>39090</v>
      </c>
      <c r="C83">
        <v>2</v>
      </c>
      <c r="D83" s="2">
        <v>100</v>
      </c>
      <c r="E83" s="2">
        <v>25.1</v>
      </c>
      <c r="F83" t="s">
        <v>26</v>
      </c>
      <c r="G83" t="s">
        <v>27</v>
      </c>
      <c r="H83" t="s">
        <v>28</v>
      </c>
      <c r="K83" t="s">
        <v>195</v>
      </c>
      <c r="L83" t="s">
        <v>238</v>
      </c>
      <c r="M83">
        <v>5076</v>
      </c>
      <c r="N83" t="s">
        <v>31</v>
      </c>
      <c r="O83">
        <v>2007</v>
      </c>
      <c r="P83">
        <v>1</v>
      </c>
      <c r="Q83">
        <v>1</v>
      </c>
      <c r="R83" t="s">
        <v>32</v>
      </c>
      <c r="S83" t="s">
        <v>33</v>
      </c>
      <c r="T83" t="s">
        <v>34</v>
      </c>
      <c r="U83" t="s">
        <v>42</v>
      </c>
      <c r="V83" t="s">
        <v>239</v>
      </c>
      <c r="W83" t="s">
        <v>44</v>
      </c>
      <c r="X83" t="s">
        <v>38</v>
      </c>
      <c r="Y83" t="s">
        <v>39</v>
      </c>
      <c r="Z83" s="2">
        <v>49.8</v>
      </c>
    </row>
    <row r="84" spans="1:26" x14ac:dyDescent="0.3">
      <c r="A84" s="1">
        <v>39084</v>
      </c>
      <c r="B84" s="1">
        <v>39084</v>
      </c>
      <c r="C84">
        <v>2</v>
      </c>
      <c r="D84" s="2">
        <v>500.2</v>
      </c>
      <c r="E84" s="2">
        <v>113.65</v>
      </c>
      <c r="F84" t="s">
        <v>26</v>
      </c>
      <c r="G84" t="s">
        <v>154</v>
      </c>
      <c r="H84" t="s">
        <v>28</v>
      </c>
      <c r="K84" t="s">
        <v>29</v>
      </c>
      <c r="L84" t="s">
        <v>240</v>
      </c>
      <c r="M84">
        <v>6831</v>
      </c>
      <c r="N84" t="s">
        <v>31</v>
      </c>
      <c r="O84">
        <v>2007</v>
      </c>
      <c r="P84">
        <v>1</v>
      </c>
      <c r="Q84">
        <v>1</v>
      </c>
      <c r="R84" t="s">
        <v>32</v>
      </c>
      <c r="S84" t="s">
        <v>62</v>
      </c>
      <c r="T84" t="s">
        <v>62</v>
      </c>
      <c r="U84" t="s">
        <v>200</v>
      </c>
      <c r="V84" t="s">
        <v>241</v>
      </c>
      <c r="W84" t="s">
        <v>242</v>
      </c>
      <c r="X84" t="s">
        <v>31</v>
      </c>
      <c r="Y84" t="s">
        <v>28</v>
      </c>
      <c r="Z84" s="2">
        <v>272.89999999999998</v>
      </c>
    </row>
    <row r="85" spans="1:26" x14ac:dyDescent="0.3">
      <c r="A85" s="1">
        <v>39084</v>
      </c>
      <c r="B85" s="1">
        <v>39084</v>
      </c>
      <c r="C85">
        <v>2</v>
      </c>
      <c r="D85" s="2">
        <v>66.599999999999994</v>
      </c>
      <c r="E85" s="2">
        <v>14.85</v>
      </c>
      <c r="F85" t="s">
        <v>26</v>
      </c>
      <c r="G85" t="s">
        <v>154</v>
      </c>
      <c r="H85" t="s">
        <v>28</v>
      </c>
      <c r="K85" t="s">
        <v>276</v>
      </c>
      <c r="L85" t="s">
        <v>277</v>
      </c>
      <c r="M85">
        <v>2606</v>
      </c>
      <c r="N85" t="s">
        <v>31</v>
      </c>
      <c r="O85">
        <v>2007</v>
      </c>
      <c r="P85">
        <v>1</v>
      </c>
      <c r="Q85">
        <v>1</v>
      </c>
      <c r="R85" t="s">
        <v>32</v>
      </c>
      <c r="S85" t="s">
        <v>49</v>
      </c>
      <c r="T85" t="s">
        <v>50</v>
      </c>
      <c r="U85" t="s">
        <v>132</v>
      </c>
      <c r="V85" t="s">
        <v>243</v>
      </c>
      <c r="W85" t="s">
        <v>148</v>
      </c>
      <c r="X85" t="s">
        <v>38</v>
      </c>
      <c r="Y85" t="s">
        <v>39</v>
      </c>
      <c r="Z85" s="2">
        <v>36.9</v>
      </c>
    </row>
    <row r="86" spans="1:26" x14ac:dyDescent="0.3">
      <c r="A86" s="1">
        <v>39084</v>
      </c>
      <c r="B86" s="1">
        <v>39084</v>
      </c>
      <c r="C86">
        <v>2</v>
      </c>
      <c r="D86" s="2">
        <v>374.6</v>
      </c>
      <c r="E86" s="2">
        <v>87.35</v>
      </c>
      <c r="F86" t="s">
        <v>26</v>
      </c>
      <c r="G86" t="s">
        <v>154</v>
      </c>
      <c r="H86" t="s">
        <v>28</v>
      </c>
      <c r="K86" t="s">
        <v>276</v>
      </c>
      <c r="L86" t="s">
        <v>277</v>
      </c>
      <c r="M86">
        <v>2606</v>
      </c>
      <c r="N86" t="s">
        <v>31</v>
      </c>
      <c r="O86">
        <v>2007</v>
      </c>
      <c r="P86">
        <v>1</v>
      </c>
      <c r="Q86">
        <v>1</v>
      </c>
      <c r="R86" t="s">
        <v>32</v>
      </c>
      <c r="S86" t="s">
        <v>49</v>
      </c>
      <c r="T86" t="s">
        <v>50</v>
      </c>
      <c r="U86" t="s">
        <v>95</v>
      </c>
      <c r="V86" t="s">
        <v>244</v>
      </c>
      <c r="W86" t="s">
        <v>188</v>
      </c>
      <c r="X86" t="s">
        <v>38</v>
      </c>
      <c r="Y86" t="s">
        <v>39</v>
      </c>
      <c r="Z86" s="2">
        <v>199.9</v>
      </c>
    </row>
    <row r="87" spans="1:26" x14ac:dyDescent="0.3">
      <c r="A87" s="1">
        <v>39084</v>
      </c>
      <c r="B87" s="1">
        <v>39085</v>
      </c>
      <c r="C87">
        <v>2</v>
      </c>
      <c r="D87" s="2">
        <v>89.4</v>
      </c>
      <c r="E87" s="2">
        <v>22.45</v>
      </c>
      <c r="F87" t="s">
        <v>26</v>
      </c>
      <c r="G87" t="s">
        <v>177</v>
      </c>
      <c r="H87" t="s">
        <v>28</v>
      </c>
      <c r="K87" t="s">
        <v>178</v>
      </c>
      <c r="L87" t="s">
        <v>245</v>
      </c>
      <c r="M87">
        <v>4303</v>
      </c>
      <c r="N87" t="s">
        <v>31</v>
      </c>
      <c r="O87">
        <v>2007</v>
      </c>
      <c r="P87">
        <v>1</v>
      </c>
      <c r="Q87">
        <v>1</v>
      </c>
      <c r="R87" t="s">
        <v>32</v>
      </c>
      <c r="S87" t="s">
        <v>33</v>
      </c>
      <c r="T87" t="s">
        <v>34</v>
      </c>
      <c r="U87" t="s">
        <v>42</v>
      </c>
      <c r="V87" t="s">
        <v>246</v>
      </c>
      <c r="W87" t="s">
        <v>44</v>
      </c>
      <c r="X87" t="s">
        <v>38</v>
      </c>
      <c r="Y87" t="s">
        <v>39</v>
      </c>
      <c r="Z87" s="2">
        <v>44.5</v>
      </c>
    </row>
    <row r="88" spans="1:26" x14ac:dyDescent="0.3">
      <c r="A88" s="1">
        <v>39084</v>
      </c>
      <c r="B88" s="1">
        <v>39084</v>
      </c>
      <c r="C88">
        <v>2</v>
      </c>
      <c r="D88" s="2">
        <v>78</v>
      </c>
      <c r="E88" s="2">
        <v>19.600000000000001</v>
      </c>
      <c r="F88" t="s">
        <v>26</v>
      </c>
      <c r="G88" t="s">
        <v>154</v>
      </c>
      <c r="H88" t="s">
        <v>28</v>
      </c>
      <c r="K88" t="s">
        <v>195</v>
      </c>
      <c r="L88" t="s">
        <v>247</v>
      </c>
      <c r="M88">
        <v>5039</v>
      </c>
      <c r="N88" t="s">
        <v>31</v>
      </c>
      <c r="O88">
        <v>2007</v>
      </c>
      <c r="P88">
        <v>1</v>
      </c>
      <c r="Q88">
        <v>1</v>
      </c>
      <c r="R88" t="s">
        <v>32</v>
      </c>
      <c r="S88" t="s">
        <v>33</v>
      </c>
      <c r="T88" t="s">
        <v>34</v>
      </c>
      <c r="U88" t="s">
        <v>42</v>
      </c>
      <c r="V88" t="s">
        <v>248</v>
      </c>
      <c r="W88" t="s">
        <v>44</v>
      </c>
      <c r="X88" t="s">
        <v>38</v>
      </c>
      <c r="Y88" t="s">
        <v>39</v>
      </c>
      <c r="Z88" s="2">
        <v>38.799999999999997</v>
      </c>
    </row>
    <row r="89" spans="1:26" x14ac:dyDescent="0.3">
      <c r="A89" s="1">
        <v>39084</v>
      </c>
      <c r="B89" s="1">
        <v>39086</v>
      </c>
      <c r="C89">
        <v>5</v>
      </c>
      <c r="D89" s="2">
        <v>425</v>
      </c>
      <c r="E89" s="2">
        <v>42.6</v>
      </c>
      <c r="F89" t="s">
        <v>26</v>
      </c>
      <c r="G89" t="s">
        <v>177</v>
      </c>
      <c r="H89" t="s">
        <v>28</v>
      </c>
      <c r="K89" t="s">
        <v>155</v>
      </c>
      <c r="L89" t="s">
        <v>249</v>
      </c>
      <c r="M89">
        <v>3025</v>
      </c>
      <c r="N89" t="s">
        <v>31</v>
      </c>
      <c r="O89">
        <v>2007</v>
      </c>
      <c r="P89">
        <v>1</v>
      </c>
      <c r="Q89">
        <v>1</v>
      </c>
      <c r="R89" t="s">
        <v>32</v>
      </c>
      <c r="S89" t="s">
        <v>33</v>
      </c>
      <c r="T89" t="s">
        <v>34</v>
      </c>
      <c r="U89" t="s">
        <v>42</v>
      </c>
      <c r="V89" t="s">
        <v>250</v>
      </c>
      <c r="W89" t="s">
        <v>44</v>
      </c>
      <c r="X89" t="s">
        <v>38</v>
      </c>
      <c r="Y89" t="s">
        <v>39</v>
      </c>
      <c r="Z89" s="2">
        <v>212</v>
      </c>
    </row>
    <row r="90" spans="1:26" x14ac:dyDescent="0.3">
      <c r="A90" s="1">
        <v>39084</v>
      </c>
      <c r="B90" s="1">
        <v>39086</v>
      </c>
      <c r="C90">
        <v>3</v>
      </c>
      <c r="D90" s="2">
        <v>35.700000000000003</v>
      </c>
      <c r="E90" s="2">
        <v>5.4</v>
      </c>
      <c r="F90" t="s">
        <v>26</v>
      </c>
      <c r="G90" t="s">
        <v>177</v>
      </c>
      <c r="H90" t="s">
        <v>28</v>
      </c>
      <c r="K90" t="s">
        <v>155</v>
      </c>
      <c r="L90" t="s">
        <v>249</v>
      </c>
      <c r="M90">
        <v>3025</v>
      </c>
      <c r="N90" t="s">
        <v>31</v>
      </c>
      <c r="O90">
        <v>2007</v>
      </c>
      <c r="P90">
        <v>1</v>
      </c>
      <c r="Q90">
        <v>1</v>
      </c>
      <c r="R90" t="s">
        <v>32</v>
      </c>
      <c r="S90" t="s">
        <v>33</v>
      </c>
      <c r="T90" t="s">
        <v>34</v>
      </c>
      <c r="U90" t="s">
        <v>35</v>
      </c>
      <c r="V90" t="s">
        <v>251</v>
      </c>
      <c r="W90" t="s">
        <v>37</v>
      </c>
      <c r="X90" t="s">
        <v>38</v>
      </c>
      <c r="Y90" t="s">
        <v>39</v>
      </c>
      <c r="Z90" s="2">
        <v>19.5</v>
      </c>
    </row>
    <row r="91" spans="1:26" x14ac:dyDescent="0.3">
      <c r="A91" s="1">
        <v>39084</v>
      </c>
      <c r="B91" s="1">
        <v>39084</v>
      </c>
      <c r="C91">
        <v>5</v>
      </c>
      <c r="D91" s="2">
        <v>243.5</v>
      </c>
      <c r="E91" s="2">
        <v>18.149999999999999</v>
      </c>
      <c r="F91" t="s">
        <v>26</v>
      </c>
      <c r="G91" t="s">
        <v>154</v>
      </c>
      <c r="H91" t="s">
        <v>28</v>
      </c>
      <c r="K91" t="s">
        <v>155</v>
      </c>
      <c r="L91" t="s">
        <v>249</v>
      </c>
      <c r="M91">
        <v>3025</v>
      </c>
      <c r="N91" t="s">
        <v>31</v>
      </c>
      <c r="O91">
        <v>2007</v>
      </c>
      <c r="P91">
        <v>1</v>
      </c>
      <c r="Q91">
        <v>1</v>
      </c>
      <c r="R91" t="s">
        <v>32</v>
      </c>
      <c r="S91" t="s">
        <v>49</v>
      </c>
      <c r="T91" t="s">
        <v>118</v>
      </c>
      <c r="U91" t="s">
        <v>252</v>
      </c>
      <c r="V91" t="s">
        <v>253</v>
      </c>
      <c r="W91" t="s">
        <v>254</v>
      </c>
      <c r="X91" t="s">
        <v>84</v>
      </c>
      <c r="Y91" t="s">
        <v>55</v>
      </c>
      <c r="Z91" s="2">
        <v>152.75</v>
      </c>
    </row>
    <row r="92" spans="1:26" x14ac:dyDescent="0.3">
      <c r="A92" s="1">
        <v>39084</v>
      </c>
      <c r="B92" s="1">
        <v>39084</v>
      </c>
      <c r="C92">
        <v>2</v>
      </c>
      <c r="D92" s="2">
        <v>380.6</v>
      </c>
      <c r="E92" s="2">
        <v>82.8</v>
      </c>
      <c r="F92" t="s">
        <v>26</v>
      </c>
      <c r="G92" t="s">
        <v>154</v>
      </c>
      <c r="H92" t="s">
        <v>28</v>
      </c>
      <c r="K92" t="s">
        <v>276</v>
      </c>
      <c r="L92" t="s">
        <v>277</v>
      </c>
      <c r="M92">
        <v>2606</v>
      </c>
      <c r="N92" t="s">
        <v>31</v>
      </c>
      <c r="O92">
        <v>2007</v>
      </c>
      <c r="P92">
        <v>1</v>
      </c>
      <c r="Q92">
        <v>1</v>
      </c>
      <c r="R92" t="s">
        <v>32</v>
      </c>
      <c r="S92" t="s">
        <v>49</v>
      </c>
      <c r="T92" t="s">
        <v>118</v>
      </c>
      <c r="U92" t="s">
        <v>255</v>
      </c>
      <c r="V92" t="s">
        <v>256</v>
      </c>
      <c r="W92" t="s">
        <v>257</v>
      </c>
      <c r="X92" t="s">
        <v>38</v>
      </c>
      <c r="Y92" t="s">
        <v>39</v>
      </c>
      <c r="Z92" s="2">
        <v>215</v>
      </c>
    </row>
    <row r="93" spans="1:26" x14ac:dyDescent="0.3">
      <c r="A93" s="1">
        <v>39084</v>
      </c>
      <c r="B93" s="1">
        <v>39084</v>
      </c>
      <c r="C93">
        <v>2</v>
      </c>
      <c r="D93" s="2">
        <v>146.4</v>
      </c>
      <c r="E93" s="2">
        <v>36.700000000000003</v>
      </c>
      <c r="F93" t="s">
        <v>26</v>
      </c>
      <c r="G93" t="s">
        <v>154</v>
      </c>
      <c r="H93" t="s">
        <v>28</v>
      </c>
      <c r="K93" t="s">
        <v>155</v>
      </c>
      <c r="L93" t="s">
        <v>235</v>
      </c>
      <c r="M93">
        <v>3000</v>
      </c>
      <c r="N93" t="s">
        <v>31</v>
      </c>
      <c r="O93">
        <v>2007</v>
      </c>
      <c r="P93">
        <v>1</v>
      </c>
      <c r="Q93">
        <v>1</v>
      </c>
      <c r="R93" t="s">
        <v>32</v>
      </c>
      <c r="S93" t="s">
        <v>33</v>
      </c>
      <c r="T93" t="s">
        <v>75</v>
      </c>
      <c r="U93" t="s">
        <v>76</v>
      </c>
      <c r="V93" t="s">
        <v>258</v>
      </c>
      <c r="W93" t="s">
        <v>44</v>
      </c>
      <c r="X93" t="s">
        <v>38</v>
      </c>
      <c r="Y93" t="s">
        <v>39</v>
      </c>
      <c r="Z93" s="2">
        <v>73</v>
      </c>
    </row>
    <row r="94" spans="1:26" x14ac:dyDescent="0.3">
      <c r="A94" s="1">
        <v>39084</v>
      </c>
      <c r="B94" s="1">
        <v>39084</v>
      </c>
      <c r="C94">
        <v>1</v>
      </c>
      <c r="D94" s="2">
        <v>65.5</v>
      </c>
      <c r="E94" s="2">
        <v>25.6</v>
      </c>
      <c r="F94" t="s">
        <v>26</v>
      </c>
      <c r="G94" t="s">
        <v>154</v>
      </c>
      <c r="H94" t="s">
        <v>28</v>
      </c>
      <c r="K94" t="s">
        <v>276</v>
      </c>
      <c r="L94" t="s">
        <v>277</v>
      </c>
      <c r="M94">
        <v>2606</v>
      </c>
      <c r="N94" t="s">
        <v>31</v>
      </c>
      <c r="O94">
        <v>2007</v>
      </c>
      <c r="P94">
        <v>1</v>
      </c>
      <c r="Q94">
        <v>1</v>
      </c>
      <c r="R94" t="s">
        <v>32</v>
      </c>
      <c r="S94" t="s">
        <v>49</v>
      </c>
      <c r="T94" t="s">
        <v>50</v>
      </c>
      <c r="U94" t="s">
        <v>95</v>
      </c>
      <c r="V94" t="s">
        <v>96</v>
      </c>
      <c r="W94" t="s">
        <v>97</v>
      </c>
      <c r="X94" t="s">
        <v>98</v>
      </c>
      <c r="Y94" t="s">
        <v>55</v>
      </c>
      <c r="Z94" s="2">
        <v>39.9</v>
      </c>
    </row>
    <row r="95" spans="1:26" x14ac:dyDescent="0.3">
      <c r="A95" s="1">
        <v>39084</v>
      </c>
      <c r="B95" s="1">
        <v>39084</v>
      </c>
      <c r="C95">
        <v>2</v>
      </c>
      <c r="D95" s="2">
        <v>585.4</v>
      </c>
      <c r="E95" s="2">
        <v>144.65</v>
      </c>
      <c r="F95" t="s">
        <v>26</v>
      </c>
      <c r="G95" t="s">
        <v>154</v>
      </c>
      <c r="H95" t="s">
        <v>28</v>
      </c>
      <c r="K95" t="s">
        <v>155</v>
      </c>
      <c r="L95" t="s">
        <v>249</v>
      </c>
      <c r="M95">
        <v>3025</v>
      </c>
      <c r="N95" t="s">
        <v>31</v>
      </c>
      <c r="O95">
        <v>2007</v>
      </c>
      <c r="P95">
        <v>1</v>
      </c>
      <c r="Q95">
        <v>1</v>
      </c>
      <c r="R95" t="s">
        <v>32</v>
      </c>
      <c r="S95" t="s">
        <v>49</v>
      </c>
      <c r="T95" t="s">
        <v>50</v>
      </c>
      <c r="U95" t="s">
        <v>95</v>
      </c>
      <c r="V95" t="s">
        <v>259</v>
      </c>
      <c r="W95" t="s">
        <v>47</v>
      </c>
      <c r="X95" t="s">
        <v>38</v>
      </c>
      <c r="Y95" t="s">
        <v>39</v>
      </c>
      <c r="Z95" s="2">
        <v>296.10000000000002</v>
      </c>
    </row>
    <row r="96" spans="1:26" x14ac:dyDescent="0.3">
      <c r="A96" s="1">
        <v>39084</v>
      </c>
      <c r="B96" s="1">
        <v>39089</v>
      </c>
      <c r="C96">
        <v>1</v>
      </c>
      <c r="D96" s="2">
        <v>59.5</v>
      </c>
      <c r="E96" s="2">
        <v>27.1</v>
      </c>
      <c r="F96" t="s">
        <v>26</v>
      </c>
      <c r="G96" t="s">
        <v>154</v>
      </c>
      <c r="H96" t="s">
        <v>28</v>
      </c>
      <c r="K96" t="s">
        <v>29</v>
      </c>
      <c r="L96" t="s">
        <v>240</v>
      </c>
      <c r="M96">
        <v>6831</v>
      </c>
      <c r="N96" t="s">
        <v>31</v>
      </c>
      <c r="O96">
        <v>2007</v>
      </c>
      <c r="P96">
        <v>1</v>
      </c>
      <c r="Q96">
        <v>1</v>
      </c>
      <c r="R96" t="s">
        <v>32</v>
      </c>
      <c r="S96" t="s">
        <v>33</v>
      </c>
      <c r="T96" t="s">
        <v>34</v>
      </c>
      <c r="U96" t="s">
        <v>35</v>
      </c>
      <c r="V96" t="s">
        <v>260</v>
      </c>
      <c r="W96" t="s">
        <v>37</v>
      </c>
      <c r="X96" t="s">
        <v>38</v>
      </c>
      <c r="Y96" t="s">
        <v>39</v>
      </c>
      <c r="Z96" s="2">
        <v>32.4</v>
      </c>
    </row>
    <row r="97" spans="1:26" x14ac:dyDescent="0.3">
      <c r="A97" s="1">
        <v>39084</v>
      </c>
      <c r="B97" s="1">
        <v>39084</v>
      </c>
      <c r="C97">
        <v>2</v>
      </c>
      <c r="D97" s="2">
        <v>213.8</v>
      </c>
      <c r="E97" s="2">
        <v>45.5</v>
      </c>
      <c r="F97" t="s">
        <v>26</v>
      </c>
      <c r="G97" t="s">
        <v>154</v>
      </c>
      <c r="H97" t="s">
        <v>28</v>
      </c>
      <c r="K97" t="s">
        <v>276</v>
      </c>
      <c r="L97" t="s">
        <v>277</v>
      </c>
      <c r="M97">
        <v>2606</v>
      </c>
      <c r="N97" t="s">
        <v>31</v>
      </c>
      <c r="O97">
        <v>2007</v>
      </c>
      <c r="P97">
        <v>1</v>
      </c>
      <c r="Q97">
        <v>1</v>
      </c>
      <c r="R97" t="s">
        <v>32</v>
      </c>
      <c r="S97" t="s">
        <v>62</v>
      </c>
      <c r="T97" t="s">
        <v>62</v>
      </c>
      <c r="U97" t="s">
        <v>63</v>
      </c>
      <c r="V97" t="s">
        <v>261</v>
      </c>
      <c r="W97" t="s">
        <v>170</v>
      </c>
      <c r="X97" t="s">
        <v>171</v>
      </c>
      <c r="Y97" t="s">
        <v>55</v>
      </c>
      <c r="Z97" s="2">
        <v>122.8</v>
      </c>
    </row>
    <row r="98" spans="1:26" x14ac:dyDescent="0.3">
      <c r="A98" s="1">
        <v>39084</v>
      </c>
      <c r="B98" s="1">
        <v>39084</v>
      </c>
      <c r="C98">
        <v>1</v>
      </c>
      <c r="D98" s="2">
        <v>71</v>
      </c>
      <c r="E98" s="2">
        <v>32.299999999999997</v>
      </c>
      <c r="F98" t="s">
        <v>26</v>
      </c>
      <c r="G98" t="s">
        <v>154</v>
      </c>
      <c r="H98" t="s">
        <v>28</v>
      </c>
      <c r="K98" t="s">
        <v>155</v>
      </c>
      <c r="L98" t="s">
        <v>249</v>
      </c>
      <c r="M98">
        <v>3025</v>
      </c>
      <c r="N98" t="s">
        <v>31</v>
      </c>
      <c r="O98">
        <v>2007</v>
      </c>
      <c r="P98">
        <v>1</v>
      </c>
      <c r="Q98">
        <v>1</v>
      </c>
      <c r="R98" t="s">
        <v>32</v>
      </c>
      <c r="S98" t="s">
        <v>33</v>
      </c>
      <c r="T98" t="s">
        <v>75</v>
      </c>
      <c r="U98" t="s">
        <v>129</v>
      </c>
      <c r="V98" t="s">
        <v>262</v>
      </c>
      <c r="W98" t="s">
        <v>37</v>
      </c>
      <c r="X98" t="s">
        <v>38</v>
      </c>
      <c r="Y98" t="s">
        <v>39</v>
      </c>
      <c r="Z98" s="2">
        <v>38.700000000000003</v>
      </c>
    </row>
    <row r="99" spans="1:26" x14ac:dyDescent="0.3">
      <c r="A99" s="1">
        <v>39084</v>
      </c>
      <c r="B99" s="1">
        <v>39089</v>
      </c>
      <c r="C99">
        <v>1</v>
      </c>
      <c r="D99" s="2">
        <v>64</v>
      </c>
      <c r="E99" s="2">
        <v>37.85</v>
      </c>
      <c r="F99" t="s">
        <v>26</v>
      </c>
      <c r="G99" t="s">
        <v>154</v>
      </c>
      <c r="H99" t="s">
        <v>28</v>
      </c>
      <c r="K99" t="s">
        <v>29</v>
      </c>
      <c r="L99" t="s">
        <v>240</v>
      </c>
      <c r="M99">
        <v>6831</v>
      </c>
      <c r="N99" t="s">
        <v>31</v>
      </c>
      <c r="O99">
        <v>2007</v>
      </c>
      <c r="P99">
        <v>1</v>
      </c>
      <c r="Q99">
        <v>1</v>
      </c>
      <c r="R99" t="s">
        <v>32</v>
      </c>
      <c r="S99" t="s">
        <v>33</v>
      </c>
      <c r="T99" t="s">
        <v>75</v>
      </c>
      <c r="U99" t="s">
        <v>75</v>
      </c>
      <c r="V99" t="s">
        <v>263</v>
      </c>
      <c r="W99" t="s">
        <v>128</v>
      </c>
      <c r="X99" t="s">
        <v>38</v>
      </c>
      <c r="Y99" t="s">
        <v>39</v>
      </c>
      <c r="Z99" s="2">
        <v>26.15</v>
      </c>
    </row>
    <row r="100" spans="1:26" x14ac:dyDescent="0.3">
      <c r="A100" s="1">
        <v>39084</v>
      </c>
      <c r="B100" s="1">
        <v>39084</v>
      </c>
      <c r="C100">
        <v>1</v>
      </c>
      <c r="D100" s="2">
        <v>49.3</v>
      </c>
      <c r="E100" s="2">
        <v>19.8</v>
      </c>
      <c r="F100" t="s">
        <v>26</v>
      </c>
      <c r="G100" t="s">
        <v>154</v>
      </c>
      <c r="H100" t="s">
        <v>28</v>
      </c>
      <c r="K100" t="s">
        <v>155</v>
      </c>
      <c r="L100" t="s">
        <v>235</v>
      </c>
      <c r="M100">
        <v>3000</v>
      </c>
      <c r="N100" t="s">
        <v>31</v>
      </c>
      <c r="O100">
        <v>2007</v>
      </c>
      <c r="P100">
        <v>1</v>
      </c>
      <c r="Q100">
        <v>1</v>
      </c>
      <c r="R100" t="s">
        <v>32</v>
      </c>
      <c r="S100" t="s">
        <v>62</v>
      </c>
      <c r="T100" t="s">
        <v>62</v>
      </c>
      <c r="U100" t="s">
        <v>264</v>
      </c>
      <c r="V100" t="s">
        <v>265</v>
      </c>
      <c r="W100" t="s">
        <v>266</v>
      </c>
      <c r="X100" t="s">
        <v>74</v>
      </c>
      <c r="Y100" t="s">
        <v>55</v>
      </c>
      <c r="Z100" s="2">
        <v>29.5</v>
      </c>
    </row>
    <row r="101" spans="1:26" x14ac:dyDescent="0.3">
      <c r="A101" s="1">
        <v>39084</v>
      </c>
      <c r="B101" s="1">
        <v>39084</v>
      </c>
      <c r="C101">
        <v>1</v>
      </c>
      <c r="D101" s="2">
        <v>133.30000000000001</v>
      </c>
      <c r="E101" s="2">
        <v>60.65</v>
      </c>
      <c r="F101" t="s">
        <v>26</v>
      </c>
      <c r="G101" t="s">
        <v>154</v>
      </c>
      <c r="H101" t="s">
        <v>28</v>
      </c>
      <c r="K101" t="s">
        <v>155</v>
      </c>
      <c r="L101" t="s">
        <v>249</v>
      </c>
      <c r="M101">
        <v>3025</v>
      </c>
      <c r="N101" t="s">
        <v>31</v>
      </c>
      <c r="O101">
        <v>2007</v>
      </c>
      <c r="P101">
        <v>1</v>
      </c>
      <c r="Q101">
        <v>1</v>
      </c>
      <c r="R101" t="s">
        <v>32</v>
      </c>
      <c r="S101" t="s">
        <v>33</v>
      </c>
      <c r="T101" t="s">
        <v>75</v>
      </c>
      <c r="U101" t="s">
        <v>129</v>
      </c>
      <c r="V101" t="s">
        <v>267</v>
      </c>
      <c r="W101" t="s">
        <v>37</v>
      </c>
      <c r="X101" t="s">
        <v>38</v>
      </c>
      <c r="Y101" t="s">
        <v>39</v>
      </c>
      <c r="Z101" s="2">
        <v>72.650000000000006</v>
      </c>
    </row>
    <row r="102" spans="1:26" x14ac:dyDescent="0.3">
      <c r="A102" s="1"/>
      <c r="B102" s="1"/>
      <c r="D102" s="2"/>
      <c r="E102" s="2"/>
      <c r="Z102" s="2"/>
    </row>
    <row r="103" spans="1:26" x14ac:dyDescent="0.3">
      <c r="C103" t="s">
        <v>273</v>
      </c>
      <c r="D103" s="2">
        <f>SUM(Table1[RetailPrice])</f>
        <v>14151.38</v>
      </c>
      <c r="E103" s="2">
        <f>SUM(E2:E101)</f>
        <v>3489.7999999999979</v>
      </c>
      <c r="Y103" t="s">
        <v>273</v>
      </c>
      <c r="Z103" s="2">
        <f>SUM(Table1[Profit])</f>
        <v>7549.8799999999974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88B2-29ED-4E58-8240-9A982953AE03}">
  <dimension ref="A3:F10"/>
  <sheetViews>
    <sheetView workbookViewId="0">
      <selection activeCell="A7" sqref="A7"/>
    </sheetView>
  </sheetViews>
  <sheetFormatPr defaultRowHeight="14.4" x14ac:dyDescent="0.3"/>
  <cols>
    <col min="1" max="1" width="16.109375" bestFit="1" customWidth="1"/>
    <col min="2" max="2" width="9" bestFit="1" customWidth="1"/>
    <col min="3" max="3" width="15.44140625" bestFit="1" customWidth="1"/>
    <col min="6" max="6" width="12.33203125" bestFit="1" customWidth="1"/>
  </cols>
  <sheetData>
    <row r="3" spans="1:6" x14ac:dyDescent="0.3">
      <c r="A3" s="3" t="s">
        <v>268</v>
      </c>
      <c r="B3" t="s">
        <v>278</v>
      </c>
      <c r="E3" t="s">
        <v>268</v>
      </c>
      <c r="F3" t="s">
        <v>279</v>
      </c>
    </row>
    <row r="4" spans="1:6" x14ac:dyDescent="0.3">
      <c r="A4" s="4" t="s">
        <v>40</v>
      </c>
      <c r="B4">
        <v>4194.9999999999991</v>
      </c>
      <c r="E4" s="4" t="s">
        <v>40</v>
      </c>
      <c r="F4" s="18">
        <v>4194.9999999999991</v>
      </c>
    </row>
    <row r="5" spans="1:6" x14ac:dyDescent="0.3">
      <c r="A5" s="4" t="s">
        <v>178</v>
      </c>
      <c r="B5">
        <v>2131.59</v>
      </c>
      <c r="E5" s="4" t="s">
        <v>178</v>
      </c>
      <c r="F5" s="18">
        <v>2131.59</v>
      </c>
    </row>
    <row r="6" spans="1:6" x14ac:dyDescent="0.3">
      <c r="A6" s="4" t="s">
        <v>195</v>
      </c>
      <c r="B6">
        <v>232</v>
      </c>
      <c r="E6" s="4" t="s">
        <v>195</v>
      </c>
      <c r="F6" s="18">
        <v>232</v>
      </c>
    </row>
    <row r="7" spans="1:6" x14ac:dyDescent="0.3">
      <c r="A7" s="4" t="s">
        <v>155</v>
      </c>
      <c r="B7">
        <v>3562.5900000000006</v>
      </c>
      <c r="E7" s="4" t="s">
        <v>155</v>
      </c>
      <c r="F7" s="18">
        <v>3562.5900000000006</v>
      </c>
    </row>
    <row r="8" spans="1:6" x14ac:dyDescent="0.3">
      <c r="A8" s="4" t="s">
        <v>29</v>
      </c>
      <c r="B8">
        <v>2929.1</v>
      </c>
      <c r="E8" s="4" t="s">
        <v>29</v>
      </c>
      <c r="F8" s="18">
        <v>2929.1</v>
      </c>
    </row>
    <row r="9" spans="1:6" x14ac:dyDescent="0.3">
      <c r="A9" s="4" t="s">
        <v>276</v>
      </c>
      <c r="B9">
        <v>1101.1000000000001</v>
      </c>
      <c r="E9" s="4" t="s">
        <v>276</v>
      </c>
      <c r="F9" s="18">
        <v>1101.1000000000001</v>
      </c>
    </row>
    <row r="10" spans="1:6" x14ac:dyDescent="0.3">
      <c r="A10" s="4" t="s">
        <v>269</v>
      </c>
      <c r="B10">
        <v>14151.380000000001</v>
      </c>
      <c r="E10" s="4"/>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B49C5-BA6D-4A94-8328-AB7E2E4D9F2F}">
  <dimension ref="A2:E24"/>
  <sheetViews>
    <sheetView workbookViewId="0">
      <selection activeCell="E12" sqref="E12"/>
    </sheetView>
  </sheetViews>
  <sheetFormatPr defaultRowHeight="14.4" x14ac:dyDescent="0.3"/>
  <cols>
    <col min="1" max="1" width="12.5546875" bestFit="1" customWidth="1"/>
    <col min="2" max="2" width="16.33203125" bestFit="1" customWidth="1"/>
    <col min="3" max="3" width="11.6640625" bestFit="1" customWidth="1"/>
    <col min="4" max="4" width="9.5546875" bestFit="1" customWidth="1"/>
    <col min="5" max="5" width="10.77734375" bestFit="1" customWidth="1"/>
    <col min="6" max="6" width="17.44140625" bestFit="1" customWidth="1"/>
    <col min="7" max="7" width="15.44140625" bestFit="1" customWidth="1"/>
    <col min="8" max="8" width="22.44140625" bestFit="1" customWidth="1"/>
    <col min="9" max="9" width="20.44140625" bestFit="1" customWidth="1"/>
  </cols>
  <sheetData>
    <row r="2" spans="1:5" x14ac:dyDescent="0.3">
      <c r="A2" s="3" t="s">
        <v>268</v>
      </c>
      <c r="B2" t="s">
        <v>270</v>
      </c>
    </row>
    <row r="3" spans="1:5" x14ac:dyDescent="0.3">
      <c r="A3" s="4" t="s">
        <v>177</v>
      </c>
      <c r="B3" s="26">
        <v>1991.0000000000002</v>
      </c>
    </row>
    <row r="4" spans="1:5" x14ac:dyDescent="0.3">
      <c r="A4" s="4" t="s">
        <v>27</v>
      </c>
      <c r="B4" s="26">
        <v>5840.9800000000005</v>
      </c>
    </row>
    <row r="5" spans="1:5" x14ac:dyDescent="0.3">
      <c r="A5" s="4" t="s">
        <v>154</v>
      </c>
      <c r="B5" s="26">
        <v>6319.4</v>
      </c>
    </row>
    <row r="6" spans="1:5" x14ac:dyDescent="0.3">
      <c r="A6" s="4" t="s">
        <v>269</v>
      </c>
      <c r="B6" s="26">
        <v>14151.380000000001</v>
      </c>
    </row>
    <row r="9" spans="1:5" x14ac:dyDescent="0.3">
      <c r="A9" s="3" t="s">
        <v>18</v>
      </c>
      <c r="B9" t="s">
        <v>275</v>
      </c>
    </row>
    <row r="11" spans="1:5" x14ac:dyDescent="0.3">
      <c r="A11" s="3" t="s">
        <v>270</v>
      </c>
      <c r="B11" s="3" t="s">
        <v>272</v>
      </c>
    </row>
    <row r="12" spans="1:5" x14ac:dyDescent="0.3">
      <c r="A12" s="3" t="s">
        <v>268</v>
      </c>
      <c r="B12" t="s">
        <v>177</v>
      </c>
      <c r="C12" t="s">
        <v>27</v>
      </c>
      <c r="D12" t="s">
        <v>154</v>
      </c>
      <c r="E12" t="s">
        <v>269</v>
      </c>
    </row>
    <row r="13" spans="1:5" x14ac:dyDescent="0.3">
      <c r="A13" s="4" t="s">
        <v>161</v>
      </c>
      <c r="B13" s="26"/>
      <c r="C13" s="26"/>
      <c r="D13" s="26">
        <v>44</v>
      </c>
      <c r="E13" s="26">
        <v>44</v>
      </c>
    </row>
    <row r="14" spans="1:5" x14ac:dyDescent="0.3">
      <c r="A14" s="4" t="s">
        <v>142</v>
      </c>
      <c r="B14" s="26"/>
      <c r="C14" s="26">
        <v>107.58</v>
      </c>
      <c r="D14" s="26">
        <v>54</v>
      </c>
      <c r="E14" s="26">
        <v>161.57999999999998</v>
      </c>
    </row>
    <row r="15" spans="1:5" x14ac:dyDescent="0.3">
      <c r="A15" s="4" t="s">
        <v>69</v>
      </c>
      <c r="B15" s="26"/>
      <c r="C15" s="26">
        <v>400.30000000000007</v>
      </c>
      <c r="D15" s="26"/>
      <c r="E15" s="26">
        <v>400.30000000000007</v>
      </c>
    </row>
    <row r="16" spans="1:5" x14ac:dyDescent="0.3">
      <c r="A16" s="4" t="s">
        <v>57</v>
      </c>
      <c r="B16" s="26"/>
      <c r="C16" s="26">
        <v>160.79999999999998</v>
      </c>
      <c r="D16" s="26">
        <v>312.3</v>
      </c>
      <c r="E16" s="26">
        <v>473.1</v>
      </c>
    </row>
    <row r="17" spans="1:5" x14ac:dyDescent="0.3">
      <c r="A17" s="4" t="s">
        <v>86</v>
      </c>
      <c r="B17" s="26">
        <v>193.8</v>
      </c>
      <c r="C17" s="26">
        <v>243</v>
      </c>
      <c r="D17" s="26">
        <v>107.2</v>
      </c>
      <c r="E17" s="26">
        <v>544</v>
      </c>
    </row>
    <row r="18" spans="1:5" x14ac:dyDescent="0.3">
      <c r="A18" s="4" t="s">
        <v>118</v>
      </c>
      <c r="B18" s="26"/>
      <c r="C18" s="26">
        <v>86.8</v>
      </c>
      <c r="D18" s="26">
        <v>624.1</v>
      </c>
      <c r="E18" s="26">
        <v>710.9</v>
      </c>
    </row>
    <row r="19" spans="1:5" x14ac:dyDescent="0.3">
      <c r="A19" s="4" t="s">
        <v>92</v>
      </c>
      <c r="B19" s="26"/>
      <c r="C19" s="26">
        <v>320.60000000000002</v>
      </c>
      <c r="D19" s="26">
        <v>394.7</v>
      </c>
      <c r="E19" s="26">
        <v>715.3</v>
      </c>
    </row>
    <row r="20" spans="1:5" x14ac:dyDescent="0.3">
      <c r="A20" s="4" t="s">
        <v>75</v>
      </c>
      <c r="B20" s="26"/>
      <c r="C20" s="26">
        <v>1077.3</v>
      </c>
      <c r="D20" s="26">
        <v>414.7</v>
      </c>
      <c r="E20" s="26">
        <v>1492</v>
      </c>
    </row>
    <row r="21" spans="1:5" x14ac:dyDescent="0.3">
      <c r="A21" s="4" t="s">
        <v>34</v>
      </c>
      <c r="B21" s="26">
        <v>783.6</v>
      </c>
      <c r="C21" s="26">
        <v>816.30000000000007</v>
      </c>
      <c r="D21" s="26">
        <v>882.9</v>
      </c>
      <c r="E21" s="26">
        <v>2482.8000000000002</v>
      </c>
    </row>
    <row r="22" spans="1:5" x14ac:dyDescent="0.3">
      <c r="A22" s="4" t="s">
        <v>62</v>
      </c>
      <c r="B22" s="26"/>
      <c r="C22" s="26">
        <v>692.1</v>
      </c>
      <c r="D22" s="26">
        <v>2055.4</v>
      </c>
      <c r="E22" s="26">
        <v>2747.5</v>
      </c>
    </row>
    <row r="23" spans="1:5" x14ac:dyDescent="0.3">
      <c r="A23" s="4" t="s">
        <v>50</v>
      </c>
      <c r="B23" s="26">
        <v>1013.6</v>
      </c>
      <c r="C23" s="26">
        <v>1936.2</v>
      </c>
      <c r="D23" s="26">
        <v>1430.1</v>
      </c>
      <c r="E23" s="26">
        <v>4379.8999999999996</v>
      </c>
    </row>
    <row r="24" spans="1:5" x14ac:dyDescent="0.3">
      <c r="A24" s="4" t="s">
        <v>269</v>
      </c>
      <c r="B24" s="26">
        <v>1991</v>
      </c>
      <c r="C24" s="26">
        <v>5840.9800000000005</v>
      </c>
      <c r="D24" s="26">
        <v>6319.4</v>
      </c>
      <c r="E24" s="26">
        <v>14151.38</v>
      </c>
    </row>
  </sheetData>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AC34C-6787-4DA0-A67D-1B78ACFDC10F}">
  <dimension ref="A1:D9"/>
  <sheetViews>
    <sheetView zoomScale="110" zoomScaleNormal="110" workbookViewId="0">
      <selection activeCell="B9" sqref="B9"/>
    </sheetView>
  </sheetViews>
  <sheetFormatPr defaultRowHeight="14.4" x14ac:dyDescent="0.3"/>
  <cols>
    <col min="1" max="1" width="14.77734375" bestFit="1" customWidth="1"/>
    <col min="2" max="2" width="14.88671875" bestFit="1" customWidth="1"/>
    <col min="3" max="3" width="12.109375" bestFit="1" customWidth="1"/>
    <col min="4" max="4" width="16.33203125" bestFit="1" customWidth="1"/>
  </cols>
  <sheetData>
    <row r="1" spans="1:4" x14ac:dyDescent="0.3">
      <c r="A1" s="3" t="s">
        <v>10</v>
      </c>
      <c r="B1" t="s">
        <v>275</v>
      </c>
    </row>
    <row r="2" spans="1:4" x14ac:dyDescent="0.3">
      <c r="A2" s="3" t="s">
        <v>6</v>
      </c>
      <c r="B2" t="s">
        <v>275</v>
      </c>
    </row>
    <row r="4" spans="1:4" x14ac:dyDescent="0.3">
      <c r="A4" s="3" t="s">
        <v>268</v>
      </c>
      <c r="B4" t="s">
        <v>274</v>
      </c>
      <c r="C4" t="s">
        <v>271</v>
      </c>
      <c r="D4" t="s">
        <v>270</v>
      </c>
    </row>
    <row r="5" spans="1:4" x14ac:dyDescent="0.3">
      <c r="A5" s="4" t="s">
        <v>49</v>
      </c>
      <c r="B5" s="26">
        <v>89</v>
      </c>
      <c r="C5" s="26">
        <v>3682.2300000000005</v>
      </c>
      <c r="D5" s="26">
        <v>6885.08</v>
      </c>
    </row>
    <row r="6" spans="1:4" x14ac:dyDescent="0.3">
      <c r="A6" s="4" t="s">
        <v>33</v>
      </c>
      <c r="B6" s="26">
        <v>66</v>
      </c>
      <c r="C6" s="26">
        <v>2054.8000000000002</v>
      </c>
      <c r="D6" s="26">
        <v>3974.8</v>
      </c>
    </row>
    <row r="7" spans="1:4" x14ac:dyDescent="0.3">
      <c r="A7" s="4" t="s">
        <v>62</v>
      </c>
      <c r="B7" s="26">
        <v>25</v>
      </c>
      <c r="C7" s="26">
        <v>1505.6000000000001</v>
      </c>
      <c r="D7" s="26">
        <v>2747.5</v>
      </c>
    </row>
    <row r="8" spans="1:4" x14ac:dyDescent="0.3">
      <c r="A8" s="4" t="s">
        <v>85</v>
      </c>
      <c r="B8" s="26">
        <v>11</v>
      </c>
      <c r="C8" s="26">
        <v>307.25</v>
      </c>
      <c r="D8" s="26">
        <v>544</v>
      </c>
    </row>
    <row r="9" spans="1:4" x14ac:dyDescent="0.3">
      <c r="A9" s="4" t="s">
        <v>269</v>
      </c>
      <c r="B9" s="26">
        <v>191</v>
      </c>
      <c r="C9" s="26">
        <v>7549.880000000001</v>
      </c>
      <c r="D9" s="26">
        <v>14151.380000000001</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0F6A5-1B28-4DF0-81E6-A7A823A39960}">
  <dimension ref="A2:AO34"/>
  <sheetViews>
    <sheetView tabSelected="1" zoomScale="70" zoomScaleNormal="70" workbookViewId="0">
      <selection activeCell="T11" sqref="T11"/>
    </sheetView>
  </sheetViews>
  <sheetFormatPr defaultColWidth="9.109375" defaultRowHeight="14.4" x14ac:dyDescent="0.3"/>
  <cols>
    <col min="1" max="13" width="9.109375" style="7"/>
    <col min="14" max="14" width="15.44140625" style="7" bestFit="1" customWidth="1"/>
    <col min="15" max="15" width="13.109375" style="7" bestFit="1" customWidth="1"/>
    <col min="16" max="16" width="17.88671875" style="7" bestFit="1" customWidth="1"/>
    <col min="17" max="17" width="11" style="7" bestFit="1" customWidth="1"/>
    <col min="18" max="18" width="3.6640625" style="7" customWidth="1"/>
    <col min="19" max="19" width="9.109375" style="7"/>
    <col min="20" max="36" width="9.109375" style="7" customWidth="1"/>
    <col min="37" max="37" width="9.109375" style="9"/>
    <col min="38" max="39" width="9.33203125" style="9" bestFit="1" customWidth="1"/>
    <col min="40" max="40" width="10.44140625" style="9" bestFit="1" customWidth="1"/>
    <col min="41" max="16384" width="9.109375" style="7"/>
  </cols>
  <sheetData>
    <row r="2" spans="1:41" ht="51" customHeight="1" x14ac:dyDescent="0.3">
      <c r="A2" s="24" t="s">
        <v>284</v>
      </c>
      <c r="B2" s="25"/>
      <c r="C2" s="25"/>
      <c r="D2" s="25"/>
      <c r="E2" s="25"/>
      <c r="F2" s="25"/>
      <c r="G2" s="25"/>
      <c r="H2" s="25"/>
      <c r="I2" s="25"/>
      <c r="J2" s="25"/>
      <c r="K2" s="25"/>
      <c r="L2" s="25"/>
      <c r="M2" s="25"/>
      <c r="N2" s="25"/>
      <c r="O2" s="25"/>
      <c r="P2" s="25"/>
      <c r="Q2" s="25"/>
      <c r="R2" s="25"/>
      <c r="S2" s="25"/>
    </row>
    <row r="3" spans="1:41" x14ac:dyDescent="0.3">
      <c r="A3"/>
      <c r="S3" s="8"/>
    </row>
    <row r="4" spans="1:41" x14ac:dyDescent="0.3">
      <c r="I4"/>
      <c r="S4" s="8"/>
    </row>
    <row r="5" spans="1:41" x14ac:dyDescent="0.3">
      <c r="S5" s="8"/>
    </row>
    <row r="6" spans="1:41" x14ac:dyDescent="0.3">
      <c r="S6" s="8"/>
    </row>
    <row r="7" spans="1:41" x14ac:dyDescent="0.3">
      <c r="S7" s="8"/>
    </row>
    <row r="8" spans="1:41" x14ac:dyDescent="0.3">
      <c r="S8" s="8"/>
    </row>
    <row r="9" spans="1:41" x14ac:dyDescent="0.3">
      <c r="S9" s="8"/>
    </row>
    <row r="10" spans="1:41" x14ac:dyDescent="0.3">
      <c r="S10" s="8"/>
    </row>
    <row r="11" spans="1:41" x14ac:dyDescent="0.3">
      <c r="S11" s="8"/>
    </row>
    <row r="12" spans="1:41" x14ac:dyDescent="0.3">
      <c r="S12" s="8"/>
    </row>
    <row r="13" spans="1:41" x14ac:dyDescent="0.3">
      <c r="S13" s="8"/>
      <c r="AH13" s="19"/>
      <c r="AI13" s="19"/>
      <c r="AJ13" s="19"/>
      <c r="AO13" s="19"/>
    </row>
    <row r="14" spans="1:41" x14ac:dyDescent="0.3">
      <c r="S14" s="8"/>
      <c r="AH14" s="19"/>
      <c r="AI14" s="19"/>
      <c r="AJ14" s="19"/>
      <c r="AL14" s="10" t="s">
        <v>280</v>
      </c>
      <c r="AM14" s="9" t="str">
        <f>Total!B1</f>
        <v>(All)</v>
      </c>
      <c r="AN14" s="9" t="s">
        <v>283</v>
      </c>
      <c r="AO14" s="19"/>
    </row>
    <row r="15" spans="1:41" x14ac:dyDescent="0.3">
      <c r="S15" s="8"/>
      <c r="AH15" s="19"/>
      <c r="AI15" s="19"/>
      <c r="AJ15" s="19"/>
      <c r="AO15" s="19"/>
    </row>
    <row r="16" spans="1:41" x14ac:dyDescent="0.3">
      <c r="S16" s="8"/>
      <c r="AH16" s="19"/>
      <c r="AI16" s="19"/>
      <c r="AJ16" s="19"/>
      <c r="AO16" s="19"/>
    </row>
    <row r="17" spans="18:41" x14ac:dyDescent="0.3">
      <c r="S17" s="8"/>
      <c r="AH17" s="19"/>
      <c r="AI17" s="19"/>
      <c r="AJ17" s="19"/>
      <c r="AO17" s="19"/>
    </row>
    <row r="18" spans="18:41" x14ac:dyDescent="0.3">
      <c r="R18" s="6"/>
      <c r="S18" s="8"/>
      <c r="AH18" s="19"/>
      <c r="AI18" s="19"/>
      <c r="AJ18" s="19"/>
      <c r="AK18" s="23" t="str">
        <f>CONCATENATE(AL14,AM14, AN14)</f>
        <v>Details for (All) Region</v>
      </c>
      <c r="AL18" s="23"/>
      <c r="AM18" s="23"/>
      <c r="AN18" s="23"/>
      <c r="AO18" s="19"/>
    </row>
    <row r="19" spans="18:41" x14ac:dyDescent="0.3">
      <c r="S19" s="8"/>
      <c r="AH19" s="19"/>
      <c r="AI19" s="19"/>
      <c r="AJ19" s="19"/>
      <c r="AO19" s="19"/>
    </row>
    <row r="20" spans="18:41" x14ac:dyDescent="0.3">
      <c r="S20" s="8"/>
      <c r="AH20" s="19"/>
      <c r="AI20" s="19"/>
      <c r="AJ20" s="19"/>
      <c r="AK20" s="11"/>
      <c r="AL20" s="12" t="s">
        <v>282</v>
      </c>
      <c r="AM20" s="13" t="s">
        <v>281</v>
      </c>
      <c r="AN20" s="13" t="s">
        <v>25</v>
      </c>
      <c r="AO20" s="19"/>
    </row>
    <row r="21" spans="18:41" x14ac:dyDescent="0.3">
      <c r="S21" s="8"/>
      <c r="AH21" s="19"/>
      <c r="AI21" s="19"/>
      <c r="AJ21" s="19"/>
      <c r="AK21" s="20" t="s">
        <v>85</v>
      </c>
      <c r="AL21" s="21">
        <f>IFERROR(GETPIVOTDATA("Sum of Quantity",Total!$A$4,"Product_Line",AK21),0)</f>
        <v>11</v>
      </c>
      <c r="AM21" s="22">
        <f>IFERROR(GETPIVOTDATA("Sum of RetailPrice",Total!$A$4,"Product_Line",AK21),0)</f>
        <v>544</v>
      </c>
      <c r="AN21" s="14">
        <f>IFERROR(GETPIVOTDATA("Sum of Profit",Total!$A$4,"Product_Line",AK21),0)</f>
        <v>307.25</v>
      </c>
      <c r="AO21" s="19"/>
    </row>
    <row r="22" spans="18:41" x14ac:dyDescent="0.3">
      <c r="S22" s="8"/>
      <c r="AH22" s="19"/>
      <c r="AI22" s="19"/>
      <c r="AJ22" s="19"/>
      <c r="AK22" s="20" t="s">
        <v>33</v>
      </c>
      <c r="AL22" s="21">
        <f>IFERROR(GETPIVOTDATA("Sum of Quantity",Total!$A$4,"Product_Line",AK22),0)</f>
        <v>66</v>
      </c>
      <c r="AM22" s="22">
        <f>IFERROR(GETPIVOTDATA("Sum of RetailPrice",Total!$A$4,"Product_Line",AK22),0)</f>
        <v>3974.8</v>
      </c>
      <c r="AN22" s="14">
        <f>IFERROR(GETPIVOTDATA("Sum of Profit",Total!$A$4,"Product_Line",AK22),0)</f>
        <v>2054.8000000000002</v>
      </c>
      <c r="AO22" s="19"/>
    </row>
    <row r="23" spans="18:41" x14ac:dyDescent="0.3">
      <c r="S23" s="8"/>
      <c r="AH23" s="19"/>
      <c r="AI23" s="19"/>
      <c r="AJ23" s="19"/>
      <c r="AK23" s="20" t="s">
        <v>62</v>
      </c>
      <c r="AL23" s="21">
        <f>IFERROR(GETPIVOTDATA("Sum of Quantity",Total!$A$4,"Product_Line",AK23),0)</f>
        <v>25</v>
      </c>
      <c r="AM23" s="22">
        <f>IFERROR(GETPIVOTDATA("Sum of RetailPrice",Total!$A$4,"Product_Line",AK23),0)</f>
        <v>2747.5</v>
      </c>
      <c r="AN23" s="14">
        <f>IFERROR(GETPIVOTDATA("Sum of Profit",Total!$A$4,"Product_Line",AK23),0)</f>
        <v>1505.6000000000001</v>
      </c>
      <c r="AO23" s="19"/>
    </row>
    <row r="24" spans="18:41" x14ac:dyDescent="0.3">
      <c r="S24" s="8"/>
      <c r="AH24" s="19"/>
      <c r="AI24" s="19"/>
      <c r="AJ24" s="19"/>
      <c r="AK24" s="20" t="s">
        <v>49</v>
      </c>
      <c r="AL24" s="21">
        <f>IFERROR(GETPIVOTDATA("Sum of Quantity",Total!$A$4,"Product_Line",AK24),0)</f>
        <v>89</v>
      </c>
      <c r="AM24" s="22">
        <f>IFERROR(GETPIVOTDATA("Sum of RetailPrice",Total!$A$4,"Product_Line",AK24),0)</f>
        <v>6885.08</v>
      </c>
      <c r="AN24" s="14">
        <f>IFERROR(GETPIVOTDATA("Sum of Profit",Total!$A$4,"Product_Line",AK24),0)</f>
        <v>3682.2300000000005</v>
      </c>
      <c r="AO24" s="19"/>
    </row>
    <row r="25" spans="18:41" x14ac:dyDescent="0.3">
      <c r="S25" s="8"/>
      <c r="AH25" s="19"/>
      <c r="AI25" s="19"/>
      <c r="AJ25" s="19"/>
      <c r="AK25" s="11"/>
      <c r="AL25" s="11"/>
      <c r="AM25" s="14"/>
      <c r="AN25" s="14"/>
      <c r="AO25" s="19"/>
    </row>
    <row r="26" spans="18:41" x14ac:dyDescent="0.3">
      <c r="S26" s="8"/>
      <c r="AH26" s="19"/>
      <c r="AI26" s="19"/>
      <c r="AJ26" s="19"/>
      <c r="AK26" s="15" t="s">
        <v>269</v>
      </c>
      <c r="AL26" s="16">
        <f>SUM(AL21:AL24)</f>
        <v>191</v>
      </c>
      <c r="AM26" s="17">
        <f t="shared" ref="AM26:AN26" si="0">SUM(AM21:AM24)</f>
        <v>14151.380000000001</v>
      </c>
      <c r="AN26" s="17">
        <f t="shared" si="0"/>
        <v>7549.880000000001</v>
      </c>
      <c r="AO26" s="19"/>
    </row>
    <row r="27" spans="18:41" x14ac:dyDescent="0.3">
      <c r="S27" s="8"/>
      <c r="AH27" s="19"/>
      <c r="AI27" s="19"/>
      <c r="AJ27" s="19"/>
      <c r="AO27" s="19"/>
    </row>
    <row r="28" spans="18:41" x14ac:dyDescent="0.3">
      <c r="S28" s="8"/>
      <c r="AH28" s="19"/>
      <c r="AI28" s="19"/>
      <c r="AJ28" s="19"/>
      <c r="AO28" s="19"/>
    </row>
    <row r="29" spans="18:41" x14ac:dyDescent="0.3">
      <c r="S29" s="8"/>
      <c r="AH29" s="19"/>
      <c r="AI29" s="19"/>
      <c r="AJ29" s="19"/>
      <c r="AO29" s="19"/>
    </row>
    <row r="30" spans="18:41" x14ac:dyDescent="0.3">
      <c r="S30" s="8"/>
    </row>
    <row r="31" spans="18:41" x14ac:dyDescent="0.3">
      <c r="S31" s="8"/>
    </row>
    <row r="32" spans="18:41" x14ac:dyDescent="0.3">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sheetData>
  <mergeCells count="2">
    <mergeCell ref="AK18:AN18"/>
    <mergeCell ref="A2:S2"/>
  </mergeCells>
  <conditionalFormatting sqref="AN21:AN24">
    <cfRule type="iconSet" priority="1">
      <iconSet iconSet="3Flags">
        <cfvo type="percent" val="0"/>
        <cfvo type="percent" val="33"/>
        <cfvo type="percent" val="67"/>
      </iconSet>
    </cfRule>
  </conditionalFormatting>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5 E B D B D E 8 - 3 D 2 D - 4 A 1 5 - 8 8 D 2 - 1 2 6 6 1 4 5 7 6 4 0 B } "   T o u r I d = " e 8 4 3 a f 7 3 - 8 0 7 f - 4 f 5 1 - b b 4 b - b 3 f a f e d 0 2 a 2 9 "   X m l V e r = " 6 "   M i n X m l V e r = " 3 " > < D e s c r i p t i o n > S o m e   d e s c r i p t i o n   f o r   t h e   t o u r   g o e s   h e r e < / D e s c r i p t i o n > < I m a g e > i V B O R w 0 K G g o A A A A N S U h E U g A A A N Q A A A B 1 C A Y A A A A 2 n s 9 T A A A A A X N S R 0 I A r s 4 c 6 Q A A A A R n Q U 1 B A A C x j w v 8 Y Q U A A A A J c E h Z c w A A A 2 A A A A N g A b T C 1 p 0 A A F q n S U R B V H h e 7 b 1 X k x x Z l i Z 2 Q u u M 1 D q h g Y T W u l B V Q F V 1 1 3 T 3 7 C i z X R q N T 7 R d W z 7 w h U b a z J J 8 K i O N + 0 f 4 t r Y c D m d a l I b W W i W A 1 F q L i M j Q k u c 7 7 p 7 p E e m h M h O i e v C h o j K E h 4 f 7 v f d o c U 2 / v / E g R 0 V Q 2 3 m C Y j G i d D p L 2 a z y y O V y e Q 8 A f 0 3 8 9 8 s 9 c X k e 4 y 9 F I h F a W F i k / r 5 + I p O J j h 8 / R n V 1 t e R w O v g L y n d w z P L y M t 2 / / 5 B 2 7 d p J 7 e 1 t 5 P P 5 y G K x y H l / S V h c X K R n z 1 5 Q S 0 s z L S 4 t U T K e p I a G O m p o b C C v 1 0 t + v 1 8 9 U k E m k 6 F g M E i v X 7 0 h q 9 V K W 7 Z 0 0 b P n L 2 j 3 7 l 3 U 1 t Z K T q d T P f L t Y 2 F h g a f I R P X 1 9 e o 7 m 4 8 s z 3 k o b q Z a V 1 Z 9 J x / 3 R + 0 U 5 M / 1 s J h z d G l X Q n 2 1 D v C i N M n K L A U T / d S n j D X G o M a Z p T N b U / J c / 8 C a f P T o C Z 0 + e 5 7 + c P O h H G 8 E 0 x 9 u G h N U f d d R i k Q t T E w 5 m f x S x O R 1 Z O n s 1 q Q 8 f / T o s R D U t m 3 b y O 1 2 y c J w O B x k N p u Z j k B J y n c m J i a o 9 0 2 / L D 4 P H 4 f J j E S j d O T I I X K 5 X P x d t 5 z / Q 0 c o F J J 7 P n z 4 0 J o F i X F L p V I 0 O D h E H o + b O j s 7 5 f X w 8 A g 9 f / a c f v X r r 9 Y w k C i P w e D g I D O a M B 0 4 s F 8 + x 4 S + T S y B A S S T z A x a 1 H f W j x 9 7 n X R + W 4 L c 9 v x l 1 T t n o 6 m Q m Y 5 3 p s j H 6 8 U I b 2 Z t N B b I Z 6 a 4 9 V N d C V 7 o h s u 0 P C o g q k z O R F f 6 V 4 k K + F V 3 Y o W Y 8 M D 6 x T w N D g z S j l 2 7 6 L t 7 L + S 4 Q l j + u 3 / / H 7 9 R n 6 / A X d t K y a y f F 4 S y K E o R 0 9 a 6 D B 1 p T / F z E m n j 8 3 m p u 7 u b a m p 8 Q h g 2 m 0 0 u S C M m I M i L E N K r u 3 s 3 L 5 p 9 1 L 2 X j / f X y K K 7 e / c B f 8 8 p F w / O j R v 5 E B E O R + j m j V v U 1 N R I + / f v k 3 s t B K 4 d 9 9 D U 1 C R j + P N P l 4 W 5 b N 2 6 R e 5 / + 4 7 t Z O f x 0 Q P j 1 d z c T K 2 t L U K s d 2 7 f k 7 H U m N L b w t D Q s E j G j W J H Q 5 p s B g q G y 5 Z j K W W i x a i Z m n 3 G B B V O 4 P O 1 X 5 4 I W m l 0 y U r b 6 t P q O 1 W i D F G Z e X 1 O B C 2 8 T h V J i v U 6 u G C V e y l E Q 0 M D M 8 U k x Z N p C s f W S s 8 1 B G U y m c n u 3 8 N f U o i p k J D w A P D X y v N 7 o i s p r 0 E t d + / c p 3 3 7 9 q q v V 6 E n J q C / f 5 A n r 4 V V w D p Z c L g B u 9 0 u i w k q U 2 9 v H y + m Z V a V P H I 8 3 v 9 Q E I / H 6 c n T Z 7 y 4 T S K V P B 7 l G s s B B N f d v U e k G O 4 Z z K e 2 1 i / 3 b Q Q w F K i K O 5 j o 0 u k 0 P X 7 8 R H 7 b 4 X C u M K n N A n 4 L Y 7 5 t 2 1 b 1 n c 3 B Q s Q s k g q L 1 c c S p m f G R n a m l 7 Y a 5 t Q G q H X l Z C E b A Q u 9 2 C K v C G W I a h s L h v 4 F G w u H J E 0 v g 7 g U o o q n T P R y 2 k b z E Q t 1 + B V G A M b W 3 t x I k 3 N L l I L U 0 Y E J 6 n 9 g g s I P K Q 9 v 6 3 E W / 6 u S K Z t b l U 6 F + G J 3 X P 7 i M 9 g D d f V 1 a x Z Y I T F B 5 X n z p p e 2 8 u T p C Q U 3 g N d 2 5 s S N b H c k E g m W V v d l 0 W m c / n 1 K K 6 h E z 9 n G w X X t Z Q k M Z r C R R Y 0 x w / e N J J s e O M b J R L S l q 4 t c L M F n p q f p B k t G M B 5 I r Y 1 c g w a c 4 9 H D x 9 T Y 1 C D z j n s F E W t r Q E O 1 v w V i m g u b a Y A X 6 s i i h d w s p U 5 u S d J y 3 E S O A r r B b 2 J M x i Z n K W e r U d 9 d i 9 E l C 0 s q Y 4 I s C 7 7 8 U k T V 5 M 3 S 8 K K V M l m T S F N g m a U m n s e S y n z V u b P y N 5 1 O 0 S 6 2 e / v G p v k o H K s 8 T H + 4 9 X B l u d d 1 H m c d H o s + u y K d R N 1 T i U I j K v w 9 3 p m k e j 6 5 9 t 4 f / / A t / e a 3 X + c N u n y i f q 4 B x j v U i 2 P H j h Y l E J w T D g v Y Y j A E / a w O 7 t m z W + y q d 2 m s a 5 i d n Z W / U M U M k X + L F S E S j S g M x G Y s o c o B 8 / L y 1 S t R 0 x r r G 9 R 3 S 6 D 4 O h L 8 + M N P d O L k 8 Z X 5 1 J B O p Z X 5 Z 8 z N z t M z t v 0 A M E 6 o 9 1 a b l d X T V v L X 1 J D Z Y p Y 5 x R o A A 7 T b H f R g w k u n t z J x 8 i m c V i x K + f o a f P v d j / Q X X 3 8 l z 3 H s Z d V R Y I Q t d W n a 0 7 R e S V W K p N i G j T O x Z h N 0 e 6 J h Z S 1 r f x 3 p G f r 8 Y D 3 f o + K k m J 2 Z p f a u b f T H 2 4 / k c 8 D 0 R 5 W g f E 3 b K J W r Z 0 5 R 3 g n h Y c 5 z j g 1 P 7 T 0 Y t T g e + q U G + U T 9 X I + J i U k Z 9 E r 0 d U g D E N b Y 2 D g / J u j I 4 Y N i a x V 6 z N 4 W 5 u f n x d 7 b u W O H + k 4 R r L 3 N s s D Y P X n 6 l I 4 d P a q + s 3 7 M z s 9 R K B i i H d u 3 F 5 f i Z Q j q y e O n 1 L 1 3 T 1 m J a Q T M P d Y M H p B s u D c 8 H 5 h J U a O P t Y t c n F X K f r I x k U W Z S d a z J g P b 0 c 0 S 1 2 y 2 y P E d H e 1 C h F i o 2 g K + O 2 J n C W F 8 P x d 2 J I R A 1 4 U y R P V m Y J x 6 Z 7 L k b u r O I 6 r d d c v U u + i h v 9 i f k X H G t U I z y 1 j c 9 O B 1 v 3 I c C A p 2 k 6 v p K C 9 g n a p X Q F A A / h Y S E 4 7 7 6 c e f 6 a t f f b n y 4 / K J + r k e U P d u 3 7 p D x 0 8 c E / u g E u D 8 Y S a q Y C D A K t d L O n h w P 3 W x + q P 9 1 t s A P G 3 j 4 + O 0 e / f u y n 5 n n f O 6 w N K 6 l p k D J m Y z s B x e Z v t 0 g A 7 s 3 7 / W N i t z G / A 8 I q y x W c w q n D R R 7 6 y N D r N N A l t b D 6 y d G N u D b 1 7 3 U p w X 3 e 5 d C s O C j R i N x k S d G h o a o R q W e j U N r T R t 2 s N j l G 9 H 2 y 0 5 + m z n R l z q p Y l q I R C h q 6 + T 5 G 9 o X 1 k D e 1 v S l A h N 0 2 h y q 3 g B M W + R S J S Z f C 3 d e N 5 H k V g c B P U o 5 2 s 7 J v G m T E b h N M W I y c E c 4 V P m D N p 7 I J C H r H v v 3 7 9 X b l 6 D 9 n k h Y I j f v H m b f s X E V 8 0 i w v k w 8 J F w W L 6 3 W S 7 e Q u C + o d I c P n R I 1 J e K s U 6 C A g F g z E F U m 4 l 4 I k 4 v X 7 6 i f f u 6 y e 1 S w w 9 l C A r S G A t H r 2 V s B D P L Z m r x G X v z q s V 3 P S y 5 W H o V 4 q s 9 i g 2 / b p Q h q s m 5 E D 2 b d l N r v Y c W Y x Y 6 3 s X 2 3 + w w v Q i 0 k t t b R z s b s 7 S n h e 3 E u X l q 6 9 h C f 7 r 9 m E w 3 h 2 K 5 W M L J X G F V 1 d M I C t D / R e A W F 4 D n s G / u 3 b t P Z 8 6 c z r N r t O O N M D c 3 J 5 8 X t U X K A O o E 1 A I Q F B b + y Z M n 1 E 8 2 D k g k f 2 0 t + S q U n C t Y J z F p i M V j 9 P T p M z p z + v Q K J 9 w s Y L z e 9 L 5 h d a p D 7 M 9 i H k U A a j t U b N h D G w W 8 Z A 1 s X 9 t Y i m w G 4 G m 7 M e R Q X 6 0 C d h T s q Y 2 g 1 J i D 3 N 6 8 e U M 7 d u 6 g r M l O S z E z N X p y N D r U T y P E T J f V P g 9 f V r d v k t p 5 j O G 4 M C f T T i Y k h T v r C Q n Q n u M v n B A a M Q G X L 1 + l C x c + y S e m E q s L n B j q C D x T 6 w W I C c D C O H T o I F / v 5 k z Y / f s P Z N E V E h P u Z y J 2 n 8 Z j d w 0 f m w G X 0 0 U e r 2 f T i Q n A e B 3 Y f 4 C 1 B z 9 d u 3 a D R k f H R K X S A K a I B w g J k h + q 7 m Y A Z s F m E R P g t O U M M y z 6 5 4 1 d 7 N V A v 9 4 L g f l H j B Q h C 5 s 5 Q 2 0 1 C p P A e J 3 r C s t 3 I 6 x 1 P l v q p C m W Z i 4 H 2 3 / f 9 + R y m T S r e t n i q p 7 P k a M z W 1 d V P Q Q c 4 S x o a 2 u T 1 4 B 8 o n 5 u B E w W g p R n z 5 3 e l C w I L I Q n T 5 7 R q V M n V g i t W k D S T U 1 N S 6 B V j 0 q J p d N 1 R r 3 x 9 W N h c Y H q 6 + r f C k H l g U 8 P l R u u f 3 j o k O o F q e z x e M V 2 i c W i b D / V S g r U Z m A 2 b K Z m 7 + a o f A B 4 5 8 8 G n r + u 2 j R 1 N 2 9 M S m F s S i l / o I s f f v i Z T p w 4 S o 2 N j T J e 0 O b C V E + v Z + 0 i q f C w W i 1 k h u R Y i T X h n 5 4 o + D l + R i E m 5 S 0 A Q U B 9 m o 1 8 V I K Y A B B A L R u 9 6 / E i G Q H n O X f u D P W x 1 O v v 7 6 e Z m Z m q J B a 8 j R i o Q m K a S a y m l H i t 7 X k P h 7 l 4 f G S 9 6 O l 5 / f a J S Q X S m M 6 f P y f O l p G R U Q m w I 3 g O 4 j r E d u N m E R N m Q Y v j b B b M W P Q G p x w L W O n R + P p C D y v g C y 6 1 c k A s X 3 1 1 i R L M g H / + 6 Y o I h 9 4 3 f d R e k 6 Z L u 1 j i g 3 b 4 A V o y 5 6 l 6 6 l k 1 o s L / L 6 n B W + 1 D E A Z i J 5 r q J u + W I S Y A 0 g D Z E Z u 9 e P a x S N 6 y Z Y v Y Z c v L I R o e H l U / K Y 5 H j x + L m 9 Y o p t X i O K g + W 4 t 0 b o N G s A E a G t 5 e Q m o x I M c S 6 V K I B Y L T b j Y w w 0 v R K p w 6 F a K 7 O a U + y w f S m Y Y W N 6 j + g S j U p 0 a A F t T J Z s H n l z 4 V 2 3 R 0 b F z o B I T + x e 6 Y 0 B A e Z r x Z + A D w F 5 k Q y M I D M U B d G B + f k O y F L X q u r h 5 f C m I c v + 5 l q f J 2 E l 5 h U 4 F Q 4 f J N J t c u e l z / 0 N A Q P W U V M R w O 0 / F j x 9 R P j N G s E l U 4 P S k P D Z m c l m a F R b N x V 3 c q n W J G 0 K S + e v d w O O x v h a C A S g K v 0 y G L Z K B X i k 5 / 8 W s d Y H v q p 1 4 n R Z I b I e T i a 1 m j C 6 v F K h 7 m v / z L 3 9 C r V 6 9 X a O b i L q X S I p + g 1 B P i + Z b a O I W C A Y l P 3 L 5 9 R 9 K F w H m Q D Y 5 0 I D l O / l 8 e M O K w 4 D G B b x M I A O / Z s 0 c 4 B b x W S N G Z n Z 0 T g 3 v 7 9 u 1 0 5 O j h i u J f d n N + + l Q 4 P a U + W 4 X F t P H 8 Q h B 6 1 V 7 F T Q S 4 r t 5 J s Z l A 6 U U x I A k 2 n D B T a 0 1 G K h W q 8 S 0 V x r T 0 w G l u D 9 s p l V m n F s Q n K H U p o A s N G D u o y s F g S C E k y t K + l o R C U C t Q n 0 p g 7 d H 3 U q c E 9 Q C 1 T E e P H q F 2 V p O Q w w b I o f r v l g C M O B e f p 5 T b d j P Q 0 d k u q U 0 g K B A O H B a Q A N X E v I y R y 5 N U g N W 8 c W k L y W 0 U X 3 k r M J g q j A v i T 2 8 L g w Z e O H j m P A 6 l 5 A e A y o S y j U q B X M B y u D r g o F h q v U S l i Z X y Q O r Y y 5 c 9 6 i u i N l 8 m X 0 I B + J u Y e U p n 2 H i 9 e P E z s U 2 w O E G R e f a P e n w l g N 2 1 c + e O T V j Y p W E 2 m V e y u c X W 2 w A B t z t P q s + M 4 T K z l K 5 8 C A w R j 8 X Z 4 H 2 7 Y 1 I K m A 8 Q 9 d v C j s Y 0 q 2 C r a w b D h V e F S 3 1 v E d v I C F 5 7 d s 3 3 j X B z y L H + 6 S m x t v U C C M + R Q o c x 1 G i I B X P + l / F m 1 r O V / D 6 f L E w j V H O h + D F 4 l O A p e Z c Y G R n L Z w B V w m w y X u i w n e r t u 8 l j N b Z 9 s p S h Y H q C Q p m 1 a m I h k C C 7 / i v c O D C / 8 / M L 6 q u 3 g 5 l l y 8 p 6 Q T n H T i a y Q m C a A r H K 1 8 c X e + K i L p b D 0 4 n 1 q + W l 5 J S O p q Q e D i E k A O + j j F a I S H l D y S 5 v a G j E K 3 m v E P K u / o x l A P s p m U y 9 d X W v E P H 4 x m 0 D z Z Y y M x G 1 O A 5 J 3 K n D d Z L c F n j m 8 k l h O T N N g f Q Y h V g 1 5 F E k u 6 m 8 S r i w u L Q h o t 8 o w O R i b 8 m G 0 o D 6 J e 0 O G z 3 F 4 1 I I 3 M J b V w l w v o O t K U k 2 K A X U M K 0 7 9 s / f K / 7 V 1 U / g 7 Y a f Q a E h 2 F I a V C K B G t B V K p 2 j C m I C x E 7 g c 1 o s 7 8 h W U L E Z u X 7 J b J T q 7 D u o n Y n I V s R m i m d D Q k i Z X L 7 a g o T j c s g x 8 3 q f A D H D D n h b n r 5 q U d 3 K I i k f O t k Z o 1 h k W X 1 n L Y y C w R W j x F r H u k Y R L N L p J i e n V I J i J r U i n e T / R A 2 e D G 0 r Q l D V 3 j A Q j y e o q 7 O D n G j O 8 o 6 g S N m N x 3 c 6 X a f J Y z F W 7 Z b T s 0 J I 8 W x Q f S c f i W x Y f V Y c q K t 5 n 4 C E w r w g y f l D Q L X S R O I + 6 W X a 4 y k d e 0 T F 7 X q B 3 4 B K h 3 A L M o S W A g E K 8 A O E h F 4 i D + 4 / k j Q 4 e G x B S 8 J G N a I C i q W L y B E l K L Y Y Q q G g e P j 0 v / G 2 g U j 2 R n I G S y H L k i i Q g k Q q X T q Q z Z U 2 9 l E X h B y 7 9 w 1 k n L x N x 0 Q 1 8 N o r X y N L S w G 6 d u 0 6 v e p 5 T a 0 t j d R e I k Y 1 F b K s a f 5 S C S C 5 4 T V G L R c S m K 9 f u 8 k E 9 J B u 3 b x N N 2 / c l p Y B F z 4 9 L x X m m k l T o J f k p J m G M a o n C N h O k x N T s r g r s R U Q P 4 B x O s k D g M j 3 e v X f v r 6 B o g 4 V P S K p R f V Z Z Q i k x t l G Q s l z e Z T K D Q s y k w k F g 7 R n 9 2 7 1 n f e H R j a q P x S C q n S + R 0 d G a W 5 2 j o 4 c O U x n z p 6 W g P 7 + l t J S F q 7 5 e 6 O r d j w S F f Q w U n s h d d A a D j O 5 d 2 8 3 n T 5 z k k 6 d O k m f X D h P X 3 x 5 U U J K + G 2 N m C A z 8 u J Q e F r n W n t i O a L C m 9 U D 3 W F w f i v r 6 c W Q 4 p + D 9 w d c B A E / G K e 1 z q y 8 j / f W A 4 j m c h h f f k p L 8 T G 5 v k w W C 6 r 4 D U Y z i y K V q h m E Y q r i + I S S s r I Z Z R K b A b Q X g F r z v p D h n 8 b 8 A 8 h S r w R Q u 5 p a m n h B 5 w f g 0 a K s F J C V k U g r j A 4 S 5 6 e f L t O 9 u / c l 4 w G 5 o E g G A K G B k A C o w l F W 9 7 b v 2 C a E g + 5 V S G r A c 8 R j I b n y U e C U Q A M K Y 6 y D m h i K X k l S + l w I 1 J b c G X b Q X N h C 9 Z 6 c d M L R f h / N P X Y 0 Z G g 8 W D 1 B I V D 5 y S f n 1 F f G 0 L t E J 8 L P a C r y k p 8 Z S x Q Q U j K r u E W r g b U g k w J E d P n y F X G W 1 P p r 1 X f f P X A d s A d Q a Q o P r L 5 R z v t A g B d 5 Q w n v n x E g G V B C X 5 h 5 U + 8 u r v Y B m O H r g 4 o p 0 F B f L 3 H W o 8 e O S I I 0 C G S Y J R 9 6 m L x 4 0 S M E B q n l Y 7 U c O Z 8 W 6 9 q 1 e O z 4 U e m h i D H V s E J Q e A u u y E L I o a v H V w x 8 B a p E f U M d X 1 j + g K X 5 Z Z r v / e y 2 h O i + y B c s h N W c o 8 N t x V W R Y j Y K u q C W U / c m l p + p z 8 r D b l p v a l C + N v 3 4 6 V O 6 d O k i M 5 f 3 u 4 B R L o L 6 H j T f v H P n H t 2 / 9 0 D 9 5 P 2 g r k g n 2 V K o r a 2 j R N z Y h m 3 y F i c q r D J I Q X j + 2 t r b p T c i 1 D W U E 8 G W P L B / H x 1 n I t m 6 p U t S i q a n Z y T 9 T p g O f 7 l w l b r 5 O y A 6 T a I B y q y r F I Y S 9 z X Q U V 8 1 A D e A K h E I B H m B r 1 I 3 i O n F l I 0 a K 6 i V c d n y j 4 m k F 0 V V w 2 M y / J I f + d 0 7 k W + 4 a 9 c u 9 Z U x C g N 2 W g A 3 l j b 2 1 r m t S q p V d c i X d q P j 4 7 R / 3 z 7 1 1 f t F l p k b 2 j 0 f O n S A P v / 8 U / r L f / O 7 N R 1 v 3 y W Q 0 1 c t c r m s o c Q A 0 H S 1 F J C 5 g T K f a 9 d u i r q r B 4 g L J S 5 o n 6 3 1 Q 0 S B I T z V A g N a 2 L F j h z S 4 0 a S U 6 R / v h f l 5 j g 6 1 p a j R n Z T e D Y i P I N 1 I D q m Q o L Q T 4 i 8 c E K D c 1 6 y b 1 j f U S y E i 3 k P R G V r q V t O t Z m A h S w 6 7 0 r q q E P i N V D J L n k w H c 9 2 n 9 N v f / o X 6 S W l k s i m y m G 0 U S k 1 S j a 1 d f S / N 7 x W X b J C I y V y U G U K c 3 J Z G x c n C 9 B 7 O z J L N z C q B y U E 2 0 9 q Y R 4 A 5 H I 7 1 f w A e P W S 3 o y h z 1 6 4 d K z m Z 7 x v Q V N C + o w K f 1 Q r Q h g 6 e N S x + I 8 D 2 h q s c p k N U l / q k h 9 O c o A u 7 S q 9 D O N U y m b S o f D L f A P 8 t P C N q 6 / x + H 1 9 P j e K U y P J i s i b n q K + v X 9 o F o z W S l E M X I S Z Q O A x / P C A a c T w e M O r Q s A I Z 3 v h s b H x C m r f g Y n C T T a w r l y I m E A h 8 / v g u f P 3 A z g Y z X 4 a Z 9 f 4 o P b w 6 S I N P g 5 S a 5 3 O G G q n R 1 k 3 b 6 o + K g V 8 p M Q E g J k g q r y 5 9 q B Q x A W a T l S e h h r / T L D m D G F b c l 8 / a w u / 7 D Y k J u H / v 4 Q d B T A B s J 3 + N T 4 z q D w U Q N O l s 5 d S E 9 Y r M h F K Z N y 0 + m B E k x G S o d T E c 9 v K q t 5 2 P g S q 4 Q k y A A U 0 g n + / x 4 + f S w N P 0 / 9 x d z m V G f + D V H J c E V v T R R r A K B h f 6 a w P w d s A u w Y m h x m H B 3 7 p 1 l 1 8 r n E W p c 0 K t f Z J i T I i o 8 0 X Q E l n q 2 F E D A U R 0 5 A T H a D b Q c T F I S G b F e a e n Z o R I k T q 0 e 8 8 u i q R s F I 6 / o W P d F w w L A t 8 b S j M 3 I d i R k R H p I u T z G n P S d 4 l 5 t i 0 n W P V E w 5 F i n P 2 X A j h 3 L l 7 8 f G W h a 1 p R I W b D F n o 2 W Z x w 0 M G r G M G V B P 9 W 4 a / 9 / D I m 6 q v p / / 5 5 I n e 2 I y A q H u J F W N i w e 6 A / w v s B T x C S W 9 v Z i E N Z R y w W l 2 Y r e 3 i x 4 y Z A L E g t U p J f 1 R s U k m K x y g S g r + x N p t d y D O i n + M 2 B g Q G R b t D t w X 3 S 9 i D V W N v k u t A O F 3 0 t P i i U u Z x Y I k W L w T C 1 N N a V r O F 5 V 4 D G g Z 7 s a B t g t P h + S R g f m x B n l 9 a b B N r M z P Q s 7 e n O 7 6 M I e + n J h F 3 i W 5 q 7 X A O S V F A B 3 F E i I F w K + t / B U k B x Y z I R J 3 O z B 1 W j z X J x I A w 0 8 E A 6 C h Y 5 i A q G / o v n L + n F i 5 d 0 7 9 4 D a e y x d + 8 e 4 b x o W I G / 0 M e h R s D I w w N 9 5 v B a n 6 0 w F b T m E R O I D n V S s 7 M z E g v A 7 5 4 7 f 1 a u B U Z y N L k o x A Q U D z Z / m O i d Y / X R Z K O R S S W T O 1 4 w m e 8 D c / N z 0 r H 1 f c a c N g t e n 0 f W J z Q i x I 3 Q G 6 O 5 p U m 8 l n i N n i f Y D m h 5 c Y q O N C 3 K V k u u g h g X i K w f 8 7 R O 6 M + m z a 7 d 4 S T z m T 3 5 w T F Q H g g L 3 Y B w c X D z H j i 4 n 7 Z v 3 0 p n z 5 6 W v C U Q E V R A S K V K u N 1 8 B N W Z q 2 5 u D M b S 4 p J I w j d v + u j U 6 R O y t Q s I E d I J 5 3 S 6 n C v F b + D w i X U G 8 y O h K G U i b C e G + D r f E V 2 i / H t p Y Y q m h n v p z d y 7 d Z P n W I + X R 4 w f K u 1 M z 0 w L o 8 L u H 5 j b X z p g 1 6 A V w 4 s X L y R e h K 7 C Y O p H j x 6 m B w 8 e y v N r V 6 / J v X 7 7 7 X c 0 P T l K Z 7 u i d G F 7 v q s 9 x b Y b t J 9 1 Q b W l 4 L V G I a W W l m k K L s 3 l L T O 8 g P H 6 j N U D q H d I t c C 7 k B a K W l c Z w A H Q k Q Z N C t G M U J M y U D 3 G x 8 b p 1 e s 3 U v 5 9 S D Y q q 8 u b a O j E O c r Q 3 T s P W E U 5 q 7 z H j 7 K 3 z g e F 5 6 L U P 9 R P S + E A J V m d / O y L C z Q + M S m p P j A e 2 5 r a e S R Z B 3 Y r 1 w N I W h 5 u j S W J y c X E F z C T u b Y M J 1 / 9 e h 4 e P n o s j A j M Z z q Y J U s 6 T D X 1 r a J + t K K i c 5 3 z V w 4 I y 0 k E o O D 8 O d Z o 0 s t Z m g x N s A q / O V 2 N 3 j f A k N H f B F 2 a s G 5 g l k D D 0 Q O S G O s V M S K Y F c j B w 2 Y I M X O d h G 0 0 Y M f C 0 x V U A R c C j p S e a R v N R f I Z l A F B 8 T + m B u w w C E 6 w n t a 8 o N r r g 0 7 q b k p J I Z i 2 i O B s Q M s v e P M Q C 8 E N Y y C K B W I R p E V a y C e f n B e p F e N F i a a H x Y Q i d s m I m 5 Z o S 1 O 3 v M 4 u s 4 3 n w x 2 h y t N M g c g 8 L c 4 s S 4 x B A 6 Q g p K K + l X Q h 0 N 0 V + W P B 4 D J t 2 7 Z F r m V x Y Z F G x s b o 4 M E D 1 N 6 q 9 C f 8 / R / + S F 9 / / e u V z B D k J Q 4 N v K H u n d t o O e 2 U u F o 6 Z y K / g w m t C r s q G 2 R p w 0 z G A u c c 7 p 1 n L B P g p 3 b m A z A j y h A p P K c j o 6 P S 6 e j P A W D 4 c F V D 4 l Y D 2 O n Y R f L O m J + l k / o m A z 3 S 0 S u 9 U m D H Q 2 x k A C 9 i o Y a W R 1 D y R B V l W M j g 6 L W 1 1 a X J I N Y E F c 3 v 5 A V g z o k d h m b / F i Y e S C Y T U x c c H J V u d Q n C h j H 9 u 9 / + h l c W 3 w x / J c P c x 8 b n 0 X 8 / k E r T y M A j 2 r t n P 8 U y S 1 R r Y 2 4 s x 6 c k M 9 z M q w / p Q M / 7 7 t L u r q P S 0 C U Q W q A j h 4 4 J g S O 3 C 9 n D h T l 2 6 B F e 1 2 K n l g b m h l j B G t R R S 6 a S 0 l c g n c 7 Q y R P H 1 9 z T c j x H v c P T N L h o o 9 q 6 e j q / k + 3 U A n 1 e A 5 o q i a S x 8 r 0 V O a Z a o C o Y W k F T Y 1 N Z w v u l A B n g 0 J 7 Q C q 4 a g C l d v 3 5 T U t M m Q g 7 F 1 m V g P r A B R j l A 6 0 I F M v p i a E 4 O Z b p X B 9 Y 0 N z O R A w e D 6 N Q c E 8 D V q 9 f p R B W 7 Z A D Y X A t V m d q a g t i F 1 M C G A l 1 d n R K Q + + y z C 1 U F F R 8 9 7 6 O j B 3 a K N I N N o K / b i 2 e y F O f f c L D 0 s f B K D M R m q N m / V q 1 B l r h f A r i 8 U P n f 6 N w r 6 q h f a 0 / M z M x S D 1 p D 8 T k R j c f x n 3 5 6 Q e I R Q C K 7 T A 6 z 6 n K u c L 1 j b 9 n A 2 E P a u v s g 3 b 9 1 j X 7 z q 0 + Z u e T / L s 4 F r c B k W Z 0 Y n B 6 5 j F 3 r 9 E J p W A q g K p g l 5 d C Q b N W K P L h f O u A N R l h m P d o T V M B r V 2 / Q l 1 9 d o o f j j p X S + 3 I b D y z H z T Q a s B g m b O u Z q O n 7 b / + Y Q / x H 2 R t 3 j 0 g k S J X L P 1 + l k 6 e O S d 5 U K U k C g Q Y 9 0 s E i 0 8 f 6 q N 5 G A K F e 5 Y v f v W u n b E 7 d 3 t 4 q y a G l g n I a c F 7 8 L L j K z z 9 f o U v n L 1 E w v k R O N y / Q 1 B J L H a X 0 o t N 3 R K 6 3 p 6 e H 9 h 7 c K W X r 6 W y C L B k H R c z z / D x G f m u n 3 E O G i c 5 i s k r C q 9 / G 7 / G / N c D 6 X T t m F B S i 7 F R f M X F l w k x c X h a C U C e V f 8 X w 8 + U r 9 O m F T y Q n 7 P s b / x / 9 + p O / Z r t N O R 7 3 Z 3 7 L a x y L C K 2 2 h 4 e H a e / e v S X n 8 0 M H 5 h p J B L i H 9 a Z M I R v o 7 p 2 7 z N w / p S s D L s l 4 / x I 9 K A u G B Q w N P o B Y 0 k z z U V 4 / R Q L Q y v e U z 8 x O h 9 K b G Y a d 1 o E H F 7 u n e x d z 7 L m y b l b J g P B m y O / K J y Y F J m p u a p C Y A b a 8 a W p q r o i Y I F q 1 m 8 O 1 f P b 5 p z Q y P S R u + E c 9 t 2 g y U E O x 6 C p H G W X 7 4 N D h g w o x p V M s r 2 w U o k k e g L i o a R l S j E 4 Q k 8 L 7 s Z A N A s z w J B o Q E 6 A n J g D E B I l l 5 n + l i A k 4 f + o c L f E i m B 9 b p F S a j W c + 3 M Q q M R 7 V E t N 4 + K n 6 r H J g z L E p A b r q / p L d 5 i A m l F y 8 f v W G 7 0 O Z x / X A y e s I u 8 b 0 9 f b R p V 1 Y I 1 m 6 3 J 9 f k I q z 9 7 N 2 g Y S E G d a 8 i h G T Q H c p l n / 4 h / / l G 6 h j 2 L M V 8 S c s Y K h C 4 J x w S U J P 1 T g a A m j g d l j Y 0 C E X W D L B c 6 U t f j 0 w c Q F W N 2 a Z K D v 5 / P D o V V L 0 B + j P l + H r s P L 1 Q E 2 c W O w j s z 1 F U 0 P P + R 5 Y c p o T V J N t p Z o 6 d G i y C d e 3 2 M 2 s B g Y k R c h p q Z G F j 7 S h R D b C N h S I m Z c / q 0 B W M 9 9 r A S E U a w M B 1 6 q 2 J y w 4 V s 4 U 5 U m w 8 f k c F M u G y M Z / D c E D j V I r m 8 t K H l a n b 9 6 7 T c e O n q Z n A 2 H q a i n f x M U I u B e Z o 3 U 0 2 k y Y a y g R Z v t S b V T 6 I Q E O K K S + w U O K b J 1 C d R z A z v t Q x U + w r e r x 5 I 8 f v K j Y E L t S Y C 1 i O 1 P Y l w k 2 A R Z j D p q N 1 9 C W u o z 0 S u 9 j + 6 q a l C i N R s z w 5 M H I R y B s c n J S b g z 1 8 n A 1 I g E R h A U i Q s w I n V g h y f A e O t R I z p T B b 2 p i G Q b g 3 n 3 d 5 C 1 w a Z b D U j J F s X S W k n x d F t 0 P O D 1 m G u 6 d o g N H d l D n F h v F 5 u p Y 3 R y l c F b Z A x d 2 C N Q 5 9 H N Q C g K x p n N M l C m y k n 2 l r g l 2 E L x + e S j C u F O s K n k c i j S D a g A v I x q 2 4 L y J z D J Z 0 l a R b P A o 6 o V e n K U X 6 N W s r n s E s f f s P U q J n J 2 2 + q t 3 0 2 r w 2 h q Z G a w v B a u r 0 c E 2 c X V z 8 b a B d X f z x k 0 a G B i i z s 4 O K a n A e i s E G D S c E X o G r + H H X i f d H i 7 C 1 E o A / o F b t + 6 w B L f S 7 0 5 4 J Q C P c 2 F t V 9 9 9 V h F T Z v T 7 x k 4 C 2 C M J r s h b N + / Q 4 0 d P 6 f b t u + J K X l x c o q m p K c m U Q O t Z D M B i V J F M R g A h w T O H Q i 0 E g d e T N 1 a H p E S r m W Y j z 8 V W 0 R B L R q h z e 7 O o q M D B 7 T v o Z X + U 6 l 2 K O m Z m A Q T v n t / W o X j 5 G J B C U q L B k w C J M h P t l f f z w G P B P C I P 2 u / G U 1 Z R 6 w C 4 u q X 3 C o 7 l L z g s P p 4 M N 0 G T h H s + l B t n u k x L t y S t j Z i E I f j f 4 t I i q 7 L L 1 O B l w l t P / p g O 5 V T M Y k A q G B x E y D H 8 U B q z g M A x 9 k h l 8 / A C h 9 N E m 1 8 9 w J B Q z G f k J I N U W Q + Q z H 3 6 9 E k 6 c O D A G i K t G u q U W v 7 z f / 6 / v o F q h i h z R 0 c n b d n a J Z w C n p T h o R G R T C 6 e C L j Q s c l w m i U H s h j c j r X y F Z y l 5 + U r G h o e 4 Y v c L 0 0 A t X y r S g A u p N 0 Y a p 6 A 5 f g 8 9 Q 7 1 U C I V p Y m x C T p z 4 N c U Y 8 m A Z i l Z V v 8 6 6 p r k e p A 9 K F / l h 3 7 B Q U W A i o c M 8 Y n w c 3 J a f U y s q y o P g r g I 5 h a q e 1 a m z g S r d 0 j o 1 Z B l E W R 2 K A c q 1 5 m j e C b E 5 7 b J b y A b f T k 9 L X 3 7 I D W h b v 5 8 + a p k R 7 d u 8 V L O E 6 L 5 e S e 1 N n h p b N l J d f y 7 7 x J o d I 8 U H f T c g N r 3 I S Q b Y x y 9 P o V I Y B Z A M 4 J J o U 9 b A 1 B K g f g T 4 k i F Q M W v 2 Y R N 2 a o b z w c P H j E h 7 x Y C v t z P a 2 i D 0 4 F 7 M T s c N n F G Q G e F 7 g p b B b X 6 c J m f / + S s b D D d t a V L X J T J R J I e P n 5 O p r T x T n e I 5 6 D D E a o e 0 V O 8 U D p B F Q R n B O F B d Q T X g Q 4 L b y B 0 Z 9 h o U D 8 B j 6 2 J P 4 v R g + u v q a W t j u q b / H T + + K / k s x b 3 b u p w H q E G 5 z Z W F Q Y p k p 7 j A Y V U W U 2 3 U Y A g s J m W 4 u M 0 G + 0 j m 8 V F L t v q N U n g t x b N 6 h U O B 0 + e H n Z V k i y n Z 3 i w c 3 y c W d K o E N j j / z C C T K B + x Z n D r z M s n a S + i p / 7 r K 3 U 8 / o 1 f X b h P F 0 8 f 5 G a a 7 d T u 2 c f N f r U X c / R 2 1 v O s f 7 H X G y A Q s k Z l o p 8 / Q a f a w / E o l C p + / D R I 6 k b 0 y p V P x S g v / v M 9 I w 8 h 5 d Z K 9 3 R A 3 V J y K g p h m 3 1 1 U s p r E f Y U t h 6 Z 1 9 L i k I L E + o n 6 4 P T y i b K 2 V O n v v G x a g c J p D k N Q F z g E L C v w M X g 7 s V 7 M y G i x e k R 2 r p t i 0 i t Q k D d Q y A U Z S C F q S B w z S N l R C M m j Z D A d f A Z c g f R E m p 6 d I 7 G p 8 Z o f j r M N 5 y i E 2 c O U 7 2 z i z z W R l H d s O i d V M P s F j Z W l H y e W v I 6 6 4 T L I K C c j L F 8 s q Z F I i k r C o 6 N J C t t F m p w b R N j P p i e F P X P w l I 2 k p l j Y 1 a R o s s J E K a V g o l J C q e C 5 L X X U j S 9 S J 5 M E 9 t k C A A q E i u e C V A 4 7 s 5 L 2 g W R i G q p A v e G X 5 f A O G i H P 8 L n 9 4 a I O n l d u D x s X M H 2 C p s o z L p 7 q Y 1 J s C G e J r n 1 Q J M Z q K Z + x + p O k o X A n I D r Y 9 t R 7 J 6 v p X m h i r q a G O P b A r Q S b E b + + n W v N E N B f A l B 9 u 3 b t 6 l H K P e g l R B t 5 j V j X Y P p Z 9 i U c F i S l F 4 a p L i j + v Q s a K j I t L i w I 0 G m 3 t c v c p j 0 c h w L C w Z x j O X l i K T u a M Y t M n 6 x 8 C E u X 7 5 8 y Y T Z J j V Q h R 4 9 B H i v X r k u R I p A K W 7 G x n + x e R u e Q 5 3 E d d T 7 6 8 j m t N G b s Q f U 3 X W S F / Q C u a 1 K A A 9 O g F Q u R q 5 0 A y V s I Z Z m S c p E H E K 8 O I e 0 r m C C s n i M Z X c q G y O b 2 c X n C Z E t 5 q e 4 a 5 H V s 3 y u N x c d k E X a 5 D q q Z M e D 8 T E x 4 P 6 w p h V p B u L J v z 8 s e o W I F S B 5 8 8 w Z 5 E G y N G M b W 0 u y w D h e v f m A L l 4 4 p b y h I s v X j U 5 P S T 6 t j X 8 P z g 8 g w v c P x g H U 2 a u f b K i b y A D R A 5 o B 5 g J t s U o F 2 X G t Y I B g f l 6 v j 8 c 4 / 5 4 3 A 2 N j Y z Q x P k k H 2 d 5 W 7 K k c / d M / / T O d V y s P c K 2 I Q 0 I 7 Q j C 2 V I p Y t V D s / U k a Y t M G c 4 o M C u z u f k 1 t 5 F I M 2 J D b x C q m k 4 c D 3 u 7 9 b b z + e e 1 B o 7 H 8 n / / H N 9 8 Y u S g L g d Q a O C j 6 + v p o y 5 Z O k T J A M B g Q z y A I M s j 2 F n R 0 L H A 9 R 4 U q i K b 0 K I f H V v 8 d b K O 1 M d F h w N A X D u / 7 4 c r l w V x Y X C S r N 0 n D b + a o q 7 N L P G o K W D J k Q + I O z 5 g T T F h R J p A 4 9 T w d p M 4 t 7 c L 9 0 X x j l 9 r Y B c 6 D / E y h D E s n 5 Q 1 c G 6 Q T i A u l 7 V A L N X h s 9 S x 5 / M x x r J R j 6 Y F C 3 P m w m Q k / x t + H y x o Z 9 m Z x 0 y K x Q Y u 9 F U o Q p D Y h H C H g S 9 L o D 7 9 X 6 / f Q + M g 0 N T S u L m Z 4 w a 1 8 e X D P Y z Z m F s z k Z c a Q y E T E 0 Q H A X n N J Q l 9 l g P R / 9 e Y V b d u 6 y u 0 B M D s U j 8 I B h T k o 7 O o L T Q I M E H V v b 1 6 / k U T p b d u 3 l r S 5 Q H h Y R 5 A k + v W E 7 k r L 4 W U m i M S a 7 6 d S a X F e Y d s h z Q 2 O c Y T z C 1 o L K r + x l t D d 6 P S Z U 8 K M j S T 1 e o H r g Y 2 P h A b 8 F g S F 3 W a m U N x E 0 d T q m k C V u Z I u B h U / K z 3 V W 2 t y E n 9 F r i r W g Z a b a f l f / 9 P f f 6 M 8 L Q 2 I Y g w U K m p D y y H h K n a + 0 b t 3 7 v H N L 4 v o f v G y h 3 b v V t K E M G l 4 D 8 B f G J W v e l 5 J m Q Z q p X A z 2 g P q J Y 4 H k e J 1 M D x H T j s P f s 4 i g 6 j A J I H b F H M s m 8 0 l B r 8 l 6 2 Y V p p Y W 0 / 1 i S 9 S 7 W s i P b H E Q S d Y i i 3 Q F T K w g h J 7 Z L L V 4 V z m t n p j S u Q S l o x Z p U Q V 9 D f Q H q W e x B C R u p V f p E P O Y Y R v M Z 8 D M b t 2 6 z d L p l I w D s B C Y p 7 n Q K O V S 2 G m d F + s y n B 5 J W p x d p H o d U W n A J X n d O V Y 9 T V T j Y N W S i Q g l 9 l B b 0 b 9 C A 9 8 S X 7 / 6 o g D w Y D 1 + c Y 8 O n 9 q V 5 4 T R A A b Y 3 N R E N / l a 4 Y q G h N c A e x b J w E h g h u q F K l 9 0 T e 1 i R q o / T g O k c Z I J C e U 3 b / r 6 J W 6 I e Q y w B E D o x M U E O 8 k q P a q w o W J h H U E S o S c 4 j k M M V E 8 o + B y S C H Y T C B T m A L Z 9 3 U x i 0 o B x w D w l e F 3 V N z T I 8 9 Y a S C A e Q 7 a t 3 L Y s H W x P 0 / b 6 N K v q a e q o Z Q L i + S l 2 K X k E p Y l 4 c D Z c v F 5 t w 2 s Y c e B c k C 4 u p u z n z 5 / T 2 b N n R F S j r R O 4 H j a R h p 4 O q Q R x D S L B o M D b l m S O B F v N a F K 0 3 8 N 3 y M 0 6 r d t M t p x P r j z v O n I s J X g x 4 1 q f P H n K n H M L L S f n 5 L N I v I N S 9 I K J a 5 r 8 9 h a + O 3 m b b T 8 z z U W s 5 G I C a f W a 2 I Y a I y c v U j S w h J T S Y I q z r S g e v 9 X R w t O Z y B s K 8 2 / U O P I T Z 7 1 8 P q O B h Q o h N g A v + N c 9 f d T W 0 c q q b I t M F h Z U U 6 2 b f D x m T c 2 N x I I 2 n / A 1 8 H m d / E B s E b 8 B F V N P T I D R b w M o J p w N D d P O b i W E o F d F 9 c B i R i s s j L 3 G u D D H U A f R A g G M D 3 O F 4 + o b 6 2 l w Y E i c T Y U L G 7 1 D j h w + J P f X z B o H G l H C L h o d H Z M K b A T 2 M e / Q c t A h C O o 9 b E w 8 h 9 P L a D 1 o g O T A 7 2 3 G 5 g + l g A 3 V I Y 3 h m c b v o b 0 Z d g 7 p r M u I h M I t Y y 3 o l o Y h V g g K Y n 6 Z B 2 G M B + H J k + e i r h S 6 L q F L w 6 u G k g W 4 X b H X L i p 0 c Z z i 1 U P N l E n c s u A y 9 + 8 / Y p U w J H 2 o I d 7 r + K J h J + l V A j 1 w I 5 d v P q b j + 0 7 w Y m 0 U r o c 0 E U w U M s j h z b K w z Q Q 1 D E F o i G o E b b 2 2 B q p z d j J n z J H N m q R m 9 2 4 K p C Z 4 I H z S V 6 D B G 2 W 9 l w 1 x l b O A m G K Z g A R 4 t c W G j A z 0 a S l c L A C u B Y Q H L 6 E e 2 O k 8 y O o B m 3 x Y / y K J U e e F m A r G J B s x 0 d j s s C w G 3 D M Y g 3 Z + b Q x A T E m W d B Y j t Z 0 v b W 6 5 n 6 + t Y S V T o x z A k O 4 8 u E H b 9 7 a w f h 9 R n C q s x i L n 0 I i w I I 2 w o D W C C r K q l W K m u p X t L v 1 Y 4 H P U l D 1 6 / I S y z C w R z 0 K I p J / n O h 6 L i k T R H A Y v e 1 6 L i q f Y 2 q x J 8 L 3 i X G C 8 W L i 4 R h D u L t Z m C p 1 X e s A + R 5 I B c v Y K W 3 5 t N r D G o F p C B V 1 R 1 R l r V 0 N p W P 7 + 7 / / h G z a b p Q Q B c S f c N D x A k D K r 6 p Y C E F S U d W I Y u V g w 4 F w Y L P y F 6 M T E 2 O 0 O k X I j w 6 N 0 5 u w p I T w M G q o r o R u X M i o h d X 7 6 4 T v h a l h 8 k b k Y u W q U F k 6 R z L y k D t l Y f U D J R D L L a i b b N e D a k e y C f J b O 2 s j v 9 E l s y S W N U U y i + 2 o O B K i C Y o + E r W T n a 9 Y W W C g 9 R S 7 i 4 9 e u N w H U Q j 0 x T Q c t 5 E E e H o + 2 C w T B h m k w M U u v X k 2 J r e H 3 s X H N q i J r i e K k u X P 3 H j U 1 M l H y + C S z z L h S s 3 y v x N e u U B G I K Q v P t 8 H v J 9 J h i i c W W A W G J 1 N 9 0 w A g 5 r m 5 W X r 0 + j r t O t j G J 1 O c G g g q Q 4 J D w k I t 1 k v Z L F 8 E P K u w Y + G 1 x f i j f w h s X K R K 6 Y E 5 Q O g E W o i T 1 w U k s K i E O 7 a J G g 9 7 C y E P a C h u l 5 M O s 8 T S 1 o c e e A 9 S G u s A z 0 t B t q Y d A k N S d t F 8 2 8 D 1 Y O 2 j d b h R t + N K Y P m f / u d / + G Y 5 u C A e j 3 2 S w N o k O V M w E g u D s u L q 5 g d 6 S R Q O F A A q x w W B g B C A g 8 T C O b C Q 5 u c W + L 1 2 J t L 8 c + b D R P v 3 d Q s h w 4 n g Z G J C X z u 8 t r J Y s l s 8 t B i Z o k g o Q Q 1 1 L e I 8 g N c t l Y t I z 7 y w 9 F H z M D E p I j q Z Y c 6 v W 4 Q g D B x n Z Z G i D / 7 a E 7 4 8 B 0 Y h k A c I Y o T L H c W T N V A L 1 c 8 A S D 6 3 z U M D g y 9 p z 8 6 d 8 p 5 8 r h 7 U w o Y / g o j 2 + j j 5 H b w g L T U r x K Q h y N L M A U m n O 3 E 6 m 6 S l 5 B i 1 + / c J f c h n / I B 9 B C c P 1 O / R s T F m X t j w S 1 k Q H V u a 2 R b M L 0 U A E W m Z H 3 q C g p M J N W p g A p g j E N S d O / f F D j b y + o K o 8 L 6 L C Q Z / w f T w P T x g h 0 G K w M M L R 8 d m A L 8 B I k Z c q p q S n 4 0 A h P v z z 5 d F R T U a g 3 I w 3 + s L S 4 4 e x D P U M U g e n B R u S i N E o 7 y 4 V G e D E T C 4 X u Z A G F x M M B 4 m l b V C 7 d N / F 4 t A D 7 y G m 3 c 2 i h 3 n r R S K W 1 i v 7 R U u i 4 a S w L M H f T K 4 m l 0 V S s w w q 7 W I 9 6 / d 3 E h 1 b M x n 2 Z K C p 2 Z u e S 1 L d 6 R r + N y 6 V Q u o q z g p e U X 5 g M p k h 6 u d J W I w p s S 6 j B C J h S h j W i 0 n w K 3 d G H T w d 5 h Q e E y P n N x D L 5 7 1 C O M y Q q 0 v x 4 S g v l C B b A 2 U p w C w G 7 O L Z n o 5 g g B 4 S B Y u J P 7 u A 5 1 i x 6 I c X F Q j R z s T L K T z K u J p 4 8 0 T w P z m F + Y p y C o 5 V D / U g 0 E t 1 9 u s 7 x t Y T 2 D w 7 w p g G l 9 + + Q U 9 e / p c z C A w G c U H U D A 5 R W B G o B Z F f 5 o q h h P i g R g R n B M w H j X g / W Q y L T 9 U C v D y 6 C W Y G Q s W / + G v D k h G 1 C c h h h K s q r l d L F W Y e / N C J O s o S 4 6 k B H M 9 Z i U W h W Y x c d P q z u W x d I B q e R E h U G v y g J i y k v 6 D D r X a P q y o I p a M O p Q s 6 1 K J N K C M Q s A 2 E b 4 L w O M H O C 3 1 F E t Z p K E l S l S M A I n x 5 H E P f X p 6 v / o O Q g V J 2 t 7 8 Q L y O Q J B t u n 2 H d o g 6 j D C D H j 0 z y g J G / C k X z R + j P N R l 6 c B W H 0 v C Q d n k A I 9 l V u M g x f C A R A N S q o R q c i t t q Z M Z J Y 6 l 9 2 g C U L 1 + / e u v Z K 4 h Q Z G t g C w X M I D 3 D T B e 2 F n Q e i Y n 8 n f g f 9 s A Q z l 6 7 C j b i Y / o z u 0 7 I i H h x s f 1 l I P Z 0 a B I J v 1 i h x S C O o C G 8 n C J A x q V 4 q S V U q s e c C 5 g W 1 A M k A Y 8 R S N C L U 0 e p 4 X X K b A 8 K 0 1 U k O C K B F T U I t k s b k o z M Z s 8 U X k P Q L 6 f 5 s r O B p R z K I m s y v N U L i h B 0 X p 3 n M / N 7 x l e t u J m B 6 B S I m U I A I H i e s R O U l O Q j A B i W o i M 0 9 Z D L p o O r x K c 1 W r n 7 6 + + 7 v Q d J q e 1 R l R q G L 4 a 8 B v 7 W 1 Y n a o W 4 D Y D x G n 4 z T k d P K f l n A L r + p t I x l u c O k W i A 2 6 q 0 L Z i L r m 6 3 A k n X 4 T 2 k v l K A c 2 D u o c I f O L B P N o E D s w Q j X c 8 c b x b w + 8 i W + P 6 7 H y V p G 8 6 v d w 2 o t R c u f E L H T x w X t / 1 T l l g I A k O S w 4 N d D O a d 7 U q r Z A 0 Y S O j n 6 J U H 2 w U q C r g F b v J f / v m P N M t q g Z 4 o y g H T g g t A X w l 4 A P V A l S / S d 1 D b D 4 8 Z 1 D R w x y 7 / E c q q J f 7 + R o f k 6 g F g t G Y L H 6 O W o b d 7 D 1 K r Z 6 9 4 0 8 y 1 q w u g V i 0 G h D c P T o h 4 d o n v K 0 U m g 2 a Z K I + H 9 C r E E k s K b V j w d 3 R p r c 0 I Y A F a 3 K p 6 b H 6 l / G U E A / N M o H p 7 k Y 1 6 l 5 K x g A x n c D x B / p D w O d S / j E Q y I W M P o s U D H t a 6 p h r J t f Q 4 F P U S 1 5 7 M x C i Y W N 1 1 H m o f m I 7 P 3 i y E 1 O Z d l Z z F A H U R R a A I S N + + d U e a 1 4 C J v g / A 8 Y W 8 0 k t f X h S P c r X N W D Y T W I 9 w s H R 3 7 x b H y 8 2 b t 4 U m M H 9 4 I H C t h + V v / v v / / R t 9 + j v i R q g 7 Q d Y 5 B h k S C n o 1 V J W Z 2 T n 6 6 q t L 4 n Q w c k o Y A a 2 Z Q e E I 0 i l R e V 1 g k h / Y B A u E N h G 0 0 K 7 G N I 2 O j E i j l K U Q q 3 + s L p l z d v K 4 a n i d W W h s e l S C k V o 8 R l Q Y V h N X k i k K E E d W O h M U s s H F w I 9 5 R a 0 y m + F U U A g 4 k a o l n 5 p B j u w H V G g i e x n e O z 2 g u u F 4 / k F W U 9 k Q 5 / O M h Z 7 Q y + e 9 d H L / 5 y w d H C s E E 0 u Z y J l 1 k s + L 3 f T X A p O E 6 l m z u 4 n c a o r R 9 P Q 0 R Y J x 8 t a 4 h Q H d v / + Q n G 4 7 E 2 x c P G 4 w k K G W e 3 w e Z j B L / A 3 W 7 Z m Q 9 N A 7 H D y 2 O g k b A P q A d D G A S W J u M P Y w y K G d o F E P v H r r M c 4 3 g t 4 + x U 7 G 9 c C e r 4 a B F w K 1 T b B 7 q + k y Z Q S M A b y N K C 9 5 8 b x n Z a 9 d 0 A v 2 c 9 a E k h k 2 z H N d n z L Y T A E 2 U r u 2 b J E b w Y H 4 I v R + u L M x q Z U O M K Q d P I P P n 7 + U L R U L X Z 9 Z V v W w p 2 + t M 8 M S C j a U i e I J R f + v Y V s H 3 w f h S n U q X 2 / O k m B p E + T 3 F V U K q T h F e v Q L Y J y j l M K e q K E k h a W v u s W c Z O J S f 4 P V K / y + 5 i e B + x t N K o s B x z u s D p G q U D f D y 1 H 6 7 O w X 8 p m b F 7 A G 5 O F Z v c V n E G O K f E a 3 O S o S D r V m i M 0 g V x L P E T D f f 2 w r 2 f 0 p q q t v E k 0 B R G h L K D f r t y m E o 0 k p Y H 3 b 7 h g D n l m 0 H A M T 1 W s v 7 w r 7 9 u 1 l 0 y J D P 3 z / k 2 R s l F K x y g E 7 x d u q a B F W D F j z s D k 7 O j q U x q x s y y P U 8 P D x k 7 z r s / z 7 / / E / f W N h C Y G C Q e i H y O 8 6 c f I Y 1 T O H A H E h 0 I u I N w o L d + z Y V j I Q V w j 8 E D g v L g Z u 1 U J j F 8 3 V k Y C K U v p k G l v T 1 1 B 4 Y V S O j S b N 9 H w m w 9 d l I k v C J s 4 E b F 3 j d 8 F l r x j x k A q V w G w z 0 e R S v X g A E X s q L B / X 1 g w I B Z 4 8 L T H V G D m a D P c I U f c 8 H a H 6 D h 5 o + + o u H u M B s 7 R Q w 7 9 i i x H q M 9 Q p N G t 0 u h w S R K 2 r r a P 2 T r R t q 5 N 6 t G h m S Z J h w V m R N A u i t 6 q h M C F I k 0 f c + U 2 u n Z Q 1 o Z F o 7 R p X / E Y A 6 Y 9 7 x G 9 B 7 c Q c v i v i g l M A X m L E u M B g J Q + 0 R O n G u w L u H w w e k h N r G Q I C c U Y / C x l t b M x Q u d D + a z a U U V J F D h 9 Y 8 f n j x p A 9 A c m E g C / S j a o B x O H o q J I k q l f 1 N K B r J w h q W z 0 b 1 l k f 1 b g D Q s T x T J C 8 z F n 2 1 E X 5 G l h d E d u H 1 b N 4 g k y W V U M / G 2 D 1 K h O Q b A k 9 N J s I 7 n M N 8 b Q m M d R F w Y I o u 2 S i g p A N F b Z 8 h p S c W 5 i l + Q g y k o k W Y s P i x I A r d 0 c 3 q 0 d e p X k k J O w C q x e d a s f Z H I + p e h l 5 m F 0 e l A x r x O m g m z c 2 N I r 6 C U A j s G U U o q i z r 0 b r 4 R + w q F 2 S N G D 7 H R w D d a 7 W 1 k E u y + Z m E l i Y k r d u 3 S p z e O f 2 P e r v 6 5 d u Q e 8 S I G I s 2 G k 2 G c D s P x S A e L A u R F C 0 K 3 u f A Z j u F b 3 k / m C S F 3 N M P D 5 a H A J B W G S H g x j w Q E y g G k B l i E V j o n c a 6 c H o i Y b G g a N B K 8 W S b B + Y r K J q w J m A K / v 2 h + t y L Z G c 4 i a f m B x n q a Q S J i 9 8 c y 1 f o 6 V W X N 2 I I W G h w 8 W O R y o b 5 V P Y K M v s f Y o l y i 5 W 5 U J p u F + Z 3 E A 0 f I v m O p Y i 2 u l U y m r 2 Z a V B R z Q V o S s 3 f 6 C H D x 9 K W c p g / y i l 2 Q 7 0 O z r I l m q g 1 G I N 1 X i V N t E A / C 1 I 6 9 e A k n j Q C R w m G u A 4 C M 3 k a K c a / D W C m a U o m s 1 g w j T Y M R 2 6 1 4 U o d I d v F q B q g q g u X v p M q q L 7 e v s r c h 1 v J r B Y s Q 8 u 8 g u R b P u h 4 N 7 9 B 2 w K w Z Z d B U y Y l Z n I 5 C x k b 9 o n g 6 g B a f 1 w 8 0 5 M T C l x q h K T W g i o C V B r 2 g 1 U P Q 2 w S V A B 2 z d r p S M d K T 7 O K R w R A H F 4 v Y p E d C c V 4 z 4 r M S v 1 G h S a x 4 W T O 9 Z E 1 q i X b a M E e Z b b e R 2 b K Z J Z Z B W R j X Y W 0 T V O N q z R N 9 D S x u d l N U b 7 r g 7 I x N C w m 4 n v 4 d 0 H d P z k E T p 0 b C 9 d / O w S d e 8 8 Q H / 6 w 7 d k 4 n F K R n J 0 Y P 9 + a q s p z 2 D M u t o s S w o p N + h D Y W y D I g s D g D f S p I Y S h h c V h 4 I u h 3 d d C C C u t 0 7 g e t H t F 0 w D 9 j A Y 5 b s E z I z P L 3 4 m Z S T Y 9 3 Y j N t V m A G s b X Y K b m / M T d t H e e Y W g n C 4 v z S X r x J 7 R A w S G w j J 4 f a D 7 V 3 o z O E 7 z E B b z C K I P A B Z v k y c j r v O p y A v J J U O a P / L v T v O C n g 8 l e V E q 8 S o P E 1 i O 1 a p 0 1 E Q j v N C w H f + N U Z a c P i e Z v T z x F g 8 l / c q + U r X U S W k L e g 3 y h F g b h A z B 7 Z B x U S x 4 C i I e X n p E 1 6 7 d o M O H j l K N o 5 k c F s W R 4 v f W 0 2 e f X 5 D d H f z + W p G 4 S M b V 8 G j c R q 9 m W E U u U M 0 A T S N F / A k M S g N s I 3 g W c R Y Q D r x R U L 9 x D j Y X 5 f 6 0 0 m 4 1 Z r t u 5 C d L V Q / M 4 b b t 2 6 W 1 H H I A 3 z W Q x o a N I 2 D X o W l Q O c D R t o H W f S W B c h V o b I V a 1 0 z I s k p Q m k d v Y M G S t y 8 p V C 6 k u a C y F u n 7 0 G X 1 6 k g x 4 B h I q G W 1 V q o Y I D l Q Y 3 K y K y l x J W w M g G 3 t E 9 E E P e x P 0 d 0 h s 7 R 2 Q t b 4 j P 0 E / T T u o C v 8 6 J u 3 0 e M J u / T J + 6 n P K Q s R E N W P / 8 V M A X I k / E I 8 K B T E P e G 5 L 8 s 6 L 6 t V h U D y 7 V x 0 i J 7 d H a T T p 0 8 w 0 f g l K K w H C M n R + Q l f d I 1 M l v a b w P F O l r D W B K t n a 9 O X o E 1 i b 1 v k y G n 6 N o g J r n f 8 X d Q R T p M 3 K 5 v L 2 f n U c N 9 r 0 O y s 9 W I z N q y D P Y v A e 5 T t 3 H e t + g E w O S C t k H p V D m i d X B D 2 3 D S g C Z G R Y E H m T z 6 J M e C k Q D N 0 P e D N O H B w H 4 W Y m C D u S x G I B h A o s i M Q n E R x Y S m g H z o 2 j U 7 i I n n B B W o + o e v j f r L U b i E H S 0 4 N W m d b I z y d t E s x I N z k k W S E c q Y s h W z j Q j w m r 1 J x K c 9 1 2 h a W W J Q 5 P y S C J e e k B z d e 0 t d f / o Y s d m U m 7 A Y B r p 0 N a b a v e O D 4 E C x + P S z W 1 2 p 2 Q v 7 i D c S W x E M K A 1 s D i A l A p x 4 9 4 a y g Y D E Y B a W r w b R B X m O 1 g O q O P o s / / v C T F B w i 2 F w J c 9 1 M O F g y j I 6 O l F 2 D Z y p o / r 8 e 4 G 7 / 7 m / / y t C f g H V k O M r o V Q 5 V R A O k F H z w i B a P j o x V x J 2 g I q A 9 F F y e s V i U b a P i O g u 4 d O + 8 g 6 4 N e G R r x f X i S j + r f y Y P q 2 p + I S w t Y w K p T V r s C g V 9 G n C H W f M M X + s C f f / D b U m K t N v c Z C k I h O q b K C b 5 X K 0 + 4 8 l M J r U s 6 3 x q q G + q o z s 3 7 s m m b 7 m I 8 l h B s f X I M 4 N N 0 z S o P T p X w d 9 D O A 0 P b L C G z 6 F a o p O T E X z o s r Q J a G p u p r / 9 u 7 + h o 8 c O 0 6 O H j 4 W o 3 i U c b M 9 1 7 + 0 u 6 / X T 7 b u w a Q A R / + l P 3 x l 6 r A H 0 l z A k K D C d g Q I p B a J C 1 B 7 e n m I 2 U S H w H X g N Y U u p m k 4 e U F 4 x G b T I X l I T g e o 8 i E b A 2 h x b X q A h V l u V r U q U H 4 V q p n n C 1 P 6 T A q h t y F J f j I 2 R 0 x u l D K X 4 m s L 8 r f x 7 1 2 9 1 o v f k F W J n Y x O l U x Y J + k J 9 F P D h U D V t L h u Z a 1 h C e p T H C n C J z F C y Q b N 0 Q C q G N e U l f C g c n n h I j 3 S 2 M x F e k / 2 w D H h X N W 2 K 9 Y C T C C k 2 m k T A F Y I 7 I 7 R y 8 t Q J e v z 4 y T u X U m 2 t b V L g i M o E Z P W 8 q 9 9 H E N 6 r 9 r 4 o B B I k k C F T V A + A z T K 0 g B w 7 5 T W I C V W y U F s 0 g k r y Q s B J 4 s w Z 4 Q K f D F n F W Y D N q E a X 2 L i O 5 4 S Y L K x 7 a 7 Y D 7 n 0 5 Y a b H 4 3 Y x 5 H t m N t d 4 7 J 3 u o O 0 N G a p z K g v g z a y V 6 j z K T h 0 A N i / T M B N F S Q h q p m w U W c p J L A d N Y c I Z p U d c I a C X a 4 g k 1 3 J m q I H b 6 g 9 S s / s w N b n V T d 3 4 K 1 l n W r x k R c H D a f Z n y c y q q U i e E L 7 E T 1 O r A y O u f h U a 4 R V b S E a 1 X f q W Z 6 W A + J p m H + B v T 8 9 r u n L 5 m m R w Y H 9 l O C W Q O Q M J g U e K 1 X n N M / u u g D D M 8 e P H x G O K n i a V m C D r B c Y Y G h n + w n 5 D w q w R s I 6 B o g Q F D C 5 a 2 Z 5 C 4 R l T Y C r F S w + 9 B 5 y s 9 p j p 2 Z S N 7 o 8 6 6 O a Q g 2 4 M s f 0 x Z q e e a a s 4 C 0 A w r 6 b M d H c g T X O Z Z g r l G i i T s 4 q N A w c C C A 5 B U G R K v C 0 0 s V q G 6 2 7 0 Z M h h 9 q 8 E b E 0 6 9 7 M 9 p 7 g 9 w 0 s p + u r S l 0 w Q L E V Y 3 Q v G V g k K Q W Y N W g o L v I F L C a V 3 u h G s B d Y w G J D b 7 a x s 4 v m r 5 h o + j o f G j E i F q t l A A m W Z S c H B Y W K b a 3 Z u j q 7 f v E t 3 7 j + l + Y V V h q E B x 2 o A 0 y s H 2 L l I + v z 2 2 + / Z P r o h R I P s a q R D f f H l R c n e Q E o S V P f X r 9 / Q Z S Y y a C D w A i N p 9 1 2 6 0 j G O a I + Q 4 Q W F G T G K c W 4 G 0 L o B t Y K B 4 K o T p N h v K X m e P D f / 9 U 6 o L O t q 9 m X I m V m k 4 T d P a O u + s z Q e 9 h V V / T W A o q O R k E g m B I j 9 b g t L g p x 0 k n n b + E L 2 + u F F x x K z h R c n M i d Q v s E / L w t V j 1 Q q S 7 / / 4 z / T 3 / 7 1 3 1 A i G 2 L i U z I O I u j F Y M 3 f f w i S N M 3 M W w K t O q D e q o k X O Y S w 5 r 0 T 4 P f U t Y z F K n Z l Q T 5 j J U B p l n 6 D j y v X b t L p U 0 f J 7 V L S w K D 2 X L v z n H 7 3 q / N 5 x j J s K 6 i D u D 7 k L G p Q c j M X J a k T j g b k a W K L G M w V m r O A a L B 9 J r K 8 8 T n s Z 0 3 D A C C 5 I J V g S 6 T 5 + f T U F E u r s O T g F S 4 4 M G K E W x B j 3 M h m b / h N 2 O M I 4 b z o e U U H 9 + + j f / n 9 n 6 j W X 0 M X L 3 4 m X t l p l u z L C Q v t b i r t B K s E y C X E B I J p l A P m / O q A Y l d V R F B A Z D l A s 6 + v U u v + L 8 j l y a 8 I / d A A A f H p z g B F E 2 5 y O c L i r Y N 6 O h m 0 S p o T A B d n O L l M D 4 b 9 1 F X 3 k m q 8 S e r y H e Y h Z M J g q k O B I W q i C g G p p 6 0 t S N w M 7 C N + I 2 d m l c 2 2 u u i E m n R z g d Y B 0 q p q n Z u E i T M j a a K g K S B N V J q b 8 z P Z 4 X S 5 d f M e n T t / W q 5 P s x n x n d C y i W p Q H J k 1 U T q b p m + v f C t t z t D 2 D b v x H z x 0 Q D p Z I a s d R A 8 J A I a o h V L K A Y s d m 0 u g 6 h v N e i C t o B o i G Q D n Q C 1 R M h G n L 3 / 1 F T P V 6 h k q r g W x J / T Z R 9 6 c 2 a K 0 q c O 1 Q X q 8 e d N H T o e N 5 h J + 2 t 1 i p v 0 H 9 h L 2 w y o H M A E Q q J G T A f a S P s m h F G A a D f A D q J i g k o k Y L w j + E b e H r D b j z I c P D W h I C E a z E F O C w O A k x T b O s l u y d K h j g D z 2 e u n / B 7 U O K 3 N y + Y X E x 7 Q S C O x q B 8 2 t m Y 9 3 w u a p Y n 2 A w y J X c e s 6 C + b G J p f o d f 9 L O n 1 2 J / n t a 9 s v w 6 Z 5 + P A J + f y 1 F I 2 n a e + e n c w o H J L J b r G 5 y O u 2 y w 4 W 4 O b S q 5 7 V P D R C w c K p h H B K I Y Z s + c E h m p i c F o I / c v S w S D 7 k h 6 I L L P p e 1 D E z g e p Y q V N L A y T q v X s P 6 d K l z / I k M B B j Y f T j i y R 9 v h N a i U k k I o g b X W B R P G k E 2 E T o p v T 4 0 R M 5 H 3 a H B x 7 y 6 y + / v A Q K r k q N x E Y D Y K 5 A x Q Q F o K Z J y / T + c 0 T h P q u z k X 5 q c u / g i T L T I H O g Z l b r v M 6 s O A X E g b A O 3 L 1 3 n 9 W 1 k + t a w B O T M 9 T c V L 9 m U R k B C w t q G Y g J K v f 8 w h J F o 2 G 6 e e 8 V / d u / v i R E t d m A p A L D Q C Y F J I k Y 9 P w e G o f i W n p 7 + y R J w G Z D b V e + l o N j t T E R c 4 E l O r o o 4 b s / / 3 y V U O 5 y 4 c L 5 N d J k P A C P r k 3 U f A 2 4 B m S 0 o D M T k p A L i e P y z 1 e k e S e q G i C N 0 e o O v w l p 3 b 2 3 u m J G 5 K L q y 5 + q I q h / D U A a V C B u Z o 6 X E O m G e J z W F 2 I F U N H L r 2 l D P H r 0 m I 4 e P V K U A 6 L 1 M h p w I r H X b 1 8 t G A R G x y Z k i 9 V i c Z B y A G e G d M D i q Y Y D b x b g f k c l O E r t v / r q C 9 k y C Y 6 F 2 t o a y S S B V I G 6 i G 5 O a M 6 D I C 7 a e a F / H x g 5 J B X U S j 1 D g T c a a W m F z B D 3 C q 8 0 8 l D R w Q u p S w j h I O P n P h M b f k v P 1 O B 8 Q V p Y N e V J W B X X B x w S / t H w k a A Y 2 + o j U i M 1 s K D 4 m 3 c 3 P a J W 3 1 5 y F G t x x I Q G V z f U S K 8 D R Y e V D y E 4 L x b M t m 3 5 / c Y 1 Q A u Y j L y g 5 K K X z D m r O A 6 g k s V Y 3 b 7 / 4 B l 9 e e m C e u Q v E y D m h w 8 e S d Y N b K y 2 t h a J J 1 n 8 O y g y 8 0 o k B s q F E O c C E Y U j Y d k 3 i l e / N G u B p N J 3 k e X T i e f Y a N N p n A t q M A g H E h J N O d G K A S 5 3 j K s G E N + 1 q 9 f p 0 h c X 8 4 i s H F A 7 d 3 8 s P 0 b x r 5 6 g 6 t x x O t C 2 T D c G V p N W g b 1 t d 6 n Z d V R 1 O a O R C / q Y p 1 l 6 W a k R w V 3 d u M P 7 h 3 n A 5 O J Y 6 f J U A s g u w G T D j t G A i c f e T V g w U M d g Z 0 E S Y b G h m 2 t 7 W y s t s V G + g 9 W Y Y t n q G g q 9 e h 8 a I K n Q F g F t j + G k e T 1 j I 6 8 9 Q 1 7 T o u w V J Q R k A N h k a B 6 E B p t 6 I G S D + 9 1 S V z 6 D B 7 Y e s i 3 0 E h o M D k 6 O a h 1 G 1 w e V v a b 1 + C i h i g C B 0 E + 2 G w Q s M V o F 9 D I U 6 m E 1 Z J l i i R p y O U L i J e x w 5 W 9 X U w g U G Z o 9 S e q o V 2 q j h m a f U 0 d t d 0 l i g e s d E 1 9 O L U F / j g 4 / x O i H i x 9 + + E n Z P s b t l k y W w r x I I 8 A u / O 6 7 H 6 W v i V 7 t R d k L 0 s 5 g R 1 W b E A v G d v n y V b p 0 6 f O q 1 G D 0 q s D m 1 o V 4 9 4 r 0 L w X F 2 I z B v H v N e 1 g 6 m Y S Y A L j e y w G b n 1 m S H v r h 2 u 8 p k J y g 3 t c D J Y k J a s n N + y 9 l A Z Y C p O W H T k w A m r + A Q G C j V k J M A G y n 8 + f P S D 6 p H t D M z 2 5 N r s S C q g V s p 2 q I C b m h S G w w w k e C K o J a z 6 j 6 b B U 5 N B k y 8 P g 2 e a 3 U 5 T 5 N D d Y z Z E u f I 3 v m n L y v p V Q h R o T g 8 m T 4 5 c r e w Q A 6 D O 3 o 2 C 8 E i E 6 9 + s 8 K A R v q / M n 9 Z X V 8 c G i t U P F D B g L G k A 7 Y E V J f B l M O c I X 3 9 / e L 9 1 I P r w O d q t Z 7 4 5 U r a R j b q / 0 O S u s c E X p 8 J K g i 8 L u n Z R u b W V 2 z y F y Z F B 6 0 H m v x Z V f s F y z u n q m o b J Y 9 s f y M C U z R 8 f U S D D s + h M I B 2 d 2 + F K 7 e e F g 0 r l K I Y r G 2 D w m w G d H / D 5 4 7 v Z e s H C B J T p 4 + K d 8 v B K T U e g D p X y n u D D t K k p / l 3 / 2 H / 6 2 i D d f + N Q G c c 2 b g B l k d R I l o l s a X z O S x 5 K g / b K K + V 6 P 0 / M k d c R w s L c / S y P w z W g x P E y U d E s 1 H E j F S b H A O e L T q 3 d g U u Y U n b Z w 6 a v b L t j v I i Y y l g 0 K w w f g s P b n X S 3 s O K B u K + e w t a 6 T Q x N Q s 7 d 2 9 t a h K C G f I R N B M P i d 6 9 T G R / g J C h d j W B v 3 / / n j 5 E Z 0 + v J X Q e a t S I L Y F 5 8 R 6 s 0 4 K M T k x I a 0 a y g E u c m y M X g o f J Z Q B w A U / P f 0 F 7 W o + S V 0 N 3 S x 1 o h I f a b E F K B O f p N / 9 7 j f U 2 N h A b U 1 d t L / r E 9 r V e k J s G 1 t j i J 7 1 P x I v H h 6 Y 9 G B g i a b f 3 K X p Q R f 9 l / / y B + n I i l w 5 c 8 Y p D T s T E Q d 9 f f H f U F f N U e n y a q T S v X j + v G Q O 4 N S y 0 m 0 J 3 7 T x j I L A k K w J 7 9 e 9 U T t N h c y S 5 w b V S k u R e d 9 A 5 e / 0 s o 1 y b m Y w u n u + M 2 K X Q C m u G 8 F 0 M A g N m g q N 2 B Q c N J u F S h J 7 E U A u R 0 z A R 4 I q A m v W R W m W T m 6 X m 6 w h H 7 n 8 F g k M + v 0 + S V Z F g F Q S J 8 0 s z e I 9 t J T t F 1 V g e 8 d h M X K V R 6 N 8 5 / z 5 c / T J 6 Y P 0 V 3 / 5 a / F O 9 f a + k e 0 w X z + Y p T p H 4 x r J E y v Y L S O d L T 5 N I 0 s W G l 2 0 0 u s Z q 3 i e o O P j A T X q a E e S T m 9 J U l t N V r a 5 h P G P i u M P A S + G l + n 6 7 Q e 0 e 3 u L O B U A X D O Y Q T h h Y s a g J F K / m L L T G C 9 m 3 B + 6 U Q H I b O g o V Q 5 T B U D M i T I V 5 S D k 1 7 O V R f I / E p Q B E H W 3 u 2 0 U s P V R i q L U t L 1 R G v A H Z 1 U v n q 4 R S z C p N A z B T v X w 9 L n R D K I I L K 6 M S J p D h w 5 J W g x 2 P R k d n 8 z j k H B g o D s u d q z X A D u r E I i B g I O j t P / s t i T t b U m r X V K V b H e 0 F U C T T M S k N K N / I 5 2 P N h P z w Q R d v 3 a d L p w 7 R a d 2 r / Y T R H + R c 3 w v i P n h H p C x g m 7 C K A f a 3 Z w W 7 y X U v T t 3 7 i q b n G 8 S M p J Z X h z Y D L 1 S f C S o A t S 6 s N V M T p w I d c 4 u S Z T V U N O M 5 8 y u d K O m l d Z j H 6 k a Z 7 2 k B y G X D D V C r 1 6 9 k n h T N B W U 7 W a w x 5 S 2 9 Q w 2 Q A N 3 / P z T T y i j 7 p Y B Y C t T A O U j A G y x 7 V t W E 2 F R G Y q N C z 7 d k Z A 9 Y E E 4 e k D V C 6 v t C / B / O E g 0 t z Q k Q S W 1 U W 8 T C O r + 8 f o r 6 t p 3 j v Z 1 e Q z d 1 Y j / o b 8 p p G l b T U Y y U t 6 w h L C y 1 J o Y H 5 d W D J W U V V S K D L a P L I K e 6 e p y z D 4 S V A E y 2 T p 6 O X q L P N Y m s u a 8 U s i G e A k 8 Q W P B 5 z L 4 + s R Y p 9 V L f n u H b F f j s a B D r k 2 O x Q Z o 3 d 3 d Y m t N L S h d Z / V I 6 7 r d 1 r F k e c k T t 5 x S d h k B z K p / f n E x Q C 2 t S q o N 0 5 b s 6 Y v N H R C h h 2 o H 7 g 2 1 T w N 6 H X r R t j q b 4 P P N 8 P W u / g 7 S p C q t 3 H 0 b A K N B F 9 q L J 7 r o 6 + P Y Q k n 9 w A D 4 q M m b E a m E 4 w J Q Z x N h y f H D u F a S I F w p c p p x Z o D J 0 O r Y V o K P B F U A L N D u 9 t P 0 + P Y b e j Z w j U K s r 8 M A h p P B n e q k b V u 3 y R 6 + G r y 2 J v K x H Q R k y S o N E O E B x I S D + y L T O z i l e P w i C f Q / U K S F U + 3 3 B 0 R S i + S w Z l e 6 1 z r N N V S j J s b + e O U 2 e T 0 e k W r h p J k m 2 J 6 A n Y H 8 Q U g c N F / Z y g S G A C l s D Z Q R Y J v U c H q W z 5 e k k L q B 3 I c A l H K c O H W c u l r r W a U r L S m x s Q P U W e z A D s e E z 5 G k G 7 c f 0 e k z p 8 R + 3 V w Y E 9 R 6 A s U f C a o A N a 4 Q q x M 2 + u K L S 7 R v 5 1 G q a / C J Y 0 F z N M B V a 1 b 7 l x f C i O M K I U W U X n 1 u O 7 i y m R w m 7 8 q G B d H U k j y v 8 w z K a 0 D b h g b A D v N L y X E a W W h m Y j d J h 1 2 j 3 8 H i 6 6 r N S I R r I W K T j k 9 I g f J a 8 n M U 3 x c g t a H u I c / R y J N Z C E h t Y G T J S u 0 1 W X K x L d v M c 1 F p L K 4 a G L W n g 2 N E 7 2 G s F H / 2 B I W E 1 m p a a J 3 w O V n N i 0 u l K z b F X p O 4 V w R j A e y A s c r p k P W w E J q i v r 4 + O n X y J C t w N o o m g x T j B / a t A l L Z u H j 0 5 m O D s r V p K O p h t c 4 s q U g a 3 D W N I t U s 5 K g o p Q h u c 3 R m w q K t Z V X U Z l l f O s 5 m A 4 F Y Z M 2 X q 8 M S D 2 V a K Z u B 6 x z V s J C 8 D 5 / 3 S + n G 2 0 D h R o D A n Z H 1 F d H + 2 R N U m m 0 e q H G V w M S i / 9 q 8 m Q Y W f R R k 4 9 + S t a 1 I E g C 6 d s F G H z Q V e U 3 P p q e p 1 p 3 f B a n N f Z A e 3 n 9 O e / b s o Y Q Z K h 1 U P L Z h r L V U 7 1 Q q d i U O p R J X n a u L t t b W U 5 2 j Q 7 x c Y d W e s p C S o O u t I l o L O x 8 J s l i c G a Z x r Z r 0 f Q K e T E i X U i E A Y J g J 6 N q g U 3 o h o u m q x q K S O S u r s S 6 5 J 3 S y 2 k w U K n z V e P U K 8 W d P U L F U 5 Z w m x y T 1 y Y 5 l 2 t G 4 S L X o w V D A u M D 1 d f Q l c J r 2 U b 1 n h o K J S V H v N M B + q v c r 5 R l e W z O Z c 1 4 m l q M s o b a I + 3 o 5 b h L H Q i 5 z i F L J V k p n F M I B s 0 z y N W c o J X 0 N t n b 7 W f W w V U 0 U k G Y g z B h z e n S N x W 7 0 6 K P x P o B x u f c m w I a f n + a j x e 2 f + y y R h l n F K w S + n 0 3 E q W f W T i + m b J u e C V J o k 5 X w U Z T F n z 1 B V Y v Z S O / K p t g Y H X R 7 j W n x G / 4 D d / p Y 6 L m 8 R O A R 6 T 6 A U Z Y D s i L Q 8 c d i s p L d a h I 7 B / Y A 2 i / j e 3 A s d P h z t L 2 h h Q L R 1 f 2 g r N R C f l s 7 j U 7 M s s 1 W S y 8 n t s l 2 q d j d A V 6 + Q h R 2 k g J d j 7 G E s p h y 4 t n r 8 G O j O s X A f x / o m T L R 5 O g g O Z 0 u v n 9 j t R W L O K j r e 6 h H N p O h 2 P I s H e k 0 i Q N G a 7 S z W U D W h t Z b 8 O 4 6 V T 0 N H w l K B 5 d d c R 7 A / k E p e o 7 n P m z H D i S r C 9 F m Q U O T L G G j a B j O 8 L S 1 e Y + o n 6 4 C x P X F F 1 / Q l S v X p B S 7 H B S J o j z X C C S d i N C T s V 3 0 x W 5 l s m E f Y X d E B G s H 5 1 e 5 q m b A Y 0 E i R Q Z b B H X x + W b 4 O L x + 3 y o f 1 E 8 7 R a m h x D a p L 4 u U Q 0 A 6 4 Z / Z Y i N T L r 1 y r 5 u J / Q f 3 0 8 T E h D g h j H Z P q Q Y f C U r F 2 a 0 J 2 t r w U p 6 j w 5 H D 4 l Z 2 7 G C 1 S Y 9 m 9 2 7 5 G 0 4 q m 8 A B U K u M g O r b 3 / z m a 1 4 M F l H f S g G E q d n G b a r z 4 d k Y A p t Z m i l o 9 I 9 g 7 Y 7 G j B C W H n 5 n l j p r M x L I x W e Q h i B U n F e T A K j l e d c 4 1 R l j i b z 6 u 4 j r a a E I 9 B T E Y 2 p 2 k U K B O Q r M T 9 D 8 R B 9 N D z 6 h s V c 3 a P j p D z R 4 9 / + l W G C S l m Z G 1 p R t b A Z Q I T w 5 M U V 3 B j Z O r B 8 J S o W o R i x p U P Z u y h 5 h r m 7 C J o n k S + d k M + t 8 m H j x r m Y v 4 L u A 1 j 1 U D + j n Y 6 P j 4 u E q B 3 B y A K r Z D 9 c e 0 + f n n L S n C X t n G X N v E B b S i g r L s A G t h G S U J R Q A o g L B I d v g X c O U i a 4 0 w Y T r / I c f f q a h o W F h M u i U h G y Q d g 9 6 P 5 j J Y n O S w 1 t P n o Y t V N e x n 1 p 2 n a E t x 3 5 L F 3 / 7 3 5 C T j a c / / u k 7 K Y X H 9 z Y L 0 C Y O H j 7 I d u b G x + Z j C b y K z t o 0 7 W 0 2 1 s 2 X Y m a q c 2 V p M q z 0 6 I M a U m g v A Z A C 8 E I V N u b H r n 8 H W a 0 w + o 4 e m I h b L 5 d o Y f w l f X Z + L x v x M c n C Q D y p E u D 7 2 V y K l u L j s i u 8 2 6 b E b E D o y K B 4 X 4 A E 6 u s b I O w v h e d H j h y h p 0 + f S S 6 j t r t l n I f + x q C x d w 0 5 i W A G x z o S Y p O i H R n K Z A 4 e P E D Y 3 L r c u J Y D 0 r H g V d y I M 0 L D R w m l Y j x g p S F 1 + 8 1 C + F S u j g w E o N g E Q g o Y 7 X K B T k Z 6 D 2 A x T M 4 E q I u N 7 r / 6 + o I Q E 1 A p M Q F Q D e H m T 7 F 9 t x g f E V s Q d V c g p t e z 5 X f 9 e x t A / O n 6 9 Z u y P 5 a S E P w p N T T U S W d X q H 4 a R h a N p T C w r S 4 l T U s x 7 m g L f f T o U d n 7 + e a N m 9 T f P y B t y T a C W 0 O b Q 0 x g a R 8 J S g d s h 1 q 4 2 R x g Y W K Y X r a I J 6 8 Q M J g L U a i C o V a q n I o C g v v + 6 i P y N 8 Y p k F R 6 J t j N q x k T S H g t V y r e 5 E m K Q 6 L N u 1 9 9 B 1 1 z h 4 W w v K 5 Z + T u 8 + O 6 m P J F M 0 j 9 + 9 0 g k k Z Z l A o m E 9 m C 7 d u / I y 7 J H 8 N Y I S I 7 V d n f U g B 3 q 0 T H q V 7 / + S n r u f f e n 7 6 X 1 c y V 1 T Y V A N v u m 0 B I D P P M j Q e m A P m u J D P L u s j Q V f i m 7 t o N g s J 9 1 q 3 s t Q e D z k a X H 0 i M c p d w a U M y n B y a 6 X H b 0 i 7 4 p + u v f H F o h U L e l Q U p G A B T c v Z q x r W S N F 8 N U 5 C X N h C d k Y o 2 I H 7 D a H q v P 3 j 6 G 5 5 U 8 P G y l W g j Y U + h R W A p w 1 C D T H H 3 3 j I A 6 M m w T t P P E 1 z Q 7 O 0 d 3 7 9 4 T Z 0 c l 2 g C A F s r 3 N u g m X w F + k x 8 f C U o H T M N i J C M 9 I D K 5 N N t D C Q q m x p U P m Y E m g 2 b Z B 0 u D 3 9 F G r c 7 9 1 N T Q K E S T T C r u b b h 2 F 5 Z C I h 2 G p 1 5 S b a 2 / p J 4 / u R C l h W U m O q d i w 9 X Y 2 l l 1 X O 1 u d L A 1 J T a E f l f J Q k T T C k H 7 3 Z B E z + S 5 E h s z 5 v x v G 1 j U r 6 a y 1 F 6 H v c G U 9 8 B 0 t G r m e D z B t l H + t a E G C k m x U J 3 h P J E 0 p I w p b 8 M 7 I 7 T W u 8 W e O n j o I N 2 + d Z f 6 e v s l s 7 0 c N j O c g L W D x 0 e C K k A i 7 S K P s 0 5 9 x a a M B V v 3 K B z P j g C p I y s b c a O j K Z o m m n j 2 l w J L 1 M h E d e X K d T G a n a Y E v X r 5 g o Z G B + n R / d f S X 7 s Y 4 O F 6 / v w Z X T y x j Q m p j f y 2 D l 5 Q + Q s N C x L q 6 M o 2 O Q a A N L O a F W 5 r M u X o + b S S Z d 7 h P S g p T h r 0 h P o 2 g X E I 9 l 2 m M y c V 9 R M M 5 + e f r o h 3 D 7 3 K s Q t H U / N q 4 i 4 S e 1 t 9 G T r U l q K 9 z U n x n K L Q 8 z w T E w L i p d D s U 3 I X 6 2 p r Z S 8 r 9 K v 4 6 a f L 4 g A p h s 0 M H y g S U X l 8 J C g D P B z a Q 7 3 T J y m Z 2 k 4 u c y 3 F M 6 v q H H a J w Y Z j c P k G l g I y a Z 1 d T A S s 1 3 / + + Q W x l Y a G h + n U q R M 0 9 G q G T p 8 4 r X 5 z F Y H k O A W T E y t O j v q 6 1 Y W l b U N T C H B s V L S W Q q t n r / q M p a R n h i a Z 8 I E W T z d 5 b A 3 U 4 T u 8 E k d 7 2 0 C 4 w G O J 0 a M H j 6 T Y E l 6 9 w 0 c O 0 Z E j h 4 V B + G p 8 0 l t D Q 5 N H K S b E Z + 3 M u L T l j j Z j 1 Q B q I L b U + f z i Z y V t q m s D m 6 T q q c x W p a e P B F U M 2 Z y F M q Y n F E i M k 8 u y K r H g m T L X h V g i N U j X H m y R 6 v V 4 x c O G T c W Q T a 1 t V P Z v / + a / p c 6 O L v W b C p R 6 K B 5 5 X j m Q R L A l g o v l P X C H 2 k v 3 P Q D i B b 0 o s q Z B c U Q M L v U x Y + j i R b p 5 X L k c 4 I g 5 e + 4 M 1 f h r q L 6 + j n b u 3 C H Z 4 u D m 6 K u B b q 1 h X S u w e k + O a l i t 1 X C 8 q 3 I H g x H J p T F P P L Z G w P G b 4 9 X D f M r / 5 R / + f i S o E n g 9 d Y Y H K L + e C A u i 3 r a V 3 o z f l / Q k D e j H V w l Q s g G A s N D 4 M p m O 0 5 G D q 5 J F Q 2 G p O q R T u e T W R M b Y y K 9 z u 8 h Z J a f f D I D Z o P M T g t p S R 8 Y L H M 4 Z t D 2 G e o b d N Y q h H O m j n w b 2 6 p p n V T h u U N Y P T + L d O / c l n 7 L Q S V E s s 6 V q a O f V / f l I U G V w b w T Z 3 q s T A J W i v q 6 R F i d Y P Q k X X x D F A B s m n F i U + B I a X s 5 G e 2 k u m q R F l o Q z 0 W m a i 0 3 S 0 6 k E p X K r N V E A D H V k U B h l Y 2 j w O 1 a 3 v 0 E 8 y m q 2 k 9 f e R H W O 4 j b c 2 w Q I a G o J a t z q N U M l h s q M f Z j g r F k P s H 0 N 9 j v u 9 G f E i + g 0 K O v H u b / 8 6 p I E l M f H J / L C F g j i b h y a Z a 3 + x f / 4 8 Z G g K g A 6 D G m A h + r W 3 Z v k r 6 m l p D k m L c W S 6 b U T W g z o 9 Y C S e Z + t h T q 8 h y T z w m a f Z 4 J B r R S I x k J b G 2 Z p I u B j Q p u i 2 d g U j S 4 l V 7 g s g r S I c y E v D x t x w 1 M F 1 / L A v E U y 0 V s 9 R 8 S 7 F 0 s c 4 u f 7 q N a R 3 2 7 r X S f K Z p m w 9 Q Q l r Q R Y H W x u L t 0 p t x Q O s / o L J w Y g d p c 8 W w v 8 z o k T x y g e i z M R v 5 Y 8 Q G l V p n 6 + E W i q n k Z N H 1 W + K g B 9 + 8 d e J 4 3 O J 2 g s + I x 2 H W m g 0 Z F R s j l s F O H F Y j J V n r B p M z s k n U j z 5 N 1 4 N E C 1 6 m 5 + W U o J o d X a u 2 h v k 4 c J t Y 6 l T I Z q P D M 0 F 5 + h n t k I L c R n m T u n x Y 2 O u i C k 5 T R 4 s r S z M c P v K X 0 m g B 0 N y o J D 7 R U e I D q 4 3 X H 8 u 4 T J 6 q R Q V A k H w A l x 7 9 4 D 6 u r K b 2 7 5 N g G N Y u e u H d T U 2 E T X r 9 + i m / 1 C A R u D T t U T Q t J e 8 v s f c / m q w N J k D 5 0 + i t 3 c z V K R q x W m 5 a J M V O 7 q h z G 8 H K b A c o g 6 2 9 u V i W H A c Y C F r 3 c V Y 2 v M Z D Y k b c g A F A 7 O h h q o u 9 H 5 z h b m e v G P d w L k t 4 b o s y N t r H q N S + x p y z r 3 G N 4 o h q d C 1 B t o k O z / j U D R F n j G 8 F f + 0 5 5 / l F B V o a 5 9 P w 3 N n 5 X n I C Z w f X j R 0 g 6 W U G D C E A p 4 r N K C Q F P X N K A d 2 H / 9 p x 8 o n k g I M Q E K I S m d X y f V r H M N s E X i q T q R X H j Y z D Z q 9 c + z 3 T V J j y d S F E u v e s s A B J / x G y h I 1 K f 0 o B x + P v J u C d D p d N D 4 1 C I 9 e P R U m t 9 U 0 k P 8 b W E 6 0 S T E h G 1 f 1 w u N c P T E h N f a e x 8 J q k o g I D g w e 5 p t F q u o W u j L B + N / f H q c c k i i x f r l N Y v A 5 v J 8 m K Z G Z u n 3 / / w n q f x F P 4 q l u Q D 9 0 7 / 8 S J 8 d O 0 0 N d Q 2 U U T 3 d y C F E P z 2 o b I U e Q 5 C A V 9 c 8 F m o h s i n Q i m t 7 0 z R F m K A G A w E a W M h K t x 6 U 7 8 N j j I J E z d Y A 0 L m r 0 c P X + A 6 R i M X I 2 7 i V u v f s k R 3 g N 7 N B Z b W I p E w y v v A M r g c r x K R Q 0 g o x Y U T l 3 Y 8 E t T 7 A 6 7 e k e t t y 4 R q 6 c e O m x J + + + / 4 H y X 4 G p q e n K Z a N U X 2 r n + w u p g Z v h i V G k p 6 9 e k l / 9 9 d f U f N W P 8 G M W n a O U Z K N Z j 9 6 W K i w G Z S q w 6 u F 3 u U a Y I O B q G r t n W J n e e 0 x a v B N 8 I J d F u f E h 4 J 4 F G 3 Z r O S r 2 X i Z x U Y A y Q 9 6 k L / q e + u B f J f / p y c m O b H 6 w U e C W i f C c a W 2 p 7 9 / i C 5 c + E Q y A c 6 c P i V R + n v 3 7 t E y 2 0 d 4 r m w s l p M S g x 8 u 3 6 D P P j 2 v n m E V O U e a 1 Z C s 9 E w P B 8 y E l D 7 Y Z f A g o v d l N m i i b J i o 3 s E S a A 2 x s L 1 l b W S C U y R R P L M k z o n 3 U Z l r B F d t C w V n h 2 V X j f e J q / 1 O Y U o b A 7 4 v s o j / r B I T J J P y + O g 2 X z f A 6 R 4 M Z e n c u d P i P T r N x I S d y 7 G z + f H j x + n Y s a N y X J z V v E u f f y o 7 F P 7 2 6 0 t E B U F F 2 E Q O s 1 d U N Z O D C Y G J w Y S H m x 8 O J h c n T 5 K f O R + 6 k L F E M 8 W Y 0 J I 8 j y C 6 s H K u S H q B E m l F l b L i S 4 y p 4 I c x t W j M E l 4 Y I x t V n v n w t r C n S f E 2 r g 8 K w Q g V g Z 7 k L Y W Q V t 7 k x 0 e C 2 g D M P i V g C k 1 G v y U N V B y o Z + j r g M 6 v T p d T 0 m 9 y y 2 Y h E i N o q T A T g d I 2 h q c u S 0 k z E x 8 f t u p Z Z E L M K H a B y 6 q m S f E 1 o T b q f e P z 3 U Q O l 5 8 i s d I Z 4 9 U A s b R S A W 4 j Y I 7 Q P 3 6 9 L Q C E b n i c 8 U + I R 0 d M + K N J q Y 8 E t U E g y I r S 7 k I g q V P r 6 y D j z 5 L F X I M J Y O J h d a 4 Q W o k 6 y h f K A Q s K Q V 0 Q T T A + x b Z U K 0 + m U v G K D A n 0 w I A z Q t u Z Y 4 G J W + t X 8 a 6 x G L N Q J p O g W G b z n B G I p Q 0 u F K / w N c K l X U q s s G p V W E c 4 K 7 S k / J H / a 8 S k P p G M l o 9 Y J 1 B 6 8 e 2 V m 1 R X X y + D i g Y k 8 O 4 F A i F a n p m n x f E A L c 0 H J E K f s y v N S I S L q U 1 d 8 B z v Z Z l C t H J w 1 F J B n S w F E C u 8 V T l T l u w W F 8 U i E Z o P + 1 h 1 V A L E h a 2 w 0 J q 5 X e 2 k 9 K 7 R P 2 e l T D J G h 9 o 2 9 / e x m V w 1 g I R C Z 6 u q w P O D f / I X f 4 S M l N f a e / J 6 5 Z M c / f + B 0 O k D b j g f 7 g 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e 3 a 8 9 f 2 - a 9 d 4 - 4 6 5 e - a c 0 8 - 6 f 6 4 b 2 e 1 f 2 5 b " > < T r a n s i t i o n > M o v e T o < / T r a n s i t i o n > < E f f e c t > S t a t i o n < / E f f e c t > < T h e m e > B i n g R o a d < / T h e m e > < T h e m e W i t h L a b e l > f a l s e < / T h e m e W i t h L a b e l > < F l a t M o d e E n a b l e d > f a l s e < / F l a t M o d e E n a b l e d > < D u r a t i o n > 1 0 0 0 0 0 0 0 0 < / D u r a t i o n > < T r a n s i t i o n D u r a t i o n > 3 0 0 0 0 0 0 0 < / T r a n s i t i o n D u r a t i o n > < S p e e d > 0 . 5 < / S p e e d > < F r a m e > < C a m e r a > < L a t i t u d e > 7 . 6 2 7 3 6 0 1 9 9 1 2 3 1 4 3 2 < / L a t i t u d e > < L o n g i t u d e > 1 8 . 2 0 8 2 7 9 3 4 2 8 7 8 7 8 2 < / L o n g i t u d e > < R o t a t i o n > 0 < / R o t a t i o n > < P i v o t A n g l e > - 0 . 1 5 2 4 5 7 6 0 5 6 6 8 7 4 1 6 7 < / P i v o t A n g l e > < D i s t a n c e > 0 . 7 2 < / D i s t a n c e > < / C a m e r a > < I m a g e > i V B O R w 0 K G g o A A A A N S U h E U g A A A N Q A A A B 1 C A Y A A A A 2 n s 9 T A A A A A X N S R 0 I A r s 4 c 6 Q A A A A R n Q U 1 B A A C x j w v 8 Y Q U A A A A J c E h Z c w A A A 2 A A A A N g A b T C 1 p 0 A A F q n S U R B V H h e 7 b 1 X k x x Z l i Z 2 Q u u M 1 D q h g Y T W u l B V Q F V 1 1 3 T 3 7 C i z X R q N T 7 R d W z 7 w h U b a z J J 8 K i O N + 0 f 4 t r Y c D m d a l I b W W i W A 1 F q L i M j Q k u c 7 7 p 7 p E e m h M h O i e v C h o j K E h 4 f 7 v f d o c U 2 / v / E g R 0 V Q 2 3 m C Y j G i d D p L 2 a z y y O V y e Q 8 A f 0 3 8 9 8 s 9 c X k e 4 y 9 F I h F a W F i k / r 5 + I p O J j h 8 / R n V 1 t e R w O v g L y n d w z P L y M t 2 / / 5 B 2 7 d p J 7 e 1 t 5 P P 5 y G K x y H l / S V h c X K R n z 1 5 Q S 0 s z L S 4 t U T K e p I a G O m p o b C C v 1 0 t + v 1 8 9 U k E m k 6 F g M E i v X 7 0 h q 9 V K W 7 Z 0 0 b P n L 2 j 3 7 l 3 U 1 t Z K T q d T P f L t Y 2 F h g a f I R P X 1 9 e o 7 m 4 8 s z 3 k o b q Z a V 1 Z 9 J x / 3 R + 0 U 5 M / 1 s J h z d G l X Q n 2 1 D v C i N M n K L A U T / d S n j D X G o M a Z p T N b U / J c / 8 C a f P T o C Z 0 + e 5 7 + c P O h H G 8 E 0 x 9 u G h N U f d d R i k Q t T E w 5 m f x S x O R 1 Z O n s 1 q Q 8 f / T o s R D U t m 3 b y O 1 2 y c J w O B x k N p u Z j k B J y n c m J i a o 9 0 2 / L D 4 P H 4 f J j E S j d O T I I X K 5 X P x d t 5 z / Q 0 c o F J J 7 P n z 4 0 J o F i X F L p V I 0 O D h E H o + b O j s 7 5 f X w 8 A g 9 f / a c f v X r r 9 Y w k C i P w e D g I D O a M B 0 4 s F 8 + x 4 S + T S y B A S S T z A x a 1 H f W j x 9 7 n X R + W 4 L c 9 v x l 1 T t n o 6 m Q m Y 5 3 p s j H 6 8 U I b 2 Z t N B b I Z 6 a 4 9 V N d C V 7 o h s u 0 P C o g q k z O R F f 6 V 4 k K + F V 3 Y o W Y 8 M D 6 x T w N D g z S j l 2 7 6 L t 7 L + S 4 Q l j + u 3 / / H 7 9 R n 6 / A X d t K y a y f F 4 S y K E o R 0 9 a 6 D B 1 p T / F z E m n j 8 3 m p u 7 u b a m p 8 Q h g 2 m 0 0 u S C M m I M i L E N K r u 3 s 3 L 5 p 9 1 L 2 X j / f X y K K 7 e / c B f 8 8 p F w / O j R v 5 E B E O R + j m j V v U 1 N R I + / f v k 3 s t B K 4 d 9 9 D U 1 C R j + P N P l 4 W 5 b N 2 6 R e 5 / + 4 7 t Z O f x 0 Q P j 1 d z c T K 2 t L U K s d 2 7 f k 7 H U m N L b w t D Q s E j G j W J H Q 5 p s B g q G y 5 Z j K W W i x a i Z m n 3 G B B V O 4 P O 1 X 5 4 I W m l 0 y U r b 6 t P q O 1 W i D F G Z e X 1 O B C 2 8 T h V J i v U 6 u G C V e y l E Q 0 M D M 8 U k x Z N p C s f W S s 8 1 B G U y m c n u 3 8 N f U o i p k J D w A P D X y v N 7 o i s p r 0 E t d + / c p 3 3 7 9 q q v V 6 E n J q C / f 5 A n r 4 V V w D p Z c L g B u 9 0 u i w k q U 2 9 v H y + m Z V a V P H I 8 3 v 9 Q E I / H 6 c n T Z 7 y 4 T S K V P B 7 l G s s B B N f d v U e k G O 4 Z z K e 2 1 i / 3 b Q Q w F K i K O 5 j o 0 u k 0 P X 7 8 R H 7 b 4 X C u M K n N A n 4 L Y 7 5 t 2 1 b 1 n c 3 B Q s Q s k g q L 1 c c S p m f G R n a m l 7 Y a 5 t Q G q H X l Z C E b A Q u 9 2 C K v C G W I a h s L h v 4 F G w u H J E 0 v g 7 g U o o q n T P R y 2 k b z E Q t 1 + B V G A M b W 3 t x I k 3 N L l I L U 0 Y E J 6 n 9 g g s I P K Q 9 v 6 3 E W / 6 u S K Z t b l U 6 F + G J 3 X P 7 i M 9 g D d f V 1 a x Z Y I T F B 5 X n z p p e 2 8 u T p C Q U 3 g N d 2 5 s S N b H c k E g m W V v d l 0 W m c / n 1 K K 6 h E z 9 n G w X X t Z Q k M Z r C R R Y 0 x w / e N J J s e O M b J R L S l q 4 t c L M F n p q f p B k t G M B 5 I r Y 1 c g w a c 4 9 H D x 9 T Y 1 C D z j n s F E W t r Q E O 1 v w V i m g u b a Y A X 6 s i i h d w s p U 5 u S d J y 3 E S O A r r B b 2 J M x i Z n K W e r U d 9 d i 9 E l C 0 s q Y 4 I s C 7 7 8 U k T V 5 M 3 S 8 K K V M l m T S F N g m a U m n s e S y n z V u b P y N 5 1 O 0 S 6 2 e / v G p v k o H K s 8 T H + 4 9 X B l u d d 1 H m c d H o s + u y K d R N 1 T i U I j K v w 9 3 p m k e j 6 5 9 t 4 f / / A t / e a 3 X + c N u n y i f q 4 B x j v U i 2 P H j h Y l E J w T D g v Y Y j A E / a w O 7 t m z W + y q d 2 m s a 5 i d n Z W / U M U M k X + L F S E S j S g M x G Y s o c o B 8 / L y 1 S t R 0 x r r G 9 R 3 S 6 D 4 O h L 8 + M N P d O L k 8 Z X 5 1 J B O p Z X 5 Z 8 z N z t M z t v 0 A M E 6 o 9 1 a b l d X T V v L X 1 J D Z Y p Y 5 x R o A A 7 T b H f R g w k u n t z J x 8 i m c V i x K + f o a f P v d j / Q X X 3 8 l z 3 H s Z d V R Y I Q t d W n a 0 7 R e S V W K p N i G j T O x Z h N 0 e 6 J h Z S 1 r f x 3 p G f r 8 Y D 3 f o + K k m J 2 Z p f a u b f T H 2 4 / k c 8 D 0 R 5 W g f E 3 b K J W r Z 0 5 R 3 g n h Y c 5 z j g 1 P 7 T 0 Y t T g e + q U G + U T 9 X I + J i U k Z 9 E r 0 d U g D E N b Y 2 D g / J u j I 4 Y N i a x V 6 z N 4 W 5 u f n x d 7 b u W O H + k 4 R r L 3 N s s D Y P X n 6 l I 4 d P a q + s 3 7 M z s 9 R K B i i H d u 3 F 5 f i Z Q j q y e O n 1 L 1 3 T 1 m J a Q T M P d Y M H p B s u D c 8 H 5 h J U a O P t Y t c n F X K f r I x k U W Z S d a z J g P b 0 c 0 S 1 2 y 2 y P E d H e 1 C h F i o 2 g K + O 2 J n C W F 8 P x d 2 J I R A 1 4 U y R P V m Y J x 6 Z 7 L k b u r O I 6 r d d c v U u + i h v 9 i f k X H G t U I z y 1 j c 9 O B 1 v 3 I c C A p 2 k 6 v p K C 9 g n a p X Q F A A / h Y S E 4 7 7 6 c e f 6 a t f f b n y 4 / K J + r k e U P d u 3 7 p D x 0 8 c E / u g E u D 8 Y S a q Y C D A K t d L O n h w P 3 W x + q P 9 1 t s A P G 3 j 4 + O 0 e / f u y n 5 n n f O 6 w N K 6 l p k D J m Y z s B x e Z v t 0 g A 7 s 3 7 / W N i t z G / A 8 I q y x W c w q n D R R 7 6 y N D r N N A l t b D 6 y d G N u D b 1 7 3 U p w X 3 e 5 d C s O C j R i N x k S d G h o a o R q W e j U N r T R t 2 s N j l G 9 H 2 y 0 5 + m z n R l z q p Y l q I R C h q 6 + T 5 G 9 o X 1 k D e 1 v S l A h N 0 2 h y q 3 g B M W + R S J S Z f C 3 d e N 5 H k V g c B P U o 5 2 s 7 J v G m T E b h N M W I y c E c 4 V P m D N p 7 I J C H r H v v 3 7 9 X b l 6 D 9 n k h Y I j f v H m b f s X E V 8 0 i w v k w 8 J F w W L 6 3 W S 7 e Q u C + o d I c P n R I 1 J e K s U 6 C A g F g z E F U m 4 l 4 I k 4 v X 7 6 i f f u 6 y e 1 S w w 9 l C A r S G A t H r 2 V s B D P L Z m r x G X v z q s V 3 P S y 5 W H o V 4 q s 9 i g 2 / b p Q h q s m 5 E D 2 b d l N r v Y c W Y x Y 6 3 s X 2 3 + w w v Q i 0 k t t b R z s b s 7 S n h e 3 E u X l q 6 9 h C f 7 r 9 m E w 3 h 2 K 5 W M L J X G F V 1 d M I C t D / R e A W F 4 D n s G / u 3 b t P Z 8 6 c z r N r t O O N M D c 3 J 5 8 X t U X K A O o E 1 A I Q F B b + y Z M n 1 E 8 2 D k g k f 2 0 t + S q U n C t Y J z F p i M V j 9 P T p M z p z + v Q K J 9 w s Y L z e 9 L 5 h d a p D 7 M 9 i H k U A a j t U b N h D G w W 8 Z A 1 s X 9 t Y i m w G 4 G m 7 M e R Q X 6 0 C d h T s q Y 2 g 1 J i D 3 N 6 8 e U M 7 d u 6 g r M l O S z E z N X p y N D r U T y P E T J f V P g 9 f V r d v k t p 5 j O G 4 M C f T T i Y k h T v r C Q n Q n u M v n B A a M Q G X L 1 + l C x c + y S e m E q s L n B j q C D x T 6 w W I C c D C O H T o I F / v 5 k z Y / f s P Z N E V E h P u Z y J 2 n 8 Z j d w 0 f m w G X 0 0 U e r 2 f T i Q n A e B 3 Y f 4 C 1 B z 9 d u 3 a D R k f H R K X S A K a I B w g J k h + q 7 m Y A Z s F m E R P g t O U M M y z 6 5 4 1 d 7 N V A v 9 4 L g f l H j B Q h C 5 s 5 Q 2 0 1 C p P A e J 3 r C s t 3 I 6 x 1 P l v q p C m W Z i 4 H 2 3 / f 9 + R y m T S r e t n i q p 7 P k a M z W 1 d V P Q Q c 4 S x o a 2 u T 1 4 B 8 o n 5 u B E w W g p R n z 5 3 e l C w I L I Q n T 5 7 R q V M n V g i t W k D S T U 1 N S 6 B V j 0 q J p d N 1 R r 3 x 9 W N h c Y H q 6 + r f C k H l g U 8 P l R u u f 3 j o k O o F q e z x e M V 2 i c W i b D / V S g r U Z m A 2 b K Z m 7 + a o f A B 4 5 8 8 G n r + u 2 j R 1 N 2 9 M S m F s S i l / o I s f f v i Z T p w 4 S o 2 N j T J e 0 O b C V E + v Z + 0 i q f C w W i 1 k h u R Y i T X h n 5 4 o + D l + R i E m 5 S 0 A Q U B 9 m o 1 8 V I K Y A B B A L R u 9 6 / E i G Q H n O X f u D P W x 1 O v v 7 6 e Z m Z m q J B a 8 j R i o Q m K a S a y m l H i t 7 X k P h 7 l 4 f G S 9 6 O l 5 / f a J S Q X S m M 6 f P y f O l p G R U Q m w I 3 g O 4 j r E d u N m E R N m Q Y v j b B b M W P Q G p x w L W O n R + P p C D y v g C y 6 1 c k A s X 3 1 1 i R L M g H / + 6 Y o I h 9 4 3 f d R e k 6 Z L u 1 j i g 3 b 4 A V o y 5 6 l 6 6 l k 1 o s L / L 6 n B W + 1 D E A Z i J 5 r q J u + W I S Y A 0 g D Z E Z u 9 e P a x S N 6 y Z Y v Y Z c v L I R o e H l U / K Y 5 H j x + L m 9 Y o p t X i O K g + W 4 t 0 b o N G s A E a G t 5 e Q m o x I M c S 6 V K I B Y L T b j Y w w 0 v R K p w 6 F a K 7 O a U + y w f S m Y Y W N 6 j + g S j U p 0 a A F t T J Z s H n l z 4 V 2 3 R 0 b F z o B I T + x e 6 Y 0 B A e Z r x Z + A D w F 5 k Q y M I D M U B d G B + f k O y F L X q u r h 5 f C m I c v + 5 l q f J 2 E l 5 h U 4 F Q 4 f J N J t c u e l z / 0 N A Q P W U V M R w O 0 / F j x 9 R P j N G s E l U 4 P S k P D Z m c l m a F R b N x V 3 c q n W J G 0 K S + e v d w O O x v h a C A S g K v 0 y G L Z K B X i k 5 / 8 W s d Y H v q p 1 4 n R Z I b I e T i a 1 m j C 6 v F K h 7 m v / z L 3 9 C r V 6 9 X a O b i L q X S I p + g 1 B P i + Z b a O I W C A Y l P 3 L 5 9 R 9 K F w H m Q D Y 5 0 I D l O / l 8 e M O K w 4 D G B b x M I A O / Z s 0 c 4 B b x W S N G Z n Z 0 T g 3 v 7 9 u 1 0 5 O j h i u J f d n N + + l Q 4 P a U + W 4 X F t P H 8 Q h B 6 1 V 7 F T Q S 4 r t 5 J s Z l A 6 U U x I A k 2 n D B T a 0 1 G K h W q 8 S 0 V x r T 0 w G l u D 9 s p l V m n F s Q n K H U p o A s N G D u o y s F g S C E k y t K + l o R C U C t Q n 0 p g 7 d H 3 U q c E 9 Q C 1 T E e P H q F 2 V p O Q w w b I o f r v l g C M O B e f p 5 T b d j P Q 0 d k u q U 0 g K B A O H B a Q A N X E v I y R y 5 N U g N W 8 c W k L y W 0 U X 3 k r M J g q j A v i T 2 8 L g w Z e O H j m P A 6 l 5 A e A y o S y j U q B X M B y u D r g o F h q v U S l i Z X y Q O r Y y 5 c 9 6 i u i N l 8 m X 0 I B + J u Y e U p n 2 H i 9 e P E z s U 2 w O E G R e f a P e n w l g N 2 1 c + e O T V j Y p W E 2 m V e y u c X W 2 w A B t z t P q s + M 4 T K z l K 5 8 C A w R j 8 X Z 4 H 2 7 Y 1 I K m A 8 Q 9 d v C j s Y 0 q 2 C r a w b D h V e F S 3 1 v E d v I C F 5 7 d s 3 3 j X B z y L H + 6 S m x t v U C C M + R Q o c x 1 G i I B X P + l / F m 1 r O V / D 6 f L E w j V H O h + D F 4 l O A p e Z c Y G R n L Z w B V w m w y X u i w n e r t u 8 l j N b Z 9 s p S h Y H q C Q p m 1 a m I h k C C 7 / i v c O D C / 8 / M L 6 q u 3 g 5 l l y 8 p 6 Q T n H T i a y Q m C a A r H K 1 8 c X e + K i L p b D 0 4 n 1 q + W l 5 J S O p q Q e D i E k A O + j j F a I S H l D y S 5 v a G j E K 3 m v E P K u / o x l A P s p m U y 9 d X W v E P H 4 x m 0 D z Z Y y M x G 1 O A 5 J 3 K n D d Z L c F n j m 8 k l h O T N N g f Q Y h V g 1 5 F E k u 6 m 8 S r i w u L Q h o t 8 o w O R i b 8 m G 0 o D 6 J e 0 O G z 3 F 4 1 I I 3 M J b V w l w v o O t K U k 2 K A X U M K 0 7 9 s / f K / 7 V 1 U / g 7 Y a f Q a E h 2 F I a V C K B G t B V K p 2 j C m I C x E 7 g c 1 o s 7 8 h W U L E Z u X 7 J b J T q 7 D u o n Y n I V s R m i m d D Q k i Z X L 7 a g o T j c s g x 8 3 q f A D H D D n h b n r 5 q U d 3 K I i k f O t k Z o 1 h k W X 1 n L Y y C w R W j x F r H u k Y R L N L p J i e n V I J i J r U i n e T / R A 2 e D G 0 r Q l D V 3 j A Q j y e o q 7 O D n G j O 8 o 6 g S N m N x 3 c 6 X a f J Y z F W 7 Z b T s 0 J I 8 W x Q f S c f i W x Y f V Y c q K t 5 n 4 C E w r w g y f l D Q L X S R O I + 6 W X a 4 y k d e 0 T F 7 X q B 3 4 B K h 3 A L M o S W A g E K 8 A O E h F 4 i D + 4 / k j Q 4 e G x B S 8 J G N a I C i q W L y B E l K L Y Y Q q G g e P j 0 v / G 2 g U j 2 R n I G S y H L k i i Q g k Q q X T q Q z Z U 2 9 l E X h B y 7 9 w 1 k n L x N x 0 Q 1 8 N o r X y N L S w G 6 d u 0 6 v e p 5 T a 0 t j d R e I k Y 1 F b K s a f 5 S C S C 5 4 T V G L R c S m K 9 f u 8 k E 9 J B u 3 b x N N 2 / c l p Y B F z 4 9 L x X m m k l T o J f k p J m G M a o n C N h O k x N T s r g r s R U Q P 4 B x O s k D g M j 3 e v X f v r 6 B o g 4 V P S K p R f V Z Z Q i k x t l G Q s l z e Z T K D Q s y k w k F g 7 R n 9 2 7 1 n f e H R j a q P x S C q n S + R 0 d G a W 5 2 j o 4 c O U x n z p 6 W g P 7 + l t J S F q 7 5 e 6 O r d j w S F f Q w U n s h d d A a D j O 5 d 2 8 3 n T 5 z k k 6 d O k m f X D h P X 3 x 5 U U J K + G 2 N m C A z 8 u J Q e F r n W n t i O a L C m 9 U D 3 W F w f i v r 6 c W Q 4 p + D 9 w d c B A E / G K e 1 z q y 8 j / f W A 4 j m c h h f f k p L 8 T G 5 v k w W C 6 r 4 D U Y z i y K V q h m E Y q r i + I S S s r I Z Z R K b A b Q X g F r z v p D h n 8 b 8 A 8 h S r w R Q u 5 p a m n h B 5 w f g 0 a K s F J C V k U g r j A 4 S 5 6 e f L t O 9 u / c l 4 w G 5 o E g G A K G B k A C o w l F W 9 7 b v 2 C a E g + 5 V S G r A c 8 R j I b n y U e C U Q A M K Y 6 y D m h i K X k l S + l w I 1 J b c G X b Q X N h C 9 Z 6 c d M L R f h / N P X Y 0 Z G g 8 W D 1 B I V D 5 y S f n 1 F f G 0 L t E J 8 L P a C r y k p 8 Z S x Q Q U j K r u E W r g b U g k w J E d P n y F X G W 1 P p r 1 X f f P X A d s A d Q a Q o P r L 5 R z v t A g B d 5 Q w n v n x E g G V B C X 5 h 5 U + 8 u r v Y B m O H r g 4 o p 0 F B f L 3 H W o 8 e O S I I 0 C G S Y J R 9 6 m L x 4 0 S M E B q n l Y 7 U c O Z 8 W 6 9 q 1 e O z 4 U e m h i D H V s E J Q e A u u y E L I o a v H V w x 8 B a p E f U M d X 1 j + g K X 5 Z Z r v / e y 2 h O i + y B c s h N W c o 8 N t x V W R Y j Y K u q C W U / c m l p + p z 8 r D b l p v a l C + N v 3 4 6 V O 6 d O k i M 5 f 3 u 4 B R L o L 6 H j T f v H P n H t 2 / 9 0 D 9 5 P 2 g r k g n 2 V K o r a 2 j R N z Y h m 3 y F i c q r D J I Q X j + 2 t r b p T c i 1 D W U E 8 G W P L B / H x 1 n I t m 6 p U t S i q a n Z y T 9 T p g O f 7 l w l b r 5 O y A 6 T a I B y q y r F I Y S 9 z X Q U V 8 1 A D e A K h E I B H m B r 1 I 3 i O n F l I 0 a K 6 i V c d n y j 4 m k F 0 V V w 2 M y / J I f + d 0 7 k W + 4 a 9 c u 9 Z U x C g N 2 W g A 3 l j b 2 1 r m t S q p V d c i X d q P j 4 7 R / 3 z 7 1 1 f t F l p k b 2 j 0 f O n S A P v / 8 U / r L f / O 7 N R 1 v 3 y W Q 0 1 c t c r m s o c Q A 0 H S 1 F J C 5 g T K f a 9 d u i r q r B 4 g L J S 5 o n 6 3 1 Q 0 S B I T z V A g N a 2 L F j h z S 4 0 a S U 6 R / v h f l 5 j g 6 1 p a j R n Z T e D Y i P I N 1 I D q m Q o L Q T 4 i 8 c E K D c 1 6 y b 1 j f U S y E i 3 k P R G V r q V t O t Z m A h S w 6 7 0 r q q E P i N V D J L n k w H c 9 2 n 9 N v f / o X 6 S W l k s i m y m G 0 U S k 1 S j a 1 d f S / N 7 x W X b J C I y V y U G U K c 3 J Z G x c n C 9 B 7 O z J L N z C q B y U E 2 0 9 q Y R 4 A 5 H I 7 1 f w A e P W S 3 o y h z 1 6 4 d K z m Z 7 x v Q V N C + o w K f 1 Q r Q h g 6 e N S x + I 8 D 2 h q s c p k N U l / q k h 9 O c o A u 7 S q 9 D O N U y m b S o f D L f A P 8 t P C N q 6 / x + H 1 9 P j e K U y P J i s i b n q K + v X 9 o F o z W S l E M X I S Z Q O A x / P C A a c T w e M O r Q s A I Z 3 v h s b H x C m r f g Y n C T T a w r l y I m E A h 8 / v g u f P 3 A z g Y z X 4 a Z 9 f 4 o P b w 6 S I N P g 5 S a 5 3 O G G q n R 1 k 3 b 6 o + K g V 8 p M Q E g J k g q r y 5 9 q B Q x A W a T l S e h h r / T L D m D G F b c l 8 / a w u / 7 D Y k J u H / v 4 Q d B T A B s J 3 + N T 4 z q D w U Q N O l s 5 d S E 9 Y r M h F K Z N y 0 + m B E k x G S o d T E c 9 v K q t 5 2 P g S q 4 Q k y A A U 0 g n + / x 4 + f S w N P 0 / 9 x d z m V G f + D V H J c E V v T R R r A K B h f 6 a w P w d s A u w Y m h x m H B 3 7 p 1 l 1 8 r n E W p c 0 K t f Z J i T I i o 8 0 X Q E l n q 2 F E D A U R 0 5 A T H a D b Q c T F I S G b F e a e n Z o R I k T q 0 e 8 8 u i q R s F I 6 / o W P d F w w L A t 8 b S j M 3 I d i R k R H p I u T z G n P S d 4 l 5 t i 0 n W P V E w 5 F i n P 2 X A j h 3 L l 7 8 f G W h a 1 p R I W b D F n o 2 W Z x w 0 M G r G M G V B P 9 W 4 a / 9 / D I m 6 q v p / / 5 5 I n e 2 I y A q H u J F W N i w e 6 A / w v s B T x C S W 9 v Z i E N Z R y w W l 2 Y r e 3 i x 4 y Z A L E g t U p J f 1 R s U k m K x y g S g r + x N p t d y D O i n + M 2 B g Q G R b t D t w X 3 S 9 i D V W N v k u t A O F 3 0 t P i i U u Z x Y I k W L w T C 1 N N a V r O F 5 V 4 D G g Z 7 s a B t g t P h + S R g f m x B n l 9 a b B N r M z P Q s 7 e n O 7 6 M I e + n J h F 3 i W 5 q 7 X A O S V F A B 3 F E i I F w K + t / B U k B x Y z I R J 3 O z B 1 W j z X J x I A w 0 8 E A 6 C h Y 5 i A q G / o v n L + n F i 5 d 0 7 9 4 D a e y x d + 8 e 4 b x o W I G / 0 M e h R s D I w w N 9 5 v B a n 6 0 w F b T m E R O I D n V S s 7 M z E g v A 7 5 4 7 f 1 a u B U Z y N L k o x A Q U D z Z / m O i d Y / X R Z K O R S S W T O 1 4 w m e 8 D c / N z 0 r H 1 f c a c N g t e n 0 f W J z Q i x I 3 Q G 6 O 5 p U m 8 l n i N n i f Y D m h 5 c Y q O N C 3 K V k u u g h g X i K w f 8 7 R O 6 M + m z a 7 d 4 S T z m T 3 5 w T F Q H g g L 3 Y B w c X D z H j i 4 n 7 Z v 3 0 p n z 5 6 W v C U Q E V R A S K V K u N 1 8 B N W Z q 2 5 u D M b S 4 p J I w j d v + u j U 6 R O y t Q s I E d I J 5 3 S 6 n C v F b + D w i X U G 8 y O h K G U i b C e G + D r f E V 2 i / H t p Y Y q m h n v p z d y 7 d Z P n W I + X R 4 w f K u 1 M z 0 w L o 8 L u H 5 j b X z p g 1 6 A V w 4 s X L y R e h K 7 C Y O p H j x 6 m B w 8 e y v N r V 6 / J v X 7 7 7 X c 0 P T l K Z 7 u i d G F 7 v q s 9 x b Y b t J 9 1 Q b W l 4 L V G I a W W l m k K L s 3 l L T O 8 g P H 6 j N U D q H d I t c C 7 k B a K W l c Z w A H Q k Q Z N C t G M U J M y U D 3 G x 8 b p 1 e s 3 U v 5 9 S D Y q q 8 u b a O j E O c r Q 3 T s P W E U 5 q 7 z H j 7 K 3 z g e F 5 6 L U P 9 R P S + E A J V m d / O y L C z Q + M S m p P j A e 2 5 r a e S R Z B 3 Y r 1 w N I W h 5 u j S W J y c X E F z C T u b Y M J 1 / 9 e h 4 e P n o s j A j M Z z q Y J U s 6 T D X 1 r a J + t K K i c 5 3 z V w 4 I y 0 k E o O D 8 O d Z o 0 s t Z m g x N s A q / O V 2 N 3 j f A k N H f B F 2 a s G 5 g l k D D 0 Q O S G O s V M S K Y F c j B w 2 Y I M X O d h G 0 0 Y M f C 0 x V U A R c C j p S e a R v N R f I Z l A F B 8 T + m B u w w C E 6 w n t a 8 o N r r g 0 7 q b k p J I Z i 2 i O B s Q M s v e P M Q C 8 E N Y y C K B W I R p E V a y C e f n B e p F e N F i a a H x Y Q i d s m I m 5 Z o S 1 O 3 v M 4 u s 4 3 n w x 2 h y t N M g c g 8 L c 4 s S 4 x B A 6 Q g p K K + l X Q h 0 N 0 V + W P B 4 D J t 2 7 Z F r m V x Y Z F G x s b o 4 M E D 1 N 6 q 9 C f 8 / R / + S F 9 / / e u V z B D k J Q 4 N v K H u n d t o O e 2 U u F o 6 Z y K / g w m t C r s q G 2 R p w 0 z G A u c c 7 p 1 n L B P g p 3 b m A z A j y h A p P K c j o 6 P S 6 e j P A W D 4 c F V D 4 l Y D 2 O n Y R f L O m J + l k / o m A z 3 S 0 S u 9 U m D H Q 2 x k A C 9 i o Y a W R 1 D y R B V l W M j g 6 L W 1 1 a X J I N Y E F c 3 v 5 A V g z o k d h m b / F i Y e S C Y T U x c c H J V u d Q n C h j H 9 u 9 / + h l c W 3 w x / J c P c x 8 b n 0 X 8 / k E r T y M A j 2 r t n P 8 U y S 1 R r Y 2 4 s x 6 c k M 9 z M q w / p Q M / 7 7 t L u r q P S 0 C U Q W q A j h 4 4 J g S O 3 C 9 n D h T l 2 6 B F e 1 2 K n l g b m h l j B G t R R S 6 a S 0 l c g n c 7 Q y R P H 1 9 z T c j x H v c P T N L h o o 9 q 6 e j q / k + 3 U A n 1 e A 5 o q i a S x 8 r 0 V O a Z a o C o Y W k F T Y 1 N Z w v u l A B n g 0 J 7 Q C q 4 a g C l d v 3 5 T U t M m Q g 7 F 1 m V g P r A B R j l A 6 0 I F M v p i a E 4 O Z b p X B 9 Y 0 N z O R A w e D 6 N Q c E 8 D V q 9 f p R B W 7 Z A D Y X A t V m d q a g t i F 1 M C G A l 1 d n R K Q + + y z C 1 U F F R 8 9 7 6 O j B 3 a K N I N N o K / b i 2 e y F O f f c L D 0 s f B K D M R m q N m / V q 1 B l r h f A r i 8 U P n f 6 N w r 6 q h f a 0 / M z M x S D 1 p D 8 T k R j c f x n 3 5 6 Q e I R Q C K 7 T A 6 z 6 n K u c L 1 j b 9 n A 2 E P a u v s g 3 b 9 1 j X 7 z q 0 + Z u e T / L s 4 F r c B k W Z 0 Y n B 6 5 j F 3 r 9 E J p W A q g K p g l 5 d C Q b N W K P L h f O u A N R l h m P d o T V M B r V 2 / Q l 1 9 d o o f j j p X S + 3 I b D y z H z T Q a s B g m b O u Z q O n 7 b / + Y Q / x H 2 R t 3 j 0 g k S J X L P 1 + l k 6 e O S d 5 U K U k C g Q Y 9 0 s E i 0 8 f 6 q N 5 G A K F e 5 Y v f v W u n b E 7 d 3 t 4 q y a G l g n I a c F 7 8 L L j K z z 9 f o U v n L 1 E w v k R O N y / Q 1 B J L H a X 0 o t N 3 R K 6 3 p 6 e H 9 h 7 c K W X r 6 W y C L B k H R c z z / D x G f m u n 3 E O G i c 5 i s k r C q 9 / G 7 / G / N c D 6 X T t m F B S i 7 F R f M X F l w k x c X h a C U C e V f 8 X w 8 + U r 9 O m F T y Q n 7 P s b / x / 9 + p O / Z r t N O R 7 3 Z 3 7 L a x y L C K 2 2 h 4 e H a e / e v S X n 8 0 M H 5 h p J B L i H 9 a Z M I R v o 7 p 2 7 z N w / p S s D L s l 4 / x I 9 K A u G B Q w N P o B Y 0 k z z U V 4 / R Q L Q y v e U z 8 x O h 9 K b G Y a d 1 o E H F 7 u n e x d z 7 L m y b l b J g P B m y O / K J y Y F J m p u a p C Y A b a 8 a W p q r o i Y I F q 1 m 8 O 1 f P b 5 p z Q y P S R u + E c 9 t 2 g y U E O x 6 C p H G W X 7 4 N D h g w o x p V M s r 2 w U o k k e g L i o a R l S j E 4 Q k 8 L 7 s Z A N A s z w J B o Q E 6 A n J g D E B I l l 5 n + l i A k 4 f + o c L f E i m B 9 b p F S a j W c + 3 M Q q M R 7 V E t N 4 + K n 6 r H J g z L E p A b r q / p L d 5 i A m l F y 8 f v W G 7 0 O Z x / X A y e s I u 8 b 0 9 f b R p V 1 Y I 1 m 6 3 J 9 f k I q z 9 7 N 2 g Y S E G d a 8 i h G T Q H c p l n / 4 h / / l G 6 h j 2 L M V 8 S c s Y K h C 4 J x w S U J P 1 T g a A m j g d l j Y 0 C E X W D L B c 6 U t f j 0 w c Q F W N 2 a Z K D v 5 / P D o V V L 0 B + j P l + H r s P L 1 Q E 2 c W O w j s z 1 F U 0 P P + R 5 Y c p o T V J N t p Z o 6 d G i y C d e 3 2 M 2 s B g Y k R c h p q Z G F j 7 S h R D b C N h S I m Z c / q 0 B W M 9 9 r A S E U a w M B 1 6 q 2 J y w 4 V s 4 U 5 U m w 8 f k c F M u G y M Z / D c E D j V I r m 8 t K H l a n b 9 6 7 T c e O n q Z n A 2 H q a i n f x M U I u B e Z o 3 U 0 2 k y Y a y g R Z v t S b V T 6 I Q E O K K S + w U O K b J 1 C d R z A z v t Q x U + w r e r x 5 I 8 f v K j Y E L t S Y C 1 i O 1 P Y l w k 2 A R Z j D p q N 1 9 C W u o z 0 S u 9 j + 6 q a l C i N R s z w 5 M H I R y B s c n J S b g z 1 8 n A 1 I g E R h A U i Q s w I n V g h y f A e O t R I z p T B b 2 p i G Q b g 3 n 3 d 5 C 1 w a Z b D U j J F s X S W k n x d F t 0 P O D 1 m G u 6 d o g N H d l D n F h v F 5 u p Y 3 R y l c F b Z A x d 2 C N Q 5 9 H N Q C g K x p n N M l C m y k n 2 l r g l 2 E L x + e S j C u F O s K n k c i j S D a g A v I x q 2 4 L y J z D J Z 0 l a R b P A o 6 o V e n K U X 6 N W s r n s E s f f s P U q J n J 2 2 + q t 3 0 2 r w 2 h q Z G a w v B a u r 0 c E 2 c X V z 8 b a B d X f z x k 0 a G B i i z s 4 O K a n A e i s E G D S c E X o G r + H H X i f d H i 7 C 1 E o A / o F b t + 6 w B L f S 7 0 5 4 J Q C P c 2 F t V 9 9 9 V h F T Z v T 7 x k 4 C 2 C M J r s h b N + / Q 4 0 d P 6 f b t u + J K X l x c o q m p K c m U Q O t Z D M B i V J F M R g A h w T O H Q i 0 E g d e T N 1 a H p E S r m W Y j z 8 V W 0 R B L R q h z e 7 O o q M D B 7 T v o Z X + U 6 l 2 K O m Z m A Q T v n t / W o X j 5 G J B C U q L B k w C J M h P t l f f z w G P B P C I P 2 u / G U 1 Z R 6 w C 4 u q X 3 C o 7 l L z g s P p 4 M N 0 G T h H s + l B t n u k x L t y S t j Z i E I f j f 4 t I i q 7 L L 1 O B l w l t P / p g O 5 V T M Y k A q G B x E y D H 8 U B q z g M A x 9 k h l 8 / A C h 9 N E m 1 8 9 w J B Q z G f k J I N U W Q + Q z H 3 6 9 E k 6 c O D A G i K t G u q U W v 7 z f / 6 / v o F q h i h z R 0 c n b d n a J Z w C n p T h o R G R T C 6 e C L j Q s c l w m i U H s h j c j r X y F Z y l 5 + U r G h o e 4 Y v c L 0 0 A t X y r S g A u p N 0 Y a p 6 A 5 f g 8 9 Q 7 1 U C I V p Y m x C T p z 4 N c U Y 8 m A Z i l Z V v 8 6 6 p r k e p A 9 K F / l h 3 7 B Q U W A i o c M 8 Y n w c 3 J a f U y s q y o P g r g I 5 h a q e 1 a m z g S r d 0 j o 1 Z B l E W R 2 K A c q 1 5 m j e C b E 5 7 b J b y A b f T k 9 L X 3 7 I D W h b v 5 8 + a p k R 7 d u 8 V L O E 6 L 5 e S e 1 N n h p b N l J d f y 7 7 x J o d I 8 U H f T c g N r 3 I S Q b Y x y 9 P o V I Y B Z A M 4 J J o U 9 b A 1 B K g f g T 4 k i F Q M W v 2 Y R N 2 a o b z w c P H j E h 7 x Y C v t z P a 2 i D 0 4 F 7 M T s c N n F G Q G e F 7 g p b B b X 6 c J m f / + S s b D D d t a V L X J T J R J I e P n 5 O p r T x T n e I 5 6 D D E a o e 0 V O 8 U D p B F Q R n B O F B d Q T X g Q 4 L b y B 0 Z 9 h o U D 8 B j 6 2 J P 4 v R g + u v q a W t j u q b / H T + + K / k s x b 3 b u p w H q E G 5 z Z W F Q Y p k p 7 j A Y V U W U 2 3 U Y A g s J m W 4 u M 0 G + 0 j m 8 V F L t v q N U n g t x b N 6 h U O B 0 + e H n Z V k i y n Z 3 i w c 3 y c W d K o E N j j / z C C T K B + x Z n D r z M s n a S + i p / 7 r K 3 U 8 / o 1 f X b h P F 0 8 f 5 G a a 7 d T u 2 c f N f r U X c / R 2 1 v O s f 7 H X G y A Q s k Z l o p 8 / Q a f a w / E o l C p + / D R I 6 k b 0 y p V P x S g v / v M 9 I w 8 h 5 d Z K 9 3 R A 3 V J y K g p h m 3 1 1 U s p r E f Y U t h 6 Z 1 9 L i k I L E + o n 6 4 P T y i b K 2 V O n v v G x a g c J p D k N Q F z g E L C v w M X g 7 s V 7 M y G i x e k R 2 r p t i 0 i t Q k D d Q y A U Z S C F q S B w z S N l R C M m j Z D A d f A Z c g f R E m p 6 d I 7 G p 8 Z o f j r M N 5 y i E 2 c O U 7 2 z i z z W R l H d s O i d V M P s F j Z W l H y e W v I 6 6 4 T L I K C c j L F 8 s q Z F I i k r C o 6 N J C t t F m p w b R N j P p i e F P X P w l I 2 k p l j Y 1 a R o s s J E K a V g o l J C q e C 5 L X X U j S 9 S J 5 M E 9 t k C A A q E i u e C V A 4 7 s 5 L 2 g W R i G q p A v e G X 5 f A O G i H P 8 L n 9 4 a I O n l d u D x s X M H 2 C p s o z L p 7 q Y 1 J s C G e J r n 1 Q J M Z q K Z + x + p O k o X A n I D r Y 9 t R 7 J 6 v p X m h i r q a G O P b A r Q S b E b + + n W v N E N B f A l B 9 u 3 b t 6 l H K P e g l R B t 5 j V j X Y P p Z 9 i U c F i S l F 4 a p L i j + v Q s a K j I t L i w I 0 G m 3 t c v c p j 0 c h w L C w Z x j O X l i K T u a M Y t M n 6 x 8 C E u X 7 5 8 y Y T Z J j V Q h R 4 9 B H i v X r k u R I p A K W 7 G x n + x e R u e Q 5 3 E d d T 7 6 8 j m t N G b s Q f U 3 X W S F / Q C u a 1 K A A 9 O g F Q u R q 5 0 A y V s I Z Z m S c p E H E K 8 O I e 0 r m C C s n i M Z X c q G y O b 2 c X n C Z E t 5 q e 4 a 5 H V s 3 y u N x c d k E X a 5 D q q Z M e D 8 T E x 4 P 6 w p h V p B u L J v z 8 s e o W I F S B 5 8 8 w Z 5 E G y N G M b W 0 u y w D h e v f m A L l 4 4 p b y h I s v X j U 5 P S T 6 t j X 8 P z g 8 g w v c P x g H U 2 a u f b K i b y A D R A 5 o B 5 g J t s U o F 2 X G t Y I B g f l 6 v j 8 c 4 / 5 4 3 A 2 N j Y z Q x P k k H 2 d 5 W 7 K k c / d M / / T O d V y s P c K 2 I Q 0 I 7 Q j C 2 V I p Y t V D s / U k a Y t M G c 4 o M C u z u f k 1 t 5 F I M 2 J D b x C q m k 4 c D 3 u 7 9 b b z + e e 1 B o 7 H 8 n / / H N 9 8 Y u S g L g d Q a O C j 6 + v p o y 5 Z O k T J A M B g Q z y A I M s j 2 F n R 0 L H A 9 R 4 U q i K b 0 K I f H V v 8 d b K O 1 M d F h w N A X D u / 7 4 c r l w V x Y X C S r N 0 n D b + a o q 7 N L P G o K W D J k Q + I O z 5 g T T F h R J p A 4 9 T w d p M 4 t 7 c L 9 0 X x j l 9 r Y B c 6 D / E y h D E s n 5 Q 1 c G 6 Q T i A u l 7 V A L N X h s 9 S x 5 / M x x r J R j 6 Y F C 3 P m w m Q k / x t + H y x o Z 9 m Z x 0 y K x Q Y u 9 F U o Q p D Y h H C H g S 9 L o D 7 9 X 6 / f Q + M g 0 N T S u L m Z 4 w a 1 8 e X D P Y z Z m F s z k Z c a Q y E T E 0 Q H A X n N J Q l 9 l g P R / 9 e Y V b d u 6 y u 0 B M D s U j 8 I B h T k o 7 O o L T Q I M E H V v b 1 6 / k U T p b d u 3 l r S 5 Q H h Y R 5 A k + v W E 7 k r L 4 W U m i M S a 7 6 d S a X F e Y d s h z Q 2 O c Y T z C 1 o L K r + x l t D d 6 P S Z U 8 K M j S T 1 e o H r g Y 2 P h A b 8 F g S F 3 W a m U N x E 0 d T q m k C V u Z I u B h U / K z 3 V W 2 t y E n 9 F r i r W g Z a b a f l f / 9 P f f 6 M 8 L Q 2 I Y g w U K m p D y y H h K n a + 0 b t 3 7 v H N L 4 v o f v G y h 3 b v V t K E M G l 4 D 8 B f G J W v e l 5 J m Q Z q p X A z 2 g P q J Y 4 H k e J 1 M D x H T j s P f s 4 i g 6 j A J I H b F H M s m 8 0 l B r 8 l 6 2 Y V p p Y W 0 / 1 i S 9 S 7 W s i P b H E Q S d Y i i 3 Q F T K w g h J 7 Z L L V 4 V z m t n p j S u Q S l o x Z p U Q V 9 D f Q H q W e x B C R u p V f p E P O Y Y R v M Z 8 D M b t 2 6 z d L p l I w D s B C Y p 7 n Q K O V S 2 G m d F + s y n B 5 J W p x d p H o d U W n A J X n d O V Y 9 T V T j Y N W S i Q g l 9 l B b 0 b 9 C A 9 8 S X 7 / 6 o g D w Y D 1 + c Y 8 O n 9 q V 5 4 T R A A b Y 3 N R E N / l a 4 Y q G h N c A e x b J w E h g h u q F K l 9 0 T e 1 i R q o / T g O k c Z I J C e U 3 b / r 6 J W 6 I e Q y w B E D o x M U E O 8 k q P a q w o W J h H U E S o S c 4 j k M M V E 8 o + B y S C H Y T C B T m A L Z 9 3 U x i 0 o B x w D w l e F 3 V N z T I 8 9 Y a S C A e Q 7 a t 3 L Y s H W x P 0 / b 6 N K v q a e q o Z Q L i + S l 2 K X k E p Y l 4 c D Z c v F 5 t w 2 s Y c e B c k C 4 u p u z n z 5 / T 2 b N n R F S j r R O 4 H j a R h p 4 O q Q R x D S L B o M D b l m S O B F v N a F K 0 3 8 N 3 y M 0 6 r d t M t p x P r j z v O n I s J X g x 4 1 q f P H n K n H M L L S f n 5 L N I v I N S 9 I K J a 5 r 8 9 h a + O 3 m b b T 8 z z U W s 5 G I C a f W a 2 I Y a I y c v U j S w h J T S Y I q z r S g e v 9 X R w t O Z y B s K 8 2 / U O P I T Z 7 1 8 P q O B h Q o h N g A v + N c 9 f d T W 0 c q q b I t M F h Z U U 6 2 b f D x m T c 2 N x I I 2 n / A 1 8 H m d / E B s E b 8 B F V N P T I D R b w M o J p w N D d P O b i W E o F d F 9 c B i R i s s j L 3 G u D D H U A f R A g G M D 3 O F 4 + o b 6 2 l w Y E i c T Y U L G 7 1 D j h w + J P f X z B o H G l H C L h o d H Z M K b A T 2 M e / Q c t A h C O o 9 b E w 8 h 9 P L a D 1 o g O T A 7 2 3 G 5 g + l g A 3 V I Y 3 h m c b v o b 0 Z d g 7 p r M u I h M I t Y y 3 o l o Y h V g g K Y n 6 Z B 2 G M B + H J k + e i r h S 6 L q F L w 6 u G k g W 4 X b H X L i p 0 c Z z i 1 U P N l E n c s u A y 9 + 8 / Y p U w J H 2 o I d 7 r + K J h J + l V A j 1 w I 5 d v P q b j + 0 7 w Y m 0 U r o c 0 E U w U M s j h z b K w z Q Q 1 D E F o i G o E b b 2 2 B q p z d j J n z J H N m q R m 9 2 4 K p C Z 4 I H z S V 6 D B G 2 W 9 l w 1 x l b O A m G K Z g A R 4 t c W G j A z 0 a S l c L A C u B Y Q H L 6 E e 2 O k 8 y O o B m 3 x Y / y K J U e e F m A r G J B s x 0 d j s s C w G 3 D M Y g 3 Z + b Q x A T E m W d B Y j t Z 0 v b W 6 5 n 6 + t Y S V T o x z A k O 4 8 u E H b 9 7 a w f h 9 R n C q s x i L n 0 I i w I I 2 w o D W C C r K q l W K m u p X t L v 1 Y 4 H P U l D 1 6 / I S y z C w R z 0 K I p J / n O h 6 L i k T R H A Y v e 1 6 L i q f Y 2 q x J 8 L 3 i X G C 8 W L i 4 R h D u L t Z m C p 1 X e s A + R 5 I B c v Y K W 3 5 t N r D G o F p C B V 1 R 1 R l r V 0 N p W P 7 + 7 / / h G z a b p Q Q B c S f c N D x A k D K r 6 p Y C E F S U d W I Y u V g w 4 F w Y L P y F 6 M T E 2 O 0 O k X I j w 6 N 0 5 u w p I T w M G q o r o R u X M i o h d X 7 6 4 T v h a l h 8 k b k Y u W q U F k 6 R z L y k D t l Y f U D J R D L L a i b b N e D a k e y C f J b O 2 s j v 9 E l s y S W N U U y i + 2 o O B K i C Y o + E r W T n a 9 Y W W C g 9 R S 7 i 4 9 e u N w H U Q j 0 x T Q c t 5 E E e H o + 2 C w T B h m k w M U u v X k 2 J r e H 3 s X H N q i J r i e K k u X P 3 H j U 1 M l H y + C S z z L h S s 3 y v x N e u U B G I K Q v P t 8 H v J 9 J h i i c W W A W G J 1 N 9 0 w A g 5 r m 5 W X r 0 + j r t O t j G J 1 O c G g g q Q 4 J D w k I t 1 k v Z L F 8 E P K u w Y + G 1 x f i j f w h s X K R K 6 Y E 5 Q O g E W o i T 1 w U k s K i E O 7 a J G g 9 7 C y E P a C h u l 5 M O s 8 T S 1 o c e e A 9 S G u s A z 0 t B t q Y d A k N S d t F 8 2 8 D 1 Y O 2 j d b h R t + N K Y P m f / u d / + G Y 5 u C A e j 3 2 S w N o k O V M w E g u D s u L q 5 g d 6 S R Q O F A A q x w W B g B C A g 8 T C O b C Q 5 u c W + L 1 2 J t L 8 c + b D R P v 3 d Q s h w 4 n g Z G J C X z u 8 t r J Y s l s 8 t B i Z o k g o Q Q 1 1 L e I 8 g N c t l Y t I z 7 y w 9 F H z M D E p I j q Z Y c 6 v W 4 Q g D B x n Z Z G i D / 7 a E 7 4 8 B 0 Y h k A c I Y o T L H c W T N V A L 1 c 8 A S D 6 3 z U M D g y 9 p z 8 6 d 8 p 5 8 r h 7 U w o Y / g o j 2 + j j 5 H b w g L T U r x K Q h y N L M A U m n O 3 E 6 m 6 S l 5 B i 1 + / c J f c h n / I B 9 B C c P 1 O / R s T F m X t j w S 1 k Q H V u a 2 R b M L 0 U A E W m Z H 3 q C g p M J N W p g A p g j E N S d O / f F D j b y + o K o 8 L 6 L C Q Z / w f T w P T x g h 0 G K w M M L R 8 d m A L 8 B I k Z c q p q S n 4 0 A h P v z z 5 d F R T U a g 3 I w 3 + s L S 4 4 e x D P U M U g e n B R u S i N E o 7 y 4 V G e D E T C 4 X u Z A G F x M M B 4 m l b V C 7 d N / F 4 t A D 7 y G m 3 c 2 i h 3 n r R S K W 1 i v 7 R U u i 4 a S w L M H f T K 4 m l 0 V S s w w q 7 W I 9 6 / d 3 E h 1 b M x n 2 Z K C p 2 Z u e S 1 L d 6 R r + N y 6 V Q u o q z g p e U X 5 g M p k h 6 u d J W I w p s S 6 j B C J h S h j W i 0 n w K 3 d G H T w d 5 h Q e E y P n N x D L 5 7 1 C O M y Q q 0 v x 4 S g v l C B b A 2 U p w C w G 7 O L Z n o 5 g g B 4 S B Y u J P 7 u A 5 1 i x 6 I c X F Q j R z s T L K T z K u J p 4 8 0 T w P z m F + Y p y C o 5 V D / U g 0 E t 1 9 u s 7 x t Y T 2 D w 7 w p g G l 9 + + Q U 9 e / p c z C A w G c U H U D A 5 R W B G o B Z F f 5 o q h h P i g R g R n B M w H j X g / W Q y L T 9 U C v D y 6 C W Y G Q s W / + G v D k h G 1 C c h h h K s q r l d L F W Y e / N C J O s o S 4 6 k B H M 9 Z i U W h W Y x c d P q z u W x d I B q e R E h U G v y g J i y k v 6 D D r X a P q y o I p a M O p Q s 6 1 K J N K C M Q s A 2 E b 4 L w O M H O C 3 1 F E t Z p K E l S l S M A I n x 5 H E P f X p 6 v / o O Q g V J 2 t 7 8 Q L y O Q J B t u n 2 H d o g 6 j D C D H j 0 z y g J G / C k X z R + j P N R l 6 c B W H 0 v C Q d n k A I 9 l V u M g x f C A R A N S q o R q c i t t q Z M Z J Y 6 l 9 2 g C U L 1 + / e u v Z K 4 h Q Z G t g C w X M I D 3 D T B e 2 F n Q e i Y n 8 n f g f 9 s A Q z l 6 7 C j b i Y / o z u 0 7 I i H h x s f 1 l I P Z 0 a B I J v 1 i h x S C O o C G 8 n C J A x q V 4 q S V U q s e c C 5 g W 1 A M k A Y 8 R S N C L U 0 e p 4 X X K b A 8 K 0 1 U k O C K B F T U I t k s b k o z M Z s 8 U X k P Q L 6 f 5 s r O B p R z K I m s y v N U L i h B 0 X p 3 n M / N 7 x l e t u J m B 6 B S I m U I A I H i e s R O U l O Q j A B i W o i M 0 9 Z D L p o O r x K c 1 W r n 7 6 + + 7 v Q d J q e 1 R l R q G L 4 a 8 B v 7 W 1 Y n a o W 4 D Y D x G n 4 z T k d P K f l n A L r + p t I x l u c O k W i A 2 6 q 0 L Z i L r m 6 3 A k n X 4 T 2 k v l K A c 2 D u o c I f O L B P N o E D s w Q j X c 8 c b x b w + 8 i W + P 6 7 H y V p G 8 6 v d w 2 o t R c u f E L H T x w X t / 1 T l l g I A k O S w 4 N d D O a d 7 U q r Z A 0 Y S O j n 6 J U H 2 w U q C r g F b v J f / v m P N M t q g Z 4 o y g H T g g t A X w l 4 A P V A l S / S d 1 D b D 4 8 Z 1 D R w x y 7 / E c q q J f 7 + R o f k 6 g F g t G Y L H 6 O W o b d 7 D 1 K r Z 6 9 4 0 8 y 1 q w u g V i 0 G h D c P T o h 4 d o n v K 0 U m g 2 a Z K I + H 9 C r E E k s K b V j w d 3 R p r c 0 I Y A F a 3 K p 6 b H 6 l / G U E A / N M o H p 7 k Y 1 6 l 5 K x g A x n c D x B / p D w O d S / j E Q y I W M P o s U D H t a 6 p h r J t f Q 4 F P U S 1 5 7 M x C i Y W N 1 1 H m o f m I 7 P 3 i y E 1 O Z d l Z z F A H U R R a A I S N + + d U e a 1 4 C J v g / A 8 Y W 8 0 k t f X h S P c r X N W D Y T W I 9 w s H R 3 7 x b H y 8 2 b t 4 U m M H 9 4 I H C t h + V v / v v / / R t 9 + j v i R q g 7 Q d Y 5 B h k S C n o 1 V J W Z 2 T n 6 6 q t L 4 n Q w c k o Y A a 2 Z Q e E I 0 i l R e V 1 g k h / Y B A u E N h G 0 0 K 7 G N I 2 O j E i j l K U Q q 3 + s L p l z d v K 4 a n i d W W h s e l S C k V o 8 R l Q Y V h N X k i k K E E d W O h M U s s H F w I 9 5 R a 0 y m + F U U A g 4 k a o l n 5 p B j u w H V G g i e x n e O z 2 g u u F 4 / k F W U 9 k Q 5 / O M h Z 7 Q y + e 9 d H L / 5 y w d H C s E E 0 u Z y J l 1 k s + L 3 f T X A p O E 6 l m z u 4 n c a o r R 9 P Q 0 R Y J x 8 t a 4 h Q H d v / + Q n G 4 7 E 2 x c P G 4 w k K G W e 3 w e Z j B L / A 3 W 7 Z m Q 9 N A 7 H D y 2 O g k b A P q A d D G A S W J u M P Y w y K G d o F E P v H r r M c 4 3 g t 4 + x U 7 G 9 c C e r 4 a B F w K 1 T b B 7 q + k y Z Q S M A b y N K C 9 5 8 b x n Z a 9 d 0 A v 2 c 9 a E k h k 2 z H N d n z L Y T A E 2 U r u 2 b J E b w Y H 4 I v R + u L M x q Z U O M K Q d P I P P n 7 + U L R U L X Z 9 Z V v W w p 2 + t M 8 M S C j a U i e I J R f + v Y V s H 3 w f h S n U q X 2 / O k m B p E + T 3 F V U K q T h F e v Q L Y J y j l M K e q K E k h a W v u s W c Z O J S f 4 P V K / y + 5 i e B + x t N K o s B x z u s D p G q U D f D y 1 H 6 7 O w X 8 p m b F 7 A G 5 O F Z v c V n E G O K f E a 3 O S o S D r V m i M 0 g V x L P E T D f f 2 w r 2 f 0 p q q t v E k 0 B R G h L K D f r t y m E o 0 k p Y H 3 b 7 h g D n l m 0 H A M T 1 W s v 7 w r 7 9 u 1 l 0 y J D P 3 z / k 2 R s l F K x y g E 7 x d u q a B F W D F j z s D k 7 O j q U x q x s y y P U 8 P D x k 7 z r s / z 7 / / E / f W N h C Y G C Q e i H y O 8 6 c f I Y 1 T O H A H E h 0 I u I N w o L d + z Y V j I Q V w j 8 E D g v L g Z u 1 U J j F 8 3 V k Y C K U v p k G l v T 1 1 B 4 Y V S O j S b N 9 H w m w 9 d l I k v C J s 4 E b F 3 j d 8 F l r x j x k A q V w G w z 0 e R S v X g A E X s q L B / X 1 g w I B Z 4 8 L T H V G D m a D P c I U f c 8 H a H 6 D h 5 o + + o u H u M B s 7 R Q w 7 9 i i x H q M 9 Q p N G t 0 u h w S R K 2 r r a P 2 T r R t q 5 N 6 t G h m S Z J h w V m R N A u i t 6 q h M C F I k 0 f c + U 2 u n Z Q 1 o Z F o 7 R p X / E Y A 6 Y 9 7 x G 9 B 7 c Q c v i v i g l M A X m L E u M B g J Q + 0 R O n G u w L u H w w e k h N r G Q I C c U Y / C x l t b M x Q u d D + a z a U U V J F D h 9 Y 8 f n j x p A 9 A c m E g C / S j a o B x O H o q J I k q l f 1 N K B r J w h q W z 0 b 1 l k f 1 b g D Q s T x T J C 8 z F n 2 1 E X 5 G l h d E d u H 1 b N 4 g k y W V U M / G 2 D 1 K h O Q b A k 9 N J s I 7 n M N 8 b Q m M d R F w Y I o u 2 S i g p A N F b Z 8 h p S c W 5 i l + Q g y k o k W Y s P i x I A r d 0 c 3 q 0 d e p X k k J O w C q x e d a s f Z H I + p e h l 5 m F 0 e l A x r x O m g m z c 2 N I r 6 C U A j s G U U o q i z r 0 b r 4 R + w q F 2 S N G D 7 H R w D d a 7 W 1 k E u y + Z m E l i Y k r d u 3 S p z e O f 2 P e r v 6 5 d u Q e 8 S I G I s 2 G k 2 G c D s P x S A e L A u R F C 0 K 3 u f A Z j u F b 3 k / m C S F 3 N M P D 5 a H A J B W G S H g x j w Q E y g G k B l i E V j o n c a 6 c H o i Y b G g a N B K 8 W S b B + Y r K J q w J m A K / v 2 h + t y L Z G c 4 i a f m B x n q a Q S J i 9 8 c y 1 f o 6 V W X N 2 I I W G h w 8 W O R y o b 5 V P Y K M v s f Y o l y i 5 W 5 U J p u F + Z 3 E A 0 f I v m O p Y i 2 u l U y m r 2 Z a V B R z Q V o S s 3 f 6 C H D x 9 K W c p g / y i l 2 Q 7 0 O z r I l m q g 1 G I N 1 X i V N t E A / C 1 I 6 9 e A k n j Q C R w m G u A 4 C M 3 k a K c a / D W C m a U o m s 1 g w j T Y M R 2 6 1 4 U o d I d v F q B q g q g u X v p M q q L 7 e v s r c h 1 v J r B Y s Q 8 u 8 g u R b P u h 4 N 7 9 B 2 w K w Z Z d B U y Y l Z n I 5 C x k b 9 o n g 6 g B a f 1 w 8 0 5 M T C l x q h K T W g i o C V B r 2 g 1 U P Q 2 w S V A B 2 z d r p S M d K T 7 O K R w R A H F 4 v Y p E d C c V 4 z 4 r M S v 1 G h S a x 4 W T O 9 Z E 1 q i X b a M E e Z b b e R 2 b K Z J Z Z B W R j X Y W 0 T V O N q z R N 9 D S x u d l N U b 7 r g 7 I x N C w m 4 n v 4 d 0 H d P z k E T p 0 b C 9 d / O w S d e 8 8 Q H / 6 w 7 d k 4 n F K R n J 0 Y P 9 + a q s p z 2 D M u t o s S w o p N + h D Y W y D I g s D g D f S p I Y S h h c V h 4 I u h 3 d d C C C u t 0 7 g e t H t F 0 w D 9 j A Y 5 b s E z I z P L 3 4 m Z S T Y 9 3 Y j N t V m A G s b X Y K b m / M T d t H e e Y W g n C 4 v z S X r x J 7 R A w S G w j J 4 f a D 7 V 3 o z O E 7 z E B b z C K I P A B Z v k y c j r v O p y A v J J U O a P / L v T v O C n g 8 l e V E q 8 S o P E 1 i O 1 a p 0 1 E Q j v N C w H f + N U Z a c P i e Z v T z x F g 8 l / c q + U r X U S W k L e g 3 y h F g b h A z B 7 Z B x U S x 4 C i I e X n p E 1 6 7 d o M O H j l K N o 5 k c F s W R 4 v f W 0 2 e f X 5 D d H f z + W p G 4 S M b V 8 G j c R q 9 m W E U u U M 0 A T S N F / A k M S g N s I 3 g W c R Y Q D r x R U L 9 x D j Y X 5 f 6 0 0 m 4 1 Z r t u 5 C d L V Q / M 4 b b t 2 6 W 1 H H I A 3 z W Q x o a N I 2 D X o W l Q O c D R t o H W f S W B c h V o b I V a 1 0 z I s k p Q m k d v Y M G S t y 8 p V C 6 k u a C y F u n 7 0 G X 1 6 k g x 4 B h I q G W 1 V q o Y I D l Q Y 3 K y K y l x J W w M g G 3 t E 9 E E P e x P 0 d 0 h s 7 R 2 Q t b 4 j P 0 E / T T u o C v 8 6 J u 3 0 e M J u / T J + 6 n P K Q s R E N W P / 8 V M A X I k / E I 8 K B T E P e G 5 L 8 s 6 L 6 t V h U D y 7 V x 0 i J 7 d H a T T p 0 8 w 0 f g l K K w H C M n R + Q l f d I 1 M l v a b w P F O l r D W B K t n a 9 O X o E 1 i b 1 v k y G n 6 N o g J r n f 8 X d Q R T p M 3 K 5 v L 2 f n U c N 9 r 0 O y s 9 W I z N q y D P Y v A e 5 T t 3 H e t + g E w O S C t k H p V D m i d X B D 2 3 D S g C Z G R Y E H m T z 6 J M e C k Q D N 0 P e D N O H B w H 4 W Y m C D u S x G I B h A o s i M Q n E R x Y S m g H z o 2 j U 7 i I n n B B W o + o e v j f r L U b i E H S 0 4 N W m d b I z y d t E s x I N z k k W S E c q Y s h W z j Q j w m r 1 J x K c 9 1 2 h a W W J Q 5 P y S C J e e k B z d e 0 t d f / o Y s d m U m 7 A Y B r p 0 N a b a v e O D 4 E C x + P S z W 1 2 p 2 Q v 7 i D c S W x E M K A 1 s D i A l A p x 4 9 4 a y g Y D E Y B a W r w b R B X m O 1 g O q O P o s / / v C T F B w i 2 F w J c 9 1 M O F g y j I 6 O l F 2 D Z y p o / r 8 e 4 G 7 / 7 m / / y t C f g H V k O M r o V Q 5 V R A O k F H z w i B a P j o x V x J 2 g I q A 9 F F y e s V i U b a P i O g u 4 d O + 8 g 6 4 N e G R r x f X i S j + r f y Y P q 2 p + I S w t Y w K p T V r s C g V 9 G n C H W f M M X + s C f f / D b U m K t N v c Z C k I h O q b K C b 5 X K 0 + 4 8 l M J r U s 6 3 x q q G + q o z s 3 7 s m m b 7 m I 8 l h B s f X I M 4 N N 0 z S o P T p X w d 9 D O A 0 P b L C G z 6 F a o p O T E X z o s r Q J a G p u p r / 9 u 7 + h o 8 c O 0 6 O H j 4 W o 3 i U c b M 9 1 7 + 0 u 6 / X T 7 b u w a Q A R / + l P 3 x l 6 r A H 0 l z A k K D C d g Q I p B a J C 1 B 7 e n m I 2 U S H w H X g N Y U u p m k 4 e U F 4 x G b T I X l I T g e o 8 i E b A 2 h x b X q A h V l u V r U q U H 4 V q p n n C 1 P 6 T A q h t y F J f j I 2 R 0 x u l D K X 4 m s L 8 r f x 7 1 2 9 1 o v f k F W J n Y x O l U x Y J + k J 9 F P D h U D V t L h u Z a 1 h C e p T H C n C J z F C y Q b N 0 Q C q G N e U l f C g c n n h I j 3 S 2 M x F e k / 2 w D H h X N W 2 K 9 Y C T C C k 2 m k T A F Y I 7 I 7 R y 8 t Q J e v z 4 y T u X U m 2 t b V L g i M o E Z P W 8 q 9 9 H E N 6 r 9 r 4 o B B I k k C F T V A + A z T K 0 g B w 7 5 T W I C V W y U F s 0 g k r y Q s B J 4 s w Z 4 Q K f D F n F W Y D N q E a X 2 L i O 5 4 S Y L K x 7 a 7 Y D 7 n 0 5 Y a b H 4 3 Y x 5 H t m N t d 4 7 J 3 u o O 0 N G a p z K g v g z a y V 6 j z K T h 0 A N i / T M B N F S Q h q p m w U W c p J L A d N Y c I Z p U d c I a C X a 4 g k 1 3 J m q I H b 6 g 9 S s / s w N b n V T d 3 4 K 1 l n W r x k R c H D a f Z n y c y q q U i e E L 7 E T 1 O r A y O u f h U a 4 R V b S E a 1 X f q W Z 6 W A + J p m H + B v T 8 9 r u n L 5 m m R w Y H 9 l O C W Q O Q M J g U e K 1 X n N M / u u g D D M 8 e P H x G O K n i a V m C D r B c Y Y G h n + w n 5 D w q w R s I 6 B o g Q F D C 5 a 2 Z 5 C 4 R l T Y C r F S w + 9 B 5 y s 9 p j p 2 Z S N 7 o 8 6 6 O a Q g 2 4 M s f 0 x Z q e e a a s 4 C 0 A w r 6 b M d H c g T X O Z Z g r l G i i T s 4 q N A w c C C A 5 B U G R K v C 0 0 s V q G 6 2 7 0 Z M h h 9 q 8 E b E 0 6 9 7 M 9 p 7 g 9 w 0 s p + u r S l 0 w Q L E V Y 3 Q v G V g k K Q W Y N W g o L v I F L C a V 3 u h G s B d Y w G J D b 7 a x s 4 v m r 5 h o + j o f G j E i F q t l A A m W Z S c H B Y W K b a 3 Z u j q 7 f v E t 3 7 j + l + Y V V h q E B x 2 o A 0 y s H 2 L l I + v z 2 2 + / Z P r o h R I P s a q R D f f H l R c n e Q E o S V P f X r 9 / Q Z S Y y a C D w A i N p 9 1 2 6 0 j G O a I + Q 4 Q W F G T G K c W 4 G 0 L o B t Y K B 4 K o T p N h v K X m e P D f / 9 U 6 o L O t q 9 m X I m V m k 4 T d P a O u + s z Q e 9 h V V / T W A o q O R k E g m B I j 9 b g t L g p x 0 k n n b + E L 2 + u F F x x K z h R c n M i d Q v s E / L w t V j 1 Q q S 7 / / 4 z / T 3 / 7 1 3 1 A i G 2 L i U z I O I u j F Y M 3 f f w i S N M 3 M W w K t O q D e q o k X O Y S w 5 r 0 T 4 P f U t Y z F K n Z l Q T 5 j J U B p l n 6 D j y v X b t L p U 0 f J 7 V L S w K D 2 X L v z n H 7 3 q / N 5 x j J s K 6 i D u D 7 k L G p Q c j M X J a k T j g b k a W K L G M w V m r O A a L B 9 J r K 8 8 T n s Z 0 3 D A C C 5 I J V g S 6 T 5 + f T U F E u r s O T g F S 4 4 M G K E W x B j 3 M h m b / h N 2 O M I 4 b z o e U U H 9 + + j f / n 9 n 6 j W X 0 M X L 3 4 m X t l p l u z L C Q v t b i r t B K s E y C X E B I J p l A P m / O q A Y l d V R F B A Z D l A s 6 + v U u v + L 8 j l y a 8 I / d A A A f H p z g B F E 2 5 y O c L i r Y N 6 O h m 0 S p o T A B d n O L l M D 4 b 9 1 F X 3 k m q 8 S e r y H e Y h Z M J g q k O B I W q i C g G p p 6 0 t S N w M 7 C N + I 2 d m l c 2 2 u u i E m n R z g d Y B 0 q p q n Z u E i T M j a a K g K S B N V J q b 8 z P Z 4 X S 5 d f M e n T t / W q 5 P s x n x n d C y i W p Q H J k 1 U T q b p m + v f C t t z t D 2 D b v x H z x 0 Q D p Z I a s d R A 8 J A I a o h V L K A Y s d m 0 u g 6 h v N e i C t o B o i G Q D n Q C 1 R M h G n L 3 / 1 F T P V 6 h k q r g W x J / T Z R 9 6 c 2 a K 0 q c O 1 Q X q 8 e d N H T o e N 5 h J + 2 t 1 i p v 0 H 9 h L 2 w y o H M A E Q q J G T A f a S P s m h F G A a D f A D q J i g k o k Y L w j + E b e H r D b j z I c P D W h I C E a z E F O C w O A k x T b O s l u y d K h j g D z 2 e u n / B 7 U O K 3 N y + Y X E x 7 Q S C O x q B 8 2 t m Y 9 3 w u a p Y n 2 A w y J X c e s 6 C + b G J p f o d f 9 L O n 1 2 J / n t a 9 s v w 6 Z 5 + P A J + f y 1 F I 2 n a e + e n c w o H J L J b r G 5 y O u 2 y w 4 W 4 O b S q 5 7 V P D R C w c K p h H B K I Y Z s + c E h m p i c F o I / c v S w S D 7 k h 6 I L L P p e 1 D E z g e p Y q V N L A y T q v X s P 6 d K l z / I k M B B j Y f T j i y R 9 v h N a i U k k I o g b X W B R P G k E 2 E T o p v T 4 0 R M 5 H 3 a H B x 7 y 6 y + / v A Q K r k q N x E Y D Y K 5 A x Q Q F o K Z J y / T + c 0 T h P q u z k X 5 q c u / g i T L T I H O g Z l b r v M 6 s O A X E g b A O 3 L 1 3 n 9 W 1 k + t a w B O T M 9 T c V L 9 m U R k B C w t q G Y g J K v f 8 w h J F o 2 G 6 e e 8 V / d u / v i R E t d m A p A L D Q C Y F J I k Y 9 P w e G o f i W n p 7 + y R J w G Z D b V e + l o N j t T E R c 4 E l O r o o 4 b s / / 3 y V U O 5 y 4 c L 5 N d J k P A C P r k 3 U f A 2 4 B m S 0 o D M T k p A L i e P y z 1 e k e S e q G i C N 0 e o O v w l p 3 b 2 3 u m J G 5 K L q y 5 + q I q h / D U A a V C B u Z o 6 X E O m G e J z W F 2 I F U N H L r 2 l D P H r 0 m I 4 e P V K U A 6 L 1 M h p w I r H X b 1 8 t G A R G x y Z k i 9 V i c Z B y A G e G d M D i q Y Y D b x b g f k c l O E r t v / r q C 9 k y C Y 6 F 2 t o a y S S B V I G 6 i G 5 O a M 6 D I C 7 a e a F / H x g 5 J B X U S j 1 D g T c a a W m F z B D 3 C q 8 0 8 l D R w Q u p S w j h I O P n P h M b f k v P 1 O B 8 Q V p Y N e V J W B X X B x w S / t H w k a A Y 2 + o j U i M 1 s K D 4 m 3 c 3 P a J W 3 1 5 y F G t x x I Q G V z f U S K 8 D R Y e V D y E 4 L x b M t m 3 5 / c Y 1 Q A u Y j L y g 5 K K X z D m r O A 6 g k s V Y 3 b 7 / 4 B l 9 e e m C e u Q v E y D m h w 8 e S d Y N b K y 2 t h a J J 1 n 8 O y g y 8 0 o k B s q F E O c C E Y U j Y d k 3 i l e / N G u B p N J 3 k e X T i e f Y a N N p n A t q M A g H E h J N O d G K A S 5 3 j K s G E N + 1 q 9 f p 0 h c X 8 4 i s H F A 7 d 3 8 s P 0 b x r 5 6 g 6 t x x O t C 2 T D c G V p N W g b 1 t d 6 n Z d V R 1 O a O R C / q Y p 1 l 6 W a k R w V 3 d u M P 7 h 3 n A 5 O J Y 6 f J U A s g u w G T D j t G A i c f e T V g w U M d g Z 0 E S Y b G h m 2 t 7 W y s t s V G + g 9 W Y Y t n q G g q 9 e h 8 a I K n Q F g F t j + G k e T 1 j I 6 8 9 Q 1 7 T o u w V J Q R k A N h k a B 6 E B p t 6 I G S D + 9 1 S V z 6 D B 7 Y e s i 3 0 E h o M D k 6 O a h 1 G 1 w e V v a b 1 + C i h i g C B 0 E + 2 G w Q s M V o F 9 D I U 6 m E 1 Z J l i i R p y O U L i J e x w 5 W 9 X U w g U G Z o 9 S e q o V 2 q j h m a f U 0 d t d 0 l i g e s d E 1 9 O L U F / j g 4 / x O i H i x 9 + + E n Z P s b t l k y W w r x I I 8 A u / O 6 7 H 6 W v i V 7 t R d k L 0 s 5 g R 1 W b E A v G d v n y V b p 0 6 f O q 1 G D 0 q s D m 1 o V 4 9 4 r 0 L w X F 2 I z B v H v N e 1 g 6 m Y S Y A L j e y w G b n 1 m S H v r h 2 u 8 p k J y g 3 t c D J Y k J a s n N + y 9 l A Z Y C p O W H T k w A m r + A Q G C j V k J M A G y n 8 + f P S D 6 p H t D M z 2 5 N r s S C q g V s p 2 q I C b m h S G w w w k e C K o J a z 6 j 6 b B U 5 N B k y 8 P g 2 e a 3 U 5 T 5 N D d Y z Z E u f I 3 v m n L y v p V Q h R o T g 8 m T 4 5 c r e w Q A 6 D O 3 o 2 C 8 E i E 6 9 + s 8 K A R v q / M n 9 Z X V 8 c G i t U P F D B g L G k A 7 Y E V J f B l M O c I X 3 9 / e L 9 1 I P r w O d q t Z 7 4 5 U r a R j b q / 0 O S u s c E X p 8 J K g i 8 L u n Z R u b W V 2 z y F y Z F B 6 0 H m v x Z V f s F y z u n q m o b J Y 9 s f y M C U z R 8 f U S D D s + h M I B 2 d 2 + F K 7 e e F g 0 r l K I Y r G 2 D w m w G d H / D 5 4 7 v Z e s H C B J T p 4 + K d 8 v B K T U e g D p X y n u D D t K k p / l 3 / 2 H / 6 2 i D d f + N Q G c c 2 b g B l k d R I l o l s a X z O S x 5 K g / b K K + V 6 P 0 / M k d c R w s L c / S y P w z W g x P E y U d E s 1 H E j F S b H A O e L T q 3 d g U u Y U n b Z w 6 a v b L t j v I i Y y l g 0 K w w f g s P b n X S 3 s O K B u K + e w t a 6 T Q x N Q s 7 d 2 9 t a h K C G f I R N B M P i d 6 9 T G R / g J C h d j W B v 3 / / n j 5 E Z 0 + v J X Q e a t S I L Y F 5 8 R 6 s 0 4 K M T k x I a 0 a y g E u c m y M X g o f J Z Q B w A U / P f 0 F 7 W o + S V 0 N 3 S x 1 o h I f a b E F K B O f p N / 9 7 j f U 2 N h A b U 1 d t L / r E 9 r V e k J s G 1 t j i J 7 1 P x I v H h 6 Y 9 G B g i a b f 3 K X p Q R f 9 l / / y B + n I i l w 5 c 8 Y p D T s T E Q d 9 f f H f U F f N U e n y a q T S v X j + v G Q O 4 N S y 0 m 0 J 3 7 T x j I L A k K w J 7 9 e 9 U T t N h c y S 5 w b V S k u R e d 9 A 5 e / 0 s o 1 y b m Y w u n u + M 2 K X Q C m u G 8 F 0 M A g N m g q N 2 B Q c N J u F S h J 7 E U A u R 0 z A R 4 I q A m v W R W m W T m 6 X m 6 w h H 7 n 8 F g k M + v 0 + S V Z F g F Q S J 8 0 s z e I 9 t J T t F 1 V g e 8 d h M X K V R 6 N 8 5 / z 5 c / T J 6 Y P 0 V 3 / 5 a / F O 9 f a + k e 0 w X z + Y p T p H 4 x r J E y v Y L S O d L T 5 N I 0 s W G l 2 0 0 u s Z q 3 i e o O P j A T X q a E e S T m 9 J U l t N V r a 5 h P G P i u M P A S + G l + n 6 7 Q e 0 e 3 u L O B U A X D O Y Q T h h Y s a g J F K / m L L T G C 9 m 3 B + 6 U Q H I b O g o V Q 5 T B U D M i T I V 5 S D k 1 7 O V R f I / E p Q B E H W 3 u 2 0 U s P V R i q L U t L 1 R G v A H Z 1 U v n q 4 R S z C p N A z B T v X w 9 L n R D K I I L K 6 M S J p D h w 5 J W g x 2 P R k d n 8 z j k H B g o D s u d q z X A D u r E I i B g I O j t P / s t i T t b U m r X V K V b H e 0 F U C T T M S k N K N / I 5 2 P N h P z w Q R d v 3 a d L p w 7 R a d 2 r / Y T R H + R c 3 w v i P n h H p C x g m 7 C K A f a 3 Z w W 7 y X U v T t 3 7 i q b n G 8 S M p J Z X h z Y D L 1 S f C S o A t S 6 s N V M T p w I d c 4 u S Z T V U N O M 5 8 y u d K O m l d Z j H 6 k a Z 7 2 k B y G X D D V C r 1 6 9 k n h T N B W U 7 W a w x 5 S 2 9 Q w 2 Q A N 3 / P z T T y i j 7 p Y B Y C t T A O U j A G y x 7 V t W E 2 F R G Y q N C z 7 d k Z A 9 Y E E 4 e k D V C 6 v t C / B / O E g 0 t z Q k Q S W 1 U W 8 T C O r + 8 f o r 6 t p 3 j v Z 1 e Q z d 1 Y j / o b 8 p p G l b T U Y y U t 6 w h L C y 1 J o Y H 5 d W D J W U V V S K D L a P L I K e 6 e p y z D 4 S V A E y 2 T p 6 O X q L P N Y m s u a 8 U s i G e A k 8 Q W P B 5 z L 4 + s R Y p 9 V L f n u H b F f j s a B D r k 2 O x Q Z o 3 d 3 d Y m t N L S h d Z / V I 6 7 r d 1 r F k e c k T t 5 x S d h k B z K p / f n E x Q C 2 t S q o N 0 5 b s 6 Y v N H R C h h 2 o H 7 g 2 1 T w N 6 H X r R t j q b 4 P P N 8 P W u / g 7 S p C q t 3 H 0 b A K N B F 9 q L J 7 r o 6 + P Y Q k n 9 w A D 4 q M m b E a m E 4 w J Q Z x N h y f H D u F a S I F w p c p p x Z o D J 0 O r Y V o K P B F U A L N D u 9 t P 0 + P Y b e j Z w j U K s r 8 M A h p P B n e q k b V u 3 y R 6 + G r y 2 J v K x H Q R k y S o N E O E B x I S D + y L T O z i l e P w i C f Q / U K S F U + 3 3 B 0 R S i + S w Z l e 6 1 z r N N V S j J s b + e O U 2 e T 0 e k W r h p J k m 2 J 6 A n Y H 8 Q U g c N F / Z y g S G A C l s D Z Q R Y J v U c H q W z 5 e k k L q B 3 I c A l H K c O H W c u l r r W a U r L S m x s Q P U W e z A D s e E z 5 G k G 7 c f 0 e k z p 8 R + 3 V w Y E 9 R 6 A s U f C a o A N a 4 Q q x M 2 + u K L S 7 R v 5 1 G q a / C J Y 0 F z N M B V a 1 b 7 l x f C i O M K I U W U X n 1 u O 7 i y m R w m 7 8 q G B d H U k j y v 8 w z K a 0 D b h g b A D v N L y X E a W W h m Y j d J h 1 2 j 3 8 H i 6 6 r N S I R r I W K T j k 9 I g f J a 8 n M U 3 x c g t a H u I c / R y J N Z C E h t Y G T J S u 0 1 W X K x L d v M c 1 F p L K 4 a G L W n g 2 N E 7 2 G s F H / 2 B I W E 1 m p a a J 3 w O V n N i 0 u l K z b F X p O 4 V w R j A e y A s c r p k P W w E J q i v r 4 + O n X y J C t w N o o m g x T j B / a t A l L Z u H j 0 5 m O D s r V p K O p h t c 4 s q U g a 3 D W N I t U s 5 K g o p Q h u c 3 R m w q K t Z V X U Z l l f O s 5 m A 4 F Y Z M 2 X q 8 M S D 2 V a K Z u B 6 x z V s J C 8 D 5 / 3 S + n G 2 0 D h R o D A n Z H 1 F d H + 2 R N U m m 0 e q H G V w M S i / 9 q 8 m Q Y W f R R k 4 9 + S t a 1 I E g C 6 d s F G H z Q V e U 3 P p q e p 1 p 3 f B a n N f Z A e 3 n 9 O e / b s o Y Q Z K h 1 U P L Z h r L V U 7 1 Q q d i U O p R J X n a u L t t b W U 5 2 j Q 7 x c Y d W e s p C S o O u t I l o L O x 8 J s l i c G a Z x r Z r 0 f Q K e T E i X U i E A Y J g J 6 N q g U 3 o h o u m q x q K S O S u r s S 6 5 J 3 S y 2 k w U K n z V e P U K 8 W d P U L F U 5 Z w m x y T 1 y Y 5 l 2 t G 4 S L X o w V D A u M D 1 d f Q l c J r 2 U b 1 n h o K J S V H v N M B + q v c r 5 R l e W z O Z c 1 4 m l q M s o b a I + 3 o 5 b h L H Q i 5 z i F L J V k p n F M I B s 0 z y N W c o J X 0 N t n b 7 W f W w V U 0 U k G Y g z B h z e n S N x W 7 0 6 K P x P o B x u f c m w I a f n + a j x e 2 f + y y R h l n F K w S + n 0 3 E q W f W T i + m b J u e C V J o k 5 X w U Z T F n z 1 B V Y v Z S O / K p t g Y H X R 7 j W n x G / 4 D d / p Y 6 L m 8 R O A R 6 T 6 A U Z Y D s i L Q 8 c d i s p L d a h I 7 B / Y A 2 i / j e 3 A s d P h z t L 2 h h Q L R 1 f 2 g r N R C f l s 7 j U 7 M s s 1 W S y 8 n t s l 2 q d j d A V 6 + Q h R 2 k g J d j 7 G E s p h y 4 t n r 8 G O j O s X A f x / o m T L R 5 O g g O Z 0 u v n 9 j t R W L O K j r e 6 h H N p O h 2 P I s H e k 0 i Q N G a 7 S z W U D W h t Z b 8 O 4 6 V T 0 N H w l K B 5 d d c R 7 A / k E p e o 7 n P m z H D i S r C 9 F m Q U O T L G G j a B j O 8 L S 1 e Y + o n 6 4 C x P X F F 1 / Q l S v X p B S 7 H B S J o j z X C C S d i N C T s V 3 0 x W 5 l s m E f Y X d E B G s H 5 1 e 5 q m b A Y 0 E i R Q Z b B H X x + W b 4 O L x + 3 y o f 1 E 8 7 R a m h x D a p L 4 u U Q 0 A 6 4 Z / Z Y i N T L r 1 y r 5 u J / Q f 3 0 8 T E h D g h j H Z P q Q Y f C U r F 2 a 0 J 2 t r w U p 6 j w 5 H D 4 l Z 2 7 G C 1 S Y 9 m 9 2 7 5 G 0 4 q m 8 A B U K u M g O r b 3 / z m a 1 4 M F l H f S g G E q d n G b a r z 4 d k Y A p t Z m i l o 9 I 9 g 7 Y 7 G j B C W H n 5 n l j p r M x L I x W e Q h i B U n F e T A K j l e d c 4 1 R l j i b z 6 u 4 j r a a E I 9 B T E Y 2 p 2 k U K B O Q r M T 9 D 8 R B 9 N D z 6 h s V c 3 a P j p D z R 4 9 / + l W G C S l m Z G 1 p R t b A Z Q I T w 5 M U V 3 B j Z O r B 8 J S o W o R i x p U P Z u y h 5 h r m 7 C J o n k S + d k M + t 8 m H j x r m Y v 4 L u A 1 j 1 U D + j n Y 6 P j 4 u E q B 3 B y A K r Z D 9 c e 0 + f n n L S n C X t n G X N v E B b S i g r L s A G t h G S U J R Q A o g L B I d v g X c O U i a 4 0 w Y T r / I c f f q a h o W F h M u i U h G y Q d g 9 6 P 5 j J Y n O S w 1 t P n o Y t V N e x n 1 p 2 n a E t x 3 5 L F 3 / 7 3 5 C T j a c / / u k 7 K Y X H 9 z Y L 0 C Y O H j 7 I d u b G x + Z j C b y K z t o 0 7 W 0 2 1 s 2 X Y m a q c 2 V p M q z 0 6 I M a U m g v A Z A C 8 E I V N u b H r n 8 H W a 0 w + o 4 e m I h b L 5 d o Y f w l f X Z + L x v x M c n C Q D y p E u D 7 2 V y K l u L j s i u 8 2 6 b E b E D o y K B 4 X 4 A E 6 u s b I O w v h e d H j h y h p 0 + f S S 6 j t r t l n I f + x q C x d w 0 5 i W A G x z o S Y p O i H R n K Z A 4 e P E D Y 3 L r c u J Y D 0 r H g V d y I M 0 L D R w m l Y j x g p S F 1 + 8 1 C + F S u j g w E o N g E Q g o Y 7 X K B T k Z 6 D 2 A x T M 4 E q I u N 7 r / 6 + o I Q E 1 A p M Q F Q D e H m T 7 F 9 t x g f E V s Q d V c g p t e z 5 X f 9 e x t A / O n 6 9 Z u y P 5 a S E P w p N T T U S W d X q H 4 a R h a N p T C w r S 4 l T U s x 7 m g L f f T o U d n 7 + e a N m 9 T f P y B t y T a C W 0 O b Q 0 x g a R 8 J S g d s h 1 q 4 2 R x g Y W K Y X r a I J 6 8 Q M J g L U a i C o V a q n I o C g v v + 6 i P y N 8 Y p k F R 6 J t j N q x k T S H g t V y r e 5 E m K Q 6 L N u 1 9 9 B 1 1 z h 4 W w v K 5 Z + T u 8 + O 6 m P J F M 0 j 9 + 9 0 g k k Z Z l A o m E 9 m C 7 d u / I y 7 J H 8 N Y I S I 7 V d n f U g B 3 q 0 T H q V 7 / + S n r u f f e n 7 6 X 1 c y V 1 T Y V A N v u m 0 B I D P P M j Q e m A P m u J D P L u s j Q V f i m 7 t o N g s J 9 1 q 3 s t Q e D z k a X H 0 i M c p d w a U M y n B y a 6 X H b 0 i 7 4 p + u v f H F o h U L e l Q U p G A B T c v Z q x r W S N F 8 N U 5 C X N h C d k Y o 2 I H 7 D a H q v P 3 j 6 G 5 5 U 8 P G y l W g j Y U + h R W A p w 1 C D T H H 3 3 j I A 6 M m w T t P P E 1 z Q 7 O 0 d 3 7 9 4 T Z 0 c l 2 g C A F s r 3 N u g m X w F + k x 8 f C U o H T M N i J C M 9 I D K 5 N N t D C Q q m x p U P m Y E m g 2 b Z B 0 u D 3 9 F G r c 7 9 1 N T Q K E S T T C r u b b h 2 F 5 Z C I h 2 G p 1 5 S b a 2 / p J 4 / u R C l h W U m O q d i w 9 X Y 2 l l 1 X O 1 u d L A 1 J T a E f l f J Q k T T C k H 7 3 Z B E z + S 5 E h s z 5 v x v G 1 j U r 6 a y 1 F 6 H v c G U 9 8 B 0 t G r m e D z B t l H + t a E G C k m x U J 3 h P J E 0 p I w p b 8 M 7 I 7 T W u 8 W e O n j o I N 2 + d Z f 6 e v s l s 7 0 c N j O c g L W D x 0 e C K k A i 7 S K P s 0 5 9 x a a M B V v 3 K B z P j g C p I y s b c a O j K Z o m m n j 2 l w J L 1 M h E d e X K d T G a n a Y E v X r 5 g o Z G B + n R / d f S X 7 s Y 4 O F 6 / v w Z X T y x j Q m p j f y 2 D l 5 Q + Q s N C x L q 6 M o 2 O Q a A N L O a F W 5 r M u X o + b S S Z d 7 h P S g p T h r 0 h P o 2 g X E I 9 l 2 m M y c V 9 R M M 5 + e f r o h 3 D 7 3 K s Q t H U / N q 4 i 4 S e 1 t 9 G T r U l q K 9 z U n x n K L Q 8 z w T E w L i p d D s U 3 I X 6 2 p r Z S 8 r 9 K v 4 6 a f L 4 g A p h s 0 M H y g S U X l 8 J C g D P B z a Q 7 3 T J y m Z 2 k 4 u c y 3 F M 6 v q H H a J w Y Z j c P k G l g I y a Z 1 d T A S s 1 3 / + + Q W x l Y a G h + n U q R M 0 9 G q G T p 8 4 r X 5 z F Y H k O A W T E y t O j v q 6 1 Y W l b U N T C H B s V L S W Q q t n r / q M p a R n h i a Z 8 I E W T z d 5 b A 3 U 4 T u 8 E k d 7 2 0 C 4 w G O J 0 a M H j 6 T Y E l 6 9 w 0 c O 0 Z E j h 4 V B + G p 8 0 l t D Q 5 N H K S b E Z + 3 M u L T l j j Z j 1 Q B q I L b U + f z i Z y V t q m s D m 6 T q q c x W p a e P B F U M 2 Z y F M q Y n F E i M k 8 u y K r H g m T L X h V g i N U j X H m y R 6 v V 4 x c O G T c W Q T a 1 t V P Z v / + a / p c 6 O L v W b C p R 6 K B 5 5 X j m Q R L A l g o v l P X C H 2 k v 3 P Q D i B b 0 o s q Z B c U Q M L v U x Y + j i R b p 5 X L k c 4 I g 5 e + 4 M 1 f h r q L 6 + j n b u 3 C H Z 4 u D m 6 K u B b q 1 h X S u w e k + O a l i t 1 X C 8 q 3 I H g x H J p T F P P L Z G w P G b 4 9 X D f M r / 5 R / + f i S o E n g 9 d Y Y H K L + e C A u i 3 r a V 3 o z f l / Q k D e j H V w l Q s g G A s N D 4 M p m O 0 5 G D q 5 J F Q 2 G p O q R T u e T W R M b Y y K 9 z u 8 h Z J a f f D I D Z o P M T g t p S R 8 Y L H M 4 Z t D 2 G e o b d N Y q h H O m j n w b 2 6 p p n V T h u U N Y P T + L d O / c l n 7 L Q S V E s s 6 V q a O f V / f l I U G V w b w T Z 3 q s T A J W i v q 6 R F i d Y P Q k X X x D F A B s m n F i U + B I a X s 5 G e 2 k u m q R F l o Q z 0 W m a i 0 3 S 0 6 k E p X K r N V E A D H V k U B h l Y 2 j w O 1 a 3 v 0 E 8 y m q 2 k 9 f e R H W O 4 j b c 2 w Q I a G o J a t z q N U M l h s q M f Z j g r F k P s H 0 N 9 j v u 9 G f E i + g 0 K O v H u b / 8 6 p I E l M f H J / L C F g j i b h y a Z a 3 + x f / 4 8 Z G g K g A 6 D G m A h + r W 3 Z v k r 6 m l p D k m L c W S 6 b U T W g z o 9 Y C S e Z + t h T q 8 h y T z w m a f Z 4 J B r R S I x k J b G 2 Z p I u B j Q p u i 2 d g U j S 4 l V 7 g s g r S I c y E v D x t x w 1 M F 1 / L A v E U y 0 V s 9 R 8 S 7 F 0 s c 4 u f 7 q N a R 3 2 7 r X S f K Z p m w 9 Q Q l r Q R Y H W x u L t 0 p t x Q O s / o L J w Y g d p c 8 W w v 8 z o k T x y g e i z M R v 5 Y 8 Q G l V p n 6 + E W i q n k Z N H 1 W + K g B 9 + 8 d e J 4 3 O J 2 g s + I x 2 H W m g 0 Z F R s j l s F O H F Y j J V n r B p M z s k n U j z 5 N 1 4 N E C 1 6 m 5 + W U o J o d X a u 2 h v k 4 c J t Y 6 l T I Z q P D M 0 F 5 + h n t k I L c R n m T u n x Y 2 O u i C k 5 T R 4 s r S z M c P v K X 0 m g B 0 N y o J D 7 R U e I D q 4 3 X H 8 u 4 T J 6 q R Q V A k H w A l x 7 9 4 D 6 u r K b 2 7 5 N g G N Y u e u H d T U 2 E T X r 9 + i m / 1 C A R u D T t U T Q t J e 8 v s f c / m q w N J k D 5 0 + i t 3 c z V K R q x W m 5 a J M V O 7 q h z G 8 H K b A c o g 6 2 9 u V i W H A c Y C F r 3 c V Y 2 v M Z D Y k b c g A F A 7 O h h q o u 9 H 5 z h b m e v G P d w L k t 4 b o s y N t r H q N S + x p y z r 3 G N 4 o h q d C 1 B t o k O z / j U D R F n j G 8 F f + 0 5 5 / l F B V o a 5 9 P w 3 N n 5 X n I C Z w f X j R 0 g 6 W U G D C E A p 4 r N K C Q F P X N K A d 2 H / 9 p x 8 o n k g I M Q E K I S m d X y f V r H M N s E X i q T q R X H j Y z D Z q 9 c + z 3 T V J j y d S F E u v e s s A B J / x G y h I 1 K f 0 o B x + P v J u C d D p d N D 4 1 C I 9 e P R U m t 9 U 0 k P 8 b W E 6 0 S T E h G 1 f 1 w u N c P T E h N f a e x 8 J q k o g I D g w e 5 p t F q u o W u j L B + N / f H q c c k i i x f r l N Y v A 5 v J 8 m K Z G Z u n 3 / / w n q f x F P 4 q l u Q D 9 0 7 / 8 S J 8 d O 0 0 N d Q 2 U U T 3 d y C F E P z 2 o b I U e Q 5 C A V 9 c 8 F m o h s i n Q i m t 7 0 z R F m K A G A w E a W M h K t x 6 U 7 8 N j j I J E z d Y A 0 L m r 0 c P X + A 6 R i M X I 2 7 i V u v f s k R 3 g N 7 N B Z b W I p E w y v v A M r g c r x K R Q 0 g o x Y U T l 3 Y 8 E t T 7 A 6 7 e k e t t y 4 R q 6 c e O m x J + + + / 4 H y X 4 G p q e n K Z a N U X 2 r n + w u p g Z v h i V G k p 6 9 e k l / 9 9 d f U f N W P 8 G M W n a O U Z K N Z j 9 6 W K i w G Z S q w 6 u F 3 u U a Y I O B q G r t n W J n e e 0 x a v B N 8 I J d F u f E h 4 J 4 F G 3 Z r O S r 2 X i Z x U Y A y Q 9 6 k L / q e + u B f J f / p y c m O b H 6 w U e C W i f C c a W 2 p 7 9 / i C 5 c + E Q y A c 6 c P i V R + n v 3 7 t E y 2 0 d 4 r m w s l p M S g x 8 u 3 6 D P P j 2 v n m E V O U e a 1 Z C s 9 E w P B 8 y E l D 7 Y Z f A g o v d l N m i i b J i o 3 s E S a A 2 x s L 1 l b W S C U y R R P L M k z o n 3 U Z l r B F d t C w V n h 2 V X j f e J q / 1 O Y U o b A 7 4 v s o j / r B I T J J P y + O g 2 X z f A 6 R 4 M Z e n c u d P i P T r N x I S d y 7 G z + f H j x + n Y s a N y X J z V v E u f f y o 7 F P 7 2 6 0 t E B U F F 2 E Q O s 1 d U N Z O D C Y G J w Y S H m x 8 O J h c n T 5 K f O R + 6 k L F E M 8 W Y 0 J I 8 j y C 6 s H K u S H q B E m l F l b L i S 4 y p 4 I c x t W j M E l 4 Y I x t V n v n w t r C n S f E 2 r g 8 K w Q g V g Z 7 k L Y W Q V t 7 k x 0 e C 2 g D M P i V g C k 1 G v y U N V B y o Z + j r g M 6 v T p d T 0 m 9 y y 2 Y h E i N o q T A T g d I 2 h q c u S 0 k z E x 8 f t u p Z Z E L M K H a B y 6 q m S f E 1 o T b q f e P z 3 U Q O l 5 8 i s d I Z 4 9 U A s b R S A W 4 j Y I 7 Q P 3 6 9 L Q C E b n i c 8 U + I R 0 d M + K N J q Y 8 E t U E g y I r S 7 k I g q V P r 6 y D j z 5 L F X I M J Y O J h d a 4 Q W o k 6 y h f K A Q s K Q V 0 Q T T A + x b Z U K 0 + m U v G K D A n 0 w I A z Q t u Z Y 4 G J W + t X 8 a 6 x G L N Q J p O g W G b z n B G I p Q 0 u F K / w N c K l X U q s s G p V W E c 4 K 7 S k / J H / a 8 S k P p G M l o 9 Y J 1 B 6 8 e 2 V m 1 R X X y + D i g Y k 8 O 4 F A i F a n p m n x f E A L c 0 H J E K f s y v N S I S L q U 1 d 8 B z v Z Z l C t H J w 1 F J B n S w F E C u 8 V T l T l u w W F 8 U i E Z o P + 1 h 1 V A L E h a 2 w 0 J q 5 X e 2 k 9 K 7 R P 2 e l T D J G h 9 o 2 9 / e x m V w 1 g I R C Z 6 u q w P O D f / I X f 4 S M l N f a e / J 6 5 Z M c / f + B 0 O k D b j g f 7 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 G u i d = " 5 c e 1 e c 6 7 - 4 4 4 1 - 4 0 1 e - 9 f f 7 - 3 6 b d 0 8 a 1 4 d 5 b "   R e v = " 1 "   R e v G u i d = " 7 f 7 1 5 2 1 3 - 4 2 5 6 - 4 4 3 4 - 8 f f e - 0 a e 8 f 7 6 0 0 0 d b " 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6BA5A7C-A33B-401C-9C3E-FCC1349312DE}">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5EBDBDE8-3D2D-4A15-88D2-12661457640B}">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Map</vt:lpstr>
      <vt:lpstr>Product Category</vt:lpstr>
      <vt:lpstr>Total</vt:lpstr>
      <vt:lpstr>DashBoard</vt:lpstr>
      <vt:lpstr>Dash_Data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Soham Vasudeo</cp:lastModifiedBy>
  <dcterms:created xsi:type="dcterms:W3CDTF">2020-10-05T07:34:42Z</dcterms:created>
  <dcterms:modified xsi:type="dcterms:W3CDTF">2025-01-25T02:36:31Z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2020-12-06T09:55:50Z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2dcec55c-01c7-486c-807a-2c15320789d1</vt:lpwstr>
  </property>
  <property fmtid="{D5CDD505-2E9C-101B-9397-08002B2CF9AE}" pid="8" name="MSIP_Label_e463cba9-5f6c-478d-9329-7b2295e4e8ed_ContentBits">
    <vt:lpwstr>0</vt:lpwstr>
  </property>
</Properties>
</file>