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https://bwedu-my.sharepoint.com/personal/raghavakrishna_devineni_bwedu_de/Documents/5_PythonFiles/RandS/"/>
    </mc:Choice>
  </mc:AlternateContent>
  <xr:revisionPtr revIDLastSave="35" documentId="11_F25DC773A252ABDACC1048CD91DD5C365BDE58EB" xr6:coauthVersionLast="47" xr6:coauthVersionMax="47" xr10:uidLastSave="{187F2068-5913-4367-ACE9-40B5C9A48873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" i="1"/>
  <c r="F16" i="1"/>
  <c r="E16" i="1"/>
  <c r="D16" i="1"/>
  <c r="C16" i="1"/>
  <c r="E6" i="1"/>
  <c r="D6" i="1"/>
  <c r="C6" i="1"/>
</calcChain>
</file>

<file path=xl/sharedStrings.xml><?xml version="1.0" encoding="utf-8"?>
<sst xmlns="http://schemas.openxmlformats.org/spreadsheetml/2006/main" count="36" uniqueCount="36">
  <si>
    <t>S Ie0 Herdern</t>
  </si>
  <si>
    <t>S Ie1 Herdern</t>
  </si>
  <si>
    <t>S H e0 Herdern</t>
  </si>
  <si>
    <t>S H e1 Herdern</t>
  </si>
  <si>
    <t>W Ie0 Herdern</t>
  </si>
  <si>
    <t>W Ie1 Herdern</t>
  </si>
  <si>
    <t>W H e0 Herdern</t>
  </si>
  <si>
    <t>W H e1 Herdern</t>
  </si>
  <si>
    <t>S Ie0 ESHL</t>
  </si>
  <si>
    <t>S Ie1 ESHL</t>
  </si>
  <si>
    <t>S IKT on ESHL</t>
  </si>
  <si>
    <t>S H e0 ESHL</t>
  </si>
  <si>
    <t>S H e1 ESHL</t>
  </si>
  <si>
    <t>S H KT on ESHL</t>
  </si>
  <si>
    <t>W Ie0 ESHL</t>
  </si>
  <si>
    <t>W Ie1 ESHL</t>
  </si>
  <si>
    <t>W IKT on ESHL</t>
  </si>
  <si>
    <t>W H e0 ESHL</t>
  </si>
  <si>
    <t>W H e1 ESHL</t>
  </si>
  <si>
    <t>W H KT on ES</t>
  </si>
  <si>
    <t>experiment</t>
  </si>
  <si>
    <t>air age</t>
  </si>
  <si>
    <t>tau_e1</t>
  </si>
  <si>
    <t>tau_e2</t>
  </si>
  <si>
    <t>tau_e3</t>
  </si>
  <si>
    <t>tau_e4</t>
  </si>
  <si>
    <t>tau_s1</t>
  </si>
  <si>
    <t>tau_s2</t>
  </si>
  <si>
    <t>tau_s3</t>
  </si>
  <si>
    <t>tau_s4</t>
  </si>
  <si>
    <t>dot(V)s</t>
  </si>
  <si>
    <t>dotV1</t>
  </si>
  <si>
    <t>dotV2</t>
  </si>
  <si>
    <t>dotV3</t>
  </si>
  <si>
    <t>dotV4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</si>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</sst>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0.##\ &quot;h&quot;"/>
    <numFmt numFmtId="165" formatCode="#0.##\ &quot;m³/h&quot;"/>
    <numFmt numFmtId="166" formatCode="#\ ###.0\ &quot;m³/h&quot;"/>
    <numFmt numFmtId="167" formatCode="#0.##\ &quot;s&quot;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/>
    <xf numFmtId="0" fontId="1" fillId="0" borderId="0" xfId="0" applyFont="1"/>
    <xf numFmtId="164" fontId="1" fillId="0" borderId="0" xfId="0" applyNumberFormat="1" applyFont="1"/>
    <xf numFmtId="165" fontId="1" fillId="0" borderId="0" xfId="0" applyNumberFormat="1" applyFont="1"/>
    <xf numFmtId="166" fontId="1" fillId="0" borderId="0" xfId="0" applyNumberFormat="1" applyFont="1"/>
    <xf numFmtId="167" fontId="0" fillId="0" borderId="0" xfId="0" applyNumberFormat="1"/>
    <xf numFmtId="167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1"/>
  <sheetViews>
    <sheetView tabSelected="1" topLeftCell="B1" workbookViewId="0">
      <selection activeCell="Q1" sqref="Q1"/>
    </sheetView>
  </sheetViews>
  <sheetFormatPr defaultRowHeight="14.5" x14ac:dyDescent="0.35"/>
  <cols>
    <col min="1" max="1" width="30.1796875" customWidth="1"/>
    <col min="2" max="2" width="20.7265625" customWidth="1"/>
    <col min="3" max="5" width="10.453125" bestFit="1" customWidth="1"/>
    <col min="6" max="6" width="9.81640625" bestFit="1" customWidth="1"/>
  </cols>
  <sheetData>
    <row r="1" spans="1:17" x14ac:dyDescent="0.35">
      <c r="A1" s="1" t="s">
        <v>20</v>
      </c>
      <c r="B1" s="1" t="s">
        <v>21</v>
      </c>
      <c r="C1" t="s">
        <v>31</v>
      </c>
      <c r="D1" t="s">
        <v>32</v>
      </c>
      <c r="E1" t="s">
        <v>33</v>
      </c>
      <c r="F1" t="s">
        <v>34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Q1" t="s">
        <v>35</v>
      </c>
    </row>
    <row r="2" spans="1:17" x14ac:dyDescent="0.35">
      <c r="A2" t="s">
        <v>0</v>
      </c>
      <c r="B2" s="2">
        <v>3.25</v>
      </c>
      <c r="G2" s="7"/>
      <c r="H2" s="2"/>
      <c r="I2" s="2"/>
      <c r="J2" s="2"/>
      <c r="K2" s="2"/>
      <c r="L2" s="2"/>
      <c r="M2" s="2"/>
      <c r="N2" s="2"/>
      <c r="O2">
        <v>48</v>
      </c>
      <c r="P2">
        <v>1</v>
      </c>
      <c r="Q2" t="str">
        <f>_xlfn.CONCAT(P2, ") ",A2)</f>
        <v>1) S Ie0 Herdern</v>
      </c>
    </row>
    <row r="3" spans="1:17" x14ac:dyDescent="0.35">
      <c r="A3" t="s">
        <v>1</v>
      </c>
      <c r="B3" s="2">
        <v>2.0299999999999998</v>
      </c>
      <c r="G3" s="7"/>
      <c r="H3" s="2"/>
      <c r="I3" s="2"/>
      <c r="J3" s="2"/>
      <c r="K3" s="2"/>
      <c r="L3" s="2"/>
      <c r="M3" s="2"/>
      <c r="N3" s="2"/>
      <c r="O3">
        <v>93</v>
      </c>
      <c r="P3">
        <v>2</v>
      </c>
      <c r="Q3" t="str">
        <f t="shared" ref="Q3:Q21" si="0">_xlfn.CONCAT(P3, ") ",A3)</f>
        <v>2) S Ie1 Herdern</v>
      </c>
    </row>
    <row r="4" spans="1:17" x14ac:dyDescent="0.35">
      <c r="A4" t="s">
        <v>2</v>
      </c>
      <c r="B4" s="2">
        <v>3.99</v>
      </c>
      <c r="G4" s="7"/>
      <c r="H4" s="2"/>
      <c r="I4" s="2"/>
      <c r="J4" s="2"/>
      <c r="K4" s="2"/>
      <c r="L4" s="2"/>
      <c r="M4" s="2"/>
      <c r="N4" s="2"/>
      <c r="O4">
        <v>39</v>
      </c>
      <c r="P4">
        <v>3</v>
      </c>
      <c r="Q4" t="str">
        <f t="shared" si="0"/>
        <v>3) S H e0 Herdern</v>
      </c>
    </row>
    <row r="5" spans="1:17" x14ac:dyDescent="0.35">
      <c r="A5" t="s">
        <v>3</v>
      </c>
      <c r="B5" s="2">
        <v>2.2799999999999998</v>
      </c>
      <c r="G5" s="7"/>
      <c r="H5" s="2"/>
      <c r="I5" s="2"/>
      <c r="J5" s="2"/>
      <c r="K5" s="2"/>
      <c r="L5" s="2"/>
      <c r="M5" s="2"/>
      <c r="N5" s="2"/>
      <c r="O5">
        <v>80</v>
      </c>
      <c r="P5">
        <v>4</v>
      </c>
      <c r="Q5" t="str">
        <f t="shared" si="0"/>
        <v>4) S H e1 Herdern</v>
      </c>
    </row>
    <row r="6" spans="1:17" x14ac:dyDescent="0.35">
      <c r="A6" s="3" t="s">
        <v>4</v>
      </c>
      <c r="B6" s="4">
        <v>3.75</v>
      </c>
      <c r="C6" s="5">
        <f>(23.8980357549823+19.8654140402553)/2</f>
        <v>21.881724897618799</v>
      </c>
      <c r="D6" s="5">
        <f>(26.896519310718--23.0556764375766)/2</f>
        <v>24.9760978741473</v>
      </c>
      <c r="E6" s="5">
        <f>(45.6272595230095--48.9568660610807)/2</f>
        <v>47.292062792045101</v>
      </c>
      <c r="G6" s="8">
        <v>87.954408784092607</v>
      </c>
      <c r="H6" s="8">
        <v>70.281471436294595</v>
      </c>
      <c r="I6" s="8">
        <v>53.384314545560102</v>
      </c>
      <c r="J6" s="4"/>
      <c r="K6" s="8">
        <v>35.659296285492303</v>
      </c>
      <c r="L6" s="8">
        <v>20.1101640093895</v>
      </c>
      <c r="M6" s="8">
        <v>19.520522457987401</v>
      </c>
      <c r="N6" s="4"/>
      <c r="O6">
        <v>47.074942781905598</v>
      </c>
      <c r="P6">
        <v>5</v>
      </c>
      <c r="Q6" t="str">
        <f t="shared" si="0"/>
        <v>5) W Ie0 Herdern</v>
      </c>
    </row>
    <row r="7" spans="1:17" x14ac:dyDescent="0.35">
      <c r="A7" t="s">
        <v>5</v>
      </c>
      <c r="B7" s="2">
        <v>3.38</v>
      </c>
      <c r="G7" s="7"/>
      <c r="H7" s="2"/>
      <c r="I7" s="2"/>
      <c r="J7" s="2"/>
      <c r="K7" s="2"/>
      <c r="L7" s="2"/>
      <c r="M7" s="2"/>
      <c r="N7" s="2"/>
      <c r="O7">
        <v>93</v>
      </c>
      <c r="P7">
        <v>6</v>
      </c>
      <c r="Q7" t="str">
        <f t="shared" si="0"/>
        <v>6) W Ie1 Herdern</v>
      </c>
    </row>
    <row r="8" spans="1:17" x14ac:dyDescent="0.35">
      <c r="A8" t="s">
        <v>6</v>
      </c>
      <c r="B8" s="2">
        <v>3.87</v>
      </c>
      <c r="G8" s="7"/>
      <c r="H8" s="2"/>
      <c r="I8" s="2"/>
      <c r="J8" s="2"/>
      <c r="K8" s="2"/>
      <c r="L8" s="2"/>
      <c r="M8" s="2"/>
      <c r="N8" s="2"/>
      <c r="O8">
        <v>39</v>
      </c>
      <c r="P8">
        <v>7</v>
      </c>
      <c r="Q8" t="str">
        <f t="shared" si="0"/>
        <v>7) W H e0 Herdern</v>
      </c>
    </row>
    <row r="9" spans="1:17" x14ac:dyDescent="0.35">
      <c r="A9" t="s">
        <v>7</v>
      </c>
      <c r="B9" s="2">
        <v>2.4900000000000002</v>
      </c>
      <c r="G9" s="7"/>
      <c r="H9" s="2"/>
      <c r="I9" s="2"/>
      <c r="J9" s="2"/>
      <c r="K9" s="2"/>
      <c r="L9" s="2"/>
      <c r="M9" s="2"/>
      <c r="N9" s="2"/>
      <c r="O9">
        <v>80</v>
      </c>
      <c r="P9">
        <v>8</v>
      </c>
      <c r="Q9" t="str">
        <f t="shared" si="0"/>
        <v>8) W H e1 Herdern</v>
      </c>
    </row>
    <row r="10" spans="1:17" x14ac:dyDescent="0.35">
      <c r="A10" t="s">
        <v>8</v>
      </c>
      <c r="B10" s="2">
        <v>2.13</v>
      </c>
      <c r="G10" s="7"/>
      <c r="H10" s="2"/>
      <c r="I10" s="2"/>
      <c r="J10" s="2"/>
      <c r="K10" s="2"/>
      <c r="L10" s="2"/>
      <c r="M10" s="2"/>
      <c r="N10" s="2"/>
      <c r="O10">
        <v>90</v>
      </c>
      <c r="P10">
        <v>9</v>
      </c>
      <c r="Q10" t="str">
        <f t="shared" si="0"/>
        <v>9) S Ie0 ESHL</v>
      </c>
    </row>
    <row r="11" spans="1:17" x14ac:dyDescent="0.35">
      <c r="A11" t="s">
        <v>9</v>
      </c>
      <c r="B11" s="2">
        <v>1.59</v>
      </c>
      <c r="G11" s="7"/>
      <c r="H11" s="2"/>
      <c r="I11" s="2"/>
      <c r="J11" s="2"/>
      <c r="K11" s="2"/>
      <c r="L11" s="2"/>
      <c r="M11" s="2"/>
      <c r="N11" s="2"/>
      <c r="O11">
        <v>128</v>
      </c>
      <c r="P11">
        <v>10</v>
      </c>
      <c r="Q11" t="str">
        <f t="shared" si="0"/>
        <v>10) S Ie1 ESHL</v>
      </c>
    </row>
    <row r="12" spans="1:17" x14ac:dyDescent="0.35">
      <c r="A12" t="s">
        <v>10</v>
      </c>
      <c r="B12" s="2">
        <v>0.57999999999999996</v>
      </c>
      <c r="G12" s="7"/>
      <c r="H12" s="2"/>
      <c r="I12" s="2"/>
      <c r="J12" s="2"/>
      <c r="K12" s="2"/>
      <c r="L12" s="2"/>
      <c r="M12" s="2"/>
      <c r="N12" s="2"/>
      <c r="O12">
        <v>361</v>
      </c>
      <c r="P12">
        <v>11</v>
      </c>
      <c r="Q12" t="str">
        <f t="shared" si="0"/>
        <v>11) S IKT on ESHL</v>
      </c>
    </row>
    <row r="13" spans="1:17" x14ac:dyDescent="0.35">
      <c r="A13" t="s">
        <v>11</v>
      </c>
      <c r="B13" s="2">
        <v>5.01</v>
      </c>
      <c r="G13" s="7"/>
      <c r="H13" s="2"/>
      <c r="I13" s="2"/>
      <c r="J13" s="2"/>
      <c r="K13" s="2"/>
      <c r="L13" s="2"/>
      <c r="M13" s="2"/>
      <c r="N13" s="2"/>
      <c r="O13">
        <v>27</v>
      </c>
      <c r="P13">
        <v>12</v>
      </c>
      <c r="Q13" t="str">
        <f t="shared" si="0"/>
        <v>12) S H e0 ESHL</v>
      </c>
    </row>
    <row r="14" spans="1:17" x14ac:dyDescent="0.35">
      <c r="A14" t="s">
        <v>12</v>
      </c>
      <c r="B14" s="2">
        <v>3</v>
      </c>
      <c r="G14" s="7"/>
      <c r="H14" s="2"/>
      <c r="I14" s="2"/>
      <c r="J14" s="2"/>
      <c r="K14" s="2"/>
      <c r="L14" s="2"/>
      <c r="M14" s="2"/>
      <c r="N14" s="2"/>
      <c r="O14">
        <v>68</v>
      </c>
      <c r="P14">
        <v>13</v>
      </c>
      <c r="Q14" t="str">
        <f t="shared" si="0"/>
        <v>13) S H e1 ESHL</v>
      </c>
    </row>
    <row r="15" spans="1:17" x14ac:dyDescent="0.35">
      <c r="A15" t="s">
        <v>13</v>
      </c>
      <c r="B15" s="2">
        <v>0.73</v>
      </c>
      <c r="G15" s="7"/>
      <c r="H15" s="2"/>
      <c r="I15" s="2"/>
      <c r="J15" s="2"/>
      <c r="K15" s="2"/>
      <c r="L15" s="2"/>
      <c r="M15" s="2"/>
      <c r="N15" s="2"/>
      <c r="O15">
        <v>301</v>
      </c>
      <c r="P15">
        <v>14</v>
      </c>
      <c r="Q15" t="str">
        <f t="shared" si="0"/>
        <v>14) S H KT on ESHL</v>
      </c>
    </row>
    <row r="16" spans="1:17" x14ac:dyDescent="0.35">
      <c r="A16" s="3" t="s">
        <v>14</v>
      </c>
      <c r="B16" s="4">
        <v>1.84</v>
      </c>
      <c r="C16" s="6">
        <f>(43.4370301601641--42.6490004493924)/2</f>
        <v>43.043015304778251</v>
      </c>
      <c r="D16" s="6">
        <f>(49.096683698359--45.3549080284328)/2</f>
        <v>47.225795863395902</v>
      </c>
      <c r="E16" s="6">
        <f>(41.730534984219--41.7857501551701)/2</f>
        <v>41.758142569694549</v>
      </c>
      <c r="F16" s="6">
        <f>(42.4620045317066--42.6631650182563)/2</f>
        <v>42.562584774981445</v>
      </c>
      <c r="G16" s="8">
        <v>377.33612034150099</v>
      </c>
      <c r="H16" s="8">
        <v>354.30255085549697</v>
      </c>
      <c r="I16" s="8">
        <v>468.750395073454</v>
      </c>
      <c r="J16" s="8">
        <v>512.47718088536897</v>
      </c>
      <c r="K16" s="8">
        <v>325.76185944130202</v>
      </c>
      <c r="L16" s="8">
        <v>377.03579294155497</v>
      </c>
      <c r="M16" s="8">
        <v>431.38736096553498</v>
      </c>
      <c r="N16" s="8">
        <v>353.400864886465</v>
      </c>
      <c r="O16">
        <v>87.29476925642507</v>
      </c>
      <c r="P16">
        <v>15</v>
      </c>
      <c r="Q16" t="str">
        <f t="shared" si="0"/>
        <v>15) W Ie0 ESHL</v>
      </c>
    </row>
    <row r="17" spans="1:17" x14ac:dyDescent="0.35">
      <c r="A17" t="s">
        <v>15</v>
      </c>
      <c r="B17" s="2">
        <v>1.42</v>
      </c>
      <c r="O17">
        <v>128</v>
      </c>
      <c r="P17">
        <v>16</v>
      </c>
      <c r="Q17" t="str">
        <f t="shared" si="0"/>
        <v>16) W Ie1 ESHL</v>
      </c>
    </row>
    <row r="18" spans="1:17" x14ac:dyDescent="0.35">
      <c r="A18" t="s">
        <v>16</v>
      </c>
      <c r="B18" s="2">
        <v>0.56000000000000005</v>
      </c>
      <c r="O18">
        <v>361</v>
      </c>
      <c r="P18">
        <v>17</v>
      </c>
      <c r="Q18" t="str">
        <f t="shared" si="0"/>
        <v>17) W IKT on ESHL</v>
      </c>
    </row>
    <row r="19" spans="1:17" x14ac:dyDescent="0.35">
      <c r="A19" t="s">
        <v>17</v>
      </c>
      <c r="B19" s="2">
        <v>3.64</v>
      </c>
      <c r="O19">
        <v>27</v>
      </c>
      <c r="P19">
        <v>18</v>
      </c>
      <c r="Q19" t="str">
        <f t="shared" si="0"/>
        <v>18) W H e0 ESHL</v>
      </c>
    </row>
    <row r="20" spans="1:17" x14ac:dyDescent="0.35">
      <c r="A20" t="s">
        <v>18</v>
      </c>
      <c r="B20" s="2">
        <v>2.59</v>
      </c>
      <c r="O20">
        <v>68</v>
      </c>
      <c r="P20">
        <v>19</v>
      </c>
      <c r="Q20" t="str">
        <f t="shared" si="0"/>
        <v>19) W H e1 ESHL</v>
      </c>
    </row>
    <row r="21" spans="1:17" x14ac:dyDescent="0.35">
      <c r="A21" t="s">
        <v>19</v>
      </c>
      <c r="B21" s="2">
        <v>0.69</v>
      </c>
      <c r="O21">
        <v>301</v>
      </c>
      <c r="P21">
        <v>20</v>
      </c>
      <c r="Q21" t="str">
        <f t="shared" si="0"/>
        <v>20) W H KT on ES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Devineni</dc:creator>
  <cp:lastModifiedBy>Raghavakrishna Devineni</cp:lastModifiedBy>
  <dcterms:created xsi:type="dcterms:W3CDTF">2015-06-05T18:17:20Z</dcterms:created>
  <dcterms:modified xsi:type="dcterms:W3CDTF">2021-06-22T12:40:19Z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71572ca6-13e5-4d38-8cc9-9c45f6253630</vt:lpwstr>
  </property>
</Properties>
</file>