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ocuments\Projekte\MSGEQ7-LED-WS2812b\doc\"/>
    </mc:Choice>
  </mc:AlternateContent>
  <xr:revisionPtr revIDLastSave="0" documentId="13_ncr:1_{6C63D19C-574C-4B17-9468-ACA0D010E8F1}" xr6:coauthVersionLast="32" xr6:coauthVersionMax="32" xr10:uidLastSave="{00000000-0000-0000-0000-000000000000}"/>
  <bookViews>
    <workbookView xWindow="0" yWindow="600" windowWidth="7476" windowHeight="3780" xr2:uid="{1E54D265-4D51-41B6-92DC-4C116E4C685B}"/>
  </bookViews>
  <sheets>
    <sheet name="equalized + normalized " sheetId="8" r:id="rId1"/>
    <sheet name="Tabelle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C7" i="1"/>
  <c r="C8" i="1" s="1"/>
  <c r="C9" i="1" s="1"/>
  <c r="C10" i="1" s="1"/>
  <c r="D7" i="1"/>
  <c r="D8" i="1" s="1"/>
  <c r="D9" i="1" s="1"/>
  <c r="D10" i="1" s="1"/>
  <c r="E7" i="1"/>
  <c r="E8" i="1" s="1"/>
  <c r="E9" i="1" s="1"/>
  <c r="E10" i="1" s="1"/>
  <c r="F7" i="1"/>
  <c r="F8" i="1" s="1"/>
  <c r="F9" i="1" s="1"/>
  <c r="F10" i="1" s="1"/>
  <c r="G7" i="1"/>
  <c r="G8" i="1" s="1"/>
  <c r="G9" i="1" s="1"/>
  <c r="G10" i="1" s="1"/>
  <c r="H7" i="1"/>
  <c r="H8" i="1" s="1"/>
  <c r="H9" i="1" s="1"/>
  <c r="H10" i="1" s="1"/>
  <c r="B7" i="1"/>
  <c r="M6" i="1"/>
  <c r="B8" i="1" l="1"/>
  <c r="B9" i="1" s="1"/>
  <c r="B10" i="1" s="1"/>
  <c r="B11" i="1" s="1"/>
  <c r="B12" i="1" s="1"/>
  <c r="B13" i="1" s="1"/>
  <c r="B14" i="1" s="1"/>
  <c r="C11" i="1" l="1"/>
  <c r="C12" i="1" s="1"/>
  <c r="C13" i="1" s="1"/>
  <c r="C14" i="1" s="1"/>
  <c r="G11" i="1"/>
  <c r="G12" i="1" s="1"/>
  <c r="G13" i="1" s="1"/>
  <c r="G14" i="1" s="1"/>
  <c r="F11" i="1"/>
  <c r="F12" i="1" s="1"/>
  <c r="F13" i="1" s="1"/>
  <c r="F14" i="1" s="1"/>
  <c r="D11" i="1"/>
  <c r="D12" i="1" s="1"/>
  <c r="D13" i="1" s="1"/>
  <c r="D14" i="1" s="1"/>
  <c r="H11" i="1"/>
  <c r="H12" i="1" s="1"/>
  <c r="H13" i="1" s="1"/>
  <c r="H14" i="1" s="1"/>
  <c r="E11" i="1"/>
  <c r="E12" i="1" s="1"/>
  <c r="E13" i="1" s="1"/>
  <c r="E14" i="1" s="1"/>
</calcChain>
</file>

<file path=xl/sharedStrings.xml><?xml version="1.0" encoding="utf-8"?>
<sst xmlns="http://schemas.openxmlformats.org/spreadsheetml/2006/main" count="25" uniqueCount="25">
  <si>
    <t>out_max</t>
  </si>
  <si>
    <t>in_min</t>
  </si>
  <si>
    <t>in_max</t>
  </si>
  <si>
    <t>out_min</t>
  </si>
  <si>
    <t>ohne Rauschen</t>
  </si>
  <si>
    <t>normalized</t>
  </si>
  <si>
    <t>normalized + rounded</t>
  </si>
  <si>
    <t>equalized</t>
  </si>
  <si>
    <t>f0</t>
  </si>
  <si>
    <t>f1</t>
  </si>
  <si>
    <t>f2</t>
  </si>
  <si>
    <t>f3</t>
  </si>
  <si>
    <t>f4</t>
  </si>
  <si>
    <t>f5</t>
  </si>
  <si>
    <t>f6</t>
  </si>
  <si>
    <t>equalized + rounded</t>
  </si>
  <si>
    <r>
      <t>7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9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6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13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 xml:space="preserve"> </t>
    </r>
    <r>
      <rPr>
        <sz val="8"/>
        <color rgb="FFB5CEA8"/>
        <rFont val="Consolas"/>
        <family val="3"/>
      </rPr>
      <t>5</t>
    </r>
  </si>
  <si>
    <t>scalar</t>
  </si>
  <si>
    <t>amplitute</t>
  </si>
  <si>
    <t>Nomalizer</t>
  </si>
  <si>
    <t>gain</t>
  </si>
  <si>
    <t xml:space="preserve">normalized + rounded + maped </t>
  </si>
  <si>
    <t>equalized + rounded + maped</t>
  </si>
  <si>
    <t>equalized + rounded + maped + rounded</t>
  </si>
  <si>
    <t>normalized + rounded + maped +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</si>
</sst>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D4D4D4"/>
      <name val="Consolas"/>
      <family val="3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Tabelle1!$A$6</c:f>
              <c:strCache>
                <c:ptCount val="1"/>
                <c:pt idx="0">
                  <c:v>ohne Rauschen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Tabelle1!$B$6:$H$6</c:f>
              <c:numCache>
                <c:formatCode>General</c:formatCode>
                <c:ptCount val="7"/>
                <c:pt idx="0">
                  <c:v>88</c:v>
                </c:pt>
                <c:pt idx="1">
                  <c:v>67</c:v>
                </c:pt>
                <c:pt idx="2">
                  <c:v>144</c:v>
                </c:pt>
                <c:pt idx="3">
                  <c:v>156</c:v>
                </c:pt>
                <c:pt idx="4">
                  <c:v>132</c:v>
                </c:pt>
                <c:pt idx="5">
                  <c:v>107</c:v>
                </c:pt>
                <c:pt idx="6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8-4F5D-ACC1-B8FA3CBB4155}"/>
            </c:ext>
          </c:extLst>
        </c:ser>
        <c:ser>
          <c:idx val="1"/>
          <c:order val="1"/>
          <c:tx>
            <c:strRef>
              <c:f>Tabelle1!$A$7</c:f>
              <c:strCache>
                <c:ptCount val="1"/>
                <c:pt idx="0">
                  <c:v>equalized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Tabelle1!$B$7:$H$7</c:f>
              <c:numCache>
                <c:formatCode>General</c:formatCode>
                <c:ptCount val="7"/>
                <c:pt idx="0">
                  <c:v>88</c:v>
                </c:pt>
                <c:pt idx="1">
                  <c:v>67</c:v>
                </c:pt>
                <c:pt idx="2">
                  <c:v>144</c:v>
                </c:pt>
                <c:pt idx="3">
                  <c:v>156</c:v>
                </c:pt>
                <c:pt idx="4">
                  <c:v>132</c:v>
                </c:pt>
                <c:pt idx="5">
                  <c:v>107</c:v>
                </c:pt>
                <c:pt idx="6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8-4F5D-ACC1-B8FA3CBB4155}"/>
            </c:ext>
          </c:extLst>
        </c:ser>
        <c:ser>
          <c:idx val="2"/>
          <c:order val="2"/>
          <c:tx>
            <c:strRef>
              <c:f>Tabelle1!$A$10</c:f>
              <c:strCache>
                <c:ptCount val="1"/>
                <c:pt idx="0">
                  <c:v>equalized + rounded + maped + rounded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Tabelle1!$B$10:$H$10</c:f>
              <c:numCache>
                <c:formatCode>General</c:formatCode>
                <c:ptCount val="7"/>
                <c:pt idx="0">
                  <c:v>88</c:v>
                </c:pt>
                <c:pt idx="1">
                  <c:v>67</c:v>
                </c:pt>
                <c:pt idx="2">
                  <c:v>144</c:v>
                </c:pt>
                <c:pt idx="3">
                  <c:v>156</c:v>
                </c:pt>
                <c:pt idx="4">
                  <c:v>132</c:v>
                </c:pt>
                <c:pt idx="5">
                  <c:v>107</c:v>
                </c:pt>
                <c:pt idx="6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8-4F5D-ACC1-B8FA3CBB4155}"/>
            </c:ext>
          </c:extLst>
        </c:ser>
        <c:ser>
          <c:idx val="3"/>
          <c:order val="3"/>
          <c:tx>
            <c:strRef>
              <c:f>Tabelle1!$A$11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Tabelle1!$B$11:$H$11</c:f>
              <c:numCache>
                <c:formatCode>General</c:formatCode>
                <c:ptCount val="7"/>
                <c:pt idx="0">
                  <c:v>102.4</c:v>
                </c:pt>
                <c:pt idx="1">
                  <c:v>77.963636363636368</c:v>
                </c:pt>
                <c:pt idx="2">
                  <c:v>167.56363636363636</c:v>
                </c:pt>
                <c:pt idx="3">
                  <c:v>181.52727272727273</c:v>
                </c:pt>
                <c:pt idx="4">
                  <c:v>153.6</c:v>
                </c:pt>
                <c:pt idx="5">
                  <c:v>124.50909090909092</c:v>
                </c:pt>
                <c:pt idx="6">
                  <c:v>90.763636363636365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8-4F5D-ACC1-B8FA3CBB4155}"/>
            </c:ext>
          </c:extLst>
        </c:ser>
        <c:ser>
          <c:idx val="4"/>
          <c:order val="4"/>
          <c:tx>
            <c:strRef>
              <c:f>Tabelle1!$A$14</c:f>
              <c:strCache>
                <c:ptCount val="1"/>
                <c:pt idx="0">
                  <c:v>normalized + rounded + maped + rounded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Tabelle1!$B$5:$H$5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Tabelle1!$B$14:$H$14</c:f>
              <c:numCache>
                <c:formatCode>General</c:formatCode>
                <c:ptCount val="7"/>
                <c:pt idx="0">
                  <c:v>102</c:v>
                </c:pt>
                <c:pt idx="1">
                  <c:v>77</c:v>
                </c:pt>
                <c:pt idx="2">
                  <c:v>167</c:v>
                </c:pt>
                <c:pt idx="3">
                  <c:v>181</c:v>
                </c:pt>
                <c:pt idx="4">
                  <c:v>153</c:v>
                </c:pt>
                <c:pt idx="5">
                  <c:v>124</c:v>
                </c:pt>
                <c:pt idx="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E8-4F5D-ACC1-B8FA3CBB4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362895"/>
        <c:axId val="214348383"/>
      </c:scatterChart>
      <c:valAx>
        <c:axId val="22036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348383"/>
        <c:crosses val="autoZero"/>
        <c:crossBetween val="midCat"/>
      </c:valAx>
      <c:valAx>
        <c:axId val="214348383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036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3489ED-B85B-4BCB-88AC-BF0BBA5D32CF}">
  <sheetPr/>
  <sheetViews>
    <sheetView tabSelected="1" zoomScale="8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59937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6033D2-742C-487B-90EA-613CF7B84A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C825-25CF-47DC-9217-3EF181EE8077}">
  <dimension ref="A1:P15"/>
  <sheetViews>
    <sheetView workbookViewId="0">
      <selection activeCell="K16" sqref="K16"/>
    </sheetView>
  </sheetViews>
  <sheetFormatPr baseColWidth="10" defaultRowHeight="14.4" x14ac:dyDescent="0.3"/>
  <cols>
    <col min="1" max="1" width="35.21875" bestFit="1" customWidth="1"/>
  </cols>
  <sheetData>
    <row r="1" spans="1:16" x14ac:dyDescent="0.3">
      <c r="A1" s="1"/>
    </row>
    <row r="2" spans="1:16" x14ac:dyDescent="0.3">
      <c r="A2" s="1" t="s">
        <v>16</v>
      </c>
      <c r="B2" s="1"/>
    </row>
    <row r="5" spans="1:16" x14ac:dyDescent="0.3"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J5" t="s">
        <v>1</v>
      </c>
      <c r="K5" t="s">
        <v>2</v>
      </c>
      <c r="L5" t="s">
        <v>3</v>
      </c>
      <c r="M5" t="s">
        <v>0</v>
      </c>
      <c r="O5" t="s">
        <v>20</v>
      </c>
    </row>
    <row r="6" spans="1:16" x14ac:dyDescent="0.3">
      <c r="A6" t="s">
        <v>4</v>
      </c>
      <c r="B6">
        <v>88</v>
      </c>
      <c r="C6">
        <v>67</v>
      </c>
      <c r="D6">
        <v>144</v>
      </c>
      <c r="E6">
        <v>156</v>
      </c>
      <c r="F6">
        <v>132</v>
      </c>
      <c r="G6">
        <v>107</v>
      </c>
      <c r="H6">
        <v>78</v>
      </c>
      <c r="J6">
        <v>0</v>
      </c>
      <c r="K6">
        <v>255</v>
      </c>
      <c r="L6">
        <v>0</v>
      </c>
      <c r="M6">
        <f>2^8-1</f>
        <v>255</v>
      </c>
      <c r="O6">
        <v>0</v>
      </c>
    </row>
    <row r="7" spans="1:16" x14ac:dyDescent="0.3">
      <c r="A7" t="s">
        <v>7</v>
      </c>
      <c r="B7">
        <f>B6*(IF($O$6=0,1,$O$6))*J9</f>
        <v>88</v>
      </c>
      <c r="C7">
        <f>C6*(IF($O$6=0,1,$O$6))*K9</f>
        <v>67</v>
      </c>
      <c r="D7">
        <f>D6*(IF($O$6=0,1,$O$6))*L9</f>
        <v>144</v>
      </c>
      <c r="E7">
        <f>E6*(IF($O$6=0,1,$O$6))*M9</f>
        <v>156</v>
      </c>
      <c r="F7">
        <f>F6*(IF($O$6=0,1,$O$6))*N9</f>
        <v>132</v>
      </c>
      <c r="G7">
        <f>G6*(IF($O$6=0,1,$O$6))*O9</f>
        <v>107</v>
      </c>
      <c r="H7">
        <f>H6*(IF($O$6=0,1,$O$6))*P9</f>
        <v>78</v>
      </c>
    </row>
    <row r="8" spans="1:16" x14ac:dyDescent="0.3">
      <c r="A8" t="s">
        <v>15</v>
      </c>
      <c r="B8">
        <f>ROUNDDOWN(B7,0)</f>
        <v>88</v>
      </c>
      <c r="C8">
        <f t="shared" ref="C8:H8" si="0">ROUNDDOWN(C7,0)</f>
        <v>67</v>
      </c>
      <c r="D8">
        <f t="shared" si="0"/>
        <v>144</v>
      </c>
      <c r="E8">
        <f t="shared" si="0"/>
        <v>156</v>
      </c>
      <c r="F8">
        <f t="shared" si="0"/>
        <v>132</v>
      </c>
      <c r="G8">
        <f t="shared" si="0"/>
        <v>107</v>
      </c>
      <c r="H8">
        <f t="shared" si="0"/>
        <v>78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</row>
    <row r="9" spans="1:16" x14ac:dyDescent="0.3">
      <c r="A9" t="s">
        <v>22</v>
      </c>
      <c r="B9">
        <f>IF(B8&lt;$J$6,$L$6,IF(B8&gt;$K$6,$M$6,($L$6 + (B8-$J$6) * (($M$6-$L$6)/($K$6-$J$6)))))</f>
        <v>88</v>
      </c>
      <c r="C9">
        <f t="shared" ref="C9:H9" si="1">IF(C8&lt;$J$6,$L$6,IF(C8&gt;$K$6,$M$6,($L$6 + (C8-$J$6) * (($M$6-$L$6)/($K$6-$J$6)))))</f>
        <v>67</v>
      </c>
      <c r="D9">
        <f t="shared" si="1"/>
        <v>144</v>
      </c>
      <c r="E9">
        <f t="shared" si="1"/>
        <v>156</v>
      </c>
      <c r="F9">
        <f t="shared" si="1"/>
        <v>132</v>
      </c>
      <c r="G9">
        <f t="shared" si="1"/>
        <v>107</v>
      </c>
      <c r="H9">
        <f t="shared" si="1"/>
        <v>78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3">
      <c r="A10" t="s">
        <v>23</v>
      </c>
      <c r="B10">
        <f>ROUNDDOWN(B9,0)</f>
        <v>88</v>
      </c>
      <c r="C10">
        <f t="shared" ref="C10:H10" si="2">ROUNDDOWN(C9,0)</f>
        <v>67</v>
      </c>
      <c r="D10">
        <f t="shared" si="2"/>
        <v>144</v>
      </c>
      <c r="E10">
        <f t="shared" si="2"/>
        <v>156</v>
      </c>
      <c r="F10">
        <f t="shared" si="2"/>
        <v>132</v>
      </c>
      <c r="G10">
        <f t="shared" si="2"/>
        <v>107</v>
      </c>
      <c r="H10">
        <f t="shared" si="2"/>
        <v>78</v>
      </c>
    </row>
    <row r="11" spans="1:16" x14ac:dyDescent="0.3">
      <c r="A11" t="s">
        <v>5</v>
      </c>
      <c r="B11">
        <f>IF($J$15&gt;0,(B10*$K$15/$J$15),0)</f>
        <v>102.4</v>
      </c>
      <c r="C11">
        <f t="shared" ref="C11:H11" si="3">IF($J$15&gt;0,(C10*$K$15/$J$15),0)</f>
        <v>77.963636363636368</v>
      </c>
      <c r="D11">
        <f t="shared" si="3"/>
        <v>167.56363636363636</v>
      </c>
      <c r="E11">
        <f t="shared" si="3"/>
        <v>181.52727272727273</v>
      </c>
      <c r="F11">
        <f t="shared" si="3"/>
        <v>153.6</v>
      </c>
      <c r="G11">
        <f t="shared" si="3"/>
        <v>124.50909090909092</v>
      </c>
      <c r="H11">
        <f t="shared" si="3"/>
        <v>90.763636363636365</v>
      </c>
    </row>
    <row r="12" spans="1:16" x14ac:dyDescent="0.3">
      <c r="A12" t="s">
        <v>6</v>
      </c>
      <c r="B12">
        <f>ROUNDDOWN(B11,0)</f>
        <v>102</v>
      </c>
      <c r="C12">
        <f t="shared" ref="C12:H12" si="4">ROUNDDOWN(C11,0)</f>
        <v>77</v>
      </c>
      <c r="D12">
        <f t="shared" si="4"/>
        <v>167</v>
      </c>
      <c r="E12">
        <f t="shared" si="4"/>
        <v>181</v>
      </c>
      <c r="F12">
        <f t="shared" si="4"/>
        <v>153</v>
      </c>
      <c r="G12">
        <f t="shared" si="4"/>
        <v>124</v>
      </c>
      <c r="H12">
        <f t="shared" si="4"/>
        <v>90</v>
      </c>
    </row>
    <row r="13" spans="1:16" x14ac:dyDescent="0.3">
      <c r="A13" t="s">
        <v>21</v>
      </c>
      <c r="B13">
        <f>IF(B12&lt;$J$6,$L$6,IF(B12&gt;$K$6,$M$6,($L$6 + (B12-$J$6) * (($M$6-$L$6)/($K$6-$J$6)))))</f>
        <v>102</v>
      </c>
      <c r="C13">
        <f t="shared" ref="C13:H13" si="5">IF(C12&lt;$J$6,$L$6,IF(C12&gt;$K$6,$M$6,($L$6 + (C12-$J$6) * (($M$6-$L$6)/($K$6-$J$6)))))</f>
        <v>77</v>
      </c>
      <c r="D13">
        <f t="shared" si="5"/>
        <v>167</v>
      </c>
      <c r="E13">
        <f t="shared" si="5"/>
        <v>181</v>
      </c>
      <c r="F13">
        <f t="shared" si="5"/>
        <v>153</v>
      </c>
      <c r="G13">
        <f t="shared" si="5"/>
        <v>124</v>
      </c>
      <c r="H13">
        <f t="shared" si="5"/>
        <v>90</v>
      </c>
      <c r="J13" t="s">
        <v>19</v>
      </c>
    </row>
    <row r="14" spans="1:16" x14ac:dyDescent="0.3">
      <c r="A14" t="s">
        <v>24</v>
      </c>
      <c r="B14">
        <f>ROUNDDOWN(B13,0)</f>
        <v>102</v>
      </c>
      <c r="C14">
        <f t="shared" ref="C14:H14" si="6">ROUNDDOWN(C13,0)</f>
        <v>77</v>
      </c>
      <c r="D14">
        <f t="shared" si="6"/>
        <v>167</v>
      </c>
      <c r="E14">
        <f t="shared" si="6"/>
        <v>181</v>
      </c>
      <c r="F14">
        <f t="shared" si="6"/>
        <v>153</v>
      </c>
      <c r="G14">
        <f t="shared" si="6"/>
        <v>124</v>
      </c>
      <c r="H14">
        <f t="shared" si="6"/>
        <v>90</v>
      </c>
      <c r="J14" t="s">
        <v>17</v>
      </c>
      <c r="K14" t="s">
        <v>18</v>
      </c>
    </row>
    <row r="15" spans="1:16" x14ac:dyDescent="0.3">
      <c r="J15">
        <f>ROUNDDOWN(AVERAGE(B10:H10),0)</f>
        <v>110</v>
      </c>
      <c r="K15">
        <v>128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equalized + normalized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Riesener</dc:creator>
  <cp:lastModifiedBy>Kai Riesener</cp:lastModifiedBy>
  <dcterms:created xsi:type="dcterms:W3CDTF">2018-06-02T17:57:24Z</dcterms:created>
  <dcterms:modified xsi:type="dcterms:W3CDTF">2018-06-04T09:18:58Z</dcterms:modified>
</cp:coreProperties>
</file>