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filterPrivacy="1"/>
  <xr:revisionPtr revIDLastSave="0" documentId="8_{C5327EEA-68E8-4F70-9958-D9000268C9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eekplanning" sheetId="4" r:id="rId1"/>
    <sheet name="Dagplanning maand april" sheetId="2" r:id="rId2"/>
    <sheet name="Dagplanning maand Maart" sheetId="11" r:id="rId3"/>
    <sheet name="Lijsten" sheetId="1" state="hidden" r:id="rId4"/>
  </sheets>
  <externalReferences>
    <externalReference r:id="rId5"/>
  </externalReferences>
  <definedNames>
    <definedName name="_xlnm.Print_Titles" localSheetId="1">'Dagplanning maand april'!$A:$B</definedName>
    <definedName name="_xlnm.Print_Titles" localSheetId="2">'Dagplanning maand Maart'!$A:$B</definedName>
    <definedName name="LastMonth" localSheetId="2">'Dagplanning maand Maart'!$Y$24</definedName>
    <definedName name="LastMonth">'Dagplanning maand april'!$Y$24</definedName>
    <definedName name="LastMonth_WeekStart" localSheetId="2">DATE(YEAR('Dagplanning maand Maart'!LastMonth),MONTH('Dagplanning maand Maart'!LastMonth),1)-WEEKDAY(DATE(YEAR('Dagplanning maand Maart'!LastMonth),MONTH('Dagplanning maand Maart'!LastMonth),1))+1</definedName>
    <definedName name="LastMonth_WeekStart">DATE(YEAR(LastMonth),MONTH(LastMonth),1)-WEEKDAY(DATE(YEAR(LastMonth),MONTH(LastMonth),1))+1</definedName>
    <definedName name="List_Categories" localSheetId="2">[1]Lijsten!$D$1:$D$5</definedName>
    <definedName name="List_Categories">Lijsten!$D$1:$D$5</definedName>
    <definedName name="List_Months" localSheetId="2">[1]Lijsten!$A$1:$A$8</definedName>
    <definedName name="List_Months">Lijsten!$A$1:$A$8</definedName>
    <definedName name="NextMonth" localSheetId="2">'Dagplanning maand Maart'!$Y$33</definedName>
    <definedName name="NextMonth">'Dagplanning maand april'!$Y$33</definedName>
    <definedName name="NextMonth_WeekStart" localSheetId="2">DATE(YEAR('Dagplanning maand Maart'!NextMonth),MONTH('Dagplanning maand Maart'!NextMonth),1)-WEEKDAY(DATE(YEAR('Dagplanning maand Maart'!NextMonth),MONTH('Dagplanning maand Maart'!NextMonth),1))+1</definedName>
    <definedName name="NextMonth_WeekStart">DATE(YEAR(NextMonth),MONTH(NextMonth),1)-WEEKDAY(DATE(YEAR(NextMonth),MONTH(NextMonth),1))+1</definedName>
    <definedName name="ThisMonth" localSheetId="2">'Dagplanning maand Maart'!$C$2</definedName>
    <definedName name="ThisMonth">'Dagplanning maand april'!$C$2</definedName>
    <definedName name="ThisMonth_WeekStart" localSheetId="2">DATE(YEAR('Dagplanning maand Maart'!ThisMonth),MONTH('Dagplanning maand Maart'!ThisMonth),1)-WEEKDAY(DATE(YEAR('Dagplanning maand Maart'!ThisMonth),MONTH('Dagplanning maand Maart'!ThisMonth),1))+1</definedName>
    <definedName name="ThisMonth_WeekStart">DATE(YEAR(ThisMonth),MONTH(ThisMonth),1)-WEEKDAY(DATE(YEAR(ThisMonth),MONTH(ThisMonth),1))+1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F5" i="11"/>
  <c r="I5" i="11"/>
  <c r="L5" i="11"/>
  <c r="O5" i="11"/>
  <c r="R5" i="11"/>
  <c r="U5" i="11"/>
  <c r="C11" i="11"/>
  <c r="F11" i="11"/>
  <c r="I11" i="11"/>
  <c r="L11" i="11"/>
  <c r="O11" i="11"/>
  <c r="R11" i="11"/>
  <c r="U11" i="11"/>
  <c r="C17" i="11"/>
  <c r="F17" i="11"/>
  <c r="I17" i="11"/>
  <c r="L17" i="11"/>
  <c r="O17" i="11"/>
  <c r="R17" i="11"/>
  <c r="U17" i="11"/>
  <c r="C23" i="11"/>
  <c r="F23" i="11"/>
  <c r="I23" i="11"/>
  <c r="L23" i="11"/>
  <c r="O23" i="11"/>
  <c r="R23" i="11"/>
  <c r="U23" i="11"/>
  <c r="C29" i="11"/>
  <c r="F29" i="11"/>
  <c r="I29" i="11"/>
  <c r="L29" i="11"/>
  <c r="O29" i="11"/>
  <c r="R29" i="11"/>
  <c r="U29" i="11"/>
  <c r="C35" i="11"/>
  <c r="F35" i="11"/>
  <c r="I35" i="11"/>
  <c r="L35" i="11"/>
  <c r="O35" i="11"/>
  <c r="R35" i="11"/>
  <c r="U35" i="11"/>
  <c r="Y40" i="11"/>
  <c r="Z40" i="11"/>
  <c r="AA40" i="11"/>
  <c r="AB40" i="11"/>
  <c r="AC40" i="11"/>
  <c r="AD40" i="11"/>
  <c r="AE40" i="11"/>
  <c r="C35" i="2" l="1"/>
  <c r="F35" i="2"/>
  <c r="I35" i="2"/>
  <c r="L35" i="2"/>
  <c r="U35" i="2"/>
  <c r="R35" i="2"/>
  <c r="O35" i="2"/>
  <c r="O29" i="2"/>
  <c r="L29" i="2"/>
  <c r="I29" i="2"/>
  <c r="F29" i="2"/>
  <c r="C29" i="2"/>
  <c r="C23" i="2"/>
  <c r="F23" i="2"/>
  <c r="I23" i="2"/>
  <c r="L23" i="2"/>
  <c r="O23" i="2"/>
  <c r="R29" i="2"/>
  <c r="R23" i="2"/>
  <c r="U29" i="2"/>
  <c r="U23" i="2"/>
  <c r="U17" i="2"/>
  <c r="R17" i="2"/>
  <c r="O17" i="2"/>
  <c r="L17" i="2"/>
  <c r="I17" i="2"/>
  <c r="F17" i="2"/>
  <c r="C17" i="2"/>
  <c r="U11" i="2"/>
  <c r="R11" i="2"/>
  <c r="O11" i="2"/>
  <c r="L11" i="2"/>
  <c r="I11" i="2"/>
  <c r="F11" i="2"/>
  <c r="C11" i="2"/>
  <c r="U5" i="2"/>
  <c r="R5" i="2"/>
  <c r="O5" i="2"/>
  <c r="L5" i="2"/>
  <c r="I5" i="2"/>
  <c r="F5" i="2"/>
  <c r="C5" i="2"/>
  <c r="B1" i="1" l="1"/>
  <c r="A7" i="1" l="1"/>
  <c r="A8" i="1"/>
  <c r="A5" i="1"/>
  <c r="A6" i="1"/>
  <c r="A3" i="1"/>
  <c r="A4" i="1"/>
  <c r="A1" i="1"/>
  <c r="A2" i="1"/>
  <c r="AE40" i="2"/>
  <c r="AB40" i="2" l="1"/>
  <c r="Y40" i="2"/>
  <c r="AC40" i="2"/>
  <c r="Z40" i="2"/>
  <c r="AD40" i="2"/>
  <c r="AA40" i="2"/>
</calcChain>
</file>

<file path=xl/sharedStrings.xml><?xml version="1.0" encoding="utf-8"?>
<sst xmlns="http://schemas.openxmlformats.org/spreadsheetml/2006/main" count="261" uniqueCount="40">
  <si>
    <t>Weekplanning</t>
  </si>
  <si>
    <t>week van: 1 april</t>
  </si>
  <si>
    <t>week van: 8 april</t>
  </si>
  <si>
    <t>week van: 15 april</t>
  </si>
  <si>
    <t>week van: 22 april</t>
  </si>
  <si>
    <t xml:space="preserve">Maandag </t>
  </si>
  <si>
    <t>Dinsdag</t>
  </si>
  <si>
    <t>Woensdag</t>
  </si>
  <si>
    <t>Donderdag</t>
  </si>
  <si>
    <t>Vrijdag</t>
  </si>
  <si>
    <t>Zaterdag</t>
  </si>
  <si>
    <t>Zondag</t>
  </si>
  <si>
    <t>Jarvis</t>
  </si>
  <si>
    <t>jarvis</t>
  </si>
  <si>
    <t>Project</t>
  </si>
  <si>
    <t xml:space="preserve">Project </t>
  </si>
  <si>
    <t xml:space="preserve"> </t>
  </si>
  <si>
    <t>april 2024</t>
  </si>
  <si>
    <t>maandag</t>
  </si>
  <si>
    <t>dinsdag</t>
  </si>
  <si>
    <t>woensdag</t>
  </si>
  <si>
    <t>donderdag</t>
  </si>
  <si>
    <t>vrijdag</t>
  </si>
  <si>
    <t>zaterdag</t>
  </si>
  <si>
    <t>zondag</t>
  </si>
  <si>
    <t>Overig</t>
  </si>
  <si>
    <t>Software</t>
  </si>
  <si>
    <t>HTML PRO</t>
  </si>
  <si>
    <t>SLOB</t>
  </si>
  <si>
    <t>Html PRO</t>
  </si>
  <si>
    <t>CSS PRO</t>
  </si>
  <si>
    <t>tot 26 april</t>
  </si>
  <si>
    <t>maart 2024</t>
  </si>
  <si>
    <t>Frontend Recap</t>
  </si>
  <si>
    <t>Trending pagina afmaken</t>
  </si>
  <si>
    <t>Dagplanning afmaken</t>
  </si>
  <si>
    <t>Werk</t>
  </si>
  <si>
    <t>Thuis</t>
  </si>
  <si>
    <t>Verjaardag</t>
  </si>
  <si>
    <t>Persoonlijk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</si>
</sst>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&quot;• &quot;@"/>
    <numFmt numFmtId="165" formatCode=";;;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  <numFmt numFmtId="168" formatCode="mmmm\ yyyy"/>
    <numFmt numFmtId="169" formatCode="dd"/>
    <numFmt numFmtId="170" formatCode="d"/>
    <numFmt numFmtId="171" formatCode="mmmm"/>
    <numFmt numFmtId="172" formatCode="h:mm;@"/>
  </numFmts>
  <fonts count="49">
    <font>
      <sz val="11"/>
      <color theme="1"/>
      <name val="Consolas"/>
      <family val="2"/>
      <scheme val="minor"/>
    </font>
    <font>
      <sz val="11"/>
      <color theme="1"/>
      <name val="Consolas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onsolas"/>
      <family val="2"/>
      <scheme val="minor"/>
    </font>
    <font>
      <b/>
      <sz val="13"/>
      <color theme="3"/>
      <name val="Consolas"/>
      <family val="2"/>
      <scheme val="minor"/>
    </font>
    <font>
      <b/>
      <sz val="11"/>
      <color theme="3"/>
      <name val="Consolas"/>
      <family val="2"/>
      <scheme val="minor"/>
    </font>
    <font>
      <sz val="11"/>
      <color rgb="FF006100"/>
      <name val="Consolas"/>
      <family val="2"/>
      <scheme val="minor"/>
    </font>
    <font>
      <sz val="11"/>
      <color rgb="FF9C0006"/>
      <name val="Consolas"/>
      <family val="2"/>
      <scheme val="minor"/>
    </font>
    <font>
      <sz val="11"/>
      <color rgb="FF9C5700"/>
      <name val="Consolas"/>
      <family val="2"/>
      <scheme val="minor"/>
    </font>
    <font>
      <sz val="11"/>
      <color rgb="FF3F3F76"/>
      <name val="Consolas"/>
      <family val="2"/>
      <scheme val="minor"/>
    </font>
    <font>
      <b/>
      <sz val="11"/>
      <color rgb="FF3F3F3F"/>
      <name val="Consolas"/>
      <family val="2"/>
      <scheme val="minor"/>
    </font>
    <font>
      <b/>
      <sz val="11"/>
      <color rgb="FFFA7D00"/>
      <name val="Consolas"/>
      <family val="2"/>
      <scheme val="minor"/>
    </font>
    <font>
      <sz val="11"/>
      <color rgb="FFFA7D00"/>
      <name val="Consolas"/>
      <family val="2"/>
      <scheme val="minor"/>
    </font>
    <font>
      <b/>
      <sz val="11"/>
      <color theme="0"/>
      <name val="Consolas"/>
      <family val="2"/>
      <scheme val="minor"/>
    </font>
    <font>
      <sz val="11"/>
      <color rgb="FFFF0000"/>
      <name val="Consolas"/>
      <family val="2"/>
      <scheme val="minor"/>
    </font>
    <font>
      <i/>
      <sz val="11"/>
      <color rgb="FF7F7F7F"/>
      <name val="Consolas"/>
      <family val="2"/>
      <scheme val="minor"/>
    </font>
    <font>
      <b/>
      <sz val="11"/>
      <color theme="1"/>
      <name val="Consolas"/>
      <family val="2"/>
      <scheme val="minor"/>
    </font>
    <font>
      <sz val="11"/>
      <color theme="0"/>
      <name val="Consolas"/>
      <family val="2"/>
      <scheme val="minor"/>
    </font>
    <font>
      <sz val="11"/>
      <color theme="1" tint="0.14999847407452621"/>
      <name val="Arial Nova"/>
      <family val="2"/>
    </font>
    <font>
      <sz val="36"/>
      <color theme="1" tint="0.249977111117893"/>
      <name val="Arial Nova"/>
      <family val="2"/>
    </font>
    <font>
      <sz val="36"/>
      <color theme="1" tint="0.14999847407452621"/>
      <name val="Arial Nova"/>
      <family val="2"/>
    </font>
    <font>
      <sz val="12"/>
      <color theme="1" tint="0.249977111117893"/>
      <name val="Arial Nova"/>
      <family val="2"/>
    </font>
    <font>
      <sz val="14"/>
      <color theme="1" tint="0.249977111117893"/>
      <name val="Arial Nova"/>
      <family val="2"/>
    </font>
    <font>
      <sz val="12"/>
      <color theme="1" tint="0.14999847407452621"/>
      <name val="Arial Nova"/>
      <family val="2"/>
    </font>
    <font>
      <sz val="11"/>
      <color theme="1" tint="0.34998626667073579"/>
      <name val="Arial Nova"/>
      <family val="2"/>
    </font>
    <font>
      <sz val="22"/>
      <color theme="1" tint="0.249977111117893"/>
      <name val="Arial Nova"/>
      <family val="2"/>
    </font>
    <font>
      <sz val="12"/>
      <color theme="4"/>
      <name val="Arial Nova"/>
      <family val="2"/>
    </font>
    <font>
      <sz val="18"/>
      <color theme="1" tint="0.14999847407452621"/>
      <name val="Avenir Next LT Pro Demi"/>
      <family val="2"/>
    </font>
    <font>
      <sz val="18"/>
      <color theme="1" tint="0.249977111117893"/>
      <name val="Avenir Next LT Pro Demi"/>
      <family val="2"/>
    </font>
    <font>
      <sz val="18"/>
      <color rgb="FF00B0F0"/>
      <name val="Avenir Next LT Pro Demi"/>
      <family val="2"/>
    </font>
    <font>
      <sz val="18"/>
      <color theme="9" tint="-0.499984740745262"/>
      <name val="Avenir Next LT Pro Demi"/>
      <family val="2"/>
    </font>
    <font>
      <sz val="18"/>
      <color rgb="FFFF0000"/>
      <name val="Avenir Next LT Pro Demi"/>
      <family val="2"/>
    </font>
    <font>
      <sz val="11"/>
      <color theme="1"/>
      <name val="Consolas"/>
      <family val="1"/>
      <scheme val="minor"/>
    </font>
    <font>
      <b/>
      <sz val="12"/>
      <color theme="4" tint="-0.499984740745262"/>
      <name val="Century Gothic"/>
      <family val="1"/>
      <scheme val="major"/>
    </font>
    <font>
      <sz val="11"/>
      <color rgb="FF000000"/>
      <name val="Consolas"/>
      <family val="1"/>
      <scheme val="minor"/>
    </font>
    <font>
      <sz val="11"/>
      <color rgb="FF000000"/>
      <name val="Consolas"/>
      <family val="3"/>
      <scheme val="minor"/>
    </font>
    <font>
      <b/>
      <sz val="14"/>
      <color theme="1"/>
      <name val="Century Gothic"/>
      <family val="1"/>
      <scheme val="major"/>
    </font>
    <font>
      <b/>
      <sz val="14"/>
      <color theme="4" tint="-0.499984740745262"/>
      <name val="Century Gothic"/>
      <family val="1"/>
      <scheme val="major"/>
    </font>
    <font>
      <b/>
      <sz val="11"/>
      <color theme="4" tint="-0.499984740745262"/>
      <name val="Century Gothic"/>
      <family val="1"/>
      <scheme val="major"/>
    </font>
    <font>
      <i/>
      <sz val="11"/>
      <color theme="1" tint="0.249977111117893"/>
      <name val="Consolas"/>
      <family val="1"/>
      <scheme val="minor"/>
    </font>
    <font>
      <b/>
      <sz val="12"/>
      <color theme="2" tint="-0.499984740745262"/>
      <name val="Consolas"/>
      <family val="1"/>
      <scheme val="minor"/>
    </font>
    <font>
      <b/>
      <sz val="36"/>
      <color theme="4" tint="-0.249977111117893"/>
      <name val="Century Gothic"/>
      <family val="1"/>
      <scheme val="major"/>
    </font>
    <font>
      <sz val="20"/>
      <color theme="1" tint="0.14999847407452621"/>
      <name val="Avenir Next LT Pro Demi"/>
      <family val="2"/>
    </font>
    <font>
      <sz val="20"/>
      <color theme="1" tint="0.249977111117893"/>
      <name val="Avenir Next LT Pro Demi"/>
      <family val="2"/>
    </font>
    <font>
      <sz val="18"/>
      <color theme="4"/>
      <name val="Avenir Next LT Pro Demi"/>
      <family val="2"/>
    </font>
    <font>
      <sz val="18"/>
      <color theme="1" tint="0.34998626667073579"/>
      <name val="Avenir Next LT Pro Demi"/>
      <family val="2"/>
    </font>
    <font>
      <sz val="18"/>
      <color rgb="FF00B050"/>
      <name val="Avenir Next LT Pro Demi"/>
      <family val="2"/>
    </font>
    <font>
      <sz val="20"/>
      <color theme="1" tint="0.34998626667073579"/>
      <name val="Avenir Next LT Pro Demi"/>
      <family val="2"/>
    </font>
    <font>
      <b/>
      <sz val="11"/>
      <color rgb="FF000000"/>
      <name val="Consolas"/>
      <family val="3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ck">
        <color theme="4" tint="0.59996337778862885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ck">
        <color theme="4" tint="0.59996337778862885"/>
      </top>
      <bottom/>
      <diagonal/>
    </border>
    <border>
      <left/>
      <right style="thin">
        <color theme="0" tint="-4.9989318521683403E-2"/>
      </right>
      <top style="thick">
        <color theme="4" tint="0.59996337778862885"/>
      </top>
      <bottom/>
      <diagonal/>
    </border>
    <border>
      <left/>
      <right/>
      <top/>
      <bottom style="thick">
        <color theme="4" tint="0.59996337778862885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1" applyNumberFormat="0" applyFill="0" applyAlignment="0" applyProtection="0"/>
    <xf numFmtId="0" fontId="4" fillId="0" borderId="12" applyNumberFormat="0" applyFill="0" applyAlignment="0" applyProtection="0"/>
    <xf numFmtId="0" fontId="5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4" applyNumberFormat="0" applyAlignment="0" applyProtection="0"/>
    <xf numFmtId="0" fontId="10" fillId="7" borderId="15" applyNumberFormat="0" applyAlignment="0" applyProtection="0"/>
    <xf numFmtId="0" fontId="11" fillId="7" borderId="14" applyNumberFormat="0" applyAlignment="0" applyProtection="0"/>
    <xf numFmtId="0" fontId="12" fillId="0" borderId="16" applyNumberFormat="0" applyFill="0" applyAlignment="0" applyProtection="0"/>
    <xf numFmtId="0" fontId="13" fillId="8" borderId="17" applyNumberFormat="0" applyAlignment="0" applyProtection="0"/>
    <xf numFmtId="0" fontId="14" fillId="0" borderId="0" applyNumberFormat="0" applyFill="0" applyBorder="0" applyAlignment="0" applyProtection="0"/>
    <xf numFmtId="0" fontId="1" fillId="9" borderId="1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19">
    <xf numFmtId="0" fontId="0" fillId="0" borderId="0" xfId="0"/>
    <xf numFmtId="165" fontId="0" fillId="0" borderId="0" xfId="0" applyNumberFormat="1"/>
    <xf numFmtId="14" fontId="0" fillId="0" borderId="0" xfId="0" applyNumberFormat="1"/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64" fontId="18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8" fillId="0" borderId="5" xfId="0" applyNumberFormat="1" applyFont="1" applyBorder="1" applyAlignment="1">
      <alignment horizontal="left" vertical="center"/>
    </xf>
    <xf numFmtId="165" fontId="18" fillId="0" borderId="6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4" fontId="18" fillId="0" borderId="7" xfId="0" applyNumberFormat="1" applyFont="1" applyBorder="1" applyAlignment="1">
      <alignment horizontal="left" vertical="center"/>
    </xf>
    <xf numFmtId="165" fontId="18" fillId="0" borderId="8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70" fontId="24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18" fillId="34" borderId="5" xfId="0" applyNumberFormat="1" applyFont="1" applyFill="1" applyBorder="1" applyAlignment="1">
      <alignment horizontal="left" vertical="center"/>
    </xf>
    <xf numFmtId="165" fontId="18" fillId="34" borderId="6" xfId="0" applyNumberFormat="1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64" fontId="18" fillId="34" borderId="7" xfId="0" applyNumberFormat="1" applyFont="1" applyFill="1" applyBorder="1" applyAlignment="1">
      <alignment horizontal="left" vertical="center"/>
    </xf>
    <xf numFmtId="165" fontId="18" fillId="34" borderId="8" xfId="0" applyNumberFormat="1" applyFont="1" applyFill="1" applyBorder="1" applyAlignment="1">
      <alignment horizontal="center" vertical="center"/>
    </xf>
    <xf numFmtId="164" fontId="27" fillId="0" borderId="5" xfId="0" applyNumberFormat="1" applyFont="1" applyBorder="1" applyAlignment="1">
      <alignment horizontal="left" vertical="center"/>
    </xf>
    <xf numFmtId="165" fontId="27" fillId="0" borderId="6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7" xfId="0" applyNumberFormat="1" applyFont="1" applyBorder="1" applyAlignment="1">
      <alignment horizontal="left" vertical="center"/>
    </xf>
    <xf numFmtId="165" fontId="27" fillId="0" borderId="8" xfId="0" applyNumberFormat="1" applyFont="1" applyBorder="1" applyAlignment="1">
      <alignment horizontal="center" vertical="center"/>
    </xf>
    <xf numFmtId="169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29" fillId="0" borderId="5" xfId="0" applyNumberFormat="1" applyFont="1" applyBorder="1" applyAlignment="1">
      <alignment horizontal="left" vertical="center"/>
    </xf>
    <xf numFmtId="165" fontId="29" fillId="0" borderId="6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29" fillId="0" borderId="7" xfId="0" applyNumberFormat="1" applyFont="1" applyBorder="1" applyAlignment="1">
      <alignment horizontal="left" vertical="center"/>
    </xf>
    <xf numFmtId="165" fontId="29" fillId="0" borderId="8" xfId="0" applyNumberFormat="1" applyFont="1" applyBorder="1" applyAlignment="1">
      <alignment horizontal="center" vertical="center"/>
    </xf>
    <xf numFmtId="169" fontId="29" fillId="0" borderId="0" xfId="0" applyNumberFormat="1" applyFont="1" applyAlignment="1">
      <alignment horizontal="center" vertical="center"/>
    </xf>
    <xf numFmtId="0" fontId="32" fillId="0" borderId="0" xfId="0" applyFont="1"/>
    <xf numFmtId="0" fontId="32" fillId="36" borderId="0" xfId="0" applyFont="1" applyFill="1"/>
    <xf numFmtId="0" fontId="32" fillId="36" borderId="0" xfId="0" applyFont="1" applyFill="1" applyAlignment="1">
      <alignment horizontal="left"/>
    </xf>
    <xf numFmtId="0" fontId="32" fillId="36" borderId="20" xfId="0" applyFont="1" applyFill="1" applyBorder="1" applyAlignment="1">
      <alignment horizontal="center" vertical="center" wrapText="1"/>
    </xf>
    <xf numFmtId="0" fontId="32" fillId="36" borderId="21" xfId="0" applyFont="1" applyFill="1" applyBorder="1" applyAlignment="1">
      <alignment horizontal="center" vertical="center" wrapText="1"/>
    </xf>
    <xf numFmtId="172" fontId="33" fillId="36" borderId="22" xfId="0" applyNumberFormat="1" applyFont="1" applyFill="1" applyBorder="1" applyAlignment="1">
      <alignment horizontal="left" vertical="center" indent="1"/>
    </xf>
    <xf numFmtId="0" fontId="32" fillId="35" borderId="21" xfId="0" applyFont="1" applyFill="1" applyBorder="1" applyAlignment="1">
      <alignment horizontal="center" vertical="center" wrapText="1"/>
    </xf>
    <xf numFmtId="0" fontId="34" fillId="35" borderId="21" xfId="0" applyFont="1" applyFill="1" applyBorder="1" applyAlignment="1">
      <alignment horizontal="center" vertical="center" wrapText="1"/>
    </xf>
    <xf numFmtId="0" fontId="0" fillId="37" borderId="21" xfId="0" applyFill="1" applyBorder="1" applyAlignment="1">
      <alignment horizontal="center" vertical="center" wrapText="1"/>
    </xf>
    <xf numFmtId="0" fontId="35" fillId="35" borderId="21" xfId="0" applyFont="1" applyFill="1" applyBorder="1" applyAlignment="1">
      <alignment horizontal="center" vertical="center" wrapText="1"/>
    </xf>
    <xf numFmtId="0" fontId="32" fillId="37" borderId="21" xfId="0" applyFont="1" applyFill="1" applyBorder="1" applyAlignment="1">
      <alignment horizontal="center" vertical="center" wrapText="1"/>
    </xf>
    <xf numFmtId="0" fontId="32" fillId="36" borderId="23" xfId="0" applyFont="1" applyFill="1" applyBorder="1" applyAlignment="1">
      <alignment horizontal="center" vertical="center" wrapText="1"/>
    </xf>
    <xf numFmtId="0" fontId="32" fillId="36" borderId="24" xfId="0" applyFont="1" applyFill="1" applyBorder="1" applyAlignment="1">
      <alignment horizontal="center" vertical="center" wrapText="1"/>
    </xf>
    <xf numFmtId="172" fontId="33" fillId="36" borderId="25" xfId="0" applyNumberFormat="1" applyFont="1" applyFill="1" applyBorder="1" applyAlignment="1">
      <alignment horizontal="left" vertical="center" indent="1"/>
    </xf>
    <xf numFmtId="0" fontId="36" fillId="38" borderId="26" xfId="0" applyFont="1" applyFill="1" applyBorder="1" applyAlignment="1">
      <alignment horizontal="center" vertical="center"/>
    </xf>
    <xf numFmtId="0" fontId="37" fillId="38" borderId="27" xfId="0" applyFont="1" applyFill="1" applyBorder="1" applyAlignment="1">
      <alignment horizontal="left" vertical="center"/>
    </xf>
    <xf numFmtId="14" fontId="33" fillId="36" borderId="28" xfId="0" applyNumberFormat="1" applyFont="1" applyFill="1" applyBorder="1" applyAlignment="1">
      <alignment horizontal="center" vertical="center"/>
    </xf>
    <xf numFmtId="14" fontId="33" fillId="36" borderId="29" xfId="0" applyNumberFormat="1" applyFont="1" applyFill="1" applyBorder="1" applyAlignment="1">
      <alignment horizontal="center" vertical="center"/>
    </xf>
    <xf numFmtId="0" fontId="38" fillId="36" borderId="30" xfId="0" applyFont="1" applyFill="1" applyBorder="1" applyAlignment="1">
      <alignment horizontal="left" vertical="center"/>
    </xf>
    <xf numFmtId="14" fontId="40" fillId="36" borderId="0" xfId="0" applyNumberFormat="1" applyFont="1" applyFill="1" applyAlignment="1">
      <alignment horizontal="center" vertical="center"/>
    </xf>
    <xf numFmtId="0" fontId="39" fillId="36" borderId="0" xfId="0" applyFont="1" applyFill="1" applyAlignment="1">
      <alignment horizontal="left" vertical="center"/>
    </xf>
    <xf numFmtId="0" fontId="42" fillId="0" borderId="0" xfId="0" applyFont="1" applyAlignment="1">
      <alignment horizontal="center" vertical="center"/>
    </xf>
    <xf numFmtId="169" fontId="4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170" fontId="45" fillId="0" borderId="0" xfId="0" applyNumberFormat="1" applyFont="1" applyAlignment="1">
      <alignment horizontal="center" vertical="center"/>
    </xf>
    <xf numFmtId="169" fontId="28" fillId="34" borderId="0" xfId="0" applyNumberFormat="1" applyFont="1" applyFill="1" applyAlignment="1">
      <alignment horizontal="center" vertical="center"/>
    </xf>
    <xf numFmtId="164" fontId="29" fillId="34" borderId="5" xfId="0" applyNumberFormat="1" applyFont="1" applyFill="1" applyBorder="1" applyAlignment="1">
      <alignment horizontal="left" vertical="center"/>
    </xf>
    <xf numFmtId="165" fontId="27" fillId="34" borderId="6" xfId="0" applyNumberFormat="1" applyFont="1" applyFill="1" applyBorder="1" applyAlignment="1">
      <alignment horizontal="center" vertical="center"/>
    </xf>
    <xf numFmtId="0" fontId="27" fillId="34" borderId="0" xfId="0" applyFont="1" applyFill="1" applyAlignment="1">
      <alignment horizontal="center" vertical="center"/>
    </xf>
    <xf numFmtId="164" fontId="46" fillId="34" borderId="5" xfId="0" applyNumberFormat="1" applyFont="1" applyFill="1" applyBorder="1" applyAlignment="1">
      <alignment horizontal="left" vertical="center"/>
    </xf>
    <xf numFmtId="164" fontId="31" fillId="34" borderId="5" xfId="0" applyNumberFormat="1" applyFont="1" applyFill="1" applyBorder="1" applyAlignment="1">
      <alignment horizontal="left" vertical="center"/>
    </xf>
    <xf numFmtId="165" fontId="31" fillId="34" borderId="6" xfId="0" applyNumberFormat="1" applyFont="1" applyFill="1" applyBorder="1" applyAlignment="1">
      <alignment horizontal="center" vertical="center"/>
    </xf>
    <xf numFmtId="0" fontId="31" fillId="34" borderId="0" xfId="0" applyFont="1" applyFill="1" applyAlignment="1">
      <alignment horizontal="center" vertical="center"/>
    </xf>
    <xf numFmtId="164" fontId="46" fillId="0" borderId="5" xfId="0" applyNumberFormat="1" applyFont="1" applyBorder="1" applyAlignment="1">
      <alignment horizontal="left" vertical="center"/>
    </xf>
    <xf numFmtId="165" fontId="46" fillId="0" borderId="6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164" fontId="44" fillId="34" borderId="5" xfId="0" applyNumberFormat="1" applyFont="1" applyFill="1" applyBorder="1" applyAlignment="1">
      <alignment horizontal="left" vertical="center"/>
    </xf>
    <xf numFmtId="165" fontId="44" fillId="34" borderId="6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165" fontId="44" fillId="0" borderId="6" xfId="0" applyNumberFormat="1" applyFont="1" applyBorder="1" applyAlignment="1">
      <alignment horizontal="center" vertical="center"/>
    </xf>
    <xf numFmtId="164" fontId="44" fillId="0" borderId="5" xfId="0" applyNumberFormat="1" applyFont="1" applyBorder="1" applyAlignment="1">
      <alignment horizontal="left" vertical="center"/>
    </xf>
    <xf numFmtId="164" fontId="27" fillId="34" borderId="7" xfId="0" applyNumberFormat="1" applyFont="1" applyFill="1" applyBorder="1" applyAlignment="1">
      <alignment horizontal="left" vertical="center"/>
    </xf>
    <xf numFmtId="165" fontId="27" fillId="34" borderId="8" xfId="0" applyNumberFormat="1" applyFont="1" applyFill="1" applyBorder="1" applyAlignment="1">
      <alignment horizontal="center" vertical="center"/>
    </xf>
    <xf numFmtId="170" fontId="47" fillId="0" borderId="0" xfId="0" applyNumberFormat="1" applyFont="1" applyAlignment="1">
      <alignment horizontal="center" vertical="center"/>
    </xf>
    <xf numFmtId="164" fontId="42" fillId="0" borderId="5" xfId="0" applyNumberFormat="1" applyFont="1" applyBorder="1" applyAlignment="1">
      <alignment horizontal="left" vertical="center"/>
    </xf>
    <xf numFmtId="165" fontId="42" fillId="0" borderId="6" xfId="0" applyNumberFormat="1" applyFont="1" applyBorder="1" applyAlignment="1">
      <alignment horizontal="center" vertical="center"/>
    </xf>
    <xf numFmtId="0" fontId="48" fillId="35" borderId="21" xfId="0" applyFont="1" applyFill="1" applyBorder="1" applyAlignment="1">
      <alignment horizontal="center" vertical="center" wrapText="1"/>
    </xf>
    <xf numFmtId="0" fontId="41" fillId="36" borderId="0" xfId="0" applyFont="1" applyFill="1" applyAlignment="1">
      <alignment horizontal="left" wrapText="1"/>
    </xf>
    <xf numFmtId="0" fontId="39" fillId="36" borderId="0" xfId="0" applyFont="1" applyFill="1" applyAlignment="1">
      <alignment horizontal="left" vertical="center" wrapText="1"/>
    </xf>
    <xf numFmtId="0" fontId="39" fillId="36" borderId="31" xfId="0" applyFont="1" applyFill="1" applyBorder="1" applyAlignment="1">
      <alignment horizontal="left" vertical="center" wrapText="1"/>
    </xf>
    <xf numFmtId="169" fontId="22" fillId="0" borderId="2" xfId="0" applyNumberFormat="1" applyFont="1" applyBorder="1" applyAlignment="1">
      <alignment horizontal="left" vertical="center"/>
    </xf>
    <xf numFmtId="169" fontId="22" fillId="0" borderId="0" xfId="0" applyNumberFormat="1" applyFont="1" applyAlignment="1">
      <alignment horizontal="left" vertical="center"/>
    </xf>
    <xf numFmtId="169" fontId="29" fillId="0" borderId="2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171" fontId="23" fillId="0" borderId="0" xfId="0" applyNumberFormat="1" applyFont="1" applyAlignment="1">
      <alignment horizontal="left" vertical="center"/>
    </xf>
    <xf numFmtId="169" fontId="28" fillId="0" borderId="2" xfId="0" applyNumberFormat="1" applyFont="1" applyBorder="1" applyAlignment="1">
      <alignment horizontal="left" vertical="center"/>
    </xf>
    <xf numFmtId="168" fontId="19" fillId="0" borderId="0" xfId="0" applyNumberFormat="1" applyFont="1" applyAlignment="1">
      <alignment horizontal="left" vertical="center"/>
    </xf>
    <xf numFmtId="171" fontId="26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31" fillId="0" borderId="10" xfId="0" applyFont="1" applyBorder="1" applyAlignment="1">
      <alignment horizontal="left" vertical="center"/>
    </xf>
    <xf numFmtId="0" fontId="42" fillId="0" borderId="9" xfId="0" applyFont="1" applyBorder="1" applyAlignment="1">
      <alignment horizontal="left" vertical="center"/>
    </xf>
    <xf numFmtId="171" fontId="44" fillId="0" borderId="0" xfId="0" applyNumberFormat="1" applyFont="1" applyAlignment="1">
      <alignment horizontal="left" vertical="center"/>
    </xf>
    <xf numFmtId="171" fontId="27" fillId="0" borderId="0" xfId="0" applyNumberFormat="1" applyFont="1" applyAlignment="1">
      <alignment horizontal="left" vertical="center"/>
    </xf>
    <xf numFmtId="169" fontId="43" fillId="0" borderId="0" xfId="0" applyNumberFormat="1" applyFont="1" applyAlignment="1">
      <alignment horizontal="left" vertical="center"/>
    </xf>
    <xf numFmtId="169" fontId="28" fillId="34" borderId="2" xfId="0" applyNumberFormat="1" applyFont="1" applyFill="1" applyBorder="1" applyAlignment="1">
      <alignment horizontal="left" vertical="center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erekening" xfId="16" builtinId="22" customBuiltin="1"/>
    <cellStyle name="Controlecel" xfId="18" builtinId="23" customBuiltin="1"/>
    <cellStyle name="Gekoppelde cel" xfId="17" builtinId="24" customBuiltin="1"/>
    <cellStyle name="Goed" xfId="11" builtinId="26" customBuiltin="1"/>
    <cellStyle name="Invoer" xfId="14" builtinId="20" customBuiltin="1"/>
    <cellStyle name="Komma" xfId="1" builtinId="3" customBuiltin="1"/>
    <cellStyle name="Komma [0]" xfId="2" builtinId="6" customBuiltin="1"/>
    <cellStyle name="Kop 1" xfId="7" builtinId="16" customBuiltin="1"/>
    <cellStyle name="Kop 2" xfId="8" builtinId="17" customBuiltin="1"/>
    <cellStyle name="Kop 3" xfId="9" builtinId="18" customBuiltin="1"/>
    <cellStyle name="Kop 4" xfId="10" builtinId="19" customBuiltin="1"/>
    <cellStyle name="Neutraal" xfId="13" builtinId="28" customBuiltin="1"/>
    <cellStyle name="Notitie" xfId="20" builtinId="10" customBuiltin="1"/>
    <cellStyle name="Ongeldig" xfId="12" builtinId="27" customBuiltin="1"/>
    <cellStyle name="Procent" xfId="5" builtinId="5" customBuiltin="1"/>
    <cellStyle name="Standaard" xfId="0" builtinId="0" customBuiltin="1"/>
    <cellStyle name="Titel" xfId="6" builtinId="15" customBuiltin="1"/>
    <cellStyle name="Totaal" xfId="22" builtinId="25" customBuiltin="1"/>
    <cellStyle name="Uitvoer" xfId="15" builtinId="21" customBuiltin="1"/>
    <cellStyle name="Valuta" xfId="3" builtinId="4" customBuiltin="1"/>
    <cellStyle name="Valuta [0]" xfId="4" builtinId="7" customBuiltin="1"/>
    <cellStyle name="Verklarende tekst" xfId="21" builtinId="53" customBuiltin="1"/>
    <cellStyle name="Waarschuwingstekst" xfId="19" builtinId="11" customBuiltin="1"/>
  </cellStyles>
  <dxfs count="64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42</xdr:row>
      <xdr:rowOff>4481</xdr:rowOff>
    </xdr:to>
    <xdr:pic>
      <xdr:nvPicPr>
        <xdr:cNvPr id="5" name="Afbeelding 4" descr="Decoratief element. Ringband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85314" cy="9686363"/>
    <xdr:pic>
      <xdr:nvPicPr>
        <xdr:cNvPr id="2" name="Afbeelding 1" descr="Decoratief element. Ringband.">
          <a:extLst>
            <a:ext uri="{FF2B5EF4-FFF2-40B4-BE49-F238E27FC236}">
              <a16:creationId xmlns:a16="http://schemas.microsoft.com/office/drawing/2014/main" id="{D71F374A-61D5-4667-991E-F5F154384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0"/>
          <a:ext cx="585314" cy="968636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ea28788fb5fa4e8/Documenten/Dagplanning%20maart%202024.xlsx" TargetMode="External"/><Relationship Id="rId1" Type="http://schemas.openxmlformats.org/officeDocument/2006/relationships/externalLinkPath" Target="/1ea28788fb5fa4e8/Documenten/Dagplanning%20maar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d1"/>
      <sheetName val="Lijsten"/>
    </sheetNames>
    <sheetDataSet>
      <sheetData sheetId="0" refreshError="1"/>
      <sheetData sheetId="1">
        <row r="1">
          <cell r="A1" t="str">
            <v>januari 2024</v>
          </cell>
          <cell r="D1" t="str">
            <v>Werk</v>
          </cell>
        </row>
        <row r="2">
          <cell r="A2" t="str">
            <v>februari 2024</v>
          </cell>
          <cell r="D2" t="str">
            <v>Thuis</v>
          </cell>
        </row>
        <row r="3">
          <cell r="A3" t="str">
            <v>maart 2024</v>
          </cell>
          <cell r="D3" t="str">
            <v>Verjaardag</v>
          </cell>
        </row>
        <row r="4">
          <cell r="A4" t="str">
            <v>april 2024</v>
          </cell>
          <cell r="D4" t="str">
            <v>Persoonlijk</v>
          </cell>
        </row>
        <row r="5">
          <cell r="A5" t="str">
            <v>mei 2024</v>
          </cell>
          <cell r="D5" t="str">
            <v>Overig</v>
          </cell>
        </row>
        <row r="6">
          <cell r="A6" t="str">
            <v>juni 2024</v>
          </cell>
        </row>
        <row r="7">
          <cell r="A7" t="str">
            <v>juli 2024</v>
          </cell>
        </row>
        <row r="8">
          <cell r="A8" t="str">
            <v>augustus 2024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7C2-54F4-4C05-82FE-2C8496AE1298}">
  <dimension ref="A1:AL54"/>
  <sheetViews>
    <sheetView showGridLines="0" tabSelected="1" zoomScale="51" zoomScaleNormal="70" workbookViewId="0">
      <selection activeCell="AF13" sqref="AF13"/>
    </sheetView>
  </sheetViews>
  <sheetFormatPr defaultColWidth="8.75" defaultRowHeight="14.45"/>
  <cols>
    <col min="1" max="1" width="4.5" style="47" customWidth="1"/>
    <col min="2" max="2" width="17.75" style="48" customWidth="1"/>
    <col min="3" max="9" width="17.75" style="47" customWidth="1"/>
    <col min="10" max="10" width="4.5" style="47" customWidth="1"/>
    <col min="11" max="16384" width="8.75" style="46"/>
  </cols>
  <sheetData>
    <row r="1" spans="2:38" ht="19.899999999999999" customHeight="1"/>
    <row r="2" spans="2:38" ht="55.15" customHeight="1">
      <c r="B2" s="96" t="s">
        <v>0</v>
      </c>
      <c r="C2" s="96"/>
      <c r="D2" s="96"/>
      <c r="E2" s="96"/>
      <c r="F2" s="96"/>
      <c r="G2" s="96"/>
      <c r="H2" s="96"/>
      <c r="I2" s="96"/>
      <c r="K2" s="47"/>
      <c r="L2" s="96" t="s">
        <v>0</v>
      </c>
      <c r="M2" s="96"/>
      <c r="N2" s="96"/>
      <c r="O2" s="96"/>
      <c r="P2" s="96"/>
      <c r="Q2" s="96"/>
      <c r="R2" s="96"/>
      <c r="S2" s="96"/>
      <c r="T2" s="47"/>
      <c r="U2" s="96" t="s">
        <v>0</v>
      </c>
      <c r="V2" s="96"/>
      <c r="W2" s="96"/>
      <c r="X2" s="96"/>
      <c r="Y2" s="96"/>
      <c r="Z2" s="96"/>
      <c r="AA2" s="96"/>
      <c r="AB2" s="96"/>
      <c r="AC2" s="47"/>
      <c r="AD2" s="96" t="s">
        <v>0</v>
      </c>
      <c r="AE2" s="96"/>
      <c r="AF2" s="96"/>
      <c r="AG2" s="96"/>
      <c r="AH2" s="96"/>
      <c r="AI2" s="96"/>
      <c r="AJ2" s="96"/>
      <c r="AK2" s="96"/>
      <c r="AL2" s="47"/>
    </row>
    <row r="3" spans="2:38" ht="45" customHeight="1" thickBot="1">
      <c r="B3" s="66" t="s">
        <v>1</v>
      </c>
      <c r="C3" s="65"/>
      <c r="D3" s="98"/>
      <c r="E3" s="98"/>
      <c r="F3" s="98"/>
      <c r="G3" s="98"/>
      <c r="H3" s="98"/>
      <c r="I3" s="98"/>
      <c r="K3" s="47"/>
      <c r="L3" s="66" t="s">
        <v>2</v>
      </c>
      <c r="M3" s="65"/>
      <c r="N3" s="97"/>
      <c r="O3" s="97"/>
      <c r="P3" s="97"/>
      <c r="Q3" s="97"/>
      <c r="R3" s="97"/>
      <c r="S3" s="97"/>
      <c r="T3" s="47"/>
      <c r="U3" s="66" t="s">
        <v>3</v>
      </c>
      <c r="V3" s="65"/>
      <c r="W3" s="97"/>
      <c r="X3" s="97"/>
      <c r="Y3" s="97"/>
      <c r="Z3" s="97"/>
      <c r="AA3" s="97"/>
      <c r="AB3" s="97"/>
      <c r="AC3" s="47"/>
      <c r="AD3" s="66" t="s">
        <v>4</v>
      </c>
      <c r="AE3" s="65"/>
      <c r="AF3" s="97"/>
      <c r="AG3" s="97"/>
      <c r="AH3" s="97"/>
      <c r="AI3" s="97"/>
      <c r="AJ3" s="97"/>
      <c r="AK3" s="97"/>
      <c r="AL3" s="47"/>
    </row>
    <row r="4" spans="2:38" ht="30" customHeight="1" thickTop="1">
      <c r="B4" s="64"/>
      <c r="C4" s="63"/>
      <c r="D4" s="63"/>
      <c r="E4" s="63"/>
      <c r="F4" s="63"/>
      <c r="G4" s="63"/>
      <c r="H4" s="63"/>
      <c r="I4" s="62"/>
      <c r="K4" s="47"/>
      <c r="L4" s="64"/>
      <c r="M4" s="63"/>
      <c r="N4" s="63"/>
      <c r="O4" s="63"/>
      <c r="P4" s="63"/>
      <c r="Q4" s="63"/>
      <c r="R4" s="63"/>
      <c r="S4" s="62"/>
      <c r="T4" s="47"/>
      <c r="U4" s="64"/>
      <c r="V4" s="63"/>
      <c r="W4" s="63"/>
      <c r="X4" s="63"/>
      <c r="Y4" s="63"/>
      <c r="Z4" s="63"/>
      <c r="AA4" s="63"/>
      <c r="AB4" s="62"/>
      <c r="AC4" s="47"/>
      <c r="AD4" s="64"/>
      <c r="AE4" s="63"/>
      <c r="AF4" s="63"/>
      <c r="AG4" s="63"/>
      <c r="AH4" s="63"/>
      <c r="AI4" s="63"/>
      <c r="AJ4" s="63"/>
      <c r="AK4" s="62"/>
      <c r="AL4" s="47"/>
    </row>
    <row r="5" spans="2:38" ht="40.15" customHeight="1">
      <c r="B5" s="61"/>
      <c r="C5" s="60" t="s">
        <v>5</v>
      </c>
      <c r="D5" s="60" t="s">
        <v>6</v>
      </c>
      <c r="E5" s="60" t="s">
        <v>7</v>
      </c>
      <c r="F5" s="60" t="s">
        <v>8</v>
      </c>
      <c r="G5" s="60" t="s">
        <v>9</v>
      </c>
      <c r="H5" s="60" t="s">
        <v>10</v>
      </c>
      <c r="I5" s="60" t="s">
        <v>11</v>
      </c>
      <c r="K5" s="47"/>
      <c r="L5" s="61"/>
      <c r="M5" s="60" t="s">
        <v>5</v>
      </c>
      <c r="N5" s="60" t="s">
        <v>6</v>
      </c>
      <c r="O5" s="60" t="s">
        <v>7</v>
      </c>
      <c r="P5" s="60" t="s">
        <v>8</v>
      </c>
      <c r="Q5" s="60" t="s">
        <v>9</v>
      </c>
      <c r="R5" s="60" t="s">
        <v>10</v>
      </c>
      <c r="S5" s="60" t="s">
        <v>11</v>
      </c>
      <c r="T5" s="47"/>
      <c r="U5" s="61"/>
      <c r="V5" s="60" t="s">
        <v>5</v>
      </c>
      <c r="W5" s="60" t="s">
        <v>6</v>
      </c>
      <c r="X5" s="60" t="s">
        <v>7</v>
      </c>
      <c r="Y5" s="60" t="s">
        <v>8</v>
      </c>
      <c r="Z5" s="60" t="s">
        <v>9</v>
      </c>
      <c r="AA5" s="60" t="s">
        <v>10</v>
      </c>
      <c r="AB5" s="60" t="s">
        <v>11</v>
      </c>
      <c r="AC5" s="47"/>
      <c r="AD5" s="61"/>
      <c r="AE5" s="60" t="s">
        <v>5</v>
      </c>
      <c r="AF5" s="60" t="s">
        <v>6</v>
      </c>
      <c r="AG5" s="60" t="s">
        <v>7</v>
      </c>
      <c r="AH5" s="60" t="s">
        <v>8</v>
      </c>
      <c r="AI5" s="60" t="s">
        <v>9</v>
      </c>
      <c r="AJ5" s="60" t="s">
        <v>10</v>
      </c>
      <c r="AK5" s="60" t="s">
        <v>11</v>
      </c>
      <c r="AL5" s="47"/>
    </row>
    <row r="6" spans="2:38" ht="31.5" customHeight="1">
      <c r="B6" s="59">
        <v>0.33333333333333331</v>
      </c>
      <c r="C6" s="58"/>
      <c r="D6" s="58"/>
      <c r="E6" s="58"/>
      <c r="F6" s="58"/>
      <c r="G6" s="58"/>
      <c r="H6" s="58"/>
      <c r="I6" s="57"/>
      <c r="K6" s="47"/>
      <c r="L6" s="59">
        <v>0.33333333333333331</v>
      </c>
      <c r="M6" s="58"/>
      <c r="N6" s="58"/>
      <c r="O6" s="58"/>
      <c r="P6" s="58"/>
      <c r="Q6" s="58"/>
      <c r="R6" s="58"/>
      <c r="S6" s="57"/>
      <c r="T6" s="47"/>
      <c r="U6" s="59">
        <v>0.33333333333333331</v>
      </c>
      <c r="V6" s="58"/>
      <c r="W6" s="58"/>
      <c r="X6" s="58"/>
      <c r="Y6" s="58"/>
      <c r="Z6" s="58"/>
      <c r="AA6" s="58"/>
      <c r="AB6" s="57"/>
      <c r="AC6" s="47"/>
      <c r="AD6" s="59">
        <v>0.33333333333333331</v>
      </c>
      <c r="AE6" s="58"/>
      <c r="AF6" s="58"/>
      <c r="AG6" s="58"/>
      <c r="AH6" s="58"/>
      <c r="AI6" s="58"/>
      <c r="AJ6" s="58"/>
      <c r="AK6" s="57"/>
      <c r="AL6" s="47"/>
    </row>
    <row r="7" spans="2:38" ht="31.5" customHeight="1">
      <c r="B7" s="51">
        <v>0.35416666666666669</v>
      </c>
      <c r="C7" s="50"/>
      <c r="D7" s="50"/>
      <c r="E7" s="50"/>
      <c r="F7" s="50"/>
      <c r="G7" s="53" t="s">
        <v>12</v>
      </c>
      <c r="H7" s="50"/>
      <c r="I7" s="49"/>
      <c r="K7" s="47"/>
      <c r="L7" s="51">
        <v>0.35416666666666669</v>
      </c>
      <c r="M7" s="50"/>
      <c r="N7" s="50"/>
      <c r="O7" s="50"/>
      <c r="P7" s="50"/>
      <c r="Q7" s="53" t="s">
        <v>12</v>
      </c>
      <c r="R7" s="50"/>
      <c r="S7" s="49"/>
      <c r="T7" s="47"/>
      <c r="U7" s="51">
        <v>0.35416666666666669</v>
      </c>
      <c r="V7" s="50"/>
      <c r="W7" s="50"/>
      <c r="X7" s="50"/>
      <c r="Y7" s="50"/>
      <c r="Z7" s="53" t="s">
        <v>12</v>
      </c>
      <c r="AA7" s="50"/>
      <c r="AB7" s="49"/>
      <c r="AC7" s="47"/>
      <c r="AD7" s="51">
        <v>0.35416666666666669</v>
      </c>
      <c r="AE7" s="50"/>
      <c r="AF7" s="50"/>
      <c r="AG7" s="50"/>
      <c r="AH7" s="50"/>
      <c r="AI7" s="53" t="s">
        <v>12</v>
      </c>
      <c r="AJ7" s="50"/>
      <c r="AK7" s="49"/>
      <c r="AL7" s="47"/>
    </row>
    <row r="8" spans="2:38" ht="31.5" customHeight="1">
      <c r="B8" s="51">
        <v>0.375</v>
      </c>
      <c r="C8" s="50"/>
      <c r="D8" s="52" t="s">
        <v>13</v>
      </c>
      <c r="E8" s="50"/>
      <c r="F8" s="50"/>
      <c r="G8" s="53" t="s">
        <v>12</v>
      </c>
      <c r="H8" s="50"/>
      <c r="I8" s="49"/>
      <c r="K8" s="47"/>
      <c r="L8" s="51">
        <v>0.375</v>
      </c>
      <c r="M8" s="58"/>
      <c r="N8" s="55" t="s">
        <v>13</v>
      </c>
      <c r="O8" s="50"/>
      <c r="P8" s="50"/>
      <c r="Q8" s="53" t="s">
        <v>12</v>
      </c>
      <c r="R8" s="50"/>
      <c r="S8" s="49"/>
      <c r="T8" s="47"/>
      <c r="U8" s="51">
        <v>0.375</v>
      </c>
      <c r="V8" s="50"/>
      <c r="W8" s="95" t="s">
        <v>13</v>
      </c>
      <c r="X8" s="50"/>
      <c r="Y8" s="50"/>
      <c r="Z8" s="53" t="s">
        <v>12</v>
      </c>
      <c r="AA8" s="50"/>
      <c r="AB8" s="49"/>
      <c r="AC8" s="47"/>
      <c r="AD8" s="51">
        <v>0.375</v>
      </c>
      <c r="AE8" s="50"/>
      <c r="AF8" s="55" t="s">
        <v>13</v>
      </c>
      <c r="AG8" s="50"/>
      <c r="AH8" s="50"/>
      <c r="AI8" s="53" t="s">
        <v>12</v>
      </c>
      <c r="AJ8" s="50"/>
      <c r="AK8" s="49"/>
      <c r="AL8" s="47"/>
    </row>
    <row r="9" spans="2:38" ht="31.5" customHeight="1">
      <c r="B9" s="51">
        <v>0.39583333333333298</v>
      </c>
      <c r="C9" s="50"/>
      <c r="D9" s="52" t="s">
        <v>13</v>
      </c>
      <c r="E9" s="50"/>
      <c r="F9" s="50"/>
      <c r="G9" s="53" t="s">
        <v>12</v>
      </c>
      <c r="H9" s="50"/>
      <c r="I9" s="49"/>
      <c r="K9" s="47"/>
      <c r="L9" s="51">
        <v>0.39583333333333298</v>
      </c>
      <c r="M9" s="58"/>
      <c r="N9" s="55" t="s">
        <v>13</v>
      </c>
      <c r="O9" s="50"/>
      <c r="P9" s="50"/>
      <c r="Q9" s="53" t="s">
        <v>12</v>
      </c>
      <c r="R9" s="50"/>
      <c r="S9" s="49"/>
      <c r="T9" s="47"/>
      <c r="U9" s="51">
        <v>0.39583333333333298</v>
      </c>
      <c r="V9" s="50"/>
      <c r="W9" s="95" t="s">
        <v>13</v>
      </c>
      <c r="X9" s="50"/>
      <c r="Y9" s="50"/>
      <c r="Z9" s="53" t="s">
        <v>12</v>
      </c>
      <c r="AA9" s="50"/>
      <c r="AB9" s="49"/>
      <c r="AC9" s="47"/>
      <c r="AD9" s="51">
        <v>0.39583333333333298</v>
      </c>
      <c r="AE9" s="50"/>
      <c r="AF9" s="55" t="s">
        <v>13</v>
      </c>
      <c r="AG9" s="50"/>
      <c r="AH9" s="50"/>
      <c r="AI9" s="53" t="s">
        <v>12</v>
      </c>
      <c r="AJ9" s="50"/>
      <c r="AK9" s="49"/>
      <c r="AL9" s="47"/>
    </row>
    <row r="10" spans="2:38" ht="31.5" customHeight="1">
      <c r="B10" s="51">
        <v>0.41666666666666702</v>
      </c>
      <c r="C10" s="50"/>
      <c r="D10" s="52" t="s">
        <v>13</v>
      </c>
      <c r="E10" s="50"/>
      <c r="F10" s="50"/>
      <c r="G10" s="56" t="s">
        <v>14</v>
      </c>
      <c r="H10" s="50"/>
      <c r="I10" s="49"/>
      <c r="K10" s="47"/>
      <c r="L10" s="51">
        <v>0.41666666666666702</v>
      </c>
      <c r="M10" s="58"/>
      <c r="N10" s="55" t="s">
        <v>13</v>
      </c>
      <c r="O10" s="50"/>
      <c r="P10" s="50"/>
      <c r="Q10" s="56" t="s">
        <v>14</v>
      </c>
      <c r="R10" s="50"/>
      <c r="S10" s="49"/>
      <c r="T10" s="47"/>
      <c r="U10" s="51">
        <v>0.41666666666666702</v>
      </c>
      <c r="V10" s="50"/>
      <c r="W10" s="95" t="s">
        <v>13</v>
      </c>
      <c r="X10" s="50"/>
      <c r="Y10" s="50"/>
      <c r="Z10" s="56" t="s">
        <v>14</v>
      </c>
      <c r="AA10" s="50"/>
      <c r="AB10" s="49"/>
      <c r="AC10" s="47"/>
      <c r="AD10" s="51">
        <v>0.41666666666666702</v>
      </c>
      <c r="AE10" s="50"/>
      <c r="AF10" s="55" t="s">
        <v>13</v>
      </c>
      <c r="AG10" s="50"/>
      <c r="AH10" s="50"/>
      <c r="AI10" s="56" t="s">
        <v>14</v>
      </c>
      <c r="AJ10" s="50"/>
      <c r="AK10" s="49"/>
      <c r="AL10" s="47"/>
    </row>
    <row r="11" spans="2:38" ht="31.5" customHeight="1">
      <c r="B11" s="51">
        <v>0.4375</v>
      </c>
      <c r="C11" s="50"/>
      <c r="D11" s="52" t="s">
        <v>13</v>
      </c>
      <c r="E11" s="50"/>
      <c r="F11" s="50"/>
      <c r="G11" s="56" t="s">
        <v>14</v>
      </c>
      <c r="H11" s="50"/>
      <c r="I11" s="49"/>
      <c r="K11" s="47"/>
      <c r="L11" s="51">
        <v>0.4375</v>
      </c>
      <c r="M11" s="58"/>
      <c r="N11" s="55" t="s">
        <v>13</v>
      </c>
      <c r="O11" s="50"/>
      <c r="P11" s="50"/>
      <c r="Q11" s="56" t="s">
        <v>14</v>
      </c>
      <c r="R11" s="50"/>
      <c r="S11" s="49"/>
      <c r="T11" s="47"/>
      <c r="U11" s="51">
        <v>0.4375</v>
      </c>
      <c r="V11" s="50"/>
      <c r="W11" s="95" t="s">
        <v>13</v>
      </c>
      <c r="X11" s="50"/>
      <c r="Y11" s="50"/>
      <c r="Z11" s="56" t="s">
        <v>14</v>
      </c>
      <c r="AA11" s="50"/>
      <c r="AB11" s="49"/>
      <c r="AC11" s="47"/>
      <c r="AD11" s="51">
        <v>0.4375</v>
      </c>
      <c r="AE11" s="50"/>
      <c r="AF11" s="55" t="s">
        <v>13</v>
      </c>
      <c r="AG11" s="50"/>
      <c r="AH11" s="50"/>
      <c r="AI11" s="56" t="s">
        <v>14</v>
      </c>
      <c r="AJ11" s="50"/>
      <c r="AK11" s="49"/>
      <c r="AL11" s="47"/>
    </row>
    <row r="12" spans="2:38" ht="31.5" customHeight="1">
      <c r="B12" s="51">
        <v>0.45833333333333298</v>
      </c>
      <c r="C12" s="50"/>
      <c r="D12" s="52" t="s">
        <v>13</v>
      </c>
      <c r="E12" s="50"/>
      <c r="F12" s="50"/>
      <c r="G12" s="56" t="s">
        <v>14</v>
      </c>
      <c r="H12" s="50"/>
      <c r="I12" s="49"/>
      <c r="K12" s="47"/>
      <c r="L12" s="51">
        <v>0.45833333333333298</v>
      </c>
      <c r="M12" s="58"/>
      <c r="N12" s="55" t="s">
        <v>13</v>
      </c>
      <c r="O12" s="50"/>
      <c r="P12" s="50"/>
      <c r="Q12" s="56" t="s">
        <v>14</v>
      </c>
      <c r="R12" s="50"/>
      <c r="S12" s="49"/>
      <c r="T12" s="47"/>
      <c r="U12" s="51">
        <v>0.45833333333333298</v>
      </c>
      <c r="V12" s="50"/>
      <c r="W12" s="95" t="s">
        <v>13</v>
      </c>
      <c r="X12" s="50"/>
      <c r="Y12" s="50"/>
      <c r="Z12" s="56" t="s">
        <v>14</v>
      </c>
      <c r="AA12" s="50"/>
      <c r="AB12" s="49"/>
      <c r="AC12" s="47"/>
      <c r="AD12" s="51">
        <v>0.45833333333333298</v>
      </c>
      <c r="AE12" s="50"/>
      <c r="AF12" s="55" t="s">
        <v>13</v>
      </c>
      <c r="AG12" s="50"/>
      <c r="AH12" s="50"/>
      <c r="AI12" s="56" t="s">
        <v>14</v>
      </c>
      <c r="AJ12" s="50"/>
      <c r="AK12" s="49"/>
      <c r="AL12" s="47"/>
    </row>
    <row r="13" spans="2:38" ht="31.5" customHeight="1">
      <c r="B13" s="51">
        <v>0.47916666666666702</v>
      </c>
      <c r="C13" s="52" t="s">
        <v>12</v>
      </c>
      <c r="D13" s="52" t="s">
        <v>13</v>
      </c>
      <c r="E13" s="50"/>
      <c r="F13" s="50"/>
      <c r="G13" s="56" t="s">
        <v>14</v>
      </c>
      <c r="H13" s="50"/>
      <c r="I13" s="49"/>
      <c r="K13" s="47"/>
      <c r="L13" s="51">
        <v>0.47916666666666702</v>
      </c>
      <c r="M13" s="55" t="s">
        <v>12</v>
      </c>
      <c r="N13" s="55" t="s">
        <v>13</v>
      </c>
      <c r="O13" s="50"/>
      <c r="P13" s="50"/>
      <c r="Q13" s="56" t="s">
        <v>14</v>
      </c>
      <c r="R13" s="50"/>
      <c r="S13" s="49"/>
      <c r="T13" s="47"/>
      <c r="U13" s="51">
        <v>0.47916666666666702</v>
      </c>
      <c r="V13" s="52" t="s">
        <v>12</v>
      </c>
      <c r="W13" s="55" t="s">
        <v>13</v>
      </c>
      <c r="X13" s="50"/>
      <c r="Y13" s="50"/>
      <c r="Z13" s="56" t="s">
        <v>14</v>
      </c>
      <c r="AA13" s="50"/>
      <c r="AB13" s="49"/>
      <c r="AC13" s="47"/>
      <c r="AD13" s="51">
        <v>0.47916666666666702</v>
      </c>
      <c r="AE13" s="52" t="s">
        <v>12</v>
      </c>
      <c r="AF13" s="55" t="s">
        <v>13</v>
      </c>
      <c r="AG13" s="50"/>
      <c r="AH13" s="50"/>
      <c r="AI13" s="56" t="s">
        <v>14</v>
      </c>
      <c r="AJ13" s="50"/>
      <c r="AK13" s="49"/>
      <c r="AL13" s="47"/>
    </row>
    <row r="14" spans="2:38" ht="31.5" customHeight="1">
      <c r="B14" s="51">
        <v>0.5</v>
      </c>
      <c r="C14" s="52" t="s">
        <v>12</v>
      </c>
      <c r="D14" s="55" t="s">
        <v>12</v>
      </c>
      <c r="E14" s="50"/>
      <c r="F14" s="50"/>
      <c r="G14" s="56" t="s">
        <v>14</v>
      </c>
      <c r="H14" s="50"/>
      <c r="I14" s="49"/>
      <c r="K14" s="47"/>
      <c r="L14" s="51">
        <v>0.5</v>
      </c>
      <c r="M14" s="55" t="s">
        <v>12</v>
      </c>
      <c r="N14" s="55" t="s">
        <v>12</v>
      </c>
      <c r="O14" s="50"/>
      <c r="P14" s="50"/>
      <c r="Q14" s="56" t="s">
        <v>14</v>
      </c>
      <c r="R14" s="50"/>
      <c r="S14" s="49"/>
      <c r="T14" s="47"/>
      <c r="U14" s="51">
        <v>0.5</v>
      </c>
      <c r="V14" s="52" t="s">
        <v>12</v>
      </c>
      <c r="W14" s="55" t="s">
        <v>12</v>
      </c>
      <c r="X14" s="50"/>
      <c r="Y14" s="50"/>
      <c r="Z14" s="56" t="s">
        <v>14</v>
      </c>
      <c r="AA14" s="50"/>
      <c r="AB14" s="49"/>
      <c r="AC14" s="47"/>
      <c r="AD14" s="51">
        <v>0.5</v>
      </c>
      <c r="AE14" s="52" t="s">
        <v>12</v>
      </c>
      <c r="AF14" s="55" t="s">
        <v>12</v>
      </c>
      <c r="AG14" s="50"/>
      <c r="AH14" s="50"/>
      <c r="AI14" s="56" t="s">
        <v>14</v>
      </c>
      <c r="AJ14" s="50"/>
      <c r="AK14" s="49"/>
      <c r="AL14" s="47"/>
    </row>
    <row r="15" spans="2:38" ht="31.5" customHeight="1">
      <c r="B15" s="51">
        <v>0.52083333333333304</v>
      </c>
      <c r="C15" s="52" t="s">
        <v>12</v>
      </c>
      <c r="D15" s="55" t="s">
        <v>12</v>
      </c>
      <c r="E15" s="50"/>
      <c r="F15" s="50"/>
      <c r="G15" s="50"/>
      <c r="H15" s="50"/>
      <c r="I15" s="49"/>
      <c r="K15" s="47"/>
      <c r="L15" s="51">
        <v>0.52083333333333304</v>
      </c>
      <c r="M15" s="52" t="s">
        <v>12</v>
      </c>
      <c r="N15" s="55" t="s">
        <v>12</v>
      </c>
      <c r="O15" s="50"/>
      <c r="P15" s="50"/>
      <c r="Q15" s="50"/>
      <c r="R15" s="50"/>
      <c r="S15" s="49"/>
      <c r="T15" s="47"/>
      <c r="U15" s="51">
        <v>0.52083333333333304</v>
      </c>
      <c r="V15" s="52" t="s">
        <v>12</v>
      </c>
      <c r="W15" s="55" t="s">
        <v>12</v>
      </c>
      <c r="X15" s="50"/>
      <c r="Y15" s="50"/>
      <c r="Z15" s="50"/>
      <c r="AA15" s="50"/>
      <c r="AB15" s="49"/>
      <c r="AC15" s="47"/>
      <c r="AD15" s="51">
        <v>0.52083333333333304</v>
      </c>
      <c r="AE15" s="52" t="s">
        <v>12</v>
      </c>
      <c r="AF15" s="55" t="s">
        <v>12</v>
      </c>
      <c r="AG15" s="50"/>
      <c r="AH15" s="50"/>
      <c r="AI15" s="50"/>
      <c r="AJ15" s="50"/>
      <c r="AK15" s="49"/>
      <c r="AL15" s="47"/>
    </row>
    <row r="16" spans="2:38" ht="31.5" customHeight="1">
      <c r="B16" s="51">
        <v>0.54166666666666696</v>
      </c>
      <c r="C16" s="52" t="s">
        <v>12</v>
      </c>
      <c r="D16" s="53" t="s">
        <v>12</v>
      </c>
      <c r="E16" s="54" t="s">
        <v>15</v>
      </c>
      <c r="F16" s="50"/>
      <c r="G16" s="50"/>
      <c r="H16" s="50"/>
      <c r="I16" s="49"/>
      <c r="K16" s="47"/>
      <c r="L16" s="51">
        <v>0.54166666666666696</v>
      </c>
      <c r="M16" s="52" t="s">
        <v>12</v>
      </c>
      <c r="N16" s="53" t="s">
        <v>12</v>
      </c>
      <c r="O16" s="54" t="s">
        <v>15</v>
      </c>
      <c r="P16" s="50"/>
      <c r="Q16" s="50"/>
      <c r="R16" s="50"/>
      <c r="S16" s="49"/>
      <c r="T16" s="47"/>
      <c r="U16" s="51">
        <v>0.54166666666666696</v>
      </c>
      <c r="V16" s="52" t="s">
        <v>12</v>
      </c>
      <c r="W16" s="53" t="s">
        <v>12</v>
      </c>
      <c r="X16" s="54" t="s">
        <v>15</v>
      </c>
      <c r="Y16" s="50"/>
      <c r="Z16" s="50"/>
      <c r="AA16" s="50"/>
      <c r="AB16" s="49"/>
      <c r="AC16" s="47"/>
      <c r="AD16" s="51">
        <v>0.54166666666666696</v>
      </c>
      <c r="AE16" s="52" t="s">
        <v>12</v>
      </c>
      <c r="AF16" s="53" t="s">
        <v>12</v>
      </c>
      <c r="AG16" s="54" t="s">
        <v>15</v>
      </c>
      <c r="AH16" s="50"/>
      <c r="AI16" s="50"/>
      <c r="AJ16" s="50"/>
      <c r="AK16" s="49"/>
      <c r="AL16" s="47"/>
    </row>
    <row r="17" spans="2:38" ht="31.5" customHeight="1">
      <c r="B17" s="51">
        <v>0.5625</v>
      </c>
      <c r="C17" s="52" t="s">
        <v>12</v>
      </c>
      <c r="D17" s="53" t="s">
        <v>12</v>
      </c>
      <c r="E17" s="54" t="s">
        <v>15</v>
      </c>
      <c r="F17" s="50"/>
      <c r="G17" s="53" t="s">
        <v>12</v>
      </c>
      <c r="H17" s="50"/>
      <c r="I17" s="49"/>
      <c r="K17" s="47"/>
      <c r="L17" s="51">
        <v>0.5625</v>
      </c>
      <c r="M17" s="52" t="s">
        <v>12</v>
      </c>
      <c r="N17" s="53" t="s">
        <v>12</v>
      </c>
      <c r="O17" s="54" t="s">
        <v>15</v>
      </c>
      <c r="P17" s="50"/>
      <c r="Q17" s="53" t="s">
        <v>12</v>
      </c>
      <c r="R17" s="50"/>
      <c r="S17" s="49"/>
      <c r="T17" s="47"/>
      <c r="U17" s="51">
        <v>0.5625</v>
      </c>
      <c r="V17" s="52" t="s">
        <v>12</v>
      </c>
      <c r="W17" s="53" t="s">
        <v>12</v>
      </c>
      <c r="X17" s="54" t="s">
        <v>15</v>
      </c>
      <c r="Y17" s="50"/>
      <c r="Z17" s="53" t="s">
        <v>12</v>
      </c>
      <c r="AA17" s="50"/>
      <c r="AB17" s="49"/>
      <c r="AC17" s="47"/>
      <c r="AD17" s="51">
        <v>0.5625</v>
      </c>
      <c r="AE17" s="52" t="s">
        <v>12</v>
      </c>
      <c r="AF17" s="53" t="s">
        <v>12</v>
      </c>
      <c r="AG17" s="54" t="s">
        <v>15</v>
      </c>
      <c r="AH17" s="50"/>
      <c r="AI17" s="53" t="s">
        <v>12</v>
      </c>
      <c r="AJ17" s="50"/>
      <c r="AK17" s="49"/>
      <c r="AL17" s="47"/>
    </row>
    <row r="18" spans="2:38" ht="31.5" customHeight="1">
      <c r="B18" s="51">
        <v>0.58333333333333304</v>
      </c>
      <c r="C18" s="52" t="s">
        <v>12</v>
      </c>
      <c r="D18" s="53" t="s">
        <v>12</v>
      </c>
      <c r="E18" s="54" t="s">
        <v>15</v>
      </c>
      <c r="F18" s="50"/>
      <c r="G18" s="53" t="s">
        <v>12</v>
      </c>
      <c r="H18" s="50"/>
      <c r="I18" s="49"/>
      <c r="K18" s="47"/>
      <c r="L18" s="51">
        <v>0.58333333333333304</v>
      </c>
      <c r="M18" s="52" t="s">
        <v>12</v>
      </c>
      <c r="N18" s="53" t="s">
        <v>12</v>
      </c>
      <c r="O18" s="54" t="s">
        <v>15</v>
      </c>
      <c r="P18" s="50"/>
      <c r="Q18" s="53" t="s">
        <v>12</v>
      </c>
      <c r="R18" s="50"/>
      <c r="S18" s="49"/>
      <c r="T18" s="47"/>
      <c r="U18" s="51">
        <v>0.58333333333333304</v>
      </c>
      <c r="V18" s="52" t="s">
        <v>12</v>
      </c>
      <c r="W18" s="53" t="s">
        <v>12</v>
      </c>
      <c r="X18" s="54" t="s">
        <v>15</v>
      </c>
      <c r="Y18" s="50"/>
      <c r="Z18" s="53" t="s">
        <v>12</v>
      </c>
      <c r="AA18" s="50"/>
      <c r="AB18" s="49"/>
      <c r="AC18" s="47"/>
      <c r="AD18" s="51">
        <v>0.58333333333333304</v>
      </c>
      <c r="AE18" s="52" t="s">
        <v>12</v>
      </c>
      <c r="AF18" s="53" t="s">
        <v>12</v>
      </c>
      <c r="AG18" s="54" t="s">
        <v>15</v>
      </c>
      <c r="AH18" s="50"/>
      <c r="AI18" s="53" t="s">
        <v>12</v>
      </c>
      <c r="AJ18" s="50"/>
      <c r="AK18" s="49"/>
      <c r="AL18" s="47"/>
    </row>
    <row r="19" spans="2:38" ht="31.5" customHeight="1">
      <c r="B19" s="51">
        <v>0.60416666666666696</v>
      </c>
      <c r="C19" s="52" t="s">
        <v>12</v>
      </c>
      <c r="D19" s="53" t="s">
        <v>12</v>
      </c>
      <c r="E19" s="54" t="s">
        <v>15</v>
      </c>
      <c r="F19" s="50"/>
      <c r="G19" s="53" t="s">
        <v>12</v>
      </c>
      <c r="H19" s="50"/>
      <c r="I19" s="49"/>
      <c r="K19" s="47"/>
      <c r="L19" s="51">
        <v>0.60416666666666696</v>
      </c>
      <c r="M19" s="52" t="s">
        <v>12</v>
      </c>
      <c r="N19" s="53" t="s">
        <v>12</v>
      </c>
      <c r="O19" s="54" t="s">
        <v>15</v>
      </c>
      <c r="P19" s="50"/>
      <c r="Q19" s="53" t="s">
        <v>12</v>
      </c>
      <c r="R19" s="50"/>
      <c r="S19" s="49"/>
      <c r="T19" s="47"/>
      <c r="U19" s="51">
        <v>0.60416666666666696</v>
      </c>
      <c r="V19" s="52" t="s">
        <v>12</v>
      </c>
      <c r="W19" s="53" t="s">
        <v>12</v>
      </c>
      <c r="X19" s="54" t="s">
        <v>15</v>
      </c>
      <c r="Y19" s="50"/>
      <c r="Z19" s="53" t="s">
        <v>12</v>
      </c>
      <c r="AA19" s="50"/>
      <c r="AB19" s="49"/>
      <c r="AC19" s="47"/>
      <c r="AD19" s="51">
        <v>0.60416666666666696</v>
      </c>
      <c r="AE19" s="52" t="s">
        <v>12</v>
      </c>
      <c r="AF19" s="53" t="s">
        <v>12</v>
      </c>
      <c r="AG19" s="54" t="s">
        <v>15</v>
      </c>
      <c r="AH19" s="50"/>
      <c r="AI19" s="53" t="s">
        <v>12</v>
      </c>
      <c r="AJ19" s="50"/>
      <c r="AK19" s="49"/>
      <c r="AL19" s="47"/>
    </row>
    <row r="20" spans="2:38" ht="31.5" customHeight="1">
      <c r="B20" s="51">
        <v>0.625</v>
      </c>
      <c r="C20" s="52" t="s">
        <v>12</v>
      </c>
      <c r="D20" s="50"/>
      <c r="E20" s="54" t="s">
        <v>15</v>
      </c>
      <c r="F20" s="50"/>
      <c r="G20" s="53" t="s">
        <v>12</v>
      </c>
      <c r="H20" s="50"/>
      <c r="I20" s="49"/>
      <c r="K20" s="47"/>
      <c r="L20" s="51">
        <v>0.625</v>
      </c>
      <c r="M20" s="52" t="s">
        <v>12</v>
      </c>
      <c r="N20" s="50"/>
      <c r="O20" s="54" t="s">
        <v>15</v>
      </c>
      <c r="P20" s="50"/>
      <c r="Q20" s="53" t="s">
        <v>12</v>
      </c>
      <c r="R20" s="50"/>
      <c r="S20" s="49"/>
      <c r="T20" s="47"/>
      <c r="U20" s="51">
        <v>0.625</v>
      </c>
      <c r="V20" s="52" t="s">
        <v>12</v>
      </c>
      <c r="W20" s="50"/>
      <c r="X20" s="54" t="s">
        <v>15</v>
      </c>
      <c r="Y20" s="50"/>
      <c r="Z20" s="53" t="s">
        <v>12</v>
      </c>
      <c r="AA20" s="50"/>
      <c r="AB20" s="49"/>
      <c r="AC20" s="47"/>
      <c r="AD20" s="51">
        <v>0.625</v>
      </c>
      <c r="AE20" s="52" t="s">
        <v>12</v>
      </c>
      <c r="AF20" s="50"/>
      <c r="AG20" s="54" t="s">
        <v>15</v>
      </c>
      <c r="AH20" s="50"/>
      <c r="AI20" s="53" t="s">
        <v>12</v>
      </c>
      <c r="AJ20" s="50"/>
      <c r="AK20" s="49"/>
      <c r="AL20" s="47"/>
    </row>
    <row r="21" spans="2:38" ht="31.5" customHeight="1">
      <c r="B21" s="51">
        <v>0.64583333333333404</v>
      </c>
      <c r="C21" s="52" t="s">
        <v>12</v>
      </c>
      <c r="D21" s="50"/>
      <c r="E21" s="53" t="s">
        <v>13</v>
      </c>
      <c r="F21" s="50"/>
      <c r="G21" s="50"/>
      <c r="H21" s="50"/>
      <c r="I21" s="49"/>
      <c r="K21" s="47"/>
      <c r="L21" s="51">
        <v>0.64583333333333404</v>
      </c>
      <c r="M21" s="52" t="s">
        <v>12</v>
      </c>
      <c r="N21" s="50"/>
      <c r="O21" s="53" t="s">
        <v>13</v>
      </c>
      <c r="P21" s="50"/>
      <c r="Q21" s="50"/>
      <c r="R21" s="50"/>
      <c r="S21" s="49"/>
      <c r="T21" s="47"/>
      <c r="U21" s="51">
        <v>0.64583333333333404</v>
      </c>
      <c r="V21" s="52" t="s">
        <v>12</v>
      </c>
      <c r="W21" s="50"/>
      <c r="X21" s="53" t="s">
        <v>13</v>
      </c>
      <c r="Y21" s="50"/>
      <c r="Z21" s="50"/>
      <c r="AA21" s="50"/>
      <c r="AB21" s="49"/>
      <c r="AC21" s="47"/>
      <c r="AD21" s="51">
        <v>0.64583333333333404</v>
      </c>
      <c r="AE21" s="52" t="s">
        <v>12</v>
      </c>
      <c r="AF21" s="50"/>
      <c r="AG21" s="53" t="s">
        <v>13</v>
      </c>
      <c r="AH21" s="50"/>
      <c r="AI21" s="50"/>
      <c r="AJ21" s="50"/>
      <c r="AK21" s="49"/>
      <c r="AL21" s="47"/>
    </row>
    <row r="22" spans="2:38" ht="31.5" customHeight="1">
      <c r="B22" s="51">
        <v>0.66666666666666696</v>
      </c>
      <c r="C22" s="50"/>
      <c r="D22" s="50"/>
      <c r="E22" s="53" t="s">
        <v>13</v>
      </c>
      <c r="F22" s="50"/>
      <c r="G22" s="50"/>
      <c r="H22" s="50"/>
      <c r="I22" s="49"/>
      <c r="K22" s="47"/>
      <c r="L22" s="51">
        <v>0.66666666666666696</v>
      </c>
      <c r="M22" s="50"/>
      <c r="N22" s="50"/>
      <c r="O22" s="53" t="s">
        <v>13</v>
      </c>
      <c r="P22" s="50"/>
      <c r="Q22" s="50"/>
      <c r="R22" s="50"/>
      <c r="S22" s="49"/>
      <c r="T22" s="47"/>
      <c r="U22" s="51">
        <v>0.66666666666666696</v>
      </c>
      <c r="V22" s="50"/>
      <c r="W22" s="50"/>
      <c r="X22" s="53" t="s">
        <v>13</v>
      </c>
      <c r="Y22" s="50"/>
      <c r="Z22" s="50"/>
      <c r="AA22" s="50"/>
      <c r="AB22" s="49"/>
      <c r="AC22" s="47"/>
      <c r="AD22" s="51">
        <v>0.66666666666666696</v>
      </c>
      <c r="AE22" s="50"/>
      <c r="AF22" s="50"/>
      <c r="AG22" s="53" t="s">
        <v>13</v>
      </c>
      <c r="AH22" s="50"/>
      <c r="AI22" s="50"/>
      <c r="AJ22" s="50"/>
      <c r="AK22" s="49"/>
      <c r="AL22" s="47"/>
    </row>
    <row r="23" spans="2:38" ht="31.5" customHeight="1">
      <c r="B23" s="51">
        <v>0.6875</v>
      </c>
      <c r="C23" s="50"/>
      <c r="D23" s="50"/>
      <c r="E23" s="53" t="s">
        <v>13</v>
      </c>
      <c r="F23" s="50"/>
      <c r="G23" s="50"/>
      <c r="H23" s="50"/>
      <c r="I23" s="49"/>
      <c r="K23" s="47"/>
      <c r="L23" s="51">
        <v>0.6875</v>
      </c>
      <c r="M23" s="50"/>
      <c r="N23" s="50"/>
      <c r="O23" s="53" t="s">
        <v>13</v>
      </c>
      <c r="P23" s="50"/>
      <c r="Q23" s="50"/>
      <c r="R23" s="50"/>
      <c r="S23" s="49"/>
      <c r="T23" s="47"/>
      <c r="U23" s="51">
        <v>0.6875</v>
      </c>
      <c r="V23" s="50"/>
      <c r="W23" s="50"/>
      <c r="X23" s="53" t="s">
        <v>13</v>
      </c>
      <c r="Y23" s="50"/>
      <c r="Z23" s="50"/>
      <c r="AA23" s="50"/>
      <c r="AB23" s="49"/>
      <c r="AC23" s="47"/>
      <c r="AD23" s="51">
        <v>0.6875</v>
      </c>
      <c r="AE23" s="50"/>
      <c r="AF23" s="50"/>
      <c r="AG23" s="53" t="s">
        <v>13</v>
      </c>
      <c r="AH23" s="50"/>
      <c r="AI23" s="50"/>
      <c r="AJ23" s="50"/>
      <c r="AK23" s="49"/>
      <c r="AL23" s="47"/>
    </row>
    <row r="24" spans="2:38" ht="31.5" customHeight="1">
      <c r="B24" s="51">
        <v>0.70833333333333404</v>
      </c>
      <c r="C24" s="50"/>
      <c r="D24" s="50"/>
      <c r="E24" s="53" t="s">
        <v>13</v>
      </c>
      <c r="F24" s="50"/>
      <c r="G24" s="50"/>
      <c r="H24" s="50"/>
      <c r="I24" s="49"/>
      <c r="K24" s="47"/>
      <c r="L24" s="51">
        <v>0.70833333333333404</v>
      </c>
      <c r="M24" s="50"/>
      <c r="N24" s="50"/>
      <c r="O24" s="53" t="s">
        <v>13</v>
      </c>
      <c r="P24" s="50"/>
      <c r="Q24" s="50"/>
      <c r="R24" s="50"/>
      <c r="S24" s="49"/>
      <c r="T24" s="47"/>
      <c r="U24" s="51">
        <v>0.70833333333333404</v>
      </c>
      <c r="V24" s="50"/>
      <c r="W24" s="50"/>
      <c r="X24" s="53" t="s">
        <v>13</v>
      </c>
      <c r="Y24" s="50"/>
      <c r="Z24" s="50"/>
      <c r="AA24" s="50"/>
      <c r="AB24" s="49"/>
      <c r="AC24" s="47"/>
      <c r="AD24" s="51">
        <v>0.70833333333333404</v>
      </c>
      <c r="AE24" s="50"/>
      <c r="AF24" s="50"/>
      <c r="AG24" s="53" t="s">
        <v>13</v>
      </c>
      <c r="AH24" s="50"/>
      <c r="AI24" s="50"/>
      <c r="AJ24" s="50"/>
      <c r="AK24" s="49"/>
      <c r="AL24" s="47"/>
    </row>
    <row r="25" spans="2:38" ht="30.6" customHeight="1">
      <c r="B25" s="51">
        <v>0.72916666666666696</v>
      </c>
      <c r="C25" s="50"/>
      <c r="D25" s="50"/>
      <c r="E25" s="50"/>
      <c r="F25" s="50"/>
      <c r="G25" s="50"/>
      <c r="H25" s="50"/>
      <c r="I25" s="49"/>
      <c r="K25" s="47"/>
      <c r="L25" s="51">
        <v>0.72916666666666696</v>
      </c>
      <c r="M25" s="50"/>
      <c r="N25" s="50"/>
      <c r="O25" s="50"/>
      <c r="P25" s="50"/>
      <c r="Q25" s="50"/>
      <c r="R25" s="50"/>
      <c r="S25" s="49"/>
      <c r="T25" s="47"/>
      <c r="U25" s="51">
        <v>0.72916666666666696</v>
      </c>
      <c r="V25" s="50"/>
      <c r="W25" s="50"/>
      <c r="X25" s="50"/>
      <c r="Y25" s="50"/>
      <c r="Z25" s="50"/>
      <c r="AA25" s="50"/>
      <c r="AB25" s="49"/>
      <c r="AC25" s="47"/>
      <c r="AD25" s="51">
        <v>0.72916666666666696</v>
      </c>
      <c r="AE25" s="50"/>
      <c r="AF25" s="50"/>
      <c r="AG25" s="50"/>
      <c r="AH25" s="50"/>
      <c r="AI25" s="50"/>
      <c r="AJ25" s="50"/>
      <c r="AK25" s="49"/>
      <c r="AL25" s="47"/>
    </row>
    <row r="26" spans="2:38" ht="30.6" customHeight="1">
      <c r="B26" s="51">
        <v>0.75</v>
      </c>
      <c r="C26" s="50"/>
      <c r="D26" s="50"/>
      <c r="E26" s="50"/>
      <c r="F26" s="50"/>
      <c r="G26" s="50"/>
      <c r="H26" s="50"/>
      <c r="I26" s="49"/>
      <c r="K26" s="47"/>
      <c r="L26" s="51">
        <v>0.75</v>
      </c>
      <c r="M26" s="50"/>
      <c r="N26" s="50"/>
      <c r="O26" s="50"/>
      <c r="P26" s="50"/>
      <c r="Q26" s="50"/>
      <c r="R26" s="50"/>
      <c r="S26" s="49"/>
      <c r="T26" s="47"/>
      <c r="U26" s="51">
        <v>0.75</v>
      </c>
      <c r="V26" s="50"/>
      <c r="W26" s="50"/>
      <c r="X26" s="50"/>
      <c r="Y26" s="50"/>
      <c r="Z26" s="50"/>
      <c r="AA26" s="50"/>
      <c r="AB26" s="49"/>
      <c r="AC26" s="47"/>
      <c r="AD26" s="51">
        <v>0.75</v>
      </c>
      <c r="AE26" s="50"/>
      <c r="AF26" s="50"/>
      <c r="AG26" s="50"/>
      <c r="AH26" s="50"/>
      <c r="AI26" s="50"/>
      <c r="AJ26" s="50"/>
      <c r="AK26" s="49"/>
      <c r="AL26" s="47"/>
    </row>
    <row r="27" spans="2:38" ht="30.6" customHeight="1">
      <c r="B27" s="51"/>
      <c r="C27" s="50"/>
      <c r="D27" s="50"/>
      <c r="E27" s="50"/>
      <c r="F27" s="50"/>
      <c r="G27" s="50"/>
      <c r="H27" s="50"/>
      <c r="I27" s="49"/>
    </row>
    <row r="28" spans="2:38" ht="30.6" customHeight="1">
      <c r="B28" s="51"/>
      <c r="C28" s="50"/>
      <c r="D28" s="50"/>
      <c r="E28" s="50"/>
      <c r="F28" s="50"/>
      <c r="G28" s="50"/>
      <c r="H28" s="50"/>
      <c r="I28" s="49"/>
    </row>
    <row r="29" spans="2:38" ht="30.6" customHeight="1">
      <c r="B29" s="51"/>
      <c r="C29" s="50"/>
      <c r="D29" s="50"/>
      <c r="E29" s="50"/>
      <c r="F29" s="50"/>
      <c r="G29" s="50"/>
      <c r="H29" s="50"/>
      <c r="I29" s="49"/>
    </row>
    <row r="30" spans="2:38" ht="30.6" customHeight="1">
      <c r="B30" s="51"/>
      <c r="C30" s="50"/>
      <c r="D30" s="50"/>
      <c r="E30" s="50"/>
      <c r="F30" s="50"/>
      <c r="G30" s="50"/>
      <c r="H30" s="50"/>
      <c r="I30" s="49"/>
      <c r="K30" s="46">
        <v>1</v>
      </c>
    </row>
    <row r="31" spans="2:38" ht="30.6" customHeight="1">
      <c r="B31" s="51"/>
      <c r="C31" s="50"/>
      <c r="D31" s="50"/>
      <c r="E31" s="50"/>
      <c r="F31" s="50"/>
      <c r="G31" s="50"/>
      <c r="H31" s="50"/>
      <c r="I31" s="49"/>
    </row>
    <row r="32" spans="2:38" ht="30.6" customHeight="1">
      <c r="B32" s="51"/>
      <c r="C32" s="50"/>
      <c r="D32" s="50"/>
      <c r="E32" s="50"/>
      <c r="F32" s="50"/>
      <c r="G32" s="50"/>
      <c r="H32" s="50"/>
      <c r="I32" s="49"/>
    </row>
    <row r="33" spans="2:9" ht="30.6" customHeight="1">
      <c r="B33" s="51"/>
      <c r="C33" s="50"/>
      <c r="D33" s="50"/>
      <c r="E33" s="50"/>
      <c r="F33" s="50"/>
      <c r="G33" s="50"/>
      <c r="H33" s="50"/>
      <c r="I33" s="49"/>
    </row>
    <row r="34" spans="2:9" ht="30.6" customHeight="1">
      <c r="B34" s="51"/>
      <c r="C34" s="50"/>
      <c r="D34" s="50"/>
      <c r="E34" s="50"/>
      <c r="F34" s="50"/>
      <c r="G34" s="50"/>
      <c r="H34" s="50"/>
      <c r="I34" s="49"/>
    </row>
    <row r="35" spans="2:9" ht="30.6" customHeight="1">
      <c r="B35" s="51"/>
      <c r="C35" s="50"/>
      <c r="D35" s="50"/>
      <c r="E35" s="50"/>
      <c r="F35" s="50"/>
      <c r="G35" s="50"/>
      <c r="H35" s="50"/>
      <c r="I35" s="49"/>
    </row>
    <row r="36" spans="2:9" ht="30.6" customHeight="1">
      <c r="B36" s="51"/>
      <c r="C36" s="50"/>
      <c r="D36" s="50"/>
      <c r="E36" s="50"/>
      <c r="F36" s="50"/>
      <c r="G36" s="50"/>
      <c r="H36" s="50"/>
      <c r="I36" s="49"/>
    </row>
    <row r="37" spans="2:9" ht="30.6" customHeight="1">
      <c r="B37" s="51"/>
      <c r="C37" s="50"/>
      <c r="D37" s="50"/>
      <c r="E37" s="50"/>
      <c r="F37" s="50"/>
      <c r="G37" s="50"/>
      <c r="H37" s="50"/>
      <c r="I37" s="49"/>
    </row>
    <row r="38" spans="2:9" ht="30.6" customHeight="1">
      <c r="B38" s="51"/>
      <c r="C38" s="50"/>
      <c r="D38" s="50"/>
      <c r="E38" s="50"/>
      <c r="F38" s="50"/>
      <c r="G38" s="50"/>
      <c r="H38" s="50"/>
      <c r="I38" s="49"/>
    </row>
    <row r="39" spans="2:9" ht="30.6" customHeight="1">
      <c r="B39" s="51"/>
      <c r="C39" s="50"/>
      <c r="D39" s="50"/>
      <c r="E39" s="50"/>
      <c r="F39" s="50"/>
      <c r="G39" s="50"/>
      <c r="H39" s="50"/>
      <c r="I39" s="49"/>
    </row>
    <row r="40" spans="2:9" ht="30.6" customHeight="1">
      <c r="B40" s="51"/>
      <c r="C40" s="50"/>
      <c r="D40" s="50"/>
      <c r="E40" s="50"/>
      <c r="F40" s="50"/>
      <c r="G40" s="50"/>
      <c r="H40" s="50"/>
      <c r="I40" s="49"/>
    </row>
    <row r="41" spans="2:9" ht="30.6" customHeight="1">
      <c r="B41" s="51"/>
      <c r="C41" s="50"/>
      <c r="D41" s="50"/>
      <c r="E41" s="50"/>
      <c r="F41" s="50"/>
      <c r="G41" s="50"/>
      <c r="H41" s="50"/>
      <c r="I41" s="49"/>
    </row>
    <row r="42" spans="2:9" ht="30.6" customHeight="1">
      <c r="B42" s="51"/>
      <c r="C42" s="50"/>
      <c r="D42" s="50"/>
      <c r="E42" s="50"/>
      <c r="F42" s="50"/>
      <c r="G42" s="50"/>
      <c r="H42" s="50"/>
      <c r="I42" s="49"/>
    </row>
    <row r="43" spans="2:9" ht="30.6" customHeight="1">
      <c r="B43" s="51"/>
      <c r="C43" s="50"/>
      <c r="D43" s="50"/>
      <c r="E43" s="50"/>
      <c r="F43" s="50"/>
      <c r="G43" s="50"/>
      <c r="H43" s="50"/>
      <c r="I43" s="49"/>
    </row>
    <row r="44" spans="2:9" ht="30.6" customHeight="1">
      <c r="B44" s="51"/>
      <c r="C44" s="50"/>
      <c r="D44" s="50"/>
      <c r="E44" s="50"/>
      <c r="F44" s="50"/>
      <c r="G44" s="50"/>
      <c r="H44" s="50"/>
      <c r="I44" s="49"/>
    </row>
    <row r="45" spans="2:9" ht="30.6" customHeight="1">
      <c r="B45" s="51"/>
      <c r="C45" s="50"/>
      <c r="D45" s="50"/>
      <c r="E45" s="50"/>
      <c r="F45" s="50"/>
      <c r="G45" s="50"/>
      <c r="H45" s="50"/>
      <c r="I45" s="49"/>
    </row>
    <row r="46" spans="2:9" ht="30.6" customHeight="1">
      <c r="B46" s="51"/>
      <c r="C46" s="50"/>
      <c r="D46" s="50"/>
      <c r="E46" s="50"/>
      <c r="F46" s="50"/>
      <c r="G46" s="50"/>
      <c r="H46" s="50"/>
      <c r="I46" s="49"/>
    </row>
    <row r="47" spans="2:9" ht="30.6" customHeight="1">
      <c r="B47" s="51"/>
      <c r="C47" s="50"/>
      <c r="D47" s="50"/>
      <c r="E47" s="50"/>
      <c r="F47" s="50"/>
      <c r="G47" s="50"/>
      <c r="H47" s="50"/>
      <c r="I47" s="49"/>
    </row>
    <row r="48" spans="2:9" ht="30.6" customHeight="1">
      <c r="B48" s="51"/>
      <c r="C48" s="50"/>
      <c r="D48" s="50"/>
      <c r="E48" s="50"/>
      <c r="F48" s="50"/>
      <c r="G48" s="50"/>
      <c r="H48" s="50"/>
      <c r="I48" s="49"/>
    </row>
    <row r="49" spans="2:9" ht="30.6" customHeight="1">
      <c r="B49" s="51"/>
      <c r="C49" s="50"/>
      <c r="D49" s="50"/>
      <c r="E49" s="50"/>
      <c r="F49" s="50"/>
      <c r="G49" s="50"/>
      <c r="H49" s="50"/>
      <c r="I49" s="49"/>
    </row>
    <row r="50" spans="2:9" ht="30.6" customHeight="1">
      <c r="B50" s="51"/>
      <c r="C50" s="50"/>
      <c r="D50" s="50"/>
      <c r="E50" s="50"/>
      <c r="F50" s="50"/>
      <c r="G50" s="50"/>
      <c r="H50" s="50"/>
      <c r="I50" s="49"/>
    </row>
    <row r="51" spans="2:9" ht="30.6" customHeight="1">
      <c r="B51" s="51"/>
      <c r="C51" s="50"/>
      <c r="D51" s="50"/>
      <c r="E51" s="50"/>
      <c r="F51" s="50"/>
      <c r="G51" s="50"/>
      <c r="H51" s="50"/>
      <c r="I51" s="49"/>
    </row>
    <row r="52" spans="2:9" ht="30.6" customHeight="1">
      <c r="B52" s="51"/>
      <c r="C52" s="50"/>
      <c r="D52" s="50"/>
      <c r="E52" s="50"/>
      <c r="F52" s="50"/>
      <c r="G52" s="50"/>
      <c r="H52" s="50"/>
      <c r="I52" s="49"/>
    </row>
    <row r="53" spans="2:9" ht="30.6" customHeight="1">
      <c r="B53" s="51"/>
      <c r="C53" s="50"/>
      <c r="D53" s="50"/>
      <c r="E53" s="50"/>
      <c r="F53" s="50"/>
      <c r="G53" s="50"/>
      <c r="H53" s="50"/>
      <c r="I53" s="49"/>
    </row>
    <row r="54" spans="2:9" ht="30.6" customHeight="1"/>
  </sheetData>
  <mergeCells count="8">
    <mergeCell ref="U2:AB2"/>
    <mergeCell ref="W3:AB3"/>
    <mergeCell ref="AD2:AK2"/>
    <mergeCell ref="AF3:AK3"/>
    <mergeCell ref="B2:I2"/>
    <mergeCell ref="D3:I3"/>
    <mergeCell ref="N3:S3"/>
    <mergeCell ref="L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F42"/>
  <sheetViews>
    <sheetView showGridLines="0" zoomScale="53" zoomScaleNormal="100" workbookViewId="0">
      <selection activeCell="L30" sqref="L30"/>
    </sheetView>
  </sheetViews>
  <sheetFormatPr defaultColWidth="9" defaultRowHeight="18" customHeight="1"/>
  <cols>
    <col min="1" max="1" width="3.375" style="4" customWidth="1"/>
    <col min="2" max="2" width="11.25" style="4" customWidth="1"/>
    <col min="3" max="3" width="33.625" style="3" customWidth="1"/>
    <col min="4" max="4" width="3.625" style="4" customWidth="1"/>
    <col min="5" max="5" width="1.625" style="4" customWidth="1"/>
    <col min="6" max="6" width="33.625" style="3" customWidth="1"/>
    <col min="7" max="7" width="3.625" style="4" customWidth="1"/>
    <col min="8" max="8" width="1.625" style="4" customWidth="1"/>
    <col min="9" max="9" width="33.625" style="3" customWidth="1"/>
    <col min="10" max="10" width="3.625" style="4" customWidth="1"/>
    <col min="11" max="11" width="1.625" style="4" customWidth="1"/>
    <col min="12" max="12" width="33.625" style="3" customWidth="1"/>
    <col min="13" max="13" width="3.625" style="4" customWidth="1"/>
    <col min="14" max="14" width="1.625" style="4" customWidth="1"/>
    <col min="15" max="15" width="33.625" style="3" customWidth="1"/>
    <col min="16" max="16" width="3.625" style="4" customWidth="1"/>
    <col min="17" max="17" width="1.625" style="4" customWidth="1"/>
    <col min="18" max="18" width="33.625" style="3" customWidth="1"/>
    <col min="19" max="19" width="3.625" style="4" customWidth="1"/>
    <col min="20" max="20" width="1.625" style="4" customWidth="1"/>
    <col min="21" max="21" width="33.625" style="3" customWidth="1"/>
    <col min="22" max="22" width="3.5" style="4" customWidth="1"/>
    <col min="23" max="24" width="1.625" style="4" customWidth="1"/>
    <col min="25" max="31" width="4.625" style="4" customWidth="1"/>
    <col min="32" max="32" width="1.625" style="4" customWidth="1"/>
    <col min="33" max="16384" width="9" style="4"/>
  </cols>
  <sheetData>
    <row r="1" spans="3:31" ht="9" customHeight="1">
      <c r="AE1" s="4" t="s">
        <v>16</v>
      </c>
    </row>
    <row r="2" spans="3:31" s="5" customFormat="1" ht="66" customHeight="1">
      <c r="C2" s="105" t="s">
        <v>17</v>
      </c>
      <c r="D2" s="105"/>
      <c r="E2" s="105"/>
      <c r="F2" s="105"/>
      <c r="G2" s="105"/>
      <c r="I2" s="6"/>
      <c r="J2" s="7"/>
      <c r="L2" s="6"/>
      <c r="M2" s="7"/>
      <c r="O2" s="8"/>
      <c r="P2" s="9"/>
      <c r="Q2" s="9"/>
      <c r="R2" s="8"/>
      <c r="S2" s="9"/>
      <c r="T2" s="9"/>
      <c r="U2" s="6"/>
      <c r="V2" s="7"/>
    </row>
    <row r="3" spans="3:31" ht="3" customHeight="1">
      <c r="C3" s="10"/>
      <c r="D3" s="11"/>
      <c r="E3" s="11"/>
      <c r="F3" s="10"/>
      <c r="G3" s="11"/>
      <c r="H3" s="11"/>
      <c r="I3" s="10"/>
      <c r="J3" s="11"/>
      <c r="K3" s="11"/>
      <c r="L3" s="10"/>
      <c r="M3" s="11"/>
      <c r="N3" s="10"/>
      <c r="O3" s="10"/>
      <c r="P3" s="11"/>
      <c r="Q3" s="11"/>
      <c r="R3" s="10"/>
      <c r="S3" s="11"/>
      <c r="T3" s="11"/>
      <c r="U3" s="10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3:31" s="12" customFormat="1" ht="35.25" customHeight="1" thickBot="1">
      <c r="C4" s="26" t="s">
        <v>18</v>
      </c>
      <c r="D4" s="26"/>
      <c r="E4" s="27"/>
      <c r="F4" s="26" t="s">
        <v>19</v>
      </c>
      <c r="G4" s="26"/>
      <c r="H4" s="27"/>
      <c r="I4" s="26" t="s">
        <v>20</v>
      </c>
      <c r="J4" s="26"/>
      <c r="K4" s="27"/>
      <c r="L4" s="26" t="s">
        <v>21</v>
      </c>
      <c r="M4" s="26"/>
      <c r="N4" s="27"/>
      <c r="O4" s="26" t="s">
        <v>22</v>
      </c>
      <c r="P4" s="26"/>
      <c r="Q4" s="27"/>
      <c r="R4" s="108" t="s">
        <v>23</v>
      </c>
      <c r="S4" s="108"/>
      <c r="T4" s="27"/>
      <c r="U4" s="108" t="s">
        <v>24</v>
      </c>
      <c r="V4" s="108"/>
      <c r="Y4" s="107"/>
      <c r="Z4" s="107"/>
      <c r="AA4" s="107"/>
      <c r="AB4" s="107"/>
      <c r="AC4" s="107"/>
      <c r="AD4" s="107"/>
      <c r="AE4" s="107"/>
    </row>
    <row r="5" spans="3:31" s="16" customFormat="1" ht="18" customHeight="1">
      <c r="C5" s="100">
        <f>IF(MONTH(ThisMonth_WeekStart+1)&lt;&gt;MONTH(ThisMonth),"",ThisMonth_WeekStart+1)</f>
        <v>45383</v>
      </c>
      <c r="D5" s="100"/>
      <c r="E5" s="13"/>
      <c r="F5" s="100">
        <f>IF(MONTH(ThisMonth_WeekStart+2)&lt;&gt;MONTH(ThisMonth),"",ThisMonth_WeekStart+2)</f>
        <v>45384</v>
      </c>
      <c r="G5" s="100"/>
      <c r="H5" s="13"/>
      <c r="I5" s="100">
        <f>IF(MONTH(ThisMonth_WeekStart+3)&lt;&gt;MONTH(ThisMonth),"",ThisMonth_WeekStart+3)</f>
        <v>45385</v>
      </c>
      <c r="J5" s="100"/>
      <c r="K5" s="13"/>
      <c r="L5" s="100">
        <f>IF(MONTH(ThisMonth_WeekStart+4)&lt;&gt;MONTH(ThisMonth),"",ThisMonth_WeekStart+4)</f>
        <v>45386</v>
      </c>
      <c r="M5" s="100"/>
      <c r="N5" s="14"/>
      <c r="O5" s="100">
        <f>IF(MONTH(ThisMonth_WeekStart+5)&lt;&gt;MONTH(ThisMonth),"",ThisMonth_WeekStart+5)</f>
        <v>45387</v>
      </c>
      <c r="P5" s="100"/>
      <c r="Q5" s="14"/>
      <c r="R5" s="100">
        <f>IF(MONTH(ThisMonth_WeekStart+6)&lt;&gt;MONTH(ThisMonth),"",ThisMonth_WeekStart+6)</f>
        <v>45388</v>
      </c>
      <c r="S5" s="100"/>
      <c r="T5" s="14"/>
      <c r="U5" s="100">
        <f>IF(MONTH(ThisMonth_WeekStart+7)&lt;&gt;MONTH(ThisMonth),"",ThisMonth_WeekStart+7)</f>
        <v>45389</v>
      </c>
      <c r="V5" s="100"/>
      <c r="W5" s="14"/>
      <c r="X5" s="15"/>
      <c r="Y5" s="109"/>
      <c r="Z5" s="109"/>
      <c r="AA5" s="109"/>
      <c r="AB5" s="109"/>
      <c r="AC5" s="109"/>
      <c r="AD5" s="109"/>
      <c r="AE5" s="109"/>
    </row>
    <row r="6" spans="3:31" ht="18" customHeight="1">
      <c r="C6" s="17"/>
      <c r="D6" s="18"/>
      <c r="F6" s="17"/>
      <c r="G6" s="18" t="s">
        <v>25</v>
      </c>
      <c r="I6" s="17"/>
      <c r="J6" s="18"/>
      <c r="L6" s="17"/>
      <c r="M6" s="18"/>
      <c r="O6" s="17"/>
      <c r="P6" s="18"/>
      <c r="R6" s="17"/>
      <c r="S6" s="18"/>
      <c r="U6" s="17"/>
      <c r="V6" s="18"/>
      <c r="X6" s="19"/>
      <c r="Y6" s="110" t="s">
        <v>26</v>
      </c>
      <c r="Z6" s="111"/>
      <c r="AA6" s="111"/>
      <c r="AB6" s="111"/>
      <c r="AC6" s="111"/>
      <c r="AD6" s="111"/>
      <c r="AE6" s="111"/>
    </row>
    <row r="7" spans="3:31" ht="18" customHeight="1">
      <c r="C7" s="40" t="s">
        <v>27</v>
      </c>
      <c r="D7" s="41"/>
      <c r="E7" s="42"/>
      <c r="F7" s="40" t="s">
        <v>27</v>
      </c>
      <c r="G7" s="41"/>
      <c r="H7" s="42"/>
      <c r="I7" s="40" t="s">
        <v>27</v>
      </c>
      <c r="J7" s="41"/>
      <c r="K7" s="42"/>
      <c r="L7" s="40"/>
      <c r="M7" s="41"/>
      <c r="N7" s="42"/>
      <c r="O7" s="40" t="s">
        <v>27</v>
      </c>
      <c r="P7" s="41"/>
      <c r="Q7" s="35"/>
      <c r="R7" s="33"/>
      <c r="S7" s="34"/>
      <c r="U7" s="17"/>
      <c r="V7" s="18"/>
      <c r="X7" s="19"/>
      <c r="Y7" s="112" t="s">
        <v>14</v>
      </c>
      <c r="Z7" s="111"/>
      <c r="AA7" s="111"/>
      <c r="AB7" s="111"/>
      <c r="AC7" s="111"/>
      <c r="AD7" s="111"/>
      <c r="AE7" s="111"/>
    </row>
    <row r="8" spans="3:31" ht="18" customHeight="1">
      <c r="C8" s="40"/>
      <c r="D8" s="41"/>
      <c r="E8" s="42"/>
      <c r="F8" s="40"/>
      <c r="G8" s="41"/>
      <c r="H8" s="42"/>
      <c r="I8" s="40"/>
      <c r="J8" s="41"/>
      <c r="K8" s="42"/>
      <c r="L8" s="40"/>
      <c r="M8" s="41"/>
      <c r="N8" s="42"/>
      <c r="O8" s="40"/>
      <c r="P8" s="41"/>
      <c r="Q8" s="35"/>
      <c r="R8" s="33"/>
      <c r="S8" s="34"/>
      <c r="U8" s="17"/>
      <c r="V8" s="18"/>
      <c r="X8" s="19"/>
      <c r="Y8" s="113" t="s">
        <v>28</v>
      </c>
      <c r="Z8" s="111"/>
      <c r="AA8" s="111"/>
      <c r="AB8" s="111"/>
      <c r="AC8" s="111"/>
      <c r="AD8" s="111"/>
      <c r="AE8" s="111"/>
    </row>
    <row r="9" spans="3:31" ht="18" customHeight="1">
      <c r="C9" s="43"/>
      <c r="D9" s="41"/>
      <c r="E9" s="42"/>
      <c r="F9" s="40"/>
      <c r="G9" s="41"/>
      <c r="H9" s="42"/>
      <c r="I9" s="40"/>
      <c r="J9" s="41"/>
      <c r="K9" s="42"/>
      <c r="L9" s="40"/>
      <c r="M9" s="41"/>
      <c r="N9" s="42"/>
      <c r="O9" s="40"/>
      <c r="P9" s="41"/>
      <c r="Q9" s="35"/>
      <c r="R9" s="33"/>
      <c r="S9" s="34"/>
      <c r="U9" s="17"/>
      <c r="V9" s="18"/>
      <c r="X9" s="19"/>
      <c r="Y9" s="111"/>
      <c r="Z9" s="111"/>
      <c r="AA9" s="111"/>
      <c r="AB9" s="111"/>
      <c r="AC9" s="111"/>
      <c r="AD9" s="111"/>
      <c r="AE9" s="111"/>
    </row>
    <row r="10" spans="3:31" ht="18" customHeight="1">
      <c r="C10" s="42"/>
      <c r="D10" s="44"/>
      <c r="E10" s="42"/>
      <c r="F10" s="43"/>
      <c r="G10" s="44"/>
      <c r="H10" s="42"/>
      <c r="I10" s="43"/>
      <c r="J10" s="44"/>
      <c r="K10" s="42"/>
      <c r="L10" s="43"/>
      <c r="M10" s="44"/>
      <c r="N10" s="42"/>
      <c r="O10" s="43"/>
      <c r="P10" s="44"/>
      <c r="Q10" s="35"/>
      <c r="R10" s="36"/>
      <c r="S10" s="37"/>
      <c r="U10" s="20"/>
      <c r="V10" s="21"/>
      <c r="X10" s="19"/>
      <c r="Y10" s="111"/>
      <c r="Z10" s="111"/>
      <c r="AA10" s="111"/>
      <c r="AB10" s="111"/>
      <c r="AC10" s="111"/>
      <c r="AD10" s="111"/>
      <c r="AE10" s="111"/>
    </row>
    <row r="11" spans="3:31" s="16" customFormat="1" ht="18" customHeight="1">
      <c r="C11" s="101">
        <f>IF(MONTH(ThisMonth_WeekStart+8)&lt;&gt;MONTH(ThisMonth),"",ThisMonth_WeekStart+8)</f>
        <v>45390</v>
      </c>
      <c r="D11" s="101"/>
      <c r="E11" s="45"/>
      <c r="F11" s="101">
        <f>IF(MONTH(ThisMonth_WeekStart+9)&lt;&gt;MONTH(ThisMonth),"",ThisMonth_WeekStart+9)</f>
        <v>45391</v>
      </c>
      <c r="G11" s="101"/>
      <c r="H11" s="45"/>
      <c r="I11" s="101">
        <f>IF(MONTH(ThisMonth_WeekStart+10)&lt;&gt;MONTH(ThisMonth),"",ThisMonth_WeekStart+10)</f>
        <v>45392</v>
      </c>
      <c r="J11" s="101"/>
      <c r="K11" s="45"/>
      <c r="L11" s="101">
        <f>IF(MONTH(ThisMonth_WeekStart+11)&lt;&gt;MONTH(ThisMonth),"",ThisMonth_WeekStart+11)</f>
        <v>45393</v>
      </c>
      <c r="M11" s="101"/>
      <c r="N11" s="45"/>
      <c r="O11" s="101">
        <f>IF(MONTH(ThisMonth_WeekStart+12)&lt;&gt;MONTH(ThisMonth),"",ThisMonth_WeekStart+12)</f>
        <v>45394</v>
      </c>
      <c r="P11" s="101"/>
      <c r="Q11" s="39"/>
      <c r="R11" s="104">
        <f>IF(MONTH(ThisMonth_WeekStart+13)&lt;&gt;MONTH(ThisMonth),"",ThisMonth_WeekStart+13)</f>
        <v>45395</v>
      </c>
      <c r="S11" s="104"/>
      <c r="T11" s="14"/>
      <c r="U11" s="99">
        <f>IF(MONTH(ThisMonth_WeekStart+14)&lt;&gt;MONTH(ThisMonth),"",ThisMonth_WeekStart+14)</f>
        <v>45396</v>
      </c>
      <c r="V11" s="99"/>
      <c r="W11" s="14"/>
      <c r="X11" s="15"/>
      <c r="Y11" s="102"/>
      <c r="Z11" s="102"/>
      <c r="AA11" s="102"/>
      <c r="AB11" s="102"/>
      <c r="AC11" s="102"/>
      <c r="AD11" s="102"/>
      <c r="AE11" s="102"/>
    </row>
    <row r="12" spans="3:31" ht="18" customHeight="1">
      <c r="C12" s="40"/>
      <c r="D12" s="41"/>
      <c r="E12" s="42"/>
      <c r="F12" s="40"/>
      <c r="G12" s="41"/>
      <c r="H12" s="42"/>
      <c r="I12" s="40"/>
      <c r="J12" s="41"/>
      <c r="K12" s="42"/>
      <c r="L12" s="40"/>
      <c r="M12" s="41"/>
      <c r="N12" s="42"/>
      <c r="O12" s="40"/>
      <c r="P12" s="41"/>
      <c r="Q12" s="35"/>
      <c r="R12" s="33"/>
      <c r="S12" s="34"/>
      <c r="U12" s="17"/>
      <c r="V12" s="18"/>
      <c r="X12" s="19"/>
      <c r="Y12" s="102"/>
      <c r="Z12" s="102"/>
      <c r="AA12" s="102"/>
      <c r="AB12" s="102"/>
      <c r="AC12" s="102"/>
      <c r="AD12" s="102"/>
      <c r="AE12" s="102"/>
    </row>
    <row r="13" spans="3:31" ht="18" customHeight="1">
      <c r="C13" s="40"/>
      <c r="D13" s="41"/>
      <c r="E13" s="42"/>
      <c r="F13" s="40"/>
      <c r="G13" s="41"/>
      <c r="H13" s="42"/>
      <c r="I13" s="40"/>
      <c r="J13" s="41"/>
      <c r="K13" s="42"/>
      <c r="L13" s="40"/>
      <c r="M13" s="41"/>
      <c r="N13" s="42"/>
      <c r="O13" s="40"/>
      <c r="P13" s="41"/>
      <c r="Q13" s="35"/>
      <c r="R13" s="33"/>
      <c r="S13" s="34"/>
      <c r="U13" s="17"/>
      <c r="V13" s="18"/>
      <c r="X13" s="19"/>
      <c r="Y13" s="102"/>
      <c r="Z13" s="102"/>
      <c r="AA13" s="102"/>
      <c r="AB13" s="102"/>
      <c r="AC13" s="102"/>
      <c r="AD13" s="102"/>
      <c r="AE13" s="102"/>
    </row>
    <row r="14" spans="3:31" ht="18" customHeight="1">
      <c r="C14" s="40" t="s">
        <v>29</v>
      </c>
      <c r="D14" s="41"/>
      <c r="E14" s="42"/>
      <c r="F14" s="40" t="s">
        <v>27</v>
      </c>
      <c r="G14" s="41"/>
      <c r="H14" s="42"/>
      <c r="I14" s="40" t="s">
        <v>27</v>
      </c>
      <c r="J14" s="41"/>
      <c r="K14" s="42"/>
      <c r="L14" s="40"/>
      <c r="M14" s="41"/>
      <c r="N14" s="42"/>
      <c r="O14" s="40" t="s">
        <v>27</v>
      </c>
      <c r="P14" s="41"/>
      <c r="Q14" s="35"/>
      <c r="R14" s="33"/>
      <c r="S14" s="34"/>
      <c r="U14" s="17"/>
      <c r="V14" s="18"/>
      <c r="X14" s="19"/>
      <c r="Y14" s="102"/>
      <c r="Z14" s="102"/>
      <c r="AA14" s="102"/>
      <c r="AB14" s="102"/>
      <c r="AC14" s="102"/>
      <c r="AD14" s="102"/>
      <c r="AE14" s="102"/>
    </row>
    <row r="15" spans="3:31" ht="18" customHeight="1">
      <c r="C15" s="40"/>
      <c r="D15" s="41"/>
      <c r="E15" s="42"/>
      <c r="F15" s="40"/>
      <c r="G15" s="41"/>
      <c r="H15" s="42"/>
      <c r="I15" s="40"/>
      <c r="J15" s="41"/>
      <c r="K15" s="42"/>
      <c r="L15" s="40"/>
      <c r="M15" s="41"/>
      <c r="N15" s="42"/>
      <c r="O15" s="40"/>
      <c r="P15" s="41"/>
      <c r="Q15" s="35"/>
      <c r="R15" s="33"/>
      <c r="S15" s="34"/>
      <c r="U15" s="17"/>
      <c r="V15" s="18"/>
      <c r="X15" s="19"/>
      <c r="Y15" s="102"/>
      <c r="Z15" s="102"/>
      <c r="AA15" s="102"/>
      <c r="AB15" s="102"/>
      <c r="AC15" s="102"/>
      <c r="AD15" s="102"/>
      <c r="AE15" s="102"/>
    </row>
    <row r="16" spans="3:31" ht="18" customHeight="1">
      <c r="C16" s="43"/>
      <c r="D16" s="44"/>
      <c r="E16" s="42"/>
      <c r="F16" s="43"/>
      <c r="G16" s="44"/>
      <c r="H16" s="42"/>
      <c r="I16" s="43"/>
      <c r="J16" s="44"/>
      <c r="K16" s="42"/>
      <c r="L16" s="43"/>
      <c r="M16" s="44"/>
      <c r="N16" s="42"/>
      <c r="O16" s="43"/>
      <c r="P16" s="44"/>
      <c r="Q16" s="35"/>
      <c r="R16" s="36"/>
      <c r="S16" s="37"/>
      <c r="U16" s="20"/>
      <c r="V16" s="21"/>
      <c r="X16" s="19"/>
      <c r="Y16" s="102"/>
      <c r="Z16" s="102"/>
      <c r="AA16" s="102"/>
      <c r="AB16" s="102"/>
      <c r="AC16" s="102"/>
      <c r="AD16" s="102"/>
      <c r="AE16" s="102"/>
    </row>
    <row r="17" spans="3:31" s="16" customFormat="1" ht="18" customHeight="1">
      <c r="C17" s="101">
        <f>IF(MONTH(ThisMonth_WeekStart+15)&lt;&gt;MONTH(ThisMonth),"",ThisMonth_WeekStart+15)</f>
        <v>45397</v>
      </c>
      <c r="D17" s="101"/>
      <c r="E17" s="45"/>
      <c r="F17" s="101">
        <f>IF(MONTH(ThisMonth_WeekStart+16)&lt;&gt;MONTH(ThisMonth),"",ThisMonth_WeekStart+16)</f>
        <v>45398</v>
      </c>
      <c r="G17" s="101"/>
      <c r="H17" s="45"/>
      <c r="I17" s="101">
        <f>IF(MONTH(ThisMonth_WeekStart+17)&lt;&gt;MONTH(ThisMonth),"",ThisMonth_WeekStart+17)</f>
        <v>45399</v>
      </c>
      <c r="J17" s="101"/>
      <c r="K17" s="45"/>
      <c r="L17" s="101">
        <f>IF(MONTH(ThisMonth_WeekStart+18)&lt;&gt;MONTH(ThisMonth),"",ThisMonth_WeekStart+18)</f>
        <v>45400</v>
      </c>
      <c r="M17" s="101"/>
      <c r="N17" s="45"/>
      <c r="O17" s="101">
        <f>IF(MONTH(ThisMonth_WeekStart+19)&lt;&gt;MONTH(ThisMonth),"",ThisMonth_WeekStart+19)</f>
        <v>45401</v>
      </c>
      <c r="P17" s="101"/>
      <c r="Q17" s="38"/>
      <c r="R17" s="104">
        <f>IF(MONTH(ThisMonth_WeekStart+20)&lt;&gt;MONTH(ThisMonth),"",ThisMonth_WeekStart+20)</f>
        <v>45402</v>
      </c>
      <c r="S17" s="104"/>
      <c r="T17" s="13"/>
      <c r="U17" s="99">
        <f>IF(MONTH(ThisMonth_WeekStart+21)&lt;&gt;MONTH(ThisMonth),"",ThisMonth_WeekStart+21)</f>
        <v>45403</v>
      </c>
      <c r="V17" s="99"/>
      <c r="W17" s="14"/>
      <c r="X17" s="15"/>
      <c r="Y17" s="102"/>
      <c r="Z17" s="102"/>
      <c r="AA17" s="102"/>
      <c r="AB17" s="102"/>
      <c r="AC17" s="102"/>
      <c r="AD17" s="102"/>
      <c r="AE17" s="102"/>
    </row>
    <row r="18" spans="3:31" ht="18" customHeight="1">
      <c r="C18" s="40"/>
      <c r="D18" s="41"/>
      <c r="E18" s="42"/>
      <c r="F18" s="40"/>
      <c r="G18" s="41"/>
      <c r="H18" s="42"/>
      <c r="I18" s="40"/>
      <c r="J18" s="41"/>
      <c r="K18" s="42"/>
      <c r="L18" s="40"/>
      <c r="M18" s="41"/>
      <c r="N18" s="42"/>
      <c r="O18" s="40"/>
      <c r="P18" s="41"/>
      <c r="Q18" s="35"/>
      <c r="R18" s="33"/>
      <c r="S18" s="34"/>
      <c r="U18" s="17"/>
      <c r="V18" s="18"/>
      <c r="X18" s="19"/>
      <c r="Y18" s="102"/>
      <c r="Z18" s="102"/>
      <c r="AA18" s="102"/>
      <c r="AB18" s="102"/>
      <c r="AC18" s="102"/>
      <c r="AD18" s="102"/>
      <c r="AE18" s="102"/>
    </row>
    <row r="19" spans="3:31" ht="18" customHeight="1">
      <c r="C19" s="40" t="s">
        <v>30</v>
      </c>
      <c r="D19" s="41"/>
      <c r="E19" s="42"/>
      <c r="F19" s="40" t="s">
        <v>30</v>
      </c>
      <c r="G19" s="41"/>
      <c r="H19" s="42"/>
      <c r="I19" s="40" t="s">
        <v>30</v>
      </c>
      <c r="J19" s="41"/>
      <c r="K19" s="42"/>
      <c r="L19" s="40"/>
      <c r="M19" s="41"/>
      <c r="N19" s="42"/>
      <c r="O19" s="40" t="s">
        <v>30</v>
      </c>
      <c r="P19" s="41"/>
      <c r="Q19" s="35"/>
      <c r="R19" s="33"/>
      <c r="S19" s="34"/>
      <c r="U19" s="17"/>
      <c r="V19" s="18"/>
      <c r="X19" s="19"/>
      <c r="Y19" s="102"/>
      <c r="Z19" s="102"/>
      <c r="AA19" s="102"/>
      <c r="AB19" s="102"/>
      <c r="AC19" s="102"/>
      <c r="AD19" s="102"/>
      <c r="AE19" s="102"/>
    </row>
    <row r="20" spans="3:31" ht="18" customHeight="1">
      <c r="C20" s="40"/>
      <c r="D20" s="41"/>
      <c r="E20" s="42"/>
      <c r="F20" s="40"/>
      <c r="G20" s="41"/>
      <c r="H20" s="42"/>
      <c r="I20" s="40"/>
      <c r="J20" s="41"/>
      <c r="K20" s="42"/>
      <c r="L20" s="40"/>
      <c r="M20" s="41"/>
      <c r="N20" s="42"/>
      <c r="O20" s="40"/>
      <c r="P20" s="41"/>
      <c r="Q20" s="35"/>
      <c r="R20" s="33"/>
      <c r="S20" s="34"/>
      <c r="U20" s="17"/>
      <c r="V20" s="18"/>
      <c r="X20" s="19"/>
      <c r="Y20" s="102"/>
      <c r="Z20" s="102"/>
      <c r="AA20" s="102"/>
      <c r="AB20" s="102"/>
      <c r="AC20" s="102"/>
      <c r="AD20" s="102"/>
      <c r="AE20" s="102"/>
    </row>
    <row r="21" spans="3:31" ht="18" customHeight="1">
      <c r="C21" s="40"/>
      <c r="D21" s="41"/>
      <c r="E21" s="42"/>
      <c r="F21" s="40"/>
      <c r="G21" s="41"/>
      <c r="H21" s="42"/>
      <c r="I21" s="40"/>
      <c r="J21" s="41"/>
      <c r="K21" s="42"/>
      <c r="L21" s="40"/>
      <c r="M21" s="41"/>
      <c r="N21" s="42"/>
      <c r="O21" s="40"/>
      <c r="P21" s="41"/>
      <c r="Q21" s="35"/>
      <c r="R21" s="33"/>
      <c r="S21" s="34"/>
      <c r="U21" s="17"/>
      <c r="V21" s="18"/>
      <c r="X21" s="19"/>
      <c r="Y21" s="102"/>
      <c r="Z21" s="102"/>
      <c r="AA21" s="102"/>
      <c r="AB21" s="102"/>
      <c r="AC21" s="102"/>
      <c r="AD21" s="102"/>
      <c r="AE21" s="102"/>
    </row>
    <row r="22" spans="3:31" ht="18" customHeight="1">
      <c r="C22" s="43"/>
      <c r="D22" s="44"/>
      <c r="E22" s="42"/>
      <c r="F22" s="43"/>
      <c r="G22" s="44"/>
      <c r="H22" s="42"/>
      <c r="I22" s="43"/>
      <c r="J22" s="44"/>
      <c r="K22" s="42"/>
      <c r="L22" s="43"/>
      <c r="M22" s="44"/>
      <c r="N22" s="42"/>
      <c r="O22" s="43"/>
      <c r="P22" s="44"/>
      <c r="Q22" s="35"/>
      <c r="R22" s="36"/>
      <c r="S22" s="37"/>
      <c r="U22" s="20"/>
      <c r="V22" s="21"/>
      <c r="X22" s="19"/>
      <c r="Y22" s="102"/>
      <c r="Z22" s="102"/>
      <c r="AA22" s="102"/>
      <c r="AB22" s="102"/>
      <c r="AC22" s="102"/>
      <c r="AD22" s="102"/>
      <c r="AE22" s="102"/>
    </row>
    <row r="23" spans="3:31" s="16" customFormat="1" ht="18" customHeight="1">
      <c r="C23" s="101">
        <f>IF(MONTH(ThisMonth_WeekStart+22)&lt;&gt;MONTH(ThisMonth),"",ThisMonth_WeekStart+22)</f>
        <v>45404</v>
      </c>
      <c r="D23" s="101"/>
      <c r="E23" s="45"/>
      <c r="F23" s="101">
        <f>IF(MONTH(ThisMonth_WeekStart+23)&lt;&gt;MONTH(ThisMonth),"",ThisMonth_WeekStart+23)</f>
        <v>45405</v>
      </c>
      <c r="G23" s="101"/>
      <c r="H23" s="45"/>
      <c r="I23" s="101">
        <f>IF(MONTH(ThisMonth_WeekStart+24)&lt;&gt;MONTH(ThisMonth),"",ThisMonth_WeekStart+24)</f>
        <v>45406</v>
      </c>
      <c r="J23" s="101"/>
      <c r="K23" s="45"/>
      <c r="L23" s="101">
        <f>IF(MONTH(ThisMonth_WeekStart+25)&lt;&gt;MONTH(ThisMonth),"",ThisMonth_WeekStart+25)</f>
        <v>45407</v>
      </c>
      <c r="M23" s="101"/>
      <c r="N23" s="45"/>
      <c r="O23" s="101">
        <f>IF(MONTH(ThisMonth_WeekStart+26)&lt;&gt;MONTH(ThisMonth),"",ThisMonth_WeekStart+26)</f>
        <v>45408</v>
      </c>
      <c r="P23" s="101"/>
      <c r="Q23" s="38"/>
      <c r="R23" s="104">
        <f>IF(MONTH(ThisMonth_WeekStart+27)&lt;&gt;MONTH(ThisMonth),"",ThisMonth_WeekStart+27)</f>
        <v>45409</v>
      </c>
      <c r="S23" s="104"/>
      <c r="T23" s="13"/>
      <c r="U23" s="99">
        <f>IF(MONTH(ThisMonth_WeekStart+28)&lt;&gt;MONTH(ThisMonth),"",ThisMonth_WeekStart+28)</f>
        <v>45410</v>
      </c>
      <c r="V23" s="99"/>
      <c r="W23" s="14"/>
      <c r="X23" s="15"/>
    </row>
    <row r="24" spans="3:31" ht="18" customHeight="1">
      <c r="C24" s="40"/>
      <c r="D24" s="41"/>
      <c r="E24" s="42"/>
      <c r="F24" s="40"/>
      <c r="G24" s="41"/>
      <c r="H24" s="42"/>
      <c r="I24" s="40"/>
      <c r="J24" s="41"/>
      <c r="K24" s="42"/>
      <c r="L24" s="40"/>
      <c r="M24" s="41"/>
      <c r="N24" s="42"/>
      <c r="O24" s="40"/>
      <c r="P24" s="41"/>
      <c r="Q24" s="35"/>
      <c r="R24" s="33"/>
      <c r="S24" s="34"/>
      <c r="U24" s="17"/>
      <c r="V24" s="18"/>
      <c r="X24" s="19"/>
      <c r="Y24" s="106"/>
      <c r="Z24" s="103"/>
      <c r="AA24" s="103"/>
      <c r="AB24" s="103"/>
      <c r="AC24" s="103"/>
      <c r="AD24" s="103"/>
      <c r="AE24" s="103"/>
    </row>
    <row r="25" spans="3:31" ht="18" customHeight="1">
      <c r="C25" s="40" t="s">
        <v>30</v>
      </c>
      <c r="D25" s="41"/>
      <c r="E25" s="42"/>
      <c r="F25" s="40" t="s">
        <v>30</v>
      </c>
      <c r="G25" s="41"/>
      <c r="H25" s="42"/>
      <c r="I25" s="40" t="s">
        <v>30</v>
      </c>
      <c r="J25" s="41"/>
      <c r="K25" s="42"/>
      <c r="L25" s="40"/>
      <c r="M25" s="41"/>
      <c r="N25" s="42"/>
      <c r="O25" s="40" t="s">
        <v>30</v>
      </c>
      <c r="P25" s="41"/>
      <c r="Q25" s="35"/>
      <c r="R25" s="33" t="s">
        <v>31</v>
      </c>
      <c r="S25" s="34"/>
      <c r="U25" s="17"/>
      <c r="V25" s="18"/>
      <c r="X25" s="19"/>
      <c r="Y25" s="22"/>
      <c r="Z25" s="22"/>
      <c r="AA25" s="22"/>
      <c r="AB25" s="22"/>
      <c r="AC25" s="22"/>
      <c r="AD25" s="22"/>
      <c r="AE25" s="22"/>
    </row>
    <row r="26" spans="3:31" ht="18" customHeight="1">
      <c r="C26" s="40"/>
      <c r="D26" s="41"/>
      <c r="E26" s="42"/>
      <c r="F26" s="40"/>
      <c r="G26" s="41"/>
      <c r="H26" s="42"/>
      <c r="I26" s="40"/>
      <c r="J26" s="41"/>
      <c r="K26" s="42"/>
      <c r="L26" s="40"/>
      <c r="M26" s="41"/>
      <c r="N26" s="42"/>
      <c r="O26" s="40"/>
      <c r="P26" s="41"/>
      <c r="Q26" s="35"/>
      <c r="R26" s="33"/>
      <c r="S26" s="34"/>
      <c r="U26" s="17"/>
      <c r="V26" s="18"/>
      <c r="X26" s="19"/>
      <c r="Y26" s="23"/>
      <c r="Z26" s="23"/>
      <c r="AA26" s="23"/>
      <c r="AB26" s="23"/>
      <c r="AC26" s="23"/>
      <c r="AD26" s="23"/>
      <c r="AE26" s="23"/>
    </row>
    <row r="27" spans="3:31" ht="18" customHeight="1">
      <c r="C27" s="33"/>
      <c r="D27" s="34"/>
      <c r="E27" s="35"/>
      <c r="F27" s="33"/>
      <c r="G27" s="34"/>
      <c r="H27" s="35"/>
      <c r="I27" s="33"/>
      <c r="J27" s="34"/>
      <c r="K27" s="35"/>
      <c r="L27" s="33"/>
      <c r="M27" s="34"/>
      <c r="N27" s="35"/>
      <c r="O27" s="33"/>
      <c r="P27" s="34"/>
      <c r="Q27" s="35"/>
      <c r="R27" s="33"/>
      <c r="S27" s="34"/>
      <c r="U27" s="17"/>
      <c r="V27" s="18"/>
      <c r="X27" s="19"/>
      <c r="Y27" s="23"/>
      <c r="AA27" s="23"/>
      <c r="AB27" s="23"/>
      <c r="AC27" s="23"/>
      <c r="AD27" s="23"/>
      <c r="AE27" s="23"/>
    </row>
    <row r="28" spans="3:31" ht="18" customHeight="1">
      <c r="C28" s="36"/>
      <c r="D28" s="37"/>
      <c r="E28" s="35"/>
      <c r="F28" s="36"/>
      <c r="G28" s="37"/>
      <c r="H28" s="35"/>
      <c r="I28" s="36"/>
      <c r="J28" s="37"/>
      <c r="K28" s="35"/>
      <c r="L28" s="36"/>
      <c r="M28" s="37"/>
      <c r="N28" s="35"/>
      <c r="O28" s="36"/>
      <c r="P28" s="37"/>
      <c r="Q28" s="35"/>
      <c r="R28" s="36"/>
      <c r="S28" s="37"/>
      <c r="U28" s="20"/>
      <c r="V28" s="21"/>
      <c r="X28" s="19"/>
      <c r="Y28" s="23"/>
      <c r="Z28" s="23"/>
      <c r="AA28" s="23"/>
      <c r="AB28" s="23"/>
      <c r="AC28" s="23"/>
      <c r="AD28" s="23"/>
      <c r="AE28" s="23"/>
    </row>
    <row r="29" spans="3:31" s="16" customFormat="1" ht="18" customHeight="1">
      <c r="C29" s="99">
        <f>IF(MONTH(ThisMonth_WeekStart+29)&lt;&gt;MONTH(ThisMonth),"",ThisMonth_WeekStart+29)</f>
        <v>45411</v>
      </c>
      <c r="D29" s="99"/>
      <c r="E29" s="13"/>
      <c r="F29" s="99">
        <f>IF(MONTH(ThisMonth_WeekStart+30)&lt;&gt;MONTH(ThisMonth),"",ThisMonth_WeekStart+30)</f>
        <v>45412</v>
      </c>
      <c r="G29" s="99"/>
      <c r="H29" s="13"/>
      <c r="I29" s="99" t="str">
        <f>IF(MONTH(ThisMonth_WeekStart+31)&lt;&gt;MONTH(ThisMonth),"",ThisMonth_WeekStart+31)</f>
        <v/>
      </c>
      <c r="J29" s="99"/>
      <c r="K29" s="13"/>
      <c r="L29" s="99" t="str">
        <f>IF(MONTH(ThisMonth_WeekStart+32)&lt;&gt;MONTH(ThisMonth),"",ThisMonth_WeekStart+32)</f>
        <v/>
      </c>
      <c r="M29" s="99"/>
      <c r="N29" s="13"/>
      <c r="O29" s="99" t="str">
        <f>IF(MONTH(ThisMonth_WeekStart+33)&lt;&gt;MONTH(ThisMonth),"",ThisMonth_WeekStart+33)</f>
        <v/>
      </c>
      <c r="P29" s="99"/>
      <c r="Q29" s="13"/>
      <c r="R29" s="99" t="str">
        <f>IF(MONTH(ThisMonth_WeekStart+34)&lt;&gt;MONTH(ThisMonth),"",ThisMonth_WeekStart+34)</f>
        <v/>
      </c>
      <c r="S29" s="99"/>
      <c r="T29" s="13"/>
      <c r="U29" s="99" t="str">
        <f>IF(MONTH(ThisMonth_WeekStart+35)&lt;&gt;MONTH(ThisMonth),"",ThisMonth_WeekStart+35)</f>
        <v/>
      </c>
      <c r="V29" s="99"/>
      <c r="W29" s="14"/>
      <c r="X29" s="15"/>
      <c r="Y29" s="23"/>
      <c r="Z29" s="23"/>
      <c r="AA29" s="23"/>
      <c r="AB29" s="23"/>
      <c r="AC29" s="23"/>
      <c r="AD29" s="23"/>
      <c r="AE29" s="23"/>
    </row>
    <row r="30" spans="3:31" ht="18" customHeight="1">
      <c r="C30" s="28"/>
      <c r="D30" s="29"/>
      <c r="E30" s="30"/>
      <c r="F30" s="28"/>
      <c r="G30" s="29"/>
      <c r="I30" s="17"/>
      <c r="J30" s="18"/>
      <c r="L30" s="17"/>
      <c r="M30" s="18"/>
      <c r="O30" s="17"/>
      <c r="P30" s="18"/>
      <c r="R30" s="17"/>
      <c r="S30" s="18"/>
      <c r="U30" s="17"/>
      <c r="V30" s="18"/>
      <c r="X30" s="19"/>
      <c r="Y30" s="23"/>
      <c r="Z30" s="23"/>
      <c r="AA30" s="23"/>
      <c r="AB30" s="23"/>
      <c r="AC30" s="23"/>
      <c r="AD30" s="23"/>
      <c r="AE30" s="23"/>
    </row>
    <row r="31" spans="3:31" ht="18" customHeight="1">
      <c r="C31" s="28"/>
      <c r="D31" s="29"/>
      <c r="E31" s="30"/>
      <c r="F31" s="28"/>
      <c r="G31" s="29"/>
      <c r="I31" s="17"/>
      <c r="J31" s="18"/>
      <c r="L31" s="17"/>
      <c r="M31" s="18"/>
      <c r="O31" s="17"/>
      <c r="P31" s="18"/>
      <c r="R31" s="17"/>
      <c r="S31" s="18"/>
      <c r="U31" s="17"/>
      <c r="V31" s="18"/>
      <c r="X31" s="19"/>
      <c r="Y31" s="23"/>
      <c r="Z31" s="23"/>
      <c r="AA31" s="23"/>
      <c r="AB31" s="23"/>
      <c r="AC31" s="23"/>
      <c r="AD31" s="23"/>
      <c r="AE31" s="23"/>
    </row>
    <row r="32" spans="3:31" ht="18" customHeight="1">
      <c r="C32" s="28"/>
      <c r="D32" s="29"/>
      <c r="E32" s="30"/>
      <c r="F32" s="28"/>
      <c r="G32" s="29"/>
      <c r="I32" s="17"/>
      <c r="J32" s="18"/>
      <c r="L32" s="17"/>
      <c r="M32" s="18"/>
      <c r="O32" s="17"/>
      <c r="P32" s="18"/>
      <c r="R32" s="17"/>
      <c r="S32" s="18"/>
      <c r="U32" s="17"/>
      <c r="V32" s="18"/>
      <c r="X32" s="19"/>
    </row>
    <row r="33" spans="3:32" ht="18" customHeight="1">
      <c r="C33" s="28"/>
      <c r="D33" s="29"/>
      <c r="E33" s="30"/>
      <c r="F33" s="28"/>
      <c r="G33" s="29"/>
      <c r="I33" s="17"/>
      <c r="J33" s="18"/>
      <c r="L33" s="17"/>
      <c r="M33" s="18"/>
      <c r="O33" s="17"/>
      <c r="P33" s="18"/>
      <c r="R33" s="17"/>
      <c r="S33" s="18"/>
      <c r="U33" s="17"/>
      <c r="V33" s="18"/>
      <c r="X33" s="19"/>
      <c r="Y33" s="103"/>
      <c r="Z33" s="103"/>
      <c r="AA33" s="103"/>
      <c r="AB33" s="103"/>
      <c r="AC33" s="103"/>
      <c r="AD33" s="103"/>
      <c r="AE33" s="103"/>
    </row>
    <row r="34" spans="3:32" ht="18" customHeight="1">
      <c r="C34" s="31"/>
      <c r="D34" s="32"/>
      <c r="E34" s="30"/>
      <c r="F34" s="31"/>
      <c r="G34" s="32"/>
      <c r="I34" s="20"/>
      <c r="J34" s="21"/>
      <c r="L34" s="20"/>
      <c r="M34" s="21"/>
      <c r="O34" s="20"/>
      <c r="P34" s="21"/>
      <c r="R34" s="20"/>
      <c r="S34" s="21"/>
      <c r="U34" s="20"/>
      <c r="V34" s="21"/>
      <c r="X34" s="19"/>
      <c r="Y34" s="22"/>
      <c r="Z34" s="22"/>
      <c r="AA34" s="22"/>
      <c r="AB34" s="22"/>
      <c r="AC34" s="22"/>
      <c r="AD34" s="22"/>
      <c r="AE34" s="22"/>
    </row>
    <row r="35" spans="3:32" s="16" customFormat="1" ht="18" customHeight="1">
      <c r="C35" s="99" t="str">
        <f>IF(MONTH(ThisMonth_WeekStart+36)&lt;&gt;MONTH(ThisMonth),"",ThisMonth_WeekStart+36)</f>
        <v/>
      </c>
      <c r="D35" s="99"/>
      <c r="E35" s="13"/>
      <c r="F35" s="99" t="str">
        <f>IF(MONTH(ThisMonth_WeekStart+37)&lt;&gt;MONTH(ThisMonth),"",ThisMonth_WeekStart+37)</f>
        <v/>
      </c>
      <c r="G35" s="99"/>
      <c r="H35" s="13"/>
      <c r="I35" s="99" t="str">
        <f>IF(MONTH(ThisMonth_WeekStart+38)&lt;&gt;MONTH(ThisMonth),"",ThisMonth_WeekStart+38)</f>
        <v/>
      </c>
      <c r="J35" s="99"/>
      <c r="K35" s="13"/>
      <c r="L35" s="99" t="str">
        <f>IF(MONTH(ThisMonth_WeekStart+39)&lt;&gt;MONTH(ThisMonth),"",ThisMonth_WeekStart+39)</f>
        <v/>
      </c>
      <c r="M35" s="99"/>
      <c r="N35" s="13"/>
      <c r="O35" s="99" t="str">
        <f>IF(MONTH(ThisMonth_WeekStart+40)&lt;&gt;MONTH(ThisMonth),"",ThisMonth_WeekStart+40)</f>
        <v/>
      </c>
      <c r="P35" s="99"/>
      <c r="Q35" s="13"/>
      <c r="R35" s="99" t="str">
        <f>IF(MONTH(ThisMonth_WeekStart+41)&lt;&gt;MONTH(ThisMonth),"",ThisMonth_WeekStart+41)</f>
        <v/>
      </c>
      <c r="S35" s="99"/>
      <c r="T35" s="13"/>
      <c r="U35" s="99" t="str">
        <f>IF(MONTH(ThisMonth_WeekStart+42)&lt;&gt;MONTH(ThisMonth),"",ThisMonth_WeekStart+42)</f>
        <v/>
      </c>
      <c r="V35" s="99"/>
      <c r="W35" s="14"/>
      <c r="X35" s="15"/>
      <c r="Y35" s="23"/>
      <c r="Z35" s="23"/>
      <c r="AA35" s="23"/>
      <c r="AB35" s="23"/>
      <c r="AC35" s="23"/>
      <c r="AD35" s="23"/>
      <c r="AE35" s="23"/>
      <c r="AF35" s="24"/>
    </row>
    <row r="36" spans="3:32" ht="18" customHeight="1">
      <c r="C36" s="17"/>
      <c r="D36" s="18"/>
      <c r="F36" s="17"/>
      <c r="G36" s="18"/>
      <c r="I36" s="17"/>
      <c r="J36" s="18"/>
      <c r="L36" s="17"/>
      <c r="M36" s="18"/>
      <c r="O36" s="17"/>
      <c r="P36" s="18"/>
      <c r="R36" s="17"/>
      <c r="S36" s="18"/>
      <c r="U36" s="17"/>
      <c r="V36" s="18"/>
      <c r="X36" s="19"/>
      <c r="Y36" s="23"/>
      <c r="Z36" s="23"/>
      <c r="AA36" s="23"/>
      <c r="AB36" s="23"/>
      <c r="AC36" s="23"/>
      <c r="AD36" s="23"/>
      <c r="AE36" s="23"/>
      <c r="AF36" s="25"/>
    </row>
    <row r="37" spans="3:32" ht="18" customHeight="1">
      <c r="C37" s="17"/>
      <c r="D37" s="18"/>
      <c r="F37" s="17"/>
      <c r="G37" s="18"/>
      <c r="I37" s="17"/>
      <c r="J37" s="18"/>
      <c r="L37" s="17"/>
      <c r="M37" s="18"/>
      <c r="O37" s="17"/>
      <c r="P37" s="18"/>
      <c r="R37" s="17"/>
      <c r="S37" s="18"/>
      <c r="U37" s="17"/>
      <c r="V37" s="18"/>
      <c r="X37" s="19"/>
      <c r="Y37" s="23"/>
      <c r="Z37" s="23"/>
      <c r="AA37" s="23"/>
      <c r="AB37" s="23"/>
      <c r="AC37" s="23"/>
      <c r="AD37" s="23"/>
      <c r="AE37" s="23"/>
      <c r="AF37" s="25"/>
    </row>
    <row r="38" spans="3:32" ht="18" customHeight="1">
      <c r="C38" s="17"/>
      <c r="D38" s="18"/>
      <c r="F38" s="17"/>
      <c r="G38" s="18"/>
      <c r="I38" s="17"/>
      <c r="J38" s="18"/>
      <c r="L38" s="17"/>
      <c r="M38" s="18"/>
      <c r="O38" s="17"/>
      <c r="P38" s="18"/>
      <c r="R38" s="17"/>
      <c r="S38" s="18"/>
      <c r="U38" s="17"/>
      <c r="V38" s="18"/>
      <c r="X38" s="19"/>
      <c r="Y38" s="23"/>
      <c r="Z38" s="23"/>
      <c r="AA38" s="23"/>
      <c r="AB38" s="23"/>
      <c r="AC38" s="23"/>
      <c r="AD38" s="23"/>
      <c r="AE38" s="23"/>
      <c r="AF38" s="25"/>
    </row>
    <row r="39" spans="3:32" ht="18" customHeight="1">
      <c r="C39" s="17"/>
      <c r="D39" s="18"/>
      <c r="F39" s="17"/>
      <c r="G39" s="18"/>
      <c r="I39" s="17"/>
      <c r="J39" s="18"/>
      <c r="L39" s="17"/>
      <c r="M39" s="18"/>
      <c r="O39" s="17"/>
      <c r="P39" s="18"/>
      <c r="R39" s="17"/>
      <c r="S39" s="18"/>
      <c r="U39" s="17"/>
      <c r="V39" s="18"/>
      <c r="X39" s="19"/>
      <c r="Y39" s="23"/>
      <c r="Z39" s="23"/>
      <c r="AA39" s="23"/>
      <c r="AB39" s="23"/>
      <c r="AC39" s="23"/>
      <c r="AD39" s="23"/>
      <c r="AE39" s="23"/>
      <c r="AF39" s="25"/>
    </row>
    <row r="40" spans="3:32" ht="18" customHeight="1">
      <c r="C40" s="17"/>
      <c r="D40" s="18"/>
      <c r="F40" s="17"/>
      <c r="G40" s="18"/>
      <c r="I40" s="17"/>
      <c r="J40" s="18"/>
      <c r="L40" s="17"/>
      <c r="M40" s="18"/>
      <c r="O40" s="17"/>
      <c r="P40" s="18"/>
      <c r="R40" s="17"/>
      <c r="S40" s="18"/>
      <c r="U40" s="17"/>
      <c r="V40" s="18"/>
      <c r="X40" s="19"/>
      <c r="Y40" s="23" t="str">
        <f>IF(MONTH(NextMonth_WeekStart+36)&lt;&gt;MONTH(NextMonth),"",NextMonth_WeekStart+36)</f>
        <v/>
      </c>
      <c r="Z40" s="23" t="str">
        <f>IF(MONTH(NextMonth_WeekStart+37)&lt;&gt;MONTH(NextMonth),"",NextMonth_WeekStart+37)</f>
        <v/>
      </c>
      <c r="AA40" s="23" t="str">
        <f>IF(MONTH(NextMonth_WeekStart+38)&lt;&gt;MONTH(NextMonth),"",NextMonth_WeekStart+38)</f>
        <v/>
      </c>
      <c r="AB40" s="23" t="str">
        <f>IF(MONTH(NextMonth_WeekStart+39)&lt;&gt;MONTH(NextMonth),"",NextMonth_WeekStart+39)</f>
        <v/>
      </c>
      <c r="AC40" s="23" t="str">
        <f>IF(MONTH(NextMonth_WeekStart+40)&lt;&gt;MONTH(NextMonth),"",NextMonth_WeekStart+40)</f>
        <v/>
      </c>
      <c r="AD40" s="23" t="str">
        <f>IF(MONTH(NextMonth_WeekStart+41)&lt;&gt;MONTH(NextMonth),"",NextMonth_WeekStart+41)</f>
        <v/>
      </c>
      <c r="AE40" s="23" t="str">
        <f>IF(MONTH(NextMonth_WeekStart+42)&lt;&gt;MONTH(NextMonth),"",NextMonth_WeekStart+42)</f>
        <v/>
      </c>
      <c r="AF40" s="25"/>
    </row>
    <row r="41" spans="3:32" ht="9" customHeight="1"/>
    <row r="42" spans="3:32" ht="3" customHeight="1">
      <c r="C42" s="10"/>
      <c r="D42" s="11"/>
      <c r="E42" s="11"/>
      <c r="F42" s="10"/>
      <c r="G42" s="11"/>
      <c r="H42" s="11"/>
      <c r="I42" s="10"/>
      <c r="J42" s="11"/>
      <c r="K42" s="11"/>
      <c r="L42" s="10"/>
      <c r="M42" s="11"/>
      <c r="N42" s="10"/>
      <c r="O42" s="10"/>
      <c r="P42" s="11"/>
      <c r="Q42" s="11"/>
      <c r="R42" s="10"/>
      <c r="S42" s="11"/>
      <c r="T42" s="11"/>
      <c r="U42" s="10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</sheetData>
  <mergeCells count="66"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C2:G2"/>
    <mergeCell ref="Y24:AE2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Y21:AE21"/>
    <mergeCell ref="Y22:AE22"/>
    <mergeCell ref="Y16:AE16"/>
    <mergeCell ref="Y17:AE17"/>
    <mergeCell ref="Y18:AE18"/>
    <mergeCell ref="I35:J35"/>
    <mergeCell ref="L35:M35"/>
    <mergeCell ref="O35:P35"/>
    <mergeCell ref="R35:S35"/>
    <mergeCell ref="U35:V35"/>
    <mergeCell ref="Y19:AE19"/>
    <mergeCell ref="Y20:AE20"/>
    <mergeCell ref="Y33:AE33"/>
    <mergeCell ref="I11:J11"/>
    <mergeCell ref="L11:M11"/>
    <mergeCell ref="O11:P11"/>
    <mergeCell ref="R11:S11"/>
    <mergeCell ref="U11:V11"/>
    <mergeCell ref="I29:J29"/>
    <mergeCell ref="L29:M29"/>
    <mergeCell ref="O29:P29"/>
    <mergeCell ref="R29:S29"/>
    <mergeCell ref="U29:V29"/>
    <mergeCell ref="I5:J5"/>
    <mergeCell ref="L5:M5"/>
    <mergeCell ref="O5:P5"/>
    <mergeCell ref="R5:S5"/>
    <mergeCell ref="U5:V5"/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</mergeCells>
  <conditionalFormatting sqref="C6:C9 C12:C16 C18:C22 C24:C28 C30:C34">
    <cfRule type="expression" dxfId="63" priority="84" stopIfTrue="1">
      <formula>OFFSET(C6,0,1)="Werk"</formula>
    </cfRule>
    <cfRule type="expression" dxfId="62" priority="85" stopIfTrue="1">
      <formula>OFFSET(C6,0,1)="Thuis"</formula>
    </cfRule>
    <cfRule type="expression" dxfId="61" priority="86" stopIfTrue="1">
      <formula>OFFSET(C6,0,1)="Persoonlijk"</formula>
    </cfRule>
    <cfRule type="expression" dxfId="60" priority="88">
      <formula>OFFSET(C6,0,1)="Verjaardag"</formula>
    </cfRule>
  </conditionalFormatting>
  <conditionalFormatting sqref="C36:C40">
    <cfRule type="expression" dxfId="59" priority="20" stopIfTrue="1">
      <formula>OFFSET(C36,0,1)="Werk"</formula>
    </cfRule>
    <cfRule type="expression" dxfId="58" priority="21" stopIfTrue="1">
      <formula>OFFSET(C36,0,1)="Thuis"</formula>
    </cfRule>
    <cfRule type="expression" dxfId="57" priority="22" stopIfTrue="1">
      <formula>OFFSET(C36,0,1)="Persoonlijk"</formula>
    </cfRule>
    <cfRule type="expression" dxfId="56" priority="24">
      <formula>OFFSET(C36,0,1)="Verjaardag"</formula>
    </cfRule>
  </conditionalFormatting>
  <conditionalFormatting sqref="D6:D10 D12:D16 D18:D22 D24:D28 D30:D34">
    <cfRule type="expression" dxfId="55" priority="81">
      <formula>D6="Werk"</formula>
    </cfRule>
    <cfRule type="expression" dxfId="54" priority="82">
      <formula>D6="Thuis"</formula>
    </cfRule>
    <cfRule type="expression" dxfId="53" priority="83">
      <formula>D6="Persoonlijk"</formula>
    </cfRule>
    <cfRule type="expression" dxfId="52" priority="87">
      <formula>D6="Verjaardag"</formula>
    </cfRule>
  </conditionalFormatting>
  <conditionalFormatting sqref="D36:D40">
    <cfRule type="expression" dxfId="51" priority="17">
      <formula>D36="Werk"</formula>
    </cfRule>
    <cfRule type="expression" dxfId="50" priority="18">
      <formula>D36="Thuis"</formula>
    </cfRule>
    <cfRule type="expression" dxfId="49" priority="19">
      <formula>D36="Persoonlijk"</formula>
    </cfRule>
    <cfRule type="expression" dxfId="48" priority="23">
      <formula>D36="Verjaardag"</formula>
    </cfRule>
  </conditionalFormatting>
  <conditionalFormatting sqref="F6:F10 I6:I10 L6:L10 O6:O10 R6:R10 U6:U10 F12:F16 I12:I16 L12:L16 O12:O16 R12:R16 U12:U16 F18:F22 I18:I22 L18:L22 O18:O22 R18:R22 U18:U22 F24:F28 I24:I28 L24:L28 O24:O28 R24:R28 U24:U28 F30:F34 I30:I34 L30:L34 O30:O34 R30:R34 U30:U34">
    <cfRule type="expression" dxfId="47" priority="12" stopIfTrue="1">
      <formula>OFFSET(F6,0,1)="Werk"</formula>
    </cfRule>
    <cfRule type="expression" dxfId="46" priority="13" stopIfTrue="1">
      <formula>OFFSET(F6,0,1)="Thuis"</formula>
    </cfRule>
    <cfRule type="expression" dxfId="45" priority="14" stopIfTrue="1">
      <formula>OFFSET(F6,0,1)="Persoonlijk"</formula>
    </cfRule>
    <cfRule type="expression" dxfId="44" priority="16">
      <formula>OFFSET(F6,0,1)="Verjaardag"</formula>
    </cfRule>
  </conditionalFormatting>
  <conditionalFormatting sqref="F36:F40 I36:I40 L36:L40 O36:O40 R36:R40 U36:U40">
    <cfRule type="expression" dxfId="43" priority="4" stopIfTrue="1">
      <formula>OFFSET(F36,0,1)="Werk"</formula>
    </cfRule>
    <cfRule type="expression" dxfId="42" priority="5" stopIfTrue="1">
      <formula>OFFSET(F36,0,1)="Thuis"</formula>
    </cfRule>
    <cfRule type="expression" dxfId="41" priority="6" stopIfTrue="1">
      <formula>OFFSET(F36,0,1)="Persoonlijk"</formula>
    </cfRule>
    <cfRule type="expression" dxfId="40" priority="8">
      <formula>OFFSET(F36,0,1)="Verjaardag"</formula>
    </cfRule>
  </conditionalFormatting>
  <conditionalFormatting sqref="G6:G10 J6:J10 M6:M10 P6:P10 S6:S10 V6:V10 G12:G16 J12:J16 M12:M16 P12:P16 S12:S16 V12:V16 G18:G22 J18:J22 M18:M22 P18:P22 S18:S22 V18:V22 G24:G28 J24:J28 M24:M28 P24:P28 S24:S28 V24:V28 G30:G34 J30:J34 M30:M34 P30:P34 S30:S34 V30:V34">
    <cfRule type="expression" dxfId="39" priority="9">
      <formula>G6="Werk"</formula>
    </cfRule>
    <cfRule type="expression" dxfId="38" priority="10">
      <formula>G6="Thuis"</formula>
    </cfRule>
    <cfRule type="expression" dxfId="37" priority="11">
      <formula>G6="Persoonlijk"</formula>
    </cfRule>
    <cfRule type="expression" dxfId="36" priority="15">
      <formula>G6="Verjaardag"</formula>
    </cfRule>
  </conditionalFormatting>
  <conditionalFormatting sqref="G36:G40 J36:J40 M36:M40 P36:P40 S36:S40 V36:V40">
    <cfRule type="expression" dxfId="35" priority="1">
      <formula>G36="Werk"</formula>
    </cfRule>
    <cfRule type="expression" dxfId="34" priority="2">
      <formula>G36="Thuis"</formula>
    </cfRule>
    <cfRule type="expression" dxfId="33" priority="3">
      <formula>G36="Persoonlijk"</formula>
    </cfRule>
    <cfRule type="expression" dxfId="32" priority="7">
      <formula>G36="Verjaardag"</formula>
    </cfRule>
  </conditionalFormatting>
  <dataValidations count="8">
    <dataValidation type="list" allowBlank="1" showInputMessage="1" showErrorMessage="1" sqref="M36:M40 P36:P40 S36:S40 D6:D10 D36:D40 G6:G10 G36:G40 J6:J10 J36:J40 M6:M10 S6:S10 P6:P10 V6:V10 D13:D16 G12:G16 J12:J16 M12:M16 P12:P16 S12:S16 V12:V16 D18:D22 G18:G22 J18:J22 M18:M22 P18:P22 S18:S22 V18:V22 D24:D28 G24:G28 J24:J28 M24:M28 P24:P28 S24:S28 V24:V28 D30:D34 G30:G34 J30:J34 M30:M34 P30:P34 S30:S34 V30:V34 V36:V40" xr:uid="{00000000-0002-0000-0000-000000000000}">
      <formula1>List_Categories</formula1>
    </dataValidation>
    <dataValidation type="list" allowBlank="1" showInputMessage="1" showErrorMessage="1" prompt="Selecteer maand in deze vervolgkeuzelijst" sqref="C2:G2" xr:uid="{00000000-0002-0000-0000-000001000000}">
      <formula1>List_Months</formula1>
    </dataValidation>
    <dataValidation allowBlank="1" showInputMessage="1" showErrorMessage="1" promptTitle="Persoonlijke maandplanner" prompt="_x000a_Gebruik deze sjabloon om eenvoudig een persoonlijke maandplanner te maken._x000a__x000a_Selecteer een maand in de vervolgkeuzelijst in cel C2. _x000a__x000a_Ga naar cel C11 &amp; C12 voor de volgende instructierichtlijnen." sqref="A1" xr:uid="{00000000-0002-0000-0000-000002000000}"/>
    <dataValidation allowBlank="1" showInputMessage="1" showErrorMessage="1" prompt="Kalenderdag wordt automatisch bijgewerkt in deze ce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="Voer in deze cel een notitie in. _x000a__x000a_Gebruik de cel aan de rechterkant (cel D12) om een categorie in te stellen." sqref="C12" xr:uid="{00000000-0002-0000-0000-000004000000}"/>
    <dataValidation type="list" allowBlank="1" showInputMessage="1" showErrorMessage="1" prompt="Selecteer een categorie in deze vervolgkeuzelijst. _x000a__x000a_Celmarkering wordt gewijzigd op basis van de geselecteerde categorie." sqref="D12" xr:uid="{00000000-0002-0000-0000-000005000000}">
      <formula1>List_Categories</formula1>
    </dataValidation>
    <dataValidation allowBlank="1" showInputMessage="1" showErrorMessage="1" prompt="Kalender voor vorige maand" sqref="Y24:AE24" xr:uid="{00000000-0002-0000-0000-000006000000}"/>
    <dataValidation allowBlank="1" showInputMessage="1" showErrorMessage="1" prompt="Kalender voor volgende maand" sqref="Y33:AE33" xr:uid="{00000000-0002-0000-0000-000007000000}"/>
  </dataValidations>
  <printOptions verticalCentered="1"/>
  <pageMargins left="0.25" right="0.25" top="0.25" bottom="0.25" header="0.3" footer="0.3"/>
  <pageSetup paperSize="9" scale="78" fitToWidth="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2D3B-D977-4E00-AC7D-4A55E1244230}">
  <sheetPr>
    <pageSetUpPr fitToPage="1"/>
  </sheetPr>
  <dimension ref="B1:AF42"/>
  <sheetViews>
    <sheetView showGridLines="0" zoomScale="51" zoomScaleNormal="100" workbookViewId="0">
      <selection activeCell="C2" sqref="C2:G2"/>
    </sheetView>
  </sheetViews>
  <sheetFormatPr defaultColWidth="9" defaultRowHeight="18" customHeight="1"/>
  <cols>
    <col min="1" max="1" width="3.375" style="4" customWidth="1"/>
    <col min="2" max="2" width="11.25" style="4" customWidth="1"/>
    <col min="3" max="3" width="33.625" style="3" customWidth="1"/>
    <col min="4" max="4" width="3.625" style="4" customWidth="1"/>
    <col min="5" max="5" width="1.625" style="4" customWidth="1"/>
    <col min="6" max="6" width="33.625" style="3" customWidth="1"/>
    <col min="7" max="7" width="3.625" style="4" customWidth="1"/>
    <col min="8" max="8" width="1.625" style="4" customWidth="1"/>
    <col min="9" max="9" width="33.625" style="3" customWidth="1"/>
    <col min="10" max="10" width="3.625" style="4" customWidth="1"/>
    <col min="11" max="11" width="1.625" style="4" customWidth="1"/>
    <col min="12" max="12" width="33.625" style="3" customWidth="1"/>
    <col min="13" max="13" width="3.625" style="4" customWidth="1"/>
    <col min="14" max="14" width="1.625" style="4" customWidth="1"/>
    <col min="15" max="15" width="33.625" style="3" customWidth="1"/>
    <col min="16" max="16" width="3.625" style="4" customWidth="1"/>
    <col min="17" max="17" width="1.625" style="4" customWidth="1"/>
    <col min="18" max="18" width="33.625" style="3" customWidth="1"/>
    <col min="19" max="19" width="3.625" style="4" customWidth="1"/>
    <col min="20" max="20" width="1.625" style="4" customWidth="1"/>
    <col min="21" max="21" width="33.625" style="3" customWidth="1"/>
    <col min="22" max="22" width="3.5" style="4" customWidth="1"/>
    <col min="23" max="24" width="1.625" style="4" customWidth="1"/>
    <col min="25" max="31" width="4.625" style="4" customWidth="1"/>
    <col min="32" max="32" width="1.625" style="4" customWidth="1"/>
    <col min="33" max="16384" width="9" style="4"/>
  </cols>
  <sheetData>
    <row r="1" spans="2:31" ht="9" customHeight="1">
      <c r="AE1" s="4" t="s">
        <v>16</v>
      </c>
    </row>
    <row r="2" spans="2:31" s="5" customFormat="1" ht="66" customHeight="1">
      <c r="C2" s="105" t="s">
        <v>32</v>
      </c>
      <c r="D2" s="105"/>
      <c r="E2" s="105"/>
      <c r="F2" s="105"/>
      <c r="G2" s="105"/>
      <c r="I2" s="6"/>
      <c r="J2" s="7"/>
      <c r="L2" s="6"/>
      <c r="M2" s="7"/>
      <c r="O2" s="8"/>
      <c r="P2" s="9"/>
      <c r="Q2" s="9"/>
      <c r="R2" s="8"/>
      <c r="S2" s="9"/>
      <c r="T2" s="9"/>
      <c r="U2" s="6"/>
      <c r="V2" s="7"/>
    </row>
    <row r="3" spans="2:31" ht="3" customHeight="1">
      <c r="C3" s="10"/>
      <c r="D3" s="11"/>
      <c r="E3" s="11"/>
      <c r="F3" s="10"/>
      <c r="G3" s="11"/>
      <c r="H3" s="11"/>
      <c r="I3" s="10"/>
      <c r="J3" s="11"/>
      <c r="K3" s="11"/>
      <c r="L3" s="10"/>
      <c r="M3" s="11"/>
      <c r="N3" s="10"/>
      <c r="O3" s="10"/>
      <c r="P3" s="11"/>
      <c r="Q3" s="11"/>
      <c r="R3" s="10"/>
      <c r="S3" s="11"/>
      <c r="T3" s="11"/>
      <c r="U3" s="10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2:31" s="12" customFormat="1" ht="35.25" customHeight="1" thickBot="1">
      <c r="C4" s="26" t="s">
        <v>18</v>
      </c>
      <c r="D4" s="26"/>
      <c r="E4" s="27"/>
      <c r="F4" s="26" t="s">
        <v>19</v>
      </c>
      <c r="G4" s="26"/>
      <c r="H4" s="27"/>
      <c r="I4" s="26" t="s">
        <v>20</v>
      </c>
      <c r="J4" s="26"/>
      <c r="K4" s="27"/>
      <c r="L4" s="26" t="s">
        <v>21</v>
      </c>
      <c r="M4" s="26"/>
      <c r="N4" s="27"/>
      <c r="O4" s="26" t="s">
        <v>22</v>
      </c>
      <c r="P4" s="26"/>
      <c r="Q4" s="27"/>
      <c r="R4" s="108" t="s">
        <v>23</v>
      </c>
      <c r="S4" s="108"/>
      <c r="T4" s="27"/>
      <c r="U4" s="108" t="s">
        <v>24</v>
      </c>
      <c r="V4" s="108"/>
      <c r="Y4" s="107"/>
      <c r="Z4" s="107"/>
      <c r="AA4" s="107"/>
      <c r="AB4" s="107"/>
      <c r="AC4" s="107"/>
      <c r="AD4" s="107"/>
      <c r="AE4" s="107"/>
    </row>
    <row r="5" spans="2:31" s="16" customFormat="1" ht="18" customHeight="1">
      <c r="B5" s="67"/>
      <c r="C5" s="117" t="str">
        <f>IF(MONTH(ThisMonth_WeekStart+1)&lt;&gt;MONTH(ThisMonth),"",ThisMonth_WeekStart+1)</f>
        <v/>
      </c>
      <c r="D5" s="117"/>
      <c r="E5" s="68"/>
      <c r="F5" s="117" t="str">
        <f>IF(MONTH(ThisMonth_WeekStart+2)&lt;&gt;MONTH(ThisMonth),"",ThisMonth_WeekStart+2)</f>
        <v/>
      </c>
      <c r="G5" s="117"/>
      <c r="H5" s="68"/>
      <c r="I5" s="117" t="str">
        <f>IF(MONTH(ThisMonth_WeekStart+3)&lt;&gt;MONTH(ThisMonth),"",ThisMonth_WeekStart+3)</f>
        <v/>
      </c>
      <c r="J5" s="117"/>
      <c r="K5" s="68"/>
      <c r="L5" s="117" t="str">
        <f>IF(MONTH(ThisMonth_WeekStart+4)&lt;&gt;MONTH(ThisMonth),"",ThisMonth_WeekStart+4)</f>
        <v/>
      </c>
      <c r="M5" s="117"/>
      <c r="N5" s="69"/>
      <c r="O5" s="117">
        <f>IF(MONTH(ThisMonth_WeekStart+5)&lt;&gt;MONTH(ThisMonth),"",ThisMonth_WeekStart+5)</f>
        <v>45352</v>
      </c>
      <c r="P5" s="117"/>
      <c r="Q5" s="69"/>
      <c r="R5" s="117">
        <f>IF(MONTH(ThisMonth_WeekStart+6)&lt;&gt;MONTH(ThisMonth),"",ThisMonth_WeekStart+6)</f>
        <v>45353</v>
      </c>
      <c r="S5" s="117"/>
      <c r="T5" s="69"/>
      <c r="U5" s="117">
        <f>IF(MONTH(ThisMonth_WeekStart+7)&lt;&gt;MONTH(ThisMonth),"",ThisMonth_WeekStart+7)</f>
        <v>45354</v>
      </c>
      <c r="V5" s="117"/>
      <c r="W5" s="69"/>
      <c r="X5" s="70"/>
      <c r="Y5" s="114"/>
      <c r="Z5" s="114"/>
      <c r="AA5" s="114"/>
      <c r="AB5" s="114"/>
      <c r="AC5" s="114"/>
      <c r="AD5" s="114"/>
      <c r="AE5" s="114"/>
    </row>
    <row r="6" spans="2:31" ht="18" customHeight="1">
      <c r="B6" s="35"/>
      <c r="C6" s="33"/>
      <c r="D6" s="34"/>
      <c r="E6" s="35"/>
      <c r="F6" s="33"/>
      <c r="G6" s="34" t="s">
        <v>25</v>
      </c>
      <c r="H6" s="35"/>
      <c r="I6" s="33"/>
      <c r="J6" s="34"/>
      <c r="K6" s="35"/>
      <c r="L6" s="33"/>
      <c r="M6" s="34"/>
      <c r="N6" s="35"/>
      <c r="O6" s="33"/>
      <c r="P6" s="34"/>
      <c r="Q6" s="35"/>
      <c r="R6" s="33"/>
      <c r="S6" s="34"/>
      <c r="T6" s="35"/>
      <c r="U6" s="33"/>
      <c r="V6" s="34"/>
      <c r="W6" s="35"/>
      <c r="X6" s="71"/>
      <c r="Y6" s="110" t="s">
        <v>26</v>
      </c>
      <c r="Z6" s="111"/>
      <c r="AA6" s="111"/>
      <c r="AB6" s="111"/>
      <c r="AC6" s="111"/>
      <c r="AD6" s="111"/>
      <c r="AE6" s="111"/>
    </row>
    <row r="7" spans="2:31" ht="18" customHeight="1">
      <c r="B7" s="35"/>
      <c r="C7" s="33"/>
      <c r="D7" s="34"/>
      <c r="E7" s="35"/>
      <c r="F7" s="33"/>
      <c r="G7" s="34"/>
      <c r="H7" s="35"/>
      <c r="I7" s="33"/>
      <c r="J7" s="34"/>
      <c r="K7" s="35"/>
      <c r="L7" s="33"/>
      <c r="M7" s="34"/>
      <c r="N7" s="35"/>
      <c r="O7" s="33"/>
      <c r="P7" s="34"/>
      <c r="Q7" s="35"/>
      <c r="R7" s="33"/>
      <c r="S7" s="34"/>
      <c r="T7" s="35"/>
      <c r="U7" s="33"/>
      <c r="V7" s="34"/>
      <c r="W7" s="35"/>
      <c r="X7" s="71"/>
      <c r="Y7" s="112" t="s">
        <v>14</v>
      </c>
      <c r="Z7" s="111"/>
      <c r="AA7" s="111"/>
      <c r="AB7" s="111"/>
      <c r="AC7" s="111"/>
      <c r="AD7" s="111"/>
      <c r="AE7" s="111"/>
    </row>
    <row r="8" spans="2:31" ht="18" customHeight="1">
      <c r="B8" s="35"/>
      <c r="C8" s="33"/>
      <c r="D8" s="34"/>
      <c r="E8" s="35"/>
      <c r="F8" s="33"/>
      <c r="G8" s="34"/>
      <c r="H8" s="35"/>
      <c r="I8" s="33"/>
      <c r="J8" s="34"/>
      <c r="K8" s="35"/>
      <c r="L8" s="33"/>
      <c r="M8" s="34"/>
      <c r="N8" s="35"/>
      <c r="O8" s="33"/>
      <c r="P8" s="34"/>
      <c r="Q8" s="35"/>
      <c r="R8" s="33"/>
      <c r="S8" s="34"/>
      <c r="T8" s="35"/>
      <c r="U8" s="33"/>
      <c r="V8" s="34"/>
      <c r="W8" s="35"/>
      <c r="X8" s="71"/>
      <c r="Y8" s="113" t="s">
        <v>28</v>
      </c>
      <c r="Z8" s="111"/>
      <c r="AA8" s="111"/>
      <c r="AB8" s="111"/>
      <c r="AC8" s="111"/>
      <c r="AD8" s="111"/>
      <c r="AE8" s="111"/>
    </row>
    <row r="9" spans="2:31" ht="18" customHeight="1">
      <c r="B9" s="35"/>
      <c r="C9" s="36"/>
      <c r="D9" s="34"/>
      <c r="E9" s="35"/>
      <c r="F9" s="33"/>
      <c r="G9" s="34"/>
      <c r="H9" s="35"/>
      <c r="I9" s="33"/>
      <c r="J9" s="34"/>
      <c r="K9" s="35"/>
      <c r="L9" s="33"/>
      <c r="M9" s="34"/>
      <c r="N9" s="35"/>
      <c r="O9" s="33"/>
      <c r="P9" s="34"/>
      <c r="Q9" s="35"/>
      <c r="R9" s="33"/>
      <c r="S9" s="34"/>
      <c r="T9" s="35"/>
      <c r="U9" s="33"/>
      <c r="V9" s="34"/>
      <c r="W9" s="35"/>
      <c r="X9" s="71"/>
      <c r="Y9" s="111"/>
      <c r="Z9" s="111"/>
      <c r="AA9" s="111"/>
      <c r="AB9" s="111"/>
      <c r="AC9" s="111"/>
      <c r="AD9" s="111"/>
      <c r="AE9" s="111"/>
    </row>
    <row r="10" spans="2:31" ht="18" customHeight="1">
      <c r="B10" s="35"/>
      <c r="C10" s="35"/>
      <c r="D10" s="37"/>
      <c r="E10" s="35"/>
      <c r="F10" s="36"/>
      <c r="G10" s="37"/>
      <c r="H10" s="35"/>
      <c r="I10" s="36"/>
      <c r="J10" s="37"/>
      <c r="K10" s="35"/>
      <c r="L10" s="36"/>
      <c r="M10" s="37"/>
      <c r="N10" s="35"/>
      <c r="O10" s="36"/>
      <c r="P10" s="37"/>
      <c r="Q10" s="35"/>
      <c r="R10" s="36"/>
      <c r="S10" s="37"/>
      <c r="T10" s="35"/>
      <c r="U10" s="36"/>
      <c r="V10" s="37"/>
      <c r="W10" s="35"/>
      <c r="X10" s="71"/>
      <c r="Y10" s="111"/>
      <c r="Z10" s="111"/>
      <c r="AA10" s="111"/>
      <c r="AB10" s="111"/>
      <c r="AC10" s="111"/>
      <c r="AD10" s="111"/>
      <c r="AE10" s="111"/>
    </row>
    <row r="11" spans="2:31" s="16" customFormat="1" ht="18" customHeight="1">
      <c r="B11" s="35"/>
      <c r="C11" s="104">
        <f>IF(MONTH(ThisMonth_WeekStart+8)&lt;&gt;MONTH(ThisMonth),"",ThisMonth_WeekStart+8)</f>
        <v>45355</v>
      </c>
      <c r="D11" s="104"/>
      <c r="E11" s="38"/>
      <c r="F11" s="104">
        <f>IF(MONTH(ThisMonth_WeekStart+9)&lt;&gt;MONTH(ThisMonth),"",ThisMonth_WeekStart+9)</f>
        <v>45356</v>
      </c>
      <c r="G11" s="104"/>
      <c r="H11" s="38"/>
      <c r="I11" s="104">
        <f>IF(MONTH(ThisMonth_WeekStart+10)&lt;&gt;MONTH(ThisMonth),"",ThisMonth_WeekStart+10)</f>
        <v>45357</v>
      </c>
      <c r="J11" s="104"/>
      <c r="K11" s="38"/>
      <c r="L11" s="104">
        <f>IF(MONTH(ThisMonth_WeekStart+11)&lt;&gt;MONTH(ThisMonth),"",ThisMonth_WeekStart+11)</f>
        <v>45358</v>
      </c>
      <c r="M11" s="104"/>
      <c r="N11" s="38"/>
      <c r="O11" s="104">
        <f>IF(MONTH(ThisMonth_WeekStart+12)&lt;&gt;MONTH(ThisMonth),"",ThisMonth_WeekStart+12)</f>
        <v>45359</v>
      </c>
      <c r="P11" s="104"/>
      <c r="Q11" s="39"/>
      <c r="R11" s="104">
        <f>IF(MONTH(ThisMonth_WeekStart+13)&lt;&gt;MONTH(ThisMonth),"",ThisMonth_WeekStart+13)</f>
        <v>45360</v>
      </c>
      <c r="S11" s="104"/>
      <c r="T11" s="39"/>
      <c r="U11" s="104">
        <f>IF(MONTH(ThisMonth_WeekStart+14)&lt;&gt;MONTH(ThisMonth),"",ThisMonth_WeekStart+14)</f>
        <v>45361</v>
      </c>
      <c r="V11" s="104"/>
      <c r="W11" s="39"/>
      <c r="X11" s="71"/>
      <c r="Y11" s="111"/>
      <c r="Z11" s="111"/>
      <c r="AA11" s="111"/>
      <c r="AB11" s="111"/>
      <c r="AC11" s="111"/>
      <c r="AD11" s="111"/>
      <c r="AE11" s="111"/>
    </row>
    <row r="12" spans="2:31" ht="18" customHeight="1">
      <c r="B12" s="35"/>
      <c r="C12" s="33"/>
      <c r="D12" s="34"/>
      <c r="E12" s="35"/>
      <c r="F12" s="33"/>
      <c r="G12" s="34"/>
      <c r="H12" s="35"/>
      <c r="I12" s="33"/>
      <c r="J12" s="34"/>
      <c r="K12" s="35"/>
      <c r="L12" s="33"/>
      <c r="M12" s="34"/>
      <c r="N12" s="35"/>
      <c r="O12" s="33"/>
      <c r="P12" s="34"/>
      <c r="Q12" s="35"/>
      <c r="R12" s="33"/>
      <c r="S12" s="34"/>
      <c r="T12" s="35"/>
      <c r="U12" s="33"/>
      <c r="V12" s="34"/>
      <c r="W12" s="35"/>
      <c r="X12" s="71"/>
      <c r="Y12" s="111"/>
      <c r="Z12" s="111"/>
      <c r="AA12" s="111"/>
      <c r="AB12" s="111"/>
      <c r="AC12" s="111"/>
      <c r="AD12" s="111"/>
      <c r="AE12" s="111"/>
    </row>
    <row r="13" spans="2:31" ht="18" customHeight="1">
      <c r="B13" s="35"/>
      <c r="C13" s="33"/>
      <c r="D13" s="34"/>
      <c r="E13" s="35"/>
      <c r="F13" s="33"/>
      <c r="G13" s="34"/>
      <c r="H13" s="35"/>
      <c r="I13" s="33"/>
      <c r="J13" s="34"/>
      <c r="K13" s="35"/>
      <c r="L13" s="33"/>
      <c r="M13" s="34"/>
      <c r="N13" s="35"/>
      <c r="O13" s="33"/>
      <c r="P13" s="34"/>
      <c r="Q13" s="35"/>
      <c r="R13" s="33"/>
      <c r="S13" s="34"/>
      <c r="T13" s="35"/>
      <c r="U13" s="33"/>
      <c r="V13" s="34"/>
      <c r="W13" s="35"/>
      <c r="X13" s="71"/>
      <c r="Y13" s="111"/>
      <c r="Z13" s="111"/>
      <c r="AA13" s="111"/>
      <c r="AB13" s="111"/>
      <c r="AC13" s="111"/>
      <c r="AD13" s="111"/>
      <c r="AE13" s="111"/>
    </row>
    <row r="14" spans="2:31" ht="18" customHeight="1">
      <c r="B14" s="35"/>
      <c r="C14" s="33"/>
      <c r="D14" s="34"/>
      <c r="E14" s="35"/>
      <c r="F14" s="33"/>
      <c r="G14" s="34"/>
      <c r="H14" s="35"/>
      <c r="I14" s="33"/>
      <c r="J14" s="34"/>
      <c r="K14" s="35"/>
      <c r="L14" s="33"/>
      <c r="M14" s="34"/>
      <c r="N14" s="35"/>
      <c r="O14" s="33"/>
      <c r="P14" s="34"/>
      <c r="Q14" s="35"/>
      <c r="R14" s="33"/>
      <c r="S14" s="34"/>
      <c r="T14" s="35"/>
      <c r="U14" s="33"/>
      <c r="V14" s="34"/>
      <c r="W14" s="35"/>
      <c r="X14" s="71"/>
      <c r="Y14" s="111"/>
      <c r="Z14" s="111"/>
      <c r="AA14" s="111"/>
      <c r="AB14" s="111"/>
      <c r="AC14" s="111"/>
      <c r="AD14" s="111"/>
      <c r="AE14" s="111"/>
    </row>
    <row r="15" spans="2:31" ht="18" customHeight="1">
      <c r="B15" s="35"/>
      <c r="C15" s="33"/>
      <c r="D15" s="34"/>
      <c r="E15" s="35"/>
      <c r="F15" s="33"/>
      <c r="G15" s="34"/>
      <c r="H15" s="35"/>
      <c r="I15" s="33"/>
      <c r="J15" s="34"/>
      <c r="K15" s="35"/>
      <c r="L15" s="33"/>
      <c r="M15" s="34"/>
      <c r="N15" s="35"/>
      <c r="O15" s="33"/>
      <c r="P15" s="34"/>
      <c r="Q15" s="35"/>
      <c r="R15" s="33"/>
      <c r="S15" s="34"/>
      <c r="T15" s="35"/>
      <c r="U15" s="33"/>
      <c r="V15" s="34"/>
      <c r="W15" s="35"/>
      <c r="X15" s="71"/>
      <c r="Y15" s="111"/>
      <c r="Z15" s="111"/>
      <c r="AA15" s="111"/>
      <c r="AB15" s="111"/>
      <c r="AC15" s="111"/>
      <c r="AD15" s="111"/>
      <c r="AE15" s="111"/>
    </row>
    <row r="16" spans="2:31" ht="18" customHeight="1">
      <c r="B16" s="35"/>
      <c r="C16" s="36"/>
      <c r="D16" s="37"/>
      <c r="E16" s="35"/>
      <c r="F16" s="36"/>
      <c r="G16" s="37"/>
      <c r="H16" s="35"/>
      <c r="I16" s="36"/>
      <c r="J16" s="37"/>
      <c r="K16" s="35"/>
      <c r="L16" s="36"/>
      <c r="M16" s="37"/>
      <c r="N16" s="35"/>
      <c r="O16" s="36"/>
      <c r="P16" s="37"/>
      <c r="Q16" s="35"/>
      <c r="R16" s="36"/>
      <c r="S16" s="37"/>
      <c r="T16" s="35"/>
      <c r="U16" s="36"/>
      <c r="V16" s="37"/>
      <c r="W16" s="35"/>
      <c r="X16" s="71"/>
      <c r="Y16" s="111"/>
      <c r="Z16" s="111"/>
      <c r="AA16" s="111"/>
      <c r="AB16" s="111"/>
      <c r="AC16" s="111"/>
      <c r="AD16" s="111"/>
      <c r="AE16" s="111"/>
    </row>
    <row r="17" spans="2:31" s="16" customFormat="1" ht="18" customHeight="1">
      <c r="B17" s="35"/>
      <c r="C17" s="104">
        <f>IF(MONTH(ThisMonth_WeekStart+15)&lt;&gt;MONTH(ThisMonth),"",ThisMonth_WeekStart+15)</f>
        <v>45362</v>
      </c>
      <c r="D17" s="104"/>
      <c r="E17" s="38"/>
      <c r="F17" s="104">
        <f>IF(MONTH(ThisMonth_WeekStart+16)&lt;&gt;MONTH(ThisMonth),"",ThisMonth_WeekStart+16)</f>
        <v>45363</v>
      </c>
      <c r="G17" s="104"/>
      <c r="H17" s="38"/>
      <c r="I17" s="104">
        <f>IF(MONTH(ThisMonth_WeekStart+17)&lt;&gt;MONTH(ThisMonth),"",ThisMonth_WeekStart+17)</f>
        <v>45364</v>
      </c>
      <c r="J17" s="104"/>
      <c r="K17" s="38"/>
      <c r="L17" s="104">
        <f>IF(MONTH(ThisMonth_WeekStart+18)&lt;&gt;MONTH(ThisMonth),"",ThisMonth_WeekStart+18)</f>
        <v>45365</v>
      </c>
      <c r="M17" s="104"/>
      <c r="N17" s="38"/>
      <c r="O17" s="104">
        <f>IF(MONTH(ThisMonth_WeekStart+19)&lt;&gt;MONTH(ThisMonth),"",ThisMonth_WeekStart+19)</f>
        <v>45366</v>
      </c>
      <c r="P17" s="104"/>
      <c r="Q17" s="38"/>
      <c r="R17" s="104">
        <f>IF(MONTH(ThisMonth_WeekStart+20)&lt;&gt;MONTH(ThisMonth),"",ThisMonth_WeekStart+20)</f>
        <v>45367</v>
      </c>
      <c r="S17" s="104"/>
      <c r="T17" s="38"/>
      <c r="U17" s="104">
        <f>IF(MONTH(ThisMonth_WeekStart+21)&lt;&gt;MONTH(ThisMonth),"",ThisMonth_WeekStart+21)</f>
        <v>45368</v>
      </c>
      <c r="V17" s="104"/>
      <c r="W17" s="39"/>
      <c r="X17" s="71"/>
      <c r="Y17" s="111"/>
      <c r="Z17" s="111"/>
      <c r="AA17" s="111"/>
      <c r="AB17" s="111"/>
      <c r="AC17" s="111"/>
      <c r="AD17" s="111"/>
      <c r="AE17" s="111"/>
    </row>
    <row r="18" spans="2:31" ht="18" customHeight="1">
      <c r="B18" s="35"/>
      <c r="C18" s="33"/>
      <c r="D18" s="34"/>
      <c r="E18" s="35"/>
      <c r="F18" s="33"/>
      <c r="G18" s="34"/>
      <c r="H18" s="35"/>
      <c r="I18" s="33"/>
      <c r="J18" s="34"/>
      <c r="K18" s="35"/>
      <c r="L18" s="33"/>
      <c r="M18" s="34"/>
      <c r="N18" s="35"/>
      <c r="O18" s="33"/>
      <c r="P18" s="34"/>
      <c r="Q18" s="35"/>
      <c r="R18" s="33"/>
      <c r="S18" s="34"/>
      <c r="T18" s="35"/>
      <c r="U18" s="33"/>
      <c r="V18" s="34"/>
      <c r="W18" s="35"/>
      <c r="X18" s="71"/>
      <c r="Y18" s="111"/>
      <c r="Z18" s="111"/>
      <c r="AA18" s="111"/>
      <c r="AB18" s="111"/>
      <c r="AC18" s="111"/>
      <c r="AD18" s="111"/>
      <c r="AE18" s="111"/>
    </row>
    <row r="19" spans="2:31" ht="18" customHeight="1">
      <c r="B19" s="35"/>
      <c r="C19" s="33"/>
      <c r="D19" s="34"/>
      <c r="E19" s="35"/>
      <c r="F19" s="33"/>
      <c r="G19" s="34"/>
      <c r="H19" s="35"/>
      <c r="I19" s="33"/>
      <c r="J19" s="34"/>
      <c r="K19" s="35"/>
      <c r="L19" s="33"/>
      <c r="M19" s="34"/>
      <c r="N19" s="35"/>
      <c r="O19" s="33"/>
      <c r="P19" s="34"/>
      <c r="Q19" s="35"/>
      <c r="R19" s="33"/>
      <c r="S19" s="34"/>
      <c r="T19" s="35"/>
      <c r="U19" s="33"/>
      <c r="V19" s="34"/>
      <c r="W19" s="35"/>
      <c r="X19" s="71"/>
      <c r="Y19" s="111"/>
      <c r="Z19" s="111"/>
      <c r="AA19" s="111"/>
      <c r="AB19" s="111"/>
      <c r="AC19" s="111"/>
      <c r="AD19" s="111"/>
      <c r="AE19" s="111"/>
    </row>
    <row r="20" spans="2:31" ht="18" customHeight="1">
      <c r="B20" s="35"/>
      <c r="C20" s="33"/>
      <c r="D20" s="34"/>
      <c r="E20" s="35"/>
      <c r="F20" s="33"/>
      <c r="G20" s="34"/>
      <c r="H20" s="35"/>
      <c r="I20" s="33"/>
      <c r="J20" s="34"/>
      <c r="K20" s="35"/>
      <c r="L20" s="33"/>
      <c r="M20" s="34"/>
      <c r="N20" s="35"/>
      <c r="O20" s="33"/>
      <c r="P20" s="34"/>
      <c r="Q20" s="35"/>
      <c r="R20" s="33"/>
      <c r="S20" s="34"/>
      <c r="T20" s="35"/>
      <c r="U20" s="33"/>
      <c r="V20" s="34"/>
      <c r="W20" s="35"/>
      <c r="X20" s="71"/>
      <c r="Y20" s="111"/>
      <c r="Z20" s="111"/>
      <c r="AA20" s="111"/>
      <c r="AB20" s="111"/>
      <c r="AC20" s="111"/>
      <c r="AD20" s="111"/>
      <c r="AE20" s="111"/>
    </row>
    <row r="21" spans="2:31" ht="18" customHeight="1">
      <c r="B21" s="35"/>
      <c r="C21" s="33"/>
      <c r="D21" s="34"/>
      <c r="E21" s="35"/>
      <c r="F21" s="33"/>
      <c r="G21" s="34"/>
      <c r="H21" s="35"/>
      <c r="I21" s="33"/>
      <c r="J21" s="34"/>
      <c r="K21" s="35"/>
      <c r="L21" s="33"/>
      <c r="M21" s="34"/>
      <c r="N21" s="35"/>
      <c r="O21" s="33"/>
      <c r="P21" s="34"/>
      <c r="Q21" s="35"/>
      <c r="R21" s="33"/>
      <c r="S21" s="34"/>
      <c r="T21" s="35"/>
      <c r="U21" s="33"/>
      <c r="V21" s="34"/>
      <c r="W21" s="35"/>
      <c r="X21" s="71"/>
      <c r="Y21" s="111"/>
      <c r="Z21" s="111"/>
      <c r="AA21" s="111"/>
      <c r="AB21" s="111"/>
      <c r="AC21" s="111"/>
      <c r="AD21" s="111"/>
      <c r="AE21" s="111"/>
    </row>
    <row r="22" spans="2:31" ht="18" customHeight="1">
      <c r="B22" s="35"/>
      <c r="C22" s="36"/>
      <c r="D22" s="37"/>
      <c r="E22" s="35"/>
      <c r="F22" s="36"/>
      <c r="G22" s="37"/>
      <c r="H22" s="35"/>
      <c r="I22" s="36"/>
      <c r="J22" s="37"/>
      <c r="K22" s="35"/>
      <c r="L22" s="36"/>
      <c r="M22" s="37"/>
      <c r="N22" s="35"/>
      <c r="O22" s="36"/>
      <c r="P22" s="37"/>
      <c r="Q22" s="35"/>
      <c r="R22" s="36"/>
      <c r="S22" s="37"/>
      <c r="T22" s="35"/>
      <c r="U22" s="36"/>
      <c r="V22" s="37"/>
      <c r="W22" s="35"/>
      <c r="X22" s="71"/>
      <c r="Y22" s="111"/>
      <c r="Z22" s="111"/>
      <c r="AA22" s="111"/>
      <c r="AB22" s="111"/>
      <c r="AC22" s="111"/>
      <c r="AD22" s="111"/>
      <c r="AE22" s="111"/>
    </row>
    <row r="23" spans="2:31" s="16" customFormat="1" ht="18" customHeight="1">
      <c r="B23" s="35"/>
      <c r="C23" s="104">
        <f>IF(MONTH(ThisMonth_WeekStart+22)&lt;&gt;MONTH(ThisMonth),"",ThisMonth_WeekStart+22)</f>
        <v>45369</v>
      </c>
      <c r="D23" s="104"/>
      <c r="E23" s="38"/>
      <c r="F23" s="104">
        <f>IF(MONTH(ThisMonth_WeekStart+23)&lt;&gt;MONTH(ThisMonth),"",ThisMonth_WeekStart+23)</f>
        <v>45370</v>
      </c>
      <c r="G23" s="104"/>
      <c r="H23" s="38"/>
      <c r="I23" s="104">
        <f>IF(MONTH(ThisMonth_WeekStart+24)&lt;&gt;MONTH(ThisMonth),"",ThisMonth_WeekStart+24)</f>
        <v>45371</v>
      </c>
      <c r="J23" s="104"/>
      <c r="K23" s="38"/>
      <c r="L23" s="104">
        <f>IF(MONTH(ThisMonth_WeekStart+25)&lt;&gt;MONTH(ThisMonth),"",ThisMonth_WeekStart+25)</f>
        <v>45372</v>
      </c>
      <c r="M23" s="104"/>
      <c r="N23" s="38"/>
      <c r="O23" s="104">
        <f>IF(MONTH(ThisMonth_WeekStart+26)&lt;&gt;MONTH(ThisMonth),"",ThisMonth_WeekStart+26)</f>
        <v>45373</v>
      </c>
      <c r="P23" s="104"/>
      <c r="Q23" s="38"/>
      <c r="R23" s="104">
        <f>IF(MONTH(ThisMonth_WeekStart+27)&lt;&gt;MONTH(ThisMonth),"",ThisMonth_WeekStart+27)</f>
        <v>45374</v>
      </c>
      <c r="S23" s="104"/>
      <c r="T23" s="38"/>
      <c r="U23" s="104">
        <f>IF(MONTH(ThisMonth_WeekStart+28)&lt;&gt;MONTH(ThisMonth),"",ThisMonth_WeekStart+28)</f>
        <v>45375</v>
      </c>
      <c r="V23" s="104"/>
      <c r="W23" s="39"/>
      <c r="X23" s="71"/>
      <c r="Y23" s="35"/>
      <c r="Z23" s="35"/>
      <c r="AA23" s="35"/>
      <c r="AB23" s="35"/>
      <c r="AC23" s="35"/>
      <c r="AD23" s="35"/>
      <c r="AE23" s="35"/>
    </row>
    <row r="24" spans="2:31" ht="18" customHeight="1">
      <c r="B24" s="35"/>
      <c r="C24" s="33"/>
      <c r="D24" s="34"/>
      <c r="E24" s="35"/>
      <c r="F24" s="33"/>
      <c r="G24" s="34"/>
      <c r="H24" s="35"/>
      <c r="I24" s="33"/>
      <c r="J24" s="34"/>
      <c r="K24" s="35"/>
      <c r="L24" s="33"/>
      <c r="M24" s="34"/>
      <c r="N24" s="35"/>
      <c r="O24" s="33"/>
      <c r="P24" s="34"/>
      <c r="Q24" s="35"/>
      <c r="R24" s="33"/>
      <c r="S24" s="34"/>
      <c r="T24" s="35"/>
      <c r="U24" s="33"/>
      <c r="V24" s="34"/>
      <c r="W24" s="35"/>
      <c r="X24" s="71"/>
      <c r="Y24" s="115"/>
      <c r="Z24" s="116"/>
      <c r="AA24" s="116"/>
      <c r="AB24" s="116"/>
      <c r="AC24" s="116"/>
      <c r="AD24" s="116"/>
      <c r="AE24" s="116"/>
    </row>
    <row r="25" spans="2:31" ht="18" customHeight="1">
      <c r="B25" s="35"/>
      <c r="C25" s="33"/>
      <c r="D25" s="34"/>
      <c r="E25" s="35"/>
      <c r="F25" s="33"/>
      <c r="G25" s="34"/>
      <c r="H25" s="35"/>
      <c r="I25" s="33"/>
      <c r="J25" s="34"/>
      <c r="K25" s="35"/>
      <c r="L25" s="33"/>
      <c r="M25" s="34"/>
      <c r="N25" s="35"/>
      <c r="O25" s="33"/>
      <c r="P25" s="34"/>
      <c r="Q25" s="35"/>
      <c r="R25" s="33"/>
      <c r="S25" s="34"/>
      <c r="T25" s="35"/>
      <c r="U25" s="33"/>
      <c r="V25" s="34"/>
      <c r="W25" s="35"/>
      <c r="X25" s="71"/>
      <c r="Y25" s="72"/>
      <c r="Z25" s="72"/>
      <c r="AA25" s="72"/>
      <c r="AB25" s="72"/>
      <c r="AC25" s="72"/>
      <c r="AD25" s="72"/>
      <c r="AE25" s="72"/>
    </row>
    <row r="26" spans="2:31" ht="18" customHeight="1">
      <c r="B26" s="35"/>
      <c r="C26" s="33"/>
      <c r="D26" s="34"/>
      <c r="E26" s="35"/>
      <c r="F26" s="33"/>
      <c r="G26" s="34"/>
      <c r="H26" s="35"/>
      <c r="I26" s="33"/>
      <c r="J26" s="34"/>
      <c r="K26" s="35"/>
      <c r="L26" s="33"/>
      <c r="M26" s="34"/>
      <c r="N26" s="35"/>
      <c r="O26" s="33"/>
      <c r="P26" s="34"/>
      <c r="Q26" s="35"/>
      <c r="R26" s="33"/>
      <c r="S26" s="34"/>
      <c r="T26" s="35"/>
      <c r="U26" s="33"/>
      <c r="V26" s="34"/>
      <c r="W26" s="35"/>
      <c r="X26" s="71"/>
      <c r="Y26" s="73"/>
      <c r="Z26" s="73"/>
      <c r="AA26" s="73"/>
      <c r="AB26" s="73"/>
      <c r="AC26" s="73"/>
      <c r="AD26" s="73"/>
      <c r="AE26" s="73"/>
    </row>
    <row r="27" spans="2:31" ht="18" customHeight="1">
      <c r="B27" s="35"/>
      <c r="C27" s="33"/>
      <c r="D27" s="34"/>
      <c r="E27" s="35"/>
      <c r="F27" s="33"/>
      <c r="G27" s="34"/>
      <c r="H27" s="35"/>
      <c r="I27" s="33"/>
      <c r="J27" s="34"/>
      <c r="K27" s="35"/>
      <c r="L27" s="33"/>
      <c r="M27" s="34"/>
      <c r="N27" s="35"/>
      <c r="O27" s="33"/>
      <c r="P27" s="34"/>
      <c r="Q27" s="35"/>
      <c r="R27" s="33"/>
      <c r="S27" s="34"/>
      <c r="T27" s="35"/>
      <c r="U27" s="33"/>
      <c r="V27" s="34"/>
      <c r="W27" s="35"/>
      <c r="X27" s="71"/>
      <c r="Y27" s="73"/>
      <c r="Z27" s="35"/>
      <c r="AA27" s="73"/>
      <c r="AB27" s="73"/>
      <c r="AC27" s="73"/>
      <c r="AD27" s="73"/>
      <c r="AE27" s="73"/>
    </row>
    <row r="28" spans="2:31" ht="18" customHeight="1">
      <c r="B28" s="35"/>
      <c r="C28" s="36"/>
      <c r="D28" s="37"/>
      <c r="E28" s="35"/>
      <c r="F28" s="36"/>
      <c r="G28" s="37"/>
      <c r="H28" s="35"/>
      <c r="I28" s="36"/>
      <c r="J28" s="37"/>
      <c r="K28" s="35"/>
      <c r="L28" s="36"/>
      <c r="M28" s="37"/>
      <c r="N28" s="35"/>
      <c r="O28" s="36"/>
      <c r="P28" s="37"/>
      <c r="Q28" s="35"/>
      <c r="R28" s="36"/>
      <c r="S28" s="37"/>
      <c r="T28" s="35"/>
      <c r="U28" s="36"/>
      <c r="V28" s="37"/>
      <c r="W28" s="35"/>
      <c r="X28" s="71"/>
      <c r="Y28" s="73"/>
      <c r="Z28" s="73"/>
      <c r="AA28" s="73"/>
      <c r="AB28" s="73"/>
      <c r="AC28" s="73"/>
      <c r="AD28" s="73"/>
      <c r="AE28" s="73"/>
    </row>
    <row r="29" spans="2:31" s="16" customFormat="1" ht="18" customHeight="1">
      <c r="B29" s="35"/>
      <c r="C29" s="118">
        <f>IF(MONTH(ThisMonth_WeekStart+29)&lt;&gt;MONTH(ThisMonth),"",ThisMonth_WeekStart+29)</f>
        <v>45376</v>
      </c>
      <c r="D29" s="118"/>
      <c r="E29" s="74"/>
      <c r="F29" s="118">
        <f>IF(MONTH(ThisMonth_WeekStart+30)&lt;&gt;MONTH(ThisMonth),"",ThisMonth_WeekStart+30)</f>
        <v>45377</v>
      </c>
      <c r="G29" s="118"/>
      <c r="H29" s="38"/>
      <c r="I29" s="104">
        <f>IF(MONTH(ThisMonth_WeekStart+31)&lt;&gt;MONTH(ThisMonth),"",ThisMonth_WeekStart+31)</f>
        <v>45378</v>
      </c>
      <c r="J29" s="104"/>
      <c r="K29" s="38"/>
      <c r="L29" s="104">
        <f>IF(MONTH(ThisMonth_WeekStart+32)&lt;&gt;MONTH(ThisMonth),"",ThisMonth_WeekStart+32)</f>
        <v>45379</v>
      </c>
      <c r="M29" s="104"/>
      <c r="N29" s="38"/>
      <c r="O29" s="104">
        <f>IF(MONTH(ThisMonth_WeekStart+33)&lt;&gt;MONTH(ThisMonth),"",ThisMonth_WeekStart+33)</f>
        <v>45380</v>
      </c>
      <c r="P29" s="104"/>
      <c r="Q29" s="38"/>
      <c r="R29" s="104">
        <f>IF(MONTH(ThisMonth_WeekStart+34)&lt;&gt;MONTH(ThisMonth),"",ThisMonth_WeekStart+34)</f>
        <v>45381</v>
      </c>
      <c r="S29" s="104"/>
      <c r="T29" s="38"/>
      <c r="U29" s="104">
        <f>IF(MONTH(ThisMonth_WeekStart+35)&lt;&gt;MONTH(ThisMonth),"",ThisMonth_WeekStart+35)</f>
        <v>45382</v>
      </c>
      <c r="V29" s="104"/>
      <c r="W29" s="39"/>
      <c r="X29" s="71"/>
      <c r="Y29" s="73"/>
      <c r="Z29" s="73"/>
      <c r="AA29" s="73"/>
      <c r="AB29" s="73"/>
      <c r="AC29" s="73"/>
      <c r="AD29" s="73"/>
      <c r="AE29" s="73"/>
    </row>
    <row r="30" spans="2:31" ht="18" customHeight="1">
      <c r="B30" s="35"/>
      <c r="C30" s="75" t="s">
        <v>33</v>
      </c>
      <c r="D30" s="76"/>
      <c r="E30" s="77"/>
      <c r="F30" s="78" t="s">
        <v>34</v>
      </c>
      <c r="G30" s="76"/>
      <c r="H30" s="35"/>
      <c r="I30" s="40" t="s">
        <v>33</v>
      </c>
      <c r="J30" s="34"/>
      <c r="K30" s="35"/>
      <c r="L30" s="33"/>
      <c r="M30" s="34"/>
      <c r="N30" s="35"/>
      <c r="O30" s="40" t="s">
        <v>33</v>
      </c>
      <c r="P30" s="34"/>
      <c r="Q30" s="35"/>
      <c r="R30" s="33"/>
      <c r="S30" s="34"/>
      <c r="T30" s="35"/>
      <c r="U30" s="33"/>
      <c r="V30" s="34"/>
      <c r="W30" s="35"/>
      <c r="X30" s="71"/>
      <c r="Y30" s="73"/>
      <c r="Z30" s="73"/>
      <c r="AA30" s="73"/>
      <c r="AB30" s="73"/>
      <c r="AC30" s="73"/>
      <c r="AD30" s="73"/>
      <c r="AE30" s="73"/>
    </row>
    <row r="31" spans="2:31" ht="18" customHeight="1">
      <c r="B31" s="35"/>
      <c r="C31" s="79" t="s">
        <v>35</v>
      </c>
      <c r="D31" s="80"/>
      <c r="E31" s="81"/>
      <c r="F31" s="79" t="s">
        <v>35</v>
      </c>
      <c r="G31" s="76"/>
      <c r="H31" s="35"/>
      <c r="I31" s="82" t="s">
        <v>34</v>
      </c>
      <c r="J31" s="83"/>
      <c r="K31" s="84"/>
      <c r="L31" s="82"/>
      <c r="M31" s="83"/>
      <c r="N31" s="84"/>
      <c r="O31" s="82" t="s">
        <v>34</v>
      </c>
      <c r="P31" s="34"/>
      <c r="Q31" s="35"/>
      <c r="R31" s="33"/>
      <c r="S31" s="34"/>
      <c r="T31" s="35"/>
      <c r="U31" s="33"/>
      <c r="V31" s="34"/>
      <c r="W31" s="35"/>
      <c r="X31" s="71"/>
      <c r="Y31" s="73"/>
      <c r="Z31" s="73"/>
      <c r="AA31" s="73"/>
      <c r="AB31" s="73"/>
      <c r="AC31" s="73"/>
      <c r="AD31" s="73"/>
      <c r="AE31" s="73"/>
    </row>
    <row r="32" spans="2:31" ht="18" customHeight="1">
      <c r="B32" s="35"/>
      <c r="C32" s="85"/>
      <c r="D32" s="76"/>
      <c r="E32" s="77"/>
      <c r="F32" s="75" t="s">
        <v>33</v>
      </c>
      <c r="G32" s="86"/>
      <c r="H32" s="87"/>
      <c r="I32" s="40"/>
      <c r="J32" s="88"/>
      <c r="K32" s="87"/>
      <c r="L32" s="89"/>
      <c r="M32" s="88"/>
      <c r="N32" s="87"/>
      <c r="O32" s="40"/>
      <c r="P32" s="34"/>
      <c r="Q32" s="35"/>
      <c r="R32" s="33"/>
      <c r="S32" s="34"/>
      <c r="T32" s="35"/>
      <c r="U32" s="33"/>
      <c r="V32" s="34"/>
      <c r="W32" s="35"/>
      <c r="X32" s="71"/>
      <c r="Y32" s="35"/>
      <c r="Z32" s="35"/>
      <c r="AA32" s="35"/>
      <c r="AB32" s="35"/>
      <c r="AC32" s="35"/>
      <c r="AD32" s="35"/>
      <c r="AE32" s="35"/>
    </row>
    <row r="33" spans="2:32" ht="18" customHeight="1">
      <c r="B33" s="35"/>
      <c r="C33" s="79"/>
      <c r="D33" s="76"/>
      <c r="E33" s="77"/>
      <c r="F33" s="79"/>
      <c r="G33" s="76"/>
      <c r="H33" s="35"/>
      <c r="I33" s="82"/>
      <c r="J33" s="34"/>
      <c r="K33" s="35"/>
      <c r="L33" s="33"/>
      <c r="M33" s="34"/>
      <c r="N33" s="35"/>
      <c r="O33" s="82"/>
      <c r="P33" s="34"/>
      <c r="Q33" s="35"/>
      <c r="R33" s="33"/>
      <c r="S33" s="34"/>
      <c r="T33" s="35"/>
      <c r="U33" s="33"/>
      <c r="V33" s="34"/>
      <c r="W33" s="35"/>
      <c r="X33" s="71"/>
      <c r="Y33" s="116"/>
      <c r="Z33" s="116"/>
      <c r="AA33" s="116"/>
      <c r="AB33" s="116"/>
      <c r="AC33" s="116"/>
      <c r="AD33" s="116"/>
      <c r="AE33" s="116"/>
    </row>
    <row r="34" spans="2:32" ht="18" customHeight="1">
      <c r="B34" s="35"/>
      <c r="C34" s="90"/>
      <c r="D34" s="91"/>
      <c r="E34" s="77"/>
      <c r="F34" s="90"/>
      <c r="G34" s="91"/>
      <c r="H34" s="35"/>
      <c r="I34" s="36"/>
      <c r="J34" s="37"/>
      <c r="K34" s="35"/>
      <c r="L34" s="36"/>
      <c r="M34" s="37"/>
      <c r="N34" s="35"/>
      <c r="O34" s="36"/>
      <c r="P34" s="37"/>
      <c r="Q34" s="35"/>
      <c r="R34" s="36"/>
      <c r="S34" s="37"/>
      <c r="T34" s="35"/>
      <c r="U34" s="36"/>
      <c r="V34" s="37"/>
      <c r="W34" s="35"/>
      <c r="X34" s="71"/>
      <c r="Y34" s="72"/>
      <c r="Z34" s="72"/>
      <c r="AA34" s="72"/>
      <c r="AB34" s="72"/>
      <c r="AC34" s="72"/>
      <c r="AD34" s="72"/>
      <c r="AE34" s="72"/>
    </row>
    <row r="35" spans="2:32" s="16" customFormat="1" ht="18" customHeight="1">
      <c r="B35" s="35"/>
      <c r="C35" s="104" t="str">
        <f>IF(MONTH(ThisMonth_WeekStart+36)&lt;&gt;MONTH(ThisMonth),"",ThisMonth_WeekStart+36)</f>
        <v/>
      </c>
      <c r="D35" s="104"/>
      <c r="E35" s="38"/>
      <c r="F35" s="104" t="str">
        <f>IF(MONTH(ThisMonth_WeekStart+37)&lt;&gt;MONTH(ThisMonth),"",ThisMonth_WeekStart+37)</f>
        <v/>
      </c>
      <c r="G35" s="104"/>
      <c r="H35" s="38"/>
      <c r="I35" s="104" t="str">
        <f>IF(MONTH(ThisMonth_WeekStart+38)&lt;&gt;MONTH(ThisMonth),"",ThisMonth_WeekStart+38)</f>
        <v/>
      </c>
      <c r="J35" s="104"/>
      <c r="K35" s="38"/>
      <c r="L35" s="104" t="str">
        <f>IF(MONTH(ThisMonth_WeekStart+39)&lt;&gt;MONTH(ThisMonth),"",ThisMonth_WeekStart+39)</f>
        <v/>
      </c>
      <c r="M35" s="104"/>
      <c r="N35" s="38"/>
      <c r="O35" s="104" t="str">
        <f>IF(MONTH(ThisMonth_WeekStart+40)&lt;&gt;MONTH(ThisMonth),"",ThisMonth_WeekStart+40)</f>
        <v/>
      </c>
      <c r="P35" s="104"/>
      <c r="Q35" s="38"/>
      <c r="R35" s="104" t="str">
        <f>IF(MONTH(ThisMonth_WeekStart+41)&lt;&gt;MONTH(ThisMonth),"",ThisMonth_WeekStart+41)</f>
        <v/>
      </c>
      <c r="S35" s="104"/>
      <c r="T35" s="38"/>
      <c r="U35" s="104" t="str">
        <f>IF(MONTH(ThisMonth_WeekStart+42)&lt;&gt;MONTH(ThisMonth),"",ThisMonth_WeekStart+42)</f>
        <v/>
      </c>
      <c r="V35" s="104"/>
      <c r="W35" s="39"/>
      <c r="X35" s="71"/>
      <c r="Y35" s="73"/>
      <c r="Z35" s="73"/>
      <c r="AA35" s="73"/>
      <c r="AB35" s="73"/>
      <c r="AC35" s="73"/>
      <c r="AD35" s="73"/>
      <c r="AE35" s="73"/>
      <c r="AF35" s="24"/>
    </row>
    <row r="36" spans="2:32" ht="18" customHeight="1">
      <c r="B36" s="35"/>
      <c r="C36" s="33"/>
      <c r="D36" s="34"/>
      <c r="E36" s="35"/>
      <c r="F36" s="33"/>
      <c r="G36" s="34"/>
      <c r="H36" s="35"/>
      <c r="I36" s="33"/>
      <c r="J36" s="34"/>
      <c r="K36" s="35"/>
      <c r="L36" s="33"/>
      <c r="M36" s="34"/>
      <c r="N36" s="35"/>
      <c r="O36" s="33"/>
      <c r="P36" s="34"/>
      <c r="Q36" s="35"/>
      <c r="R36" s="33"/>
      <c r="S36" s="34"/>
      <c r="T36" s="35"/>
      <c r="U36" s="33"/>
      <c r="V36" s="34"/>
      <c r="W36" s="67"/>
      <c r="X36" s="70"/>
      <c r="Y36" s="92"/>
      <c r="Z36" s="92"/>
      <c r="AA36" s="92"/>
      <c r="AB36" s="92"/>
      <c r="AC36" s="92"/>
      <c r="AD36" s="92"/>
      <c r="AE36" s="92"/>
      <c r="AF36" s="25"/>
    </row>
    <row r="37" spans="2:32" ht="18" customHeight="1">
      <c r="B37" s="67"/>
      <c r="C37" s="93"/>
      <c r="D37" s="94"/>
      <c r="E37" s="67"/>
      <c r="F37" s="93"/>
      <c r="G37" s="94"/>
      <c r="H37" s="67"/>
      <c r="I37" s="93"/>
      <c r="J37" s="94"/>
      <c r="K37" s="67"/>
      <c r="L37" s="93"/>
      <c r="M37" s="94"/>
      <c r="N37" s="67"/>
      <c r="O37" s="93"/>
      <c r="P37" s="94"/>
      <c r="Q37" s="67"/>
      <c r="R37" s="93"/>
      <c r="S37" s="94"/>
      <c r="T37" s="67"/>
      <c r="U37" s="93"/>
      <c r="V37" s="94"/>
      <c r="W37" s="67"/>
      <c r="X37" s="70"/>
      <c r="Y37" s="92"/>
      <c r="Z37" s="92"/>
      <c r="AA37" s="92"/>
      <c r="AB37" s="92"/>
      <c r="AC37" s="92"/>
      <c r="AD37" s="92"/>
      <c r="AE37" s="92"/>
      <c r="AF37" s="25"/>
    </row>
    <row r="38" spans="2:32" ht="18" customHeight="1">
      <c r="B38" s="67"/>
      <c r="C38" s="93"/>
      <c r="D38" s="94"/>
      <c r="E38" s="67"/>
      <c r="F38" s="93"/>
      <c r="G38" s="94"/>
      <c r="H38" s="67"/>
      <c r="I38" s="93"/>
      <c r="J38" s="94"/>
      <c r="K38" s="67"/>
      <c r="L38" s="93"/>
      <c r="M38" s="94"/>
      <c r="N38" s="67"/>
      <c r="O38" s="93"/>
      <c r="P38" s="94"/>
      <c r="Q38" s="67"/>
      <c r="R38" s="93"/>
      <c r="S38" s="94"/>
      <c r="T38" s="67"/>
      <c r="U38" s="93"/>
      <c r="V38" s="94"/>
      <c r="W38" s="67"/>
      <c r="X38" s="70"/>
      <c r="Y38" s="92"/>
      <c r="Z38" s="92"/>
      <c r="AA38" s="92"/>
      <c r="AB38" s="92"/>
      <c r="AC38" s="92"/>
      <c r="AD38" s="92"/>
      <c r="AE38" s="92"/>
      <c r="AF38" s="25"/>
    </row>
    <row r="39" spans="2:32" ht="18" customHeight="1">
      <c r="B39" s="67"/>
      <c r="C39" s="93"/>
      <c r="D39" s="94"/>
      <c r="E39" s="67"/>
      <c r="F39" s="93"/>
      <c r="G39" s="94"/>
      <c r="H39" s="67"/>
      <c r="I39" s="93"/>
      <c r="J39" s="94"/>
      <c r="K39" s="67"/>
      <c r="L39" s="93"/>
      <c r="M39" s="94"/>
      <c r="N39" s="67"/>
      <c r="O39" s="93"/>
      <c r="P39" s="94"/>
      <c r="Q39" s="67"/>
      <c r="R39" s="93"/>
      <c r="S39" s="94"/>
      <c r="T39" s="67"/>
      <c r="U39" s="93"/>
      <c r="V39" s="94"/>
      <c r="W39" s="67"/>
      <c r="X39" s="70"/>
      <c r="Y39" s="92"/>
      <c r="Z39" s="92"/>
      <c r="AA39" s="92"/>
      <c r="AB39" s="92"/>
      <c r="AC39" s="92"/>
      <c r="AD39" s="92"/>
      <c r="AE39" s="92"/>
      <c r="AF39" s="25"/>
    </row>
    <row r="40" spans="2:32" ht="18" customHeight="1">
      <c r="C40" s="17"/>
      <c r="D40" s="18"/>
      <c r="F40" s="17"/>
      <c r="G40" s="18"/>
      <c r="I40" s="17"/>
      <c r="J40" s="18"/>
      <c r="L40" s="17"/>
      <c r="M40" s="18"/>
      <c r="O40" s="17"/>
      <c r="P40" s="18"/>
      <c r="R40" s="17"/>
      <c r="S40" s="18"/>
      <c r="U40" s="17"/>
      <c r="V40" s="18"/>
      <c r="X40" s="19"/>
      <c r="Y40" s="23" t="str">
        <f>IF(MONTH(NextMonth_WeekStart+36)&lt;&gt;MONTH(NextMonth),"",NextMonth_WeekStart+36)</f>
        <v/>
      </c>
      <c r="Z40" s="23" t="str">
        <f>IF(MONTH(NextMonth_WeekStart+37)&lt;&gt;MONTH(NextMonth),"",NextMonth_WeekStart+37)</f>
        <v/>
      </c>
      <c r="AA40" s="23" t="str">
        <f>IF(MONTH(NextMonth_WeekStart+38)&lt;&gt;MONTH(NextMonth),"",NextMonth_WeekStart+38)</f>
        <v/>
      </c>
      <c r="AB40" s="23" t="str">
        <f>IF(MONTH(NextMonth_WeekStart+39)&lt;&gt;MONTH(NextMonth),"",NextMonth_WeekStart+39)</f>
        <v/>
      </c>
      <c r="AC40" s="23" t="str">
        <f>IF(MONTH(NextMonth_WeekStart+40)&lt;&gt;MONTH(NextMonth),"",NextMonth_WeekStart+40)</f>
        <v/>
      </c>
      <c r="AD40" s="23" t="str">
        <f>IF(MONTH(NextMonth_WeekStart+41)&lt;&gt;MONTH(NextMonth),"",NextMonth_WeekStart+41)</f>
        <v/>
      </c>
      <c r="AE40" s="23" t="str">
        <f>IF(MONTH(NextMonth_WeekStart+42)&lt;&gt;MONTH(NextMonth),"",NextMonth_WeekStart+42)</f>
        <v/>
      </c>
      <c r="AF40" s="25"/>
    </row>
    <row r="41" spans="2:32" ht="9" customHeight="1"/>
    <row r="42" spans="2:32" ht="3" customHeight="1">
      <c r="C42" s="10"/>
      <c r="D42" s="11"/>
      <c r="E42" s="11"/>
      <c r="F42" s="10"/>
      <c r="G42" s="11"/>
      <c r="H42" s="11"/>
      <c r="I42" s="10"/>
      <c r="J42" s="11"/>
      <c r="K42" s="11"/>
      <c r="L42" s="10"/>
      <c r="M42" s="11"/>
      <c r="N42" s="10"/>
      <c r="O42" s="10"/>
      <c r="P42" s="11"/>
      <c r="Q42" s="11"/>
      <c r="R42" s="10"/>
      <c r="S42" s="11"/>
      <c r="T42" s="11"/>
      <c r="U42" s="10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</sheetData>
  <mergeCells count="66">
    <mergeCell ref="C23:D23"/>
    <mergeCell ref="C29:D29"/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U29:V29"/>
    <mergeCell ref="I5:J5"/>
    <mergeCell ref="L5:M5"/>
    <mergeCell ref="O5:P5"/>
    <mergeCell ref="R5:S5"/>
    <mergeCell ref="U5:V5"/>
    <mergeCell ref="L17:M17"/>
    <mergeCell ref="O17:P17"/>
    <mergeCell ref="R17:S17"/>
    <mergeCell ref="Y33:AE33"/>
    <mergeCell ref="I11:J11"/>
    <mergeCell ref="L11:M11"/>
    <mergeCell ref="O11:P11"/>
    <mergeCell ref="R11:S11"/>
    <mergeCell ref="U11:V11"/>
    <mergeCell ref="I29:J29"/>
    <mergeCell ref="L29:M29"/>
    <mergeCell ref="O29:P29"/>
    <mergeCell ref="R29:S29"/>
    <mergeCell ref="Y16:AE16"/>
    <mergeCell ref="Y17:AE17"/>
    <mergeCell ref="Y18:AE18"/>
    <mergeCell ref="Y19:AE19"/>
    <mergeCell ref="Y20:AE20"/>
    <mergeCell ref="I17:J17"/>
    <mergeCell ref="I35:J35"/>
    <mergeCell ref="L35:M35"/>
    <mergeCell ref="O35:P35"/>
    <mergeCell ref="R35:S35"/>
    <mergeCell ref="U35:V35"/>
    <mergeCell ref="Y21:AE21"/>
    <mergeCell ref="Y22:AE22"/>
    <mergeCell ref="Y24:AE24"/>
    <mergeCell ref="I23:J23"/>
    <mergeCell ref="L23:M23"/>
    <mergeCell ref="O23:P23"/>
    <mergeCell ref="R23:S23"/>
    <mergeCell ref="U23:V23"/>
    <mergeCell ref="C2:G2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</mergeCells>
  <conditionalFormatting sqref="C6:C9 C12:C16 C18:C22 C24:C28 C30:C34">
    <cfRule type="expression" dxfId="31" priority="28" stopIfTrue="1">
      <formula>OFFSET(C6,0,1)="Werk"</formula>
    </cfRule>
    <cfRule type="expression" dxfId="30" priority="29" stopIfTrue="1">
      <formula>OFFSET(C6,0,1)="Thuis"</formula>
    </cfRule>
    <cfRule type="expression" dxfId="29" priority="30" stopIfTrue="1">
      <formula>OFFSET(C6,0,1)="Persoonlijk"</formula>
    </cfRule>
    <cfRule type="expression" dxfId="28" priority="32">
      <formula>OFFSET(C6,0,1)="Verjaardag"</formula>
    </cfRule>
  </conditionalFormatting>
  <conditionalFormatting sqref="C36:C40">
    <cfRule type="expression" dxfId="27" priority="20" stopIfTrue="1">
      <formula>OFFSET(C36,0,1)="Werk"</formula>
    </cfRule>
    <cfRule type="expression" dxfId="26" priority="21" stopIfTrue="1">
      <formula>OFFSET(C36,0,1)="Thuis"</formula>
    </cfRule>
    <cfRule type="expression" dxfId="25" priority="22" stopIfTrue="1">
      <formula>OFFSET(C36,0,1)="Persoonlijk"</formula>
    </cfRule>
    <cfRule type="expression" dxfId="24" priority="24">
      <formula>OFFSET(C36,0,1)="Verjaardag"</formula>
    </cfRule>
  </conditionalFormatting>
  <conditionalFormatting sqref="D6:D10 D12:D16 D18:D22 D24:D28 D30:D34">
    <cfRule type="expression" dxfId="23" priority="25">
      <formula>D6="Werk"</formula>
    </cfRule>
    <cfRule type="expression" dxfId="22" priority="26">
      <formula>D6="Thuis"</formula>
    </cfRule>
    <cfRule type="expression" dxfId="21" priority="27">
      <formula>D6="Persoonlijk"</formula>
    </cfRule>
    <cfRule type="expression" dxfId="20" priority="31">
      <formula>D6="Verjaardag"</formula>
    </cfRule>
  </conditionalFormatting>
  <conditionalFormatting sqref="D36:D40">
    <cfRule type="expression" dxfId="19" priority="17">
      <formula>D36="Werk"</formula>
    </cfRule>
    <cfRule type="expression" dxfId="18" priority="18">
      <formula>D36="Thuis"</formula>
    </cfRule>
    <cfRule type="expression" dxfId="17" priority="19">
      <formula>D36="Persoonlijk"</formula>
    </cfRule>
    <cfRule type="expression" dxfId="16" priority="23">
      <formula>D36="Verjaardag"</formula>
    </cfRule>
  </conditionalFormatting>
  <conditionalFormatting sqref="F6:F10 I6:I10 L6:L10 O6:O10 R6:R10 U6:U10 F12:F16 I12:I16 L12:L16 O12:O16 R12:R16 U12:U16 F18:F22 I18:I22 L18:L22 O18:O22 R18:R22 U18:U22 F24:F28 I24:I28 L24:L28 O24:O28 R24:R28 U24:U28 F30:F34 I30:I34 L30:L34 O30:O34 R30:R34 U30:U34">
    <cfRule type="expression" dxfId="15" priority="12" stopIfTrue="1">
      <formula>OFFSET(F6,0,1)="Werk"</formula>
    </cfRule>
    <cfRule type="expression" dxfId="14" priority="13" stopIfTrue="1">
      <formula>OFFSET(F6,0,1)="Thuis"</formula>
    </cfRule>
    <cfRule type="expression" dxfId="13" priority="14" stopIfTrue="1">
      <formula>OFFSET(F6,0,1)="Persoonlijk"</formula>
    </cfRule>
    <cfRule type="expression" dxfId="12" priority="16">
      <formula>OFFSET(F6,0,1)="Verjaardag"</formula>
    </cfRule>
  </conditionalFormatting>
  <conditionalFormatting sqref="F36:F40 I36:I40 L36:L40 O36:O40 R36:R40 U36:U40">
    <cfRule type="expression" dxfId="11" priority="4" stopIfTrue="1">
      <formula>OFFSET(F36,0,1)="Werk"</formula>
    </cfRule>
    <cfRule type="expression" dxfId="10" priority="5" stopIfTrue="1">
      <formula>OFFSET(F36,0,1)="Thuis"</formula>
    </cfRule>
    <cfRule type="expression" dxfId="9" priority="6" stopIfTrue="1">
      <formula>OFFSET(F36,0,1)="Persoonlijk"</formula>
    </cfRule>
    <cfRule type="expression" dxfId="8" priority="8">
      <formula>OFFSET(F36,0,1)="Verjaardag"</formula>
    </cfRule>
  </conditionalFormatting>
  <conditionalFormatting sqref="G6:G10 J6:J10 M6:M10 P6:P10 S6:S10 V6:V10 G12:G16 J12:J16 M12:M16 P12:P16 S12:S16 V12:V16 G18:G22 J18:J22 M18:M22 P18:P22 S18:S22 V18:V22 G24:G28 J24:J28 M24:M28 P24:P28 S24:S28 V24:V28 G30:G34 J30:J34 M30:M34 P30:P34 S30:S34 V30:V34">
    <cfRule type="expression" dxfId="7" priority="9">
      <formula>G6="Werk"</formula>
    </cfRule>
    <cfRule type="expression" dxfId="6" priority="10">
      <formula>G6="Thuis"</formula>
    </cfRule>
    <cfRule type="expression" dxfId="5" priority="11">
      <formula>G6="Persoonlijk"</formula>
    </cfRule>
    <cfRule type="expression" dxfId="4" priority="15">
      <formula>G6="Verjaardag"</formula>
    </cfRule>
  </conditionalFormatting>
  <conditionalFormatting sqref="G36:G40 J36:J40 M36:M40 P36:P40 S36:S40 V36:V40">
    <cfRule type="expression" dxfId="3" priority="1">
      <formula>G36="Werk"</formula>
    </cfRule>
    <cfRule type="expression" dxfId="2" priority="2">
      <formula>G36="Thuis"</formula>
    </cfRule>
    <cfRule type="expression" dxfId="1" priority="3">
      <formula>G36="Persoonlijk"</formula>
    </cfRule>
    <cfRule type="expression" dxfId="0" priority="7">
      <formula>G36="Verjaardag"</formula>
    </cfRule>
  </conditionalFormatting>
  <dataValidations count="8">
    <dataValidation allowBlank="1" showInputMessage="1" showErrorMessage="1" prompt="Kalender voor volgende maand" sqref="Y33:AE33" xr:uid="{00000000-0002-0000-0000-000007000000}"/>
    <dataValidation allowBlank="1" showInputMessage="1" showErrorMessage="1" prompt="Kalender voor vorige maand" sqref="Y24:AE24" xr:uid="{00000000-0002-0000-0000-000006000000}"/>
    <dataValidation type="list" allowBlank="1" showInputMessage="1" showErrorMessage="1" prompt="Selecteer een categorie in deze vervolgkeuzelijst. _x000a__x000a_Celmarkering wordt gewijzigd op basis van de geselecteerde categorie." sqref="D12" xr:uid="{00000000-0002-0000-0000-000005000000}">
      <formula1>List_Categories</formula1>
    </dataValidation>
    <dataValidation allowBlank="1" showInputMessage="1" showErrorMessage="1" prompt="Voer in deze cel een notitie in. _x000a__x000a_Gebruik de cel aan de rechterkant (cel D12) om een categorie in te stellen." sqref="C12" xr:uid="{00000000-0002-0000-0000-000004000000}"/>
    <dataValidation allowBlank="1" showInputMessage="1" showErrorMessage="1" prompt="Kalenderdag wordt automatisch bijgewerkt in deze ce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Title="Persoonlijke maandplanner" prompt="_x000a_Gebruik deze sjabloon om eenvoudig een persoonlijke maandplanner te maken._x000a__x000a_Selecteer een maand in de vervolgkeuzelijst in cel C2. _x000a__x000a_Ga naar cel C11 &amp; C12 voor de volgende instructierichtlijnen." sqref="A1" xr:uid="{00000000-0002-0000-0000-000002000000}"/>
    <dataValidation type="list" allowBlank="1" showInputMessage="1" showErrorMessage="1" prompt="Selecteer maand in deze vervolgkeuzelijst" sqref="C2:G2" xr:uid="{00000000-0002-0000-0000-000001000000}">
      <formula1>List_Months</formula1>
    </dataValidation>
    <dataValidation type="list" allowBlank="1" showInputMessage="1" showErrorMessage="1" sqref="M36:M40 P36:P40 S36:S40 D6:D10 D36:D40 G6:G10 G36:G40 J6:J10 J36:J40 M6:M10 S6:S10 P6:P10 V6:V10 D13:D16 G12:G16 J12:J16 M12:M16 P12:P16 S12:S16 V12:V16 D18:D22 G18:G22 J18:J22 M18:M22 P18:P22 S18:S22 V18:V22 D24:D28 G24:G28 J24:J28 M24:M28 P24:P28 S24:S28 V24:V28 D30:D34 G30:G34 J30:J34 M30:M34 P30:P34 S30:S34 V30:V34 V36:V40" xr:uid="{00000000-0002-0000-0000-000000000000}">
      <formula1>List_Categories</formula1>
    </dataValidation>
  </dataValidations>
  <printOptions verticalCentered="1"/>
  <pageMargins left="0.25" right="0.25" top="0.25" bottom="0.25" header="0.3" footer="0.3"/>
  <pageSetup paperSize="9" scale="78" fitToWidth="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/>
  </sheetViews>
  <sheetFormatPr defaultRowHeight="14.45"/>
  <cols>
    <col min="1" max="1" width="18.5" customWidth="1"/>
    <col min="2" max="2" width="10.875" bestFit="1" customWidth="1"/>
    <col min="4" max="4" width="11.875" bestFit="1" customWidth="1"/>
  </cols>
  <sheetData>
    <row r="1" spans="1:6">
      <c r="A1" t="str">
        <f ca="1">TEXT(EDATE($B$1,-2),"mmmm jjjj")</f>
        <v>April jjjj</v>
      </c>
      <c r="B1" s="2">
        <f ca="1">TODAY()</f>
        <v>45463</v>
      </c>
      <c r="D1" t="s">
        <v>36</v>
      </c>
    </row>
    <row r="2" spans="1:6">
      <c r="A2" t="str">
        <f ca="1">TEXT(EDATE($B$1,-1),"mmmm jjjj")</f>
        <v>May jjjj</v>
      </c>
      <c r="D2" t="s">
        <v>37</v>
      </c>
    </row>
    <row r="3" spans="1:6">
      <c r="A3" t="str">
        <f ca="1">TEXT(EDATE($B$1,0),"mmmm jjjj")</f>
        <v>June jjjj</v>
      </c>
      <c r="D3" t="s">
        <v>38</v>
      </c>
    </row>
    <row r="4" spans="1:6">
      <c r="A4" t="str">
        <f ca="1">TEXT(EDATE($B$1,1),"mmmm jjjj")</f>
        <v>July jjjj</v>
      </c>
      <c r="D4" t="s">
        <v>39</v>
      </c>
    </row>
    <row r="5" spans="1:6">
      <c r="A5" t="str">
        <f ca="1">TEXT(EDATE($B$1,2),"mmmm jjjj")</f>
        <v>August jjjj</v>
      </c>
      <c r="D5" t="s">
        <v>25</v>
      </c>
    </row>
    <row r="6" spans="1:6">
      <c r="A6" t="str">
        <f ca="1">TEXT(EDATE($B$1,3),"mmmm jjjj")</f>
        <v>September jjjj</v>
      </c>
    </row>
    <row r="7" spans="1:6">
      <c r="A7" t="str">
        <f ca="1">TEXT(EDATE($B$1,4),"mmmm jjjj")</f>
        <v>October jjjj</v>
      </c>
    </row>
    <row r="8" spans="1:6">
      <c r="A8" t="str">
        <f ca="1">TEXT(EDATE($B$1,5),"mmmm jjjj")</f>
        <v>November jjjj</v>
      </c>
    </row>
    <row r="16" spans="1:6">
      <c r="F16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1F1DD970F03429FB12846F9609D4E" ma:contentTypeVersion="13" ma:contentTypeDescription="Een nieuw document maken." ma:contentTypeScope="" ma:versionID="f6184c57dd2d168aa86a75360271a39e">
  <xsd:schema xmlns:xsd="http://www.w3.org/2001/XMLSchema" xmlns:xs="http://www.w3.org/2001/XMLSchema" xmlns:p="http://schemas.microsoft.com/office/2006/metadata/properties" xmlns:ns2="c2131c64-7195-4f7a-bccf-4ee3fd2fe025" xmlns:ns3="1ed7208e-3580-4a56-ab1a-dfff490c66df" targetNamespace="http://schemas.microsoft.com/office/2006/metadata/properties" ma:root="true" ma:fieldsID="59d259dc62ca6ad0a557e2a40f575087" ns2:_="" ns3:_="">
    <xsd:import namespace="c2131c64-7195-4f7a-bccf-4ee3fd2fe025"/>
    <xsd:import namespace="1ed7208e-3580-4a56-ab1a-dfff490c66d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131c64-7195-4f7a-bccf-4ee3fd2fe02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731f1e09-01cd-4e61-9b53-1578628b58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7208e-3580-4a56-ab1a-dfff490c66d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50de939-6b57-434d-876f-fe489f26f826}" ma:internalName="TaxCatchAll" ma:showField="CatchAllData" ma:web="1ed7208e-3580-4a56-ab1a-dfff490c6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k 1 6 W B c B R w q k A A A A 9 g A A A B I A H A B D b 2 5 m a W c v U G F j a 2 F n Z S 5 4 b W w g o h g A K K A U A A A A A A A A A A A A A A A A A A A A A A A A A A A A h Y 9 B D o I w F E S v Q r q n L T V R Q z 5 l 4 R a M i Y l x S 2 q F R v g Y W i x 3 c + G R v I I Y R d 2 5 n D d v M X O / 3 i A d m j q 4 6 M 6 a F h M S U U 4 C j a o 9 G C w T 0 r t j u C S p h E 2 h T k W p g 1 F G G w / 2 k J D K u X P M m P e e + h l t u 5 I J z i O 2 z 7 O t q n R T k I 9 s / s u h Q e s K V J p I 2 L 3 G S E E j M a d C L C g H N k H I D X 4 F M e 5 9 t j 8 Q V n 3 t + k 5 L r M N 1 B m y K w N 4 f 5 A N Q S w M E F A A C A A g A 0 k 1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N e l g o i k e 4 D g A A A B E A A A A T A B w A R m 9 y b X V s Y X M v U 2 V j d G l v b j E u b S C i G A A o o B Q A A A A A A A A A A A A A A A A A A A A A A A A A A A A r T k 0 u y c z P U w i G 0 I b W A F B L A Q I t A B Q A A g A I A N J N e l g X A U c K p A A A A P Y A A A A S A A A A A A A A A A A A A A A A A A A A A A B D b 2 5 m a W c v U G F j a 2 F n Z S 5 4 b W x Q S w E C L Q A U A A I A C A D S T X p Y D 8 r p q 6 Q A A A D p A A A A E w A A A A A A A A A A A A A A A A D w A A A A W 0 N v b n R l b n R f V H l w Z X N d L n h t b F B L A Q I t A B Q A A g A I A N J N e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+ L r D m k 3 E R 7 Z g M e k n l r t P A A A A A A I A A A A A A B B m A A A A A Q A A I A A A A M Z 8 X k H 2 R T C l G P A L h v 8 B H 3 Y H w O p f p l 8 W W c v Y j z 2 I Y b V P A A A A A A 6 A A A A A A g A A I A A A A N z W 2 B 3 U v t h W B J l y X A 0 o M 0 1 V c e O D W o V g I C h K 9 I C 3 b 4 5 h U A A A A O n d t 4 c 9 c o 6 x f g 3 i D H Z d 9 o J s C Q B C B L p M 2 C 3 9 L k o S d g G F 6 i f W 6 P x f Z m 1 M r x t 9 K 7 D k 9 G y F y m X 2 E 9 3 a Y F A B R o w 5 w w D b 1 j L O Z 7 5 d J i t H A i t S 8 R f q Q A A A A L 3 5 V T c i t p 6 c R J n O 6 Z / q V M q W u W z L c i 8 u O t P o 9 1 a C T s G i 0 C n D w E B j e S x C F 0 L O n a L 4 m u q y K X e d v z c T I B g L y e T 3 H F g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d7208e-3580-4a56-ab1a-dfff490c66df" xsi:nil="true"/>
    <ReferenceId xmlns="c2131c64-7195-4f7a-bccf-4ee3fd2fe025" xsi:nil="true"/>
    <lcf76f155ced4ddcb4097134ff3c332f xmlns="c2131c64-7195-4f7a-bccf-4ee3fd2fe0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DD983A-212F-4713-AE87-F63DF90698C3}"/>
</file>

<file path=customXml/itemProps2.xml><?xml version="1.0" encoding="utf-8"?>
<ds:datastoreItem xmlns:ds="http://schemas.openxmlformats.org/officeDocument/2006/customXml" ds:itemID="{6DB7CE93-EACC-4748-B8EA-B713F3A9626C}"/>
</file>

<file path=customXml/itemProps3.xml><?xml version="1.0" encoding="utf-8"?>
<ds:datastoreItem xmlns:ds="http://schemas.openxmlformats.org/officeDocument/2006/customXml" ds:itemID="{0BB93F31-AC7C-4375-B7EA-BBE7967419D4}"/>
</file>

<file path=customXml/itemProps4.xml><?xml version="1.0" encoding="utf-8"?>
<ds:datastoreItem xmlns:ds="http://schemas.openxmlformats.org/officeDocument/2006/customXml" ds:itemID="{8A4E8F42-BC94-46E7-BAA3-7260BF9CE3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Vlaming, Sven</cp:lastModifiedBy>
  <cp:revision/>
  <dcterms:created xsi:type="dcterms:W3CDTF">2024-03-25T15:09:51Z</dcterms:created>
  <dcterms:modified xsi:type="dcterms:W3CDTF">2024-06-20T09:08:58Z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0x0101008FF0A589A2A3EC4EA05E4D25E7356397</vt:lpwstr>
  </property>
  <property fmtid="{D5CDD505-2E9C-101B-9397-08002B2CF9AE}" pid="3" name="Order">
    <vt:r8>13800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