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s_go_here\ESPlash\pcb\ESPlash\"/>
    </mc:Choice>
  </mc:AlternateContent>
  <xr:revisionPtr revIDLastSave="0" documentId="13_ncr:1_{9154E682-E898-4255-82DF-05C0DE295F0D}" xr6:coauthVersionLast="45" xr6:coauthVersionMax="45" xr10:uidLastSave="{00000000-0000-0000-0000-000000000000}"/>
  <bookViews>
    <workbookView xWindow="-17070" yWindow="3930" windowWidth="21600" windowHeight="11385" xr2:uid="{73A93F28-7721-4CC6-A334-ED18D9EC91EB}"/>
  </bookViews>
  <sheets>
    <sheet name="Planilha2" sheetId="2" r:id="rId1"/>
    <sheet name="Planilha1" sheetId="1" r:id="rId2"/>
  </sheets>
  <definedNames>
    <definedName name="DadosExternos_1" localSheetId="0" hidden="1">Planilha2!$B$1:$H$32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4" i="2" l="1"/>
  <c r="H34" i="2"/>
  <c r="H36" i="2"/>
  <c r="H33" i="2"/>
  <c r="G33" i="2"/>
  <c r="G35" i="2"/>
  <c r="H35" i="2" s="1"/>
  <c r="H2" i="2" l="1"/>
  <c r="H16" i="2" l="1"/>
  <c r="H17" i="2"/>
  <c r="H18" i="2"/>
  <c r="H19" i="2"/>
  <c r="H20" i="2"/>
  <c r="H21" i="2"/>
  <c r="H22" i="2"/>
  <c r="H23" i="2"/>
  <c r="H24" i="2"/>
  <c r="H25" i="2"/>
  <c r="H26" i="2"/>
  <c r="H27" i="2"/>
  <c r="H2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9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E47B98-52DC-4D6C-907C-4220983C7132}" keepAlive="1" name="Consulta - esplash" description="Conexão com a consulta 'esplash' na pasta de trabalho." type="5" refreshedVersion="6" background="1" saveData="1">
    <dbPr connection="Provider=Microsoft.Mashup.OleDb.1;Data Source=$Workbook$;Location=esplash;Extended Properties=&quot;&quot;" command="SELECT * FROM [esplash]"/>
  </connection>
</connections>
</file>

<file path=xl/sharedStrings.xml><?xml version="1.0" encoding="utf-8"?>
<sst xmlns="http://schemas.openxmlformats.org/spreadsheetml/2006/main" count="135" uniqueCount="117">
  <si>
    <t>Qty</t>
  </si>
  <si>
    <t>Value</t>
  </si>
  <si>
    <t>Package</t>
  </si>
  <si>
    <t>Description</t>
  </si>
  <si>
    <t>SOD123</t>
  </si>
  <si>
    <t>W237-102</t>
  </si>
  <si>
    <t>WAGO SCREW CLAMP</t>
  </si>
  <si>
    <t>C1206FAB</t>
  </si>
  <si>
    <t>1.2Mohm</t>
  </si>
  <si>
    <t>1.5Mohm</t>
  </si>
  <si>
    <t>100ohm</t>
  </si>
  <si>
    <t>R1206</t>
  </si>
  <si>
    <t>100uF</t>
  </si>
  <si>
    <t>10k</t>
  </si>
  <si>
    <t>150ohm</t>
  </si>
  <si>
    <t>15pf</t>
  </si>
  <si>
    <t>1K</t>
  </si>
  <si>
    <t>1nF</t>
  </si>
  <si>
    <t>22-23-2021</t>
  </si>
  <si>
    <t>220omh</t>
  </si>
  <si>
    <t>ACS712</t>
  </si>
  <si>
    <t>SO08</t>
  </si>
  <si>
    <t>BCX70SMD</t>
  </si>
  <si>
    <t>SOT23</t>
  </si>
  <si>
    <t>ECS-.327-12.5-13X</t>
  </si>
  <si>
    <t>XTAL_ECS-.327-12.5-13X</t>
  </si>
  <si>
    <t>EL817(S)(D)(TU)-V</t>
  </si>
  <si>
    <t>SOIC254P1030X460-4N</t>
  </si>
  <si>
    <t>ESP-WROOM-32</t>
  </si>
  <si>
    <t>FTDI-SMD-HEADER</t>
  </si>
  <si>
    <t>1X06SMD</t>
  </si>
  <si>
    <t>LED</t>
  </si>
  <si>
    <t>LED1206</t>
  </si>
  <si>
    <t>MCP1700T-3302E/TT</t>
  </si>
  <si>
    <t>SOT95P237X112-3N</t>
  </si>
  <si>
    <t xml:space="preserve"> IC REG LINEAR 3.3V 250MA SOT23-3 </t>
  </si>
  <si>
    <t>SRD-05VDC-SL-C</t>
  </si>
  <si>
    <t>RELAY_SRD-05VDC-SL-C</t>
  </si>
  <si>
    <t>TEMP-HUM-SENSOR-DHT11</t>
  </si>
  <si>
    <t>header2x6</t>
  </si>
  <si>
    <t>2X03</t>
  </si>
  <si>
    <t>Total</t>
  </si>
  <si>
    <t>Unit Price</t>
  </si>
  <si>
    <t>Total Price</t>
  </si>
  <si>
    <t>RES SMD 1.5M OHM 1% 1/4W 1206</t>
  </si>
  <si>
    <t>RES SMD 100 OHM 1% 1/4W 1206</t>
  </si>
  <si>
    <t>RES SMD 10K OHM 1% 1/4W 1206</t>
  </si>
  <si>
    <t>RES SMD 1.2M OHM 1% 1/4W 1206</t>
  </si>
  <si>
    <t>RES SMD 15 OHM 1% 1/4W 1206</t>
  </si>
  <si>
    <t>RES SMD 1K OHM 1% 1/4W 1206</t>
  </si>
  <si>
    <t>RES SMD 220 OHM 1% 1/4W 1206</t>
  </si>
  <si>
    <t xml:space="preserve"> CAP CER 0.1UF 50V X7R 1206 </t>
  </si>
  <si>
    <t xml:space="preserve"> CAP CER 100UF 10V X5R 1206 </t>
  </si>
  <si>
    <t xml:space="preserve"> CAP CER 15PF 50V 1206 </t>
  </si>
  <si>
    <t xml:space="preserve"> CAP CER 1206 1NF 250V X7R 10% </t>
  </si>
  <si>
    <t>WIFI MODULE 128MBITS SPI FLASH</t>
  </si>
  <si>
    <t>ESP32-WROOM-32 (16MB)</t>
  </si>
  <si>
    <t>SWITCH TACTILE SPST-NO 50MA 12V</t>
  </si>
  <si>
    <t>SWITCH</t>
  </si>
  <si>
    <t xml:space="preserve">0.1uF </t>
  </si>
  <si>
    <t xml:space="preserve">Standard LEDs - SMD 1206 Blue </t>
  </si>
  <si>
    <t xml:space="preserve"> CONN HEADER R/A 6POS 2.54MM </t>
  </si>
  <si>
    <t xml:space="preserve"> CONN HEADER VERT 2POS 2.54MM </t>
  </si>
  <si>
    <t xml:space="preserve"> CONN HEADER VERT 6POS 2.54MM </t>
  </si>
  <si>
    <t>SRD-5VDC-SL-C 5 Pin PCB Type</t>
  </si>
  <si>
    <t xml:space="preserve"> SENSOR CURRENT HALL 20A AC/DC </t>
  </si>
  <si>
    <t xml:space="preserve"> OPTOISOLTR 5KV TRANSISTOR 4-DIP </t>
  </si>
  <si>
    <t xml:space="preserve"> TRANS NPN 45V 0.1A SOT23 </t>
  </si>
  <si>
    <t xml:space="preserve"> SENSOR HUMID/TEMP 5V DTL 5% MOD </t>
  </si>
  <si>
    <t>CRYSTAL 32.7680KHZ 12.5PF TH</t>
  </si>
  <si>
    <t xml:space="preserve"> DIODE GEN PURP 100V 200MA SOD123 </t>
  </si>
  <si>
    <t>PCB blank</t>
  </si>
  <si>
    <t xml:space="preserve"> Proto Board Copper Clad FR1, Single Sided, 1 oz. 5.00" x 4.00" (127.0mm x 101.6mm) </t>
  </si>
  <si>
    <t>https://www.digikey.com/product-detail/en/bantam-tools/MT1004/1932-1038-ND/8567212</t>
  </si>
  <si>
    <t>https://www.digikey.com/product-detail/en/adam-tech/PH1RB-06-UA/2057-PH1RB-06-UA-ND/9830592</t>
  </si>
  <si>
    <t>https://www.digikey.com/products/en?keywords=22-23-2021</t>
  </si>
  <si>
    <t>https://www.digikey.com/product-detail/en/samtec-inc/TSW-103-07-F-D/SAM10846-ND/2685876</t>
  </si>
  <si>
    <t>https://www.digikey.com/product-detail/en/e-switch/TL3305BF260QG/EG5354CT-ND/5816199</t>
  </si>
  <si>
    <t>https://www.digikey.com/product-detail/en/kemet/C1206C104K5RAC7800/399-C1206C104K5RAC7800CT-ND/411524</t>
  </si>
  <si>
    <t>https://www.digikey.com/product-detail/en/tdk-corporation/C3216X5R1A107M160AC/445-6007-1-ND/2444048</t>
  </si>
  <si>
    <t>https://www.digikey.com/products/en?keywords=ECS-.327-12.5-13X</t>
  </si>
  <si>
    <t>https://www.aliexpress.com/item/33038876365.html?spm=a2g0o.productlist.0.0.668a28acJbQtwH&amp;algo_pvid=1f4a38ed-b66c-47e9-9e25-39714f26a649&amp;algo_expid=1f4a38ed-b66c-47e9-9e25-39714f26a649-5&amp;btsid=0bb0623f16014685639395395e16d4&amp;ws_ab_test=searchweb0_0,searchweb201602_,searchweb201603_</t>
  </si>
  <si>
    <t>https://www.digikey.com/products/en/sensors-transducers/humidity-moisture-sensors/529?k=DHT11</t>
  </si>
  <si>
    <t>https://www.digikey.com/product-detail/en/microchip-technology/MCP1700T-3302E-TT/MCP1700T3302ETTCT-ND/652677</t>
  </si>
  <si>
    <t>https://www.digikey.com/product-detail/en/nexperia-usa-inc/BCX70K-215/1727-4918-1-ND/2531422</t>
  </si>
  <si>
    <t>https://www.digikey.com/product-detail/en/everlight-electronics-co-ltd/EL817/EL817-ND/2693260</t>
  </si>
  <si>
    <t>https://www.digikey.com/product-detail/en/on-semiconductor/MMSD4148T1G/MMSD4148T1GOSCT-ND/1121611</t>
  </si>
  <si>
    <t>https://www.digikey.com/product-detail/en/allegro-microsystems/ACS712ELCTR-20A-T/620-1190-2-ND/1284594</t>
  </si>
  <si>
    <t>https://www.banggood.com/Mini-5V-DC-Power-Relay-SRD-5VDC-SL-C-5-Pin-PCB-Type-p-930170.html?rmmds=buy&amp;cur_warehouse=CN</t>
  </si>
  <si>
    <t>https://www.digikey.com/product-detail/en/stackpole-electronics-inc/RMCF1206FT220R/RMCF1206FT220RCT-ND/2418647</t>
  </si>
  <si>
    <t>https://www.digikey.com/product-detail/en/panasonic-electronic-components/ERA-8AEB102V/P1-0KBCCT-ND/3069520</t>
  </si>
  <si>
    <t>https://www.digikey.com/product-detail/en/yageo/RC1206JR-07150RL/311-150ERCT-ND/732170</t>
  </si>
  <si>
    <t>https://www.digikey.com/product-detail/en/rohm-semiconductor/KTR18EZPF1504/RHM1-5MAICT-ND/4071441</t>
  </si>
  <si>
    <t>https://www.digikey.com/product-detail/en/panasonic-electronic-components/ERJ-8GEYJ125V/P1-2MECT-ND/203263</t>
  </si>
  <si>
    <t>https://www.digikey.com/product-detail/en/bourns-inc/CRT1206-BY-1002ELF/CRT1206-BY-1002ELFCT-ND/1775051</t>
  </si>
  <si>
    <t>https://www.digikey.com/product-detail/en/panasonic-electronic-components/ERA-8AEB101V/P100BCCT-ND/3069515</t>
  </si>
  <si>
    <t>https://eu.mouser.com/productdetail/lumex/sml-lx1206usbc-tr?qs=UWUCXFQQ%252bdkNnUihARaICw==</t>
  </si>
  <si>
    <t>https://www.digikey.com/product-detail/en/espressif-systems/ESP32-WROOM-32-16MB/1904-1020-2-ND/9381713</t>
  </si>
  <si>
    <t>https://www.digikey.com/product-detail/en/kemet/C1206C102KARECAUTO/399-17173-1-ND/8563714</t>
  </si>
  <si>
    <t>https://www.digikey.com/product-detail/en/kemet/C1206C150K5GACTU/399-9314-1-ND/3522832</t>
  </si>
  <si>
    <t>Links</t>
  </si>
  <si>
    <t>Diode</t>
  </si>
  <si>
    <t>Screw Clamp</t>
  </si>
  <si>
    <t>Materials and components</t>
  </si>
  <si>
    <t>What for</t>
  </si>
  <si>
    <t>Where they come from</t>
  </si>
  <si>
    <t>for the enclosure</t>
  </si>
  <si>
    <t>for the gasket</t>
  </si>
  <si>
    <t>fablab stock</t>
  </si>
  <si>
    <t>to further waterproof the interior of the enclosure and help with the light refraction of the LEDs</t>
  </si>
  <si>
    <t>https://www.amazon.es/LETS-RESIN-silicona-relaci%C3%B3n-manualmente/dp/B07V5FFPWC/ref=sr_1_109?dchild=1&amp;keywords=silicone+molde&amp;qid=1601471159&amp;sr=8-109</t>
  </si>
  <si>
    <t>https://www.amazon.es/gp/product/B07KQ6Q5CB/ref=ppx_yo_dt_b_asin_title_o04_s00?ie=UTF8&amp;psc=1</t>
  </si>
  <si>
    <t>Silicone</t>
  </si>
  <si>
    <t>Epoxy resin</t>
  </si>
  <si>
    <t>MDF Forescolor</t>
  </si>
  <si>
    <t>http://www.forescolor.com/product/</t>
  </si>
  <si>
    <t>Fablab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</si>
</sst>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73" formatCode="_([$$-409]* #,##0.000000_);_([$$-409]* \(#,##0.000000\);_([$$-409]* &quot;-&quot;??_);_(@_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104E8B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1" fillId="0" borderId="0" xfId="1" applyNumberFormat="1"/>
    <xf numFmtId="0" fontId="1" fillId="0" borderId="0" xfId="1"/>
    <xf numFmtId="164" fontId="0" fillId="0" borderId="0" xfId="0" applyNumberFormat="1"/>
    <xf numFmtId="0" fontId="0" fillId="0" borderId="2" xfId="0" applyFont="1" applyBorder="1"/>
    <xf numFmtId="0" fontId="0" fillId="2" borderId="2" xfId="0" applyFont="1" applyFill="1" applyBorder="1"/>
    <xf numFmtId="0" fontId="3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164" fontId="0" fillId="2" borderId="3" xfId="0" applyNumberFormat="1" applyFont="1" applyFill="1" applyBorder="1"/>
    <xf numFmtId="0" fontId="3" fillId="3" borderId="5" xfId="0" applyNumberFormat="1" applyFont="1" applyFill="1" applyBorder="1" applyAlignment="1">
      <alignment horizontal="left" vertical="center" wrapText="1"/>
    </xf>
    <xf numFmtId="164" fontId="0" fillId="2" borderId="2" xfId="0" applyNumberFormat="1" applyFont="1" applyFill="1" applyBorder="1"/>
    <xf numFmtId="164" fontId="0" fillId="0" borderId="2" xfId="0" applyNumberFormat="1" applyFont="1" applyBorder="1"/>
    <xf numFmtId="164" fontId="0" fillId="0" borderId="3" xfId="0" applyNumberFormat="1" applyFont="1" applyBorder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73" fontId="0" fillId="2" borderId="2" xfId="0" applyNumberFormat="1" applyFont="1" applyFill="1" applyBorder="1"/>
  </cellXfs>
  <cellStyles count="2">
    <cellStyle name="Hiperlink" xfId="1" builtinId="8"/>
    <cellStyle name="Normal" xfId="0" builtinId="0"/>
  </cellStyles>
  <dxfs count="7">
    <dxf>
      <numFmt numFmtId="0" formatCode="General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107B65CB-E35C-4381-99A0-7ECD7EE0C2E8}" autoFormatId="16" applyNumberFormats="0" applyBorderFormats="0" applyFontFormats="0" applyPatternFormats="0" applyAlignmentFormats="0" applyWidthHeightFormats="0">
  <queryTableRefresh nextId="26">
    <queryTableFields count="7">
      <queryTableField id="2" name="Value" tableColumnId="2"/>
      <queryTableField id="4" name="Package" tableColumnId="4"/>
      <queryTableField id="6" name="Description" tableColumnId="6"/>
      <queryTableField id="25" dataBound="0" tableColumnId="3"/>
      <queryTableField id="1" name="Qty" tableColumnId="1"/>
      <queryTableField id="22" dataBound="0" tableColumnId="21"/>
      <queryTableField id="19" name="PRICE" tableColumnId="19"/>
    </queryTableFields>
    <queryTableDeletedFields count="15">
      <deletedField name="MOUSER-PURCHASE-URL"/>
      <deletedField name="MP"/>
      <deletedField name="MPN"/>
      <deletedField name="OC_FARNELL"/>
      <deletedField name="OC_NEWARK"/>
      <deletedField name="PACKAGE.1"/>
      <deletedField name="POPULARITY"/>
      <deletedField name="DIGIKEY-PURCHASE-URL"/>
      <deletedField name="MF"/>
      <deletedField name="DESCRIPTION.1"/>
      <deletedField name="AVAILABILITY"/>
      <deletedField name="ARROW_AMERICAS-PURCHASE-URL"/>
      <deletedField name="Parts"/>
      <deletedField name="Column1"/>
      <deletedField name="Devi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DD6B7D-C7E1-4945-957F-2380EBF50B55}" name="esplash" displayName="esplash" ref="B1:H32" tableType="queryTable" totalsRowShown="0">
  <autoFilter ref="B1:H32" xr:uid="{4215CA64-4864-41A8-BF29-8DFFD3212235}"/>
  <sortState xmlns:xlrd2="http://schemas.microsoft.com/office/spreadsheetml/2017/richdata2" ref="B2:H28">
    <sortCondition ref="C1:C28"/>
  </sortState>
  <tableColumns count="7">
    <tableColumn id="2" xr3:uid="{3EE445C2-204A-4CE3-B785-F71F43BC8B66}" uniqueName="2" name="Value" queryTableFieldId="2" dataDxfId="6"/>
    <tableColumn id="4" xr3:uid="{C9C7DFD2-701F-4955-9A5D-50AFEAB2C45F}" uniqueName="4" name="Package" queryTableFieldId="4" dataDxfId="5"/>
    <tableColumn id="6" xr3:uid="{65A45AE0-B6FA-4E8F-93FB-AEFA16BE9471}" uniqueName="6" name="Description" queryTableFieldId="6" dataDxfId="4"/>
    <tableColumn id="3" xr3:uid="{73526A35-C0E0-4EAB-8F5F-EB098BA440C6}" uniqueName="3" name="Links" queryTableFieldId="25" dataDxfId="0" dataCellStyle="Hiperlink"/>
    <tableColumn id="1" xr3:uid="{5C34E2AE-6938-4DD4-80AB-AB7607206850}" uniqueName="1" name="Qty" queryTableFieldId="1" dataDxfId="3"/>
    <tableColumn id="21" xr3:uid="{68193F38-2904-4248-A542-2C91E20F21E4}" uniqueName="21" name="Unit Price" queryTableFieldId="22" dataDxfId="2"/>
    <tableColumn id="19" xr3:uid="{6E9C7FE8-3AB6-4C15-B2C9-25067BA48D0A}" uniqueName="19" name="Total Price" queryTableFieldId="1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product-detail/en/e-switch/TL3305BF260QG/EG5354CT-ND/5816199" TargetMode="External"/><Relationship Id="rId18" Type="http://schemas.openxmlformats.org/officeDocument/2006/relationships/hyperlink" Target="https://www.banggood.com/Mini-5V-DC-Power-Relay-SRD-5VDC-SL-C-5-Pin-PCB-Type-p-930170.html?rmmds=buy&amp;cur_warehouse=CN" TargetMode="External"/><Relationship Id="rId26" Type="http://schemas.openxmlformats.org/officeDocument/2006/relationships/hyperlink" Target="https://www.digikey.com/products/en?keywords=ECS-.327-12.5-13X" TargetMode="External"/><Relationship Id="rId39" Type="http://schemas.openxmlformats.org/officeDocument/2006/relationships/hyperlink" Target="https://www.digikey.com/product-detail/en/panasonic-electronic-components/ERA-8AEB101V/P100BCCT-ND/3069515" TargetMode="External"/><Relationship Id="rId21" Type="http://schemas.openxmlformats.org/officeDocument/2006/relationships/hyperlink" Target="https://www.digikey.com/product-detail/en/nexperia-usa-inc/BCX70K-215/1727-4918-1-ND/2531422" TargetMode="External"/><Relationship Id="rId34" Type="http://schemas.openxmlformats.org/officeDocument/2006/relationships/hyperlink" Target="https://www.digikey.com/product-detail/en/panasonic-electronic-components/ERA-8AEB102V/P1-0KBCCT-ND/3069520" TargetMode="External"/><Relationship Id="rId42" Type="http://schemas.openxmlformats.org/officeDocument/2006/relationships/hyperlink" Target="https://www.amazon.es/gp/product/B07KQ6Q5CB/ref=ppx_yo_dt_b_asin_title_o04_s00?ie=UTF8&amp;psc=1" TargetMode="External"/><Relationship Id="rId7" Type="http://schemas.openxmlformats.org/officeDocument/2006/relationships/hyperlink" Target="https://www.digikey.com/product-detail/en/stackpole-electronics-inc/RMCF1206FT220R/RMCF1206FT220RCT-ND/2418647" TargetMode="External"/><Relationship Id="rId2" Type="http://schemas.openxmlformats.org/officeDocument/2006/relationships/hyperlink" Target="https://www.digikey.com/product-detail/en/panasonic-electronic-components/ERJ-8GEYJ125V/P1-2MECT-ND/203263" TargetMode="External"/><Relationship Id="rId16" Type="http://schemas.openxmlformats.org/officeDocument/2006/relationships/hyperlink" Target="https://www.digikey.com/products/en?keywords=22-23-2021" TargetMode="External"/><Relationship Id="rId29" Type="http://schemas.openxmlformats.org/officeDocument/2006/relationships/hyperlink" Target="https://www.digikey.com/product-detail/en/tdk-corporation/C3216X5R1A107M160AC/445-6007-1-ND/2444048" TargetMode="External"/><Relationship Id="rId1" Type="http://schemas.openxmlformats.org/officeDocument/2006/relationships/hyperlink" Target="https://www.digikey.com/product-detail/en/rohm-semiconductor/KTR18EZPF1504/RHM1-5MAICT-ND/4071441" TargetMode="External"/><Relationship Id="rId6" Type="http://schemas.openxmlformats.org/officeDocument/2006/relationships/hyperlink" Target="https://www.digikey.com/product-detail/en/panasonic-electronic-components/ERA-8AEB102V/P1-0KBCCT-ND/3069520" TargetMode="External"/><Relationship Id="rId11" Type="http://schemas.openxmlformats.org/officeDocument/2006/relationships/hyperlink" Target="https://www.digikey.com/product-detail/en/kemet/C1206C102KARECAUTO/399-17173-1-ND/8563714" TargetMode="External"/><Relationship Id="rId24" Type="http://schemas.openxmlformats.org/officeDocument/2006/relationships/hyperlink" Target="https://www.aliexpress.com/item/33038876365.html?spm=a2g0o.productlist.0.0.668a28acJbQtwH&amp;algo_pvid=1f4a38ed-b66c-47e9-9e25-39714f26a649&amp;algo_expid=1f4a38ed-b66c-47e9-9e25-39714f26a649-5&amp;btsid=0bb0623f16014685639395395e16d4&amp;ws_ab_test=searchweb0_0,searchweb201602_,searchweb201603_" TargetMode="External"/><Relationship Id="rId32" Type="http://schemas.openxmlformats.org/officeDocument/2006/relationships/hyperlink" Target="https://www.banggood.com/Mini-5V-DC-Power-Relay-SRD-5VDC-SL-C-5-Pin-PCB-Type-p-930170.html?rmmds=buy&amp;cur_warehouse=CN" TargetMode="External"/><Relationship Id="rId37" Type="http://schemas.openxmlformats.org/officeDocument/2006/relationships/hyperlink" Target="https://www.digikey.com/product-detail/en/panasonic-electronic-components/ERJ-8GEYJ125V/P1-2MECT-ND/203263" TargetMode="External"/><Relationship Id="rId40" Type="http://schemas.openxmlformats.org/officeDocument/2006/relationships/hyperlink" Target="https://eu.mouser.com/productdetail/lumex/sml-lx1206usbc-tr?qs=UWUCXFQQ%252bdkNnUihARaICw==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yageo/RC1206JR-07150RL/311-150ERCT-ND/732170" TargetMode="External"/><Relationship Id="rId15" Type="http://schemas.openxmlformats.org/officeDocument/2006/relationships/hyperlink" Target="https://www.digikey.com/product-detail/en/adam-tech/PH1RB-06-UA/2057-PH1RB-06-UA-ND/9830592" TargetMode="External"/><Relationship Id="rId23" Type="http://schemas.openxmlformats.org/officeDocument/2006/relationships/hyperlink" Target="https://www.digikey.com/products/en/sensors-transducers/humidity-moisture-sensors/529?k=DHT11" TargetMode="External"/><Relationship Id="rId28" Type="http://schemas.openxmlformats.org/officeDocument/2006/relationships/hyperlink" Target="https://www.digikey.com/product-detail/en/bantam-tools/MT1004/1932-1038-ND/8567212" TargetMode="External"/><Relationship Id="rId36" Type="http://schemas.openxmlformats.org/officeDocument/2006/relationships/hyperlink" Target="https://www.digikey.com/product-detail/en/rohm-semiconductor/KTR18EZPF1504/RHM1-5MAICT-ND/4071441" TargetMode="External"/><Relationship Id="rId10" Type="http://schemas.openxmlformats.org/officeDocument/2006/relationships/hyperlink" Target="https://www.digikey.com/product-detail/en/kemet/C1206C150K5GACTU/399-9314-1-ND/3522832" TargetMode="External"/><Relationship Id="rId19" Type="http://schemas.openxmlformats.org/officeDocument/2006/relationships/hyperlink" Target="https://www.digikey.com/product-detail/en/allegro-microsystems/ACS712ELCTR-20A-T/620-1190-2-ND/1284594" TargetMode="External"/><Relationship Id="rId31" Type="http://schemas.openxmlformats.org/officeDocument/2006/relationships/hyperlink" Target="https://www.digikey.com/product-detail/en/microchip-technology/MCP1700T-3302E-TT/MCP1700T3302ETTCT-ND/652677" TargetMode="External"/><Relationship Id="rId44" Type="http://schemas.openxmlformats.org/officeDocument/2006/relationships/hyperlink" Target="http://www.forescolor.com/product/" TargetMode="External"/><Relationship Id="rId4" Type="http://schemas.openxmlformats.org/officeDocument/2006/relationships/hyperlink" Target="https://www.digikey.com/product-detail/en/bourns-inc/CRT1206-BY-1002ELF/CRT1206-BY-1002ELFCT-ND/1775051" TargetMode="External"/><Relationship Id="rId9" Type="http://schemas.openxmlformats.org/officeDocument/2006/relationships/hyperlink" Target="https://www.digikey.com/product-detail/en/tdk-corporation/C3216X5R1A107M160AC/445-6007-1-ND/2444048" TargetMode="External"/><Relationship Id="rId14" Type="http://schemas.openxmlformats.org/officeDocument/2006/relationships/hyperlink" Target="https://eu.mouser.com/productdetail/lumex/sml-lx1206usbc-tr?qs=UWUCXFQQ%252bdkNnUihARaICw==" TargetMode="External"/><Relationship Id="rId22" Type="http://schemas.openxmlformats.org/officeDocument/2006/relationships/hyperlink" Target="https://www.digikey.com/product-detail/en/microchip-technology/MCP1700T-3302E-TT/MCP1700T3302ETTCT-ND/652677" TargetMode="External"/><Relationship Id="rId27" Type="http://schemas.openxmlformats.org/officeDocument/2006/relationships/hyperlink" Target="https://www.digikey.com/product-detail/en/bantam-tools/MT1004/1932-1038-ND/8567212" TargetMode="External"/><Relationship Id="rId30" Type="http://schemas.openxmlformats.org/officeDocument/2006/relationships/hyperlink" Target="https://www.digikey.com/products/en/sensors-transducers/humidity-moisture-sensors/529?k=DHT11" TargetMode="External"/><Relationship Id="rId35" Type="http://schemas.openxmlformats.org/officeDocument/2006/relationships/hyperlink" Target="https://www.digikey.com/product-detail/en/yageo/RC1206JR-07150RL/311-150ERCT-ND/732170" TargetMode="External"/><Relationship Id="rId43" Type="http://schemas.openxmlformats.org/officeDocument/2006/relationships/hyperlink" Target="https://www.amazon.es/LETS-RESIN-silicona-relaci%C3%B3n-manualmente/dp/B07V5FFPWC/ref=sr_1_109?dchild=1&amp;keywords=silicone+molde&amp;qid=1601471159&amp;sr=8-109" TargetMode="External"/><Relationship Id="rId8" Type="http://schemas.openxmlformats.org/officeDocument/2006/relationships/hyperlink" Target="https://www.digikey.com/product-detail/en/kemet/C1206C104K5RAC7800/399-C1206C104K5RAC7800CT-ND/411524" TargetMode="External"/><Relationship Id="rId3" Type="http://schemas.openxmlformats.org/officeDocument/2006/relationships/hyperlink" Target="https://www.digikey.com/product-detail/en/panasonic-electronic-components/ERA-8AEB101V/P100BCCT-ND/3069515" TargetMode="External"/><Relationship Id="rId12" Type="http://schemas.openxmlformats.org/officeDocument/2006/relationships/hyperlink" Target="https://www.digikey.com/product-detail/en/espressif-systems/ESP32-WROOM-32-16MB/1904-1020-2-ND/9381713" TargetMode="External"/><Relationship Id="rId17" Type="http://schemas.openxmlformats.org/officeDocument/2006/relationships/hyperlink" Target="https://www.digikey.com/product-detail/en/samtec-inc/TSW-103-07-F-D/SAM10846-ND/2685876" TargetMode="External"/><Relationship Id="rId25" Type="http://schemas.openxmlformats.org/officeDocument/2006/relationships/hyperlink" Target="https://www.digikey.com/product-detail/en/on-semiconductor/MMSD4148T1G/MMSD4148T1GOSCT-ND/1121611" TargetMode="External"/><Relationship Id="rId33" Type="http://schemas.openxmlformats.org/officeDocument/2006/relationships/hyperlink" Target="https://www.digikey.com/product-detail/en/stackpole-electronics-inc/RMCF1206FT220R/RMCF1206FT220RCT-ND/2418647" TargetMode="External"/><Relationship Id="rId38" Type="http://schemas.openxmlformats.org/officeDocument/2006/relationships/hyperlink" Target="https://www.digikey.com/product-detail/en/bourns-inc/CRT1206-BY-1002ELF/CRT1206-BY-1002ELFCT-ND/1775051" TargetMode="External"/><Relationship Id="rId46" Type="http://schemas.openxmlformats.org/officeDocument/2006/relationships/table" Target="../tables/table1.xml"/><Relationship Id="rId20" Type="http://schemas.openxmlformats.org/officeDocument/2006/relationships/hyperlink" Target="https://www.digikey.com/product-detail/en/everlight-electronics-co-ltd/EL817/EL817-ND/2693260" TargetMode="External"/><Relationship Id="rId41" Type="http://schemas.openxmlformats.org/officeDocument/2006/relationships/hyperlink" Target="https://www.digikey.com/product-detail/en/kemet/C1206C102KARECAUTO/399-17173-1-ND/85637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AEC8-9CCE-4C1E-8C08-9A885455BF01}">
  <dimension ref="B1:H36"/>
  <sheetViews>
    <sheetView tabSelected="1" topLeftCell="F4" workbookViewId="0">
      <selection activeCell="K9" sqref="K9"/>
    </sheetView>
  </sheetViews>
  <sheetFormatPr defaultRowHeight="15" x14ac:dyDescent="0.25"/>
  <cols>
    <col min="2" max="2" width="24.42578125" customWidth="1"/>
    <col min="3" max="3" width="25.28515625" bestFit="1" customWidth="1"/>
    <col min="4" max="4" width="21.140625" customWidth="1"/>
    <col min="5" max="5" width="52.28515625" customWidth="1"/>
    <col min="6" max="6" width="9" customWidth="1"/>
    <col min="7" max="7" width="14.28515625" bestFit="1" customWidth="1"/>
    <col min="8" max="8" width="14.42578125" customWidth="1"/>
    <col min="9" max="9" width="8.28515625" bestFit="1" customWidth="1"/>
    <col min="10" max="10" width="11.140625" bestFit="1" customWidth="1"/>
  </cols>
  <sheetData>
    <row r="1" spans="2:8" x14ac:dyDescent="0.25">
      <c r="B1" t="s">
        <v>1</v>
      </c>
      <c r="C1" t="s">
        <v>2</v>
      </c>
      <c r="D1" t="s">
        <v>3</v>
      </c>
      <c r="E1" t="s">
        <v>100</v>
      </c>
      <c r="F1" t="s">
        <v>0</v>
      </c>
      <c r="G1" t="s">
        <v>42</v>
      </c>
      <c r="H1" t="s">
        <v>43</v>
      </c>
    </row>
    <row r="2" spans="2:8" x14ac:dyDescent="0.25">
      <c r="B2" s="1" t="s">
        <v>71</v>
      </c>
      <c r="C2" s="1"/>
      <c r="D2" s="2" t="s">
        <v>72</v>
      </c>
      <c r="E2" s="2" t="s">
        <v>73</v>
      </c>
      <c r="F2" s="1">
        <v>1</v>
      </c>
      <c r="G2" s="4">
        <v>2.44</v>
      </c>
      <c r="H2" s="4">
        <f>esplash[[#This Row],[Unit Price]]*esplash[[#This Row],[Qty]]</f>
        <v>2.44</v>
      </c>
    </row>
    <row r="3" spans="2:8" x14ac:dyDescent="0.25">
      <c r="B3" s="1" t="s">
        <v>29</v>
      </c>
      <c r="C3" s="1" t="s">
        <v>30</v>
      </c>
      <c r="D3" s="2" t="s">
        <v>61</v>
      </c>
      <c r="E3" s="2" t="s">
        <v>74</v>
      </c>
      <c r="F3">
        <v>1</v>
      </c>
      <c r="G3" s="4">
        <v>0.18</v>
      </c>
      <c r="H3" s="4">
        <f>esplash[[#This Row],[Unit Price]]*esplash[[#This Row],[Qty]]</f>
        <v>0.18</v>
      </c>
    </row>
    <row r="4" spans="2:8" x14ac:dyDescent="0.25">
      <c r="B4" s="1" t="s">
        <v>18</v>
      </c>
      <c r="C4" s="1" t="s">
        <v>18</v>
      </c>
      <c r="D4" s="2" t="s">
        <v>62</v>
      </c>
      <c r="E4" s="2" t="s">
        <v>75</v>
      </c>
      <c r="F4">
        <v>1</v>
      </c>
      <c r="G4" s="4">
        <v>0.17</v>
      </c>
      <c r="H4" s="4">
        <f>esplash[[#This Row],[Unit Price]]*esplash[[#This Row],[Qty]]</f>
        <v>0.17</v>
      </c>
    </row>
    <row r="5" spans="2:8" x14ac:dyDescent="0.25">
      <c r="B5" s="1" t="s">
        <v>39</v>
      </c>
      <c r="C5" s="1" t="s">
        <v>40</v>
      </c>
      <c r="D5" s="2" t="s">
        <v>63</v>
      </c>
      <c r="E5" s="2" t="s">
        <v>76</v>
      </c>
      <c r="F5">
        <v>2</v>
      </c>
      <c r="G5" s="4">
        <v>0.48</v>
      </c>
      <c r="H5" s="4">
        <f>esplash[[#This Row],[Unit Price]]*esplash[[#This Row],[Qty]]</f>
        <v>0.96</v>
      </c>
    </row>
    <row r="6" spans="2:8" x14ac:dyDescent="0.25">
      <c r="B6" s="1" t="s">
        <v>58</v>
      </c>
      <c r="C6" t="s">
        <v>57</v>
      </c>
      <c r="D6" s="3" t="s">
        <v>57</v>
      </c>
      <c r="E6" s="3" t="s">
        <v>77</v>
      </c>
      <c r="F6">
        <v>2</v>
      </c>
      <c r="G6" s="4">
        <v>0.2</v>
      </c>
      <c r="H6" s="4">
        <f>esplash[[#This Row],[Unit Price]]*esplash[[#This Row],[Qty]]</f>
        <v>0.4</v>
      </c>
    </row>
    <row r="7" spans="2:8" x14ac:dyDescent="0.25">
      <c r="B7" s="1" t="s">
        <v>59</v>
      </c>
      <c r="C7" s="1" t="s">
        <v>7</v>
      </c>
      <c r="D7" s="2" t="s">
        <v>51</v>
      </c>
      <c r="E7" s="2" t="s">
        <v>78</v>
      </c>
      <c r="F7">
        <v>2</v>
      </c>
      <c r="G7" s="4">
        <v>0.11</v>
      </c>
      <c r="H7" s="4">
        <f>esplash[[#This Row],[Unit Price]]*esplash[[#This Row],[Qty]]</f>
        <v>0.22</v>
      </c>
    </row>
    <row r="8" spans="2:8" x14ac:dyDescent="0.25">
      <c r="B8" s="1" t="s">
        <v>12</v>
      </c>
      <c r="C8" s="1" t="s">
        <v>7</v>
      </c>
      <c r="D8" s="2" t="s">
        <v>52</v>
      </c>
      <c r="E8" s="2" t="s">
        <v>79</v>
      </c>
      <c r="F8">
        <v>1</v>
      </c>
      <c r="G8" s="4">
        <v>1.49</v>
      </c>
      <c r="H8" s="4">
        <f>esplash[[#This Row],[Unit Price]]*esplash[[#This Row],[Qty]]</f>
        <v>1.49</v>
      </c>
    </row>
    <row r="9" spans="2:8" x14ac:dyDescent="0.25">
      <c r="B9" s="1" t="s">
        <v>15</v>
      </c>
      <c r="C9" s="1" t="s">
        <v>7</v>
      </c>
      <c r="D9" s="2" t="s">
        <v>53</v>
      </c>
      <c r="E9" s="2" t="s">
        <v>99</v>
      </c>
      <c r="F9">
        <v>2</v>
      </c>
      <c r="G9" s="4">
        <v>0.19</v>
      </c>
      <c r="H9" s="4">
        <f>esplash[[#This Row],[Unit Price]]*esplash[[#This Row],[Qty]]</f>
        <v>0.38</v>
      </c>
    </row>
    <row r="10" spans="2:8" x14ac:dyDescent="0.25">
      <c r="B10" s="1" t="s">
        <v>17</v>
      </c>
      <c r="C10" s="1" t="s">
        <v>7</v>
      </c>
      <c r="D10" s="2" t="s">
        <v>54</v>
      </c>
      <c r="E10" s="2" t="s">
        <v>98</v>
      </c>
      <c r="F10">
        <v>1</v>
      </c>
      <c r="G10" s="4">
        <v>0.27</v>
      </c>
      <c r="H10" s="4">
        <f>esplash[[#This Row],[Unit Price]]*esplash[[#This Row],[Qty]]</f>
        <v>0.27</v>
      </c>
    </row>
    <row r="11" spans="2:8" x14ac:dyDescent="0.25">
      <c r="B11" s="1" t="s">
        <v>56</v>
      </c>
      <c r="C11" s="1" t="s">
        <v>28</v>
      </c>
      <c r="D11" s="2" t="s">
        <v>55</v>
      </c>
      <c r="E11" s="2" t="s">
        <v>97</v>
      </c>
      <c r="F11">
        <v>1</v>
      </c>
      <c r="G11" s="4">
        <v>4.5</v>
      </c>
      <c r="H11" s="4">
        <f>esplash[[#This Row],[Unit Price]]*esplash[[#This Row],[Qty]]</f>
        <v>4.5</v>
      </c>
    </row>
    <row r="12" spans="2:8" x14ac:dyDescent="0.25">
      <c r="B12" s="1" t="s">
        <v>31</v>
      </c>
      <c r="C12" s="1" t="s">
        <v>32</v>
      </c>
      <c r="D12" s="2" t="s">
        <v>60</v>
      </c>
      <c r="E12" s="2" t="s">
        <v>96</v>
      </c>
      <c r="F12">
        <v>7</v>
      </c>
      <c r="G12" s="4">
        <v>1.45</v>
      </c>
      <c r="H12" s="4">
        <f>esplash[[#This Row],[Unit Price]]*esplash[[#This Row],[Qty]]</f>
        <v>10.15</v>
      </c>
    </row>
    <row r="13" spans="2:8" x14ac:dyDescent="0.25">
      <c r="B13" s="1" t="s">
        <v>10</v>
      </c>
      <c r="C13" s="1" t="s">
        <v>11</v>
      </c>
      <c r="D13" s="2" t="s">
        <v>45</v>
      </c>
      <c r="E13" s="2" t="s">
        <v>95</v>
      </c>
      <c r="F13">
        <v>5</v>
      </c>
      <c r="G13" s="4">
        <v>0.56999999999999995</v>
      </c>
      <c r="H13" s="4">
        <f>esplash[[#This Row],[Unit Price]]*esplash[[#This Row],[Qty]]</f>
        <v>2.8499999999999996</v>
      </c>
    </row>
    <row r="14" spans="2:8" x14ac:dyDescent="0.25">
      <c r="B14" s="1" t="s">
        <v>13</v>
      </c>
      <c r="C14" s="1" t="s">
        <v>11</v>
      </c>
      <c r="D14" s="2" t="s">
        <v>46</v>
      </c>
      <c r="E14" s="2" t="s">
        <v>94</v>
      </c>
      <c r="F14">
        <v>3</v>
      </c>
      <c r="G14" s="4">
        <v>0.56999999999999995</v>
      </c>
      <c r="H14" s="4">
        <f>esplash[[#This Row],[Unit Price]]*esplash[[#This Row],[Qty]]</f>
        <v>1.71</v>
      </c>
    </row>
    <row r="15" spans="2:8" x14ac:dyDescent="0.25">
      <c r="B15" s="1" t="s">
        <v>8</v>
      </c>
      <c r="C15" s="1" t="s">
        <v>11</v>
      </c>
      <c r="D15" s="2" t="s">
        <v>47</v>
      </c>
      <c r="E15" s="2" t="s">
        <v>93</v>
      </c>
      <c r="F15">
        <v>1</v>
      </c>
      <c r="G15" s="4">
        <v>0.1</v>
      </c>
      <c r="H15" s="4">
        <f>esplash[[#This Row],[Unit Price]]*esplash[[#This Row],[Qty]]</f>
        <v>0.1</v>
      </c>
    </row>
    <row r="16" spans="2:8" x14ac:dyDescent="0.25">
      <c r="B16" s="1" t="s">
        <v>9</v>
      </c>
      <c r="C16" s="1" t="s">
        <v>11</v>
      </c>
      <c r="D16" s="2" t="s">
        <v>44</v>
      </c>
      <c r="E16" s="2" t="s">
        <v>92</v>
      </c>
      <c r="F16">
        <v>1</v>
      </c>
      <c r="G16" s="4">
        <v>0.18</v>
      </c>
      <c r="H16" s="4">
        <f>esplash[[#This Row],[Unit Price]]*esplash[[#This Row],[Qty]]</f>
        <v>0.18</v>
      </c>
    </row>
    <row r="17" spans="2:8" x14ac:dyDescent="0.25">
      <c r="B17" s="1" t="s">
        <v>14</v>
      </c>
      <c r="C17" s="1" t="s">
        <v>11</v>
      </c>
      <c r="D17" s="2" t="s">
        <v>48</v>
      </c>
      <c r="E17" s="2" t="s">
        <v>91</v>
      </c>
      <c r="F17">
        <v>2</v>
      </c>
      <c r="G17" s="4">
        <v>0.1</v>
      </c>
      <c r="H17" s="4">
        <f>esplash[[#This Row],[Unit Price]]*esplash[[#This Row],[Qty]]</f>
        <v>0.2</v>
      </c>
    </row>
    <row r="18" spans="2:8" x14ac:dyDescent="0.25">
      <c r="B18" s="1" t="s">
        <v>16</v>
      </c>
      <c r="C18" s="1" t="s">
        <v>11</v>
      </c>
      <c r="D18" s="2" t="s">
        <v>49</v>
      </c>
      <c r="E18" s="2" t="s">
        <v>90</v>
      </c>
      <c r="F18">
        <v>4</v>
      </c>
      <c r="G18" s="4">
        <v>0.56999999999999995</v>
      </c>
      <c r="H18" s="4">
        <f>esplash[[#This Row],[Unit Price]]*esplash[[#This Row],[Qty]]</f>
        <v>2.2799999999999998</v>
      </c>
    </row>
    <row r="19" spans="2:8" x14ac:dyDescent="0.25">
      <c r="B19" s="1" t="s">
        <v>19</v>
      </c>
      <c r="C19" s="1" t="s">
        <v>11</v>
      </c>
      <c r="D19" s="2" t="s">
        <v>50</v>
      </c>
      <c r="E19" s="2" t="s">
        <v>89</v>
      </c>
      <c r="F19">
        <v>4</v>
      </c>
      <c r="G19" s="4">
        <v>0.1</v>
      </c>
      <c r="H19" s="4">
        <f>esplash[[#This Row],[Unit Price]]*esplash[[#This Row],[Qty]]</f>
        <v>0.4</v>
      </c>
    </row>
    <row r="20" spans="2:8" x14ac:dyDescent="0.25">
      <c r="B20" s="1" t="s">
        <v>36</v>
      </c>
      <c r="C20" s="1" t="s">
        <v>37</v>
      </c>
      <c r="D20" s="2" t="s">
        <v>64</v>
      </c>
      <c r="E20" s="2" t="s">
        <v>88</v>
      </c>
      <c r="F20">
        <v>4</v>
      </c>
      <c r="G20" s="4">
        <v>1.99</v>
      </c>
      <c r="H20" s="4">
        <f>esplash[[#This Row],[Unit Price]]*esplash[[#This Row],[Qty]]</f>
        <v>7.96</v>
      </c>
    </row>
    <row r="21" spans="2:8" x14ac:dyDescent="0.25">
      <c r="B21" s="1" t="s">
        <v>20</v>
      </c>
      <c r="C21" s="1" t="s">
        <v>21</v>
      </c>
      <c r="D21" s="2" t="s">
        <v>65</v>
      </c>
      <c r="E21" s="2" t="s">
        <v>87</v>
      </c>
      <c r="F21">
        <v>1</v>
      </c>
      <c r="G21" s="4">
        <v>2.3199999999999998</v>
      </c>
      <c r="H21" s="4">
        <f>esplash[[#This Row],[Unit Price]]*esplash[[#This Row],[Qty]]</f>
        <v>2.3199999999999998</v>
      </c>
    </row>
    <row r="22" spans="2:8" x14ac:dyDescent="0.25">
      <c r="B22" s="1" t="s">
        <v>101</v>
      </c>
      <c r="C22" s="1" t="s">
        <v>4</v>
      </c>
      <c r="D22" s="2" t="s">
        <v>70</v>
      </c>
      <c r="E22" s="2" t="s">
        <v>86</v>
      </c>
      <c r="F22">
        <v>4</v>
      </c>
      <c r="G22" s="4">
        <v>0.13</v>
      </c>
      <c r="H22" s="4">
        <f>esplash[[#This Row],[Unit Price]]*esplash[[#This Row],[Qty]]</f>
        <v>0.52</v>
      </c>
    </row>
    <row r="23" spans="2:8" x14ac:dyDescent="0.25">
      <c r="B23" s="1" t="s">
        <v>26</v>
      </c>
      <c r="C23" s="1" t="s">
        <v>27</v>
      </c>
      <c r="D23" s="2" t="s">
        <v>66</v>
      </c>
      <c r="E23" s="2" t="s">
        <v>85</v>
      </c>
      <c r="F23">
        <v>4</v>
      </c>
      <c r="G23" s="4">
        <v>0.18</v>
      </c>
      <c r="H23" s="4">
        <f>esplash[[#This Row],[Unit Price]]*esplash[[#This Row],[Qty]]</f>
        <v>0.72</v>
      </c>
    </row>
    <row r="24" spans="2:8" x14ac:dyDescent="0.25">
      <c r="B24" s="1" t="s">
        <v>22</v>
      </c>
      <c r="C24" s="1" t="s">
        <v>23</v>
      </c>
      <c r="D24" s="2" t="s">
        <v>67</v>
      </c>
      <c r="E24" s="2" t="s">
        <v>84</v>
      </c>
      <c r="F24">
        <v>4</v>
      </c>
      <c r="G24" s="4">
        <v>0.19</v>
      </c>
      <c r="H24" s="4">
        <f>esplash[[#This Row],[Unit Price]]*esplash[[#This Row],[Qty]]</f>
        <v>0.76</v>
      </c>
    </row>
    <row r="25" spans="2:8" x14ac:dyDescent="0.25">
      <c r="B25" s="1" t="s">
        <v>33</v>
      </c>
      <c r="C25" s="1" t="s">
        <v>34</v>
      </c>
      <c r="D25" s="2" t="s">
        <v>35</v>
      </c>
      <c r="E25" s="2" t="s">
        <v>83</v>
      </c>
      <c r="F25">
        <v>1</v>
      </c>
      <c r="G25" s="4">
        <v>0.37</v>
      </c>
      <c r="H25" s="4">
        <f>esplash[[#This Row],[Unit Price]]*esplash[[#This Row],[Qty]]</f>
        <v>0.37</v>
      </c>
    </row>
    <row r="26" spans="2:8" x14ac:dyDescent="0.25">
      <c r="B26" s="1" t="s">
        <v>38</v>
      </c>
      <c r="C26" s="1" t="s">
        <v>38</v>
      </c>
      <c r="D26" s="2" t="s">
        <v>68</v>
      </c>
      <c r="E26" s="2" t="s">
        <v>82</v>
      </c>
      <c r="F26">
        <v>1</v>
      </c>
      <c r="G26" s="4">
        <v>5</v>
      </c>
      <c r="H26" s="4">
        <f>esplash[[#This Row],[Unit Price]]*esplash[[#This Row],[Qty]]</f>
        <v>5</v>
      </c>
    </row>
    <row r="27" spans="2:8" x14ac:dyDescent="0.25">
      <c r="B27" s="1" t="s">
        <v>102</v>
      </c>
      <c r="C27" s="1" t="s">
        <v>5</v>
      </c>
      <c r="D27" s="2" t="s">
        <v>6</v>
      </c>
      <c r="E27" s="2" t="s">
        <v>81</v>
      </c>
      <c r="F27">
        <v>4</v>
      </c>
      <c r="G27" s="4">
        <v>0.1</v>
      </c>
      <c r="H27" s="4">
        <f>esplash[[#This Row],[Unit Price]]*esplash[[#This Row],[Qty]]</f>
        <v>0.4</v>
      </c>
    </row>
    <row r="28" spans="2:8" x14ac:dyDescent="0.25">
      <c r="B28" s="1" t="s">
        <v>24</v>
      </c>
      <c r="C28" s="1" t="s">
        <v>25</v>
      </c>
      <c r="D28" s="2" t="s">
        <v>69</v>
      </c>
      <c r="E28" s="2" t="s">
        <v>80</v>
      </c>
      <c r="F28">
        <v>1</v>
      </c>
      <c r="G28" s="4">
        <v>0.24</v>
      </c>
      <c r="H28" s="4">
        <f>esplash[[#This Row],[Unit Price]]*esplash[[#This Row],[Qty]]</f>
        <v>0.24</v>
      </c>
    </row>
    <row r="29" spans="2:8" x14ac:dyDescent="0.25">
      <c r="B29" s="1"/>
      <c r="C29" s="1"/>
      <c r="D29" s="1"/>
      <c r="E29" s="1"/>
      <c r="F29" s="1"/>
      <c r="G29" s="4" t="s">
        <v>41</v>
      </c>
      <c r="H29" s="4">
        <f>SUM(H3:H28)</f>
        <v>44.73</v>
      </c>
    </row>
    <row r="30" spans="2:8" x14ac:dyDescent="0.25">
      <c r="B30" s="1"/>
      <c r="C30" s="1"/>
      <c r="D30" s="1"/>
      <c r="E30" s="2"/>
      <c r="F30" s="1"/>
      <c r="G30" s="4"/>
      <c r="H30" s="4"/>
    </row>
    <row r="31" spans="2:8" ht="15.75" thickBot="1" x14ac:dyDescent="0.3">
      <c r="B31" s="1"/>
      <c r="C31" s="1"/>
      <c r="D31" s="1"/>
      <c r="E31" s="2"/>
      <c r="F31" s="1"/>
      <c r="G31" s="4"/>
      <c r="H31" s="4"/>
    </row>
    <row r="32" spans="2:8" x14ac:dyDescent="0.25">
      <c r="B32" s="7" t="s">
        <v>103</v>
      </c>
      <c r="C32" s="8" t="s">
        <v>104</v>
      </c>
      <c r="D32" s="10" t="s">
        <v>105</v>
      </c>
      <c r="E32" s="2" t="s">
        <v>100</v>
      </c>
      <c r="F32" s="1" t="s">
        <v>0</v>
      </c>
      <c r="G32" s="4" t="s">
        <v>42</v>
      </c>
      <c r="H32" s="4" t="s">
        <v>43</v>
      </c>
    </row>
    <row r="33" spans="2:8" x14ac:dyDescent="0.25">
      <c r="B33" s="14" t="s">
        <v>114</v>
      </c>
      <c r="C33" s="15" t="s">
        <v>106</v>
      </c>
      <c r="D33" s="14" t="s">
        <v>116</v>
      </c>
      <c r="E33" s="2" t="s">
        <v>115</v>
      </c>
      <c r="F33" s="6">
        <v>900</v>
      </c>
      <c r="G33" s="18">
        <f>80/(2440*1220)</f>
        <v>2.6874496103198067E-5</v>
      </c>
      <c r="H33" s="9">
        <f>F33*G33</f>
        <v>2.4187046492878259E-2</v>
      </c>
    </row>
    <row r="34" spans="2:8" x14ac:dyDescent="0.25">
      <c r="B34" s="16" t="s">
        <v>112</v>
      </c>
      <c r="C34" s="17" t="s">
        <v>107</v>
      </c>
      <c r="D34" s="16" t="s">
        <v>108</v>
      </c>
      <c r="E34" s="2" t="s">
        <v>110</v>
      </c>
      <c r="F34" s="5">
        <v>50</v>
      </c>
      <c r="G34" s="12">
        <f>28.66/600</f>
        <v>4.7766666666666666E-2</v>
      </c>
      <c r="H34" s="9">
        <f>G34*F34</f>
        <v>2.3883333333333332</v>
      </c>
    </row>
    <row r="35" spans="2:8" x14ac:dyDescent="0.25">
      <c r="B35" s="14" t="s">
        <v>113</v>
      </c>
      <c r="C35" s="15" t="s">
        <v>109</v>
      </c>
      <c r="D35" s="14" t="s">
        <v>108</v>
      </c>
      <c r="E35" s="2" t="s">
        <v>111</v>
      </c>
      <c r="F35" s="6">
        <v>50</v>
      </c>
      <c r="G35" s="11">
        <f>107.75/9000</f>
        <v>1.1972222222222223E-2</v>
      </c>
      <c r="H35" s="9">
        <f>G35*F35</f>
        <v>0.59861111111111109</v>
      </c>
    </row>
    <row r="36" spans="2:8" x14ac:dyDescent="0.25">
      <c r="B36" s="1"/>
      <c r="C36" s="1"/>
      <c r="E36" s="2"/>
      <c r="F36" s="5"/>
      <c r="G36" s="12" t="s">
        <v>41</v>
      </c>
      <c r="H36" s="13">
        <f>SUM(H33:H35)</f>
        <v>3.0111314909373226</v>
      </c>
    </row>
  </sheetData>
  <phoneticPr fontId="2" type="noConversion"/>
  <hyperlinks>
    <hyperlink ref="D16" r:id="rId1" xr:uid="{ABE74D68-D2F9-4C3C-AA0D-F7A99682464C}"/>
    <hyperlink ref="D15" r:id="rId2" xr:uid="{EB077C17-4C8A-4AFE-B4EF-F3A0B3772FFC}"/>
    <hyperlink ref="D13" r:id="rId3" xr:uid="{E18E7C9F-F288-454D-842F-2D0589D78522}"/>
    <hyperlink ref="D14" r:id="rId4" xr:uid="{E1E8F96B-2405-4E16-BDE7-6F98DB69BF37}"/>
    <hyperlink ref="D17" r:id="rId5" xr:uid="{6B7AD3B0-774E-462B-8ACB-57D97C7DCC82}"/>
    <hyperlink ref="D18" r:id="rId6" xr:uid="{36CC2AAE-9C7E-496D-BB90-864F050FAC19}"/>
    <hyperlink ref="D19" r:id="rId7" xr:uid="{CE1C5AA5-D49F-4357-BA5A-9EA64E6BF8E0}"/>
    <hyperlink ref="D7" r:id="rId8" xr:uid="{835C6C3C-F8D5-4BF3-92E8-49642807C1C3}"/>
    <hyperlink ref="D8" r:id="rId9" xr:uid="{F2FB4369-2153-41C5-AF98-F98D4514BA5D}"/>
    <hyperlink ref="D9" r:id="rId10" xr:uid="{14D67AF2-DBF3-48BC-8EF0-43EB7ABF170B}"/>
    <hyperlink ref="D10" r:id="rId11" xr:uid="{6B1E8F3F-4A86-44AB-8454-DF8BE404403D}"/>
    <hyperlink ref="D11" r:id="rId12" xr:uid="{E4A6C1F7-32AF-4352-AC15-D0420FE16D0A}"/>
    <hyperlink ref="D6" r:id="rId13" xr:uid="{3C4E414A-729B-450B-A2A6-2B7D33613344}"/>
    <hyperlink ref="D12" r:id="rId14" xr:uid="{F06FDB3B-82CF-45A0-A1C5-A0D0E7884B54}"/>
    <hyperlink ref="D3" r:id="rId15" xr:uid="{7CCBECC4-1A42-4FE4-AE5F-7FF2F560C521}"/>
    <hyperlink ref="D4" r:id="rId16" xr:uid="{9523C68F-1006-4866-AA50-4B6B123FE99E}"/>
    <hyperlink ref="D5" r:id="rId17" xr:uid="{C29C664F-EDD6-4CEB-9305-076C4C1B6743}"/>
    <hyperlink ref="D20" r:id="rId18" xr:uid="{C5FC96F6-2255-433B-BED6-25285D674F49}"/>
    <hyperlink ref="D21" r:id="rId19" xr:uid="{FFE1C234-84D5-44FB-B48F-1C3A4BC88AFE}"/>
    <hyperlink ref="D23" r:id="rId20" xr:uid="{13A078E0-EE06-4ADC-8C10-E7F377CCD14B}"/>
    <hyperlink ref="D24" r:id="rId21" xr:uid="{9381684F-1787-49C3-8C21-C12D630DD302}"/>
    <hyperlink ref="D25" r:id="rId22" xr:uid="{3E5B5DFA-CA82-4900-A007-67991CCA769D}"/>
    <hyperlink ref="D26" r:id="rId23" xr:uid="{A7E85963-8F2B-454F-B8E3-3D9C63F32D98}"/>
    <hyperlink ref="D27" r:id="rId24" xr:uid="{0D221022-4889-4DF8-BA74-7F674A375CD8}"/>
    <hyperlink ref="D22" r:id="rId25" xr:uid="{87E003C3-585A-4278-9335-C1A0CD09AA98}"/>
    <hyperlink ref="D28" r:id="rId26" xr:uid="{D696E846-B33C-43F3-924B-3B59076E3EC1}"/>
    <hyperlink ref="D2" r:id="rId27" xr:uid="{2A505479-6DF7-4559-BD37-9BFE970B4CA4}"/>
    <hyperlink ref="E2" r:id="rId28" xr:uid="{E81BEDF5-2400-49D5-8341-DCC8EAF306D3}"/>
    <hyperlink ref="E8" r:id="rId29" xr:uid="{ABDDDDE3-4F94-403C-8359-5A80E6150BC6}"/>
    <hyperlink ref="E26" r:id="rId30" xr:uid="{60B01028-B73D-4457-BBEF-A9162C8F0846}"/>
    <hyperlink ref="E25" r:id="rId31" xr:uid="{CEAA3C11-887A-47DC-9740-1655C1C76931}"/>
    <hyperlink ref="E20" r:id="rId32" xr:uid="{F3F42EF5-0FC0-466D-8A44-465490D9F3F1}"/>
    <hyperlink ref="E19" r:id="rId33" xr:uid="{19CAE317-2736-4A2F-A979-390174B9706C}"/>
    <hyperlink ref="E18" r:id="rId34" xr:uid="{02A51789-C989-4E68-976D-9E215DC4DDC5}"/>
    <hyperlink ref="E17" r:id="rId35" xr:uid="{E48C11C5-146F-47FB-8634-869493107BD8}"/>
    <hyperlink ref="E16" r:id="rId36" xr:uid="{ACFEBAF4-1E71-444D-9C3A-F65781441792}"/>
    <hyperlink ref="E15" r:id="rId37" xr:uid="{DF1BD444-2E98-4DFC-970A-600BA90C6FBC}"/>
    <hyperlink ref="E14" r:id="rId38" xr:uid="{1BE053B7-2F86-4A2A-B4DB-B88CC410E29E}"/>
    <hyperlink ref="E13" r:id="rId39" xr:uid="{9B7F404A-B8EB-41BF-B661-40A1BAA7995D}"/>
    <hyperlink ref="E12" r:id="rId40" xr:uid="{214930C7-B9FF-4EBC-928C-D3C3CCCF55D4}"/>
    <hyperlink ref="E10" r:id="rId41" xr:uid="{8E6282D8-600F-4255-AA4D-4220AAACFDE1}"/>
    <hyperlink ref="B35" r:id="rId42" display="https://www.amazon.es/gp/product/B07KQ6Q5CB/ref=ppx_yo_dt_b_asin_title_o04_s00?ie=UTF8&amp;psc=1" xr:uid="{F5620E4C-7F64-4493-8E3F-7A708C29C9B2}"/>
    <hyperlink ref="E34" r:id="rId43" xr:uid="{58AD21A6-ED9C-49AF-87D3-A6F32E570386}"/>
    <hyperlink ref="E33" r:id="rId44" xr:uid="{3A5963E2-B54A-4E90-A5A8-F98AB97F7EBD}"/>
  </hyperlinks>
  <pageMargins left="0.511811024" right="0.511811024" top="0.78740157499999996" bottom="0.78740157499999996" header="0.31496062000000002" footer="0.31496062000000002"/>
  <pageSetup orientation="portrait" r:id="rId45"/>
  <tableParts count="1">
    <tablePart r:id="rId4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A64B-2AED-40E1-BF32-6873F85664E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c F o + U X I W u O 2 n A A A A + A A A A B I A H A B D b 2 5 m a W c v U G F j a 2 F n Z S 5 4 b W w g o h g A K K A U A A A A A A A A A A A A A A A A A A A A A A A A A A A A h Y + 9 D o I w G E V f h X S n L e A P k o 8 y u E p i Q j S u T a 3 Q C M X Q Y n k 3 B x / J V 5 B E U T f H e 3 K G c x + 3 O 2 R D U 3 t X 2 R n V 6 h Q F m C J P a t E e l S 5 T 1 N u T H 6 O M w Z a L M y + l N 8 r a J I M 5 p q i y 9 p I Q 4 p z D L s J t V 5 K Q 0 o A c 8 k 0 h K t l w 9 J H V f 9 l X 2 l i u h U Q M 9 q 8 Y F u I 4 w v N 4 N c P L R Q B k w p A r / V X C s R h T I D 8 Q 1 n 1 t + 0 4 y q f 1 d A W S a Q N 4 v 2 B N Q S w M E F A A C A A g A c F o +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B a P l H i o L s p 3 g E A A B k E A A A T A B w A R m 9 y b X V s Y X M v U 2 V j d G l v b j E u b S C i G A A o o B Q A A A A A A A A A A A A A A A A A A A A A A A A A A A C F k 9 F u 2 j A U h u + R e A c r u w E p j Q b a d j G U C y + E N o J C 6 o R W V T s h E 8 7 A m m M j 2 6 A h x P P s Q f Z i c 4 C t F L M u N z n 5 j v 3 n P 8 f H G g r D p E D Z 4 d 3 q 1 G v 1 m l 5 Q B T M E e s m p X q A Q c T D 1 G r J P T w o D F k R 6 H X R l s S p B m E a P c Q i i K i O M b n j d z 8 9 z Z v R k L i c L U P A c Z 2 k l 8 7 w s p n / j o 3 R Q 6 L X X 9 J + 6 w F n J D K j Q 6 3 g + i i R f l U K H 7 f c + i k U h Z 0 z M w 1 b 7 Y 9 t H d y t p I D M b D u F L G A y l g K 9 N / + D x n R f R K f z 6 S f l C a p Q q W c o 1 m 0 n t W d 8 5 n d r l e 2 b g B u g M l G 7 s i / L R 0 x F j z r O C c q p 0 a N T q V D d n S 4 k w t z 7 p T L 7 I 5 Y o K / U 2 q 8 u A 7 3 y x B N / 7 p w t 9 u v T u z s W U m w n z 6 E F T L d z 7 a e v e U r 8 B i Y w E y 8 M P s a R f W r H B x S o v v d H 6 J K 6 M v i O h C s W V 1 w k 4 O E z J 6 m O D b m C Q R z q 7 S M Y l u c B Z f j c n A X X u P k w H + k g y S / N H 9 S Z x F J E n z Z D R 0 c 8 l 1 0 o 8 f 3 1 a / 7 b l o N M 5 i 8 p 9 t 6 Q X k W h h F k x 4 m w 3 j g K t j U M H 7 A p O + 2 E 0 d 9 f B 2 7 f J S O B 5 g c 2 n B 2 j q l t p L v j F d i d z K q d G U E 1 I i B k a Q e S n s y p Z b S E 4 2 1 o n M 9 f N U i v e 3 7 6 G b S 8 s w r + h F V m 1 6 z X m H j D Q + c 3 U E s B A i 0 A F A A C A A g A c F o + U X I W u O 2 n A A A A + A A A A B I A A A A A A A A A A A A A A A A A A A A A A E N v b m Z p Z y 9 Q Y W N r Y W d l L n h t b F B L A Q I t A B Q A A g A I A H B a P l E P y u m r p A A A A O k A A A A T A A A A A A A A A A A A A A A A A P M A A A B b Q 2 9 u d G V u d F 9 U e X B l c 1 0 u e G 1 s U E s B A i 0 A F A A C A A g A c F o + U e K g u y n e A Q A A G Q Q A A B M A A A A A A A A A A A A A A A A A 5 A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h M A A A A A A A A 0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N w b G F z a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z c G x h c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z B U M T A 6 M T k 6 M z I u N D M 4 O T Q z N 1 o i I C 8 + P E V u d H J 5 I F R 5 c G U 9 I k Z p b G x D b 2 x 1 b W 5 U e X B l c y I g V m F s d W U 9 I n N B d 1 l H Q m d Z R 0 J n W U d C Z 1 l H Q m d Z R 0 J n W U R C Z 1 k 9 I i A v P j x F b n R y e S B U e X B l P S J G a W x s Q 2 9 s d W 1 u T m F t Z X M i I F Z h b H V l P S J z W y Z x d W 9 0 O 1 F 0 e S Z x d W 9 0 O y w m c X V v d D t W Y W x 1 Z S Z x d W 9 0 O y w m c X V v d D t E Z X Z p Y 2 U m c X V v d D s s J n F 1 b 3 Q 7 U G F j a 2 F n Z S Z x d W 9 0 O y w m c X V v d D t Q Y X J 0 c y Z x d W 9 0 O y w m c X V v d D t E Z X N j c m l w d G l v b i Z x d W 9 0 O y w m c X V v d D t B U l J P V 1 9 B T U V S S U N B U y 1 Q V V J D S E F T R S 1 V U k w m c X V v d D s s J n F 1 b 3 Q 7 Q V Z B S U x B Q k l M S V R Z J n F 1 b 3 Q 7 L C Z x d W 9 0 O 0 R F U 0 N S S V B U S U 9 O L j E m c X V v d D s s J n F 1 b 3 Q 7 R E l H S U t F W S 1 Q V V J D S E F T R S 1 V U k w m c X V v d D s s J n F 1 b 3 Q 7 T U Y m c X V v d D s s J n F 1 b 3 Q 7 T U 9 V U 0 V S L V B V U k N I Q V N F L V V S T C Z x d W 9 0 O y w m c X V v d D t N U C Z x d W 9 0 O y w m c X V v d D t N U E 4 m c X V v d D s s J n F 1 b 3 Q 7 T 0 N f R k F S T k V M T C Z x d W 9 0 O y w m c X V v d D t P Q 1 9 O R V d B U k s m c X V v d D s s J n F 1 b 3 Q 7 U E F D S 0 F H R S 4 x J n F 1 b 3 Q 7 L C Z x d W 9 0 O 1 B P U F V M Q V J J V F k m c X V v d D s s J n F 1 b 3 Q 7 U F J J Q 0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3 B s Y X N o L 1 R p c G 8 g Q W x 0 Z X J h Z G 8 u e 1 F 0 e S w w f S Z x d W 9 0 O y w m c X V v d D t T Z W N 0 a W 9 u M S 9 l c 3 B s Y X N o L 1 R p c G 8 g Q W x 0 Z X J h Z G 8 u e 1 Z h b H V l L D F 9 J n F 1 b 3 Q 7 L C Z x d W 9 0 O 1 N l Y 3 R p b 2 4 x L 2 V z c G x h c 2 g v V G l w b y B B b H R l c m F k b y 5 7 R G V 2 a W N l L D J 9 J n F 1 b 3 Q 7 L C Z x d W 9 0 O 1 N l Y 3 R p b 2 4 x L 2 V z c G x h c 2 g v V G l w b y B B b H R l c m F k b y 5 7 U G F j a 2 F n Z S w z f S Z x d W 9 0 O y w m c X V v d D t T Z W N 0 a W 9 u M S 9 l c 3 B s Y X N o L 1 R p c G 8 g Q W x 0 Z X J h Z G 8 u e 1 B h c n R z L D R 9 J n F 1 b 3 Q 7 L C Z x d W 9 0 O 1 N l Y 3 R p b 2 4 x L 2 V z c G x h c 2 g v V G l w b y B B b H R l c m F k b y 5 7 R G V z Y 3 J p c H R p b 2 4 s N X 0 m c X V v d D s s J n F 1 b 3 Q 7 U 2 V j d G l v b j E v Z X N w b G F z a C 9 U a X B v I E F s d G V y Y W R v L n t B U l J P V 1 9 B T U V S S U N B U y 1 Q V V J D S E F T R S 1 V U k w s N n 0 m c X V v d D s s J n F 1 b 3 Q 7 U 2 V j d G l v b j E v Z X N w b G F z a C 9 U a X B v I E F s d G V y Y W R v L n t B V k F J T E F C S U x J V F k s N 3 0 m c X V v d D s s J n F 1 b 3 Q 7 U 2 V j d G l v b j E v Z X N w b G F z a C 9 U a X B v I E F s d G V y Y W R v L n t E R V N D U k l Q V E l P T i w 4 f S Z x d W 9 0 O y w m c X V v d D t T Z W N 0 a W 9 u M S 9 l c 3 B s Y X N o L 1 R p c G 8 g Q W x 0 Z X J h Z G 8 u e 0 R J R 0 l L R V k t U F V S Q 0 h B U 0 U t V V J M L D l 9 J n F 1 b 3 Q 7 L C Z x d W 9 0 O 1 N l Y 3 R p b 2 4 x L 2 V z c G x h c 2 g v V G l w b y B B b H R l c m F k b y 5 7 T U Y s M T B 9 J n F 1 b 3 Q 7 L C Z x d W 9 0 O 1 N l Y 3 R p b 2 4 x L 2 V z c G x h c 2 g v V G l w b y B B b H R l c m F k b y 5 7 T U 9 V U 0 V S L V B V U k N I Q V N F L V V S T C w x M X 0 m c X V v d D s s J n F 1 b 3 Q 7 U 2 V j d G l v b j E v Z X N w b G F z a C 9 U a X B v I E F s d G V y Y W R v L n t N U C w x M n 0 m c X V v d D s s J n F 1 b 3 Q 7 U 2 V j d G l v b j E v Z X N w b G F z a C 9 U a X B v I E F s d G V y Y W R v L n t N U E 4 s M T N 9 J n F 1 b 3 Q 7 L C Z x d W 9 0 O 1 N l Y 3 R p b 2 4 x L 2 V z c G x h c 2 g v V G l w b y B B b H R l c m F k b y 5 7 T 0 N f R k F S T k V M T C w x N H 0 m c X V v d D s s J n F 1 b 3 Q 7 U 2 V j d G l v b j E v Z X N w b G F z a C 9 U a X B v I E F s d G V y Y W R v L n t P Q 1 9 O R V d B U k s s M T V 9 J n F 1 b 3 Q 7 L C Z x d W 9 0 O 1 N l Y 3 R p b 2 4 x L 2 V z c G x h c 2 g v V G l w b y B B b H R l c m F k b y 5 7 U E F D S 0 F H R S w x N n 0 m c X V v d D s s J n F 1 b 3 Q 7 U 2 V j d G l v b j E v Z X N w b G F z a C 9 U a X B v I E F s d G V y Y W R v L n t Q T 1 B V T E F S S V R Z L D E 3 f S Z x d W 9 0 O y w m c X V v d D t T Z W N 0 a W 9 u M S 9 l c 3 B s Y X N o L 1 R p c G 8 g Q W x 0 Z X J h Z G 8 u e 1 B S S U N F L D E 4 f S Z x d W 9 0 O y w m c X V v d D t T Z W N 0 a W 9 u M S 9 l c 3 B s Y X N o L 1 R p c G 8 g Q W x 0 Z X J h Z G 8 u e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V z c G x h c 2 g v V G l w b y B B b H R l c m F k b y 5 7 U X R 5 L D B 9 J n F 1 b 3 Q 7 L C Z x d W 9 0 O 1 N l Y 3 R p b 2 4 x L 2 V z c G x h c 2 g v V G l w b y B B b H R l c m F k b y 5 7 V m F s d W U s M X 0 m c X V v d D s s J n F 1 b 3 Q 7 U 2 V j d G l v b j E v Z X N w b G F z a C 9 U a X B v I E F s d G V y Y W R v L n t E Z X Z p Y 2 U s M n 0 m c X V v d D s s J n F 1 b 3 Q 7 U 2 V j d G l v b j E v Z X N w b G F z a C 9 U a X B v I E F s d G V y Y W R v L n t Q Y W N r Y W d l L D N 9 J n F 1 b 3 Q 7 L C Z x d W 9 0 O 1 N l Y 3 R p b 2 4 x L 2 V z c G x h c 2 g v V G l w b y B B b H R l c m F k b y 5 7 U G F y d H M s N H 0 m c X V v d D s s J n F 1 b 3 Q 7 U 2 V j d G l v b j E v Z X N w b G F z a C 9 U a X B v I E F s d G V y Y W R v L n t E Z X N j c m l w d G l v b i w 1 f S Z x d W 9 0 O y w m c X V v d D t T Z W N 0 a W 9 u M S 9 l c 3 B s Y X N o L 1 R p c G 8 g Q W x 0 Z X J h Z G 8 u e 0 F S U k 9 X X 0 F N R V J J Q 0 F T L V B V U k N I Q V N F L V V S T C w 2 f S Z x d W 9 0 O y w m c X V v d D t T Z W N 0 a W 9 u M S 9 l c 3 B s Y X N o L 1 R p c G 8 g Q W x 0 Z X J h Z G 8 u e 0 F W Q U l M Q U J J T E l U W S w 3 f S Z x d W 9 0 O y w m c X V v d D t T Z W N 0 a W 9 u M S 9 l c 3 B s Y X N o L 1 R p c G 8 g Q W x 0 Z X J h Z G 8 u e 0 R F U 0 N S S V B U S U 9 O L D h 9 J n F 1 b 3 Q 7 L C Z x d W 9 0 O 1 N l Y 3 R p b 2 4 x L 2 V z c G x h c 2 g v V G l w b y B B b H R l c m F k b y 5 7 R E l H S U t F W S 1 Q V V J D S E F T R S 1 V U k w s O X 0 m c X V v d D s s J n F 1 b 3 Q 7 U 2 V j d G l v b j E v Z X N w b G F z a C 9 U a X B v I E F s d G V y Y W R v L n t N R i w x M H 0 m c X V v d D s s J n F 1 b 3 Q 7 U 2 V j d G l v b j E v Z X N w b G F z a C 9 U a X B v I E F s d G V y Y W R v L n t N T 1 V T R V I t U F V S Q 0 h B U 0 U t V V J M L D E x f S Z x d W 9 0 O y w m c X V v d D t T Z W N 0 a W 9 u M S 9 l c 3 B s Y X N o L 1 R p c G 8 g Q W x 0 Z X J h Z G 8 u e 0 1 Q L D E y f S Z x d W 9 0 O y w m c X V v d D t T Z W N 0 a W 9 u M S 9 l c 3 B s Y X N o L 1 R p c G 8 g Q W x 0 Z X J h Z G 8 u e 0 1 Q T i w x M 3 0 m c X V v d D s s J n F 1 b 3 Q 7 U 2 V j d G l v b j E v Z X N w b G F z a C 9 U a X B v I E F s d G V y Y W R v L n t P Q 1 9 G Q V J O R U x M L D E 0 f S Z x d W 9 0 O y w m c X V v d D t T Z W N 0 a W 9 u M S 9 l c 3 B s Y X N o L 1 R p c G 8 g Q W x 0 Z X J h Z G 8 u e 0 9 D X 0 5 F V 0 F S S y w x N X 0 m c X V v d D s s J n F 1 b 3 Q 7 U 2 V j d G l v b j E v Z X N w b G F z a C 9 U a X B v I E F s d G V y Y W R v L n t Q Q U N L Q U d F L D E 2 f S Z x d W 9 0 O y w m c X V v d D t T Z W N 0 a W 9 u M S 9 l c 3 B s Y X N o L 1 R p c G 8 g Q W x 0 Z X J h Z G 8 u e 1 B P U F V M Q V J J V F k s M T d 9 J n F 1 b 3 Q 7 L C Z x d W 9 0 O 1 N l Y 3 R p b 2 4 x L 2 V z c G x h c 2 g v V G l w b y B B b H R l c m F k b y 5 7 U F J J Q 0 U s M T h 9 J n F 1 b 3 Q 7 L C Z x d W 9 0 O 1 N l Y 3 R p b 2 4 x L 2 V z c G x h c 2 g v V G l w b y B B b H R l c m F k b y 5 7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X N w b G F z a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c G x h c 2 g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z c G x h c 2 g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N w b G F z a C 9 D b 2 x 1 b m F z J T I w U m V u b 2 1 l Y W R h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k Z c U N r 3 D d Q J u 1 n k 8 A 4 / A 3 A A A A A A I A A A A A A B B m A A A A A Q A A I A A A A N l 7 D 7 Z V 6 B S Y k a 0 B z k Z W q 3 O + Z 2 M 0 3 1 w X + 6 x d a R F n F A 8 W A A A A A A 6 A A A A A A g A A I A A A A A 7 a o a m n j / H i v Y M x z y P o n A Z F D K o L 2 g n l 0 E p 9 x Q N H K m k d U A A A A A a 2 d D q u e H n w G I R N 8 F b n H B X h x 7 U B V 7 u U 4 D B r 4 M m B O E K 2 n 6 F 2 C o w m F H J v s t z s O c f P m p Q E 9 q H 3 + n T i 7 W U R H + / 9 v a u e M d Q F 8 G 9 w O d K C K 0 A g z J Y u Q A A A A L 6 B K B c C 9 a 6 A g X f j a 6 X T 5 Z y R j o 6 x A k + X b A E u 7 i Z k L y 0 j 4 i y y r 9 e g c k + E r l f M N q t Q k h E S R k G G T C + A D e q / x Y + P D B Y = < / D a t a M a s h u p > 
</file>

<file path=customXml/itemProps1.xml><?xml version="1.0" encoding="utf-8"?>
<ds:datastoreItem xmlns:ds="http://schemas.openxmlformats.org/officeDocument/2006/customXml" ds:itemID="{B49067AC-C492-4134-8CCF-D7815D1A72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Planilha2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lpgn</dc:creator>
  <cp:lastModifiedBy>lpgn</cp:lastModifiedBy>
  <dcterms:created xsi:type="dcterms:W3CDTF">2020-09-30T10:18:39Z</dcterms:created>
  <dcterms:modified xsi:type="dcterms:W3CDTF">2020-09-30T13:23:04Z</dcterms:modified>
</cp:coreProperties>
</file>