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z\POI\POI\"/>
    </mc:Choice>
  </mc:AlternateContent>
  <bookViews>
    <workbookView xWindow="0" yWindow="0" windowWidth="25200" windowHeight="12180"/>
  </bookViews>
  <sheets>
    <sheet name="Gesamtübersicht" sheetId="2" r:id="rId1"/>
    <sheet name="Monatsübersicht" sheetId="1" r:id="rId2"/>
  </sheets>
  <definedNames>
    <definedName name="_xlnm._FilterDatabase" localSheetId="0" hidden="1">Gesamtübersicht!$B$3:$J$3</definedName>
    <definedName name="_xlnm._FilterDatabase" localSheetId="1" hidden="1">Monatsübersicht!$A$3:$I$7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F4" i="1" l="1"/>
  <c r="F11" i="1" l="1"/>
  <c r="C11" i="1"/>
  <c r="F12" i="1"/>
  <c r="C12" i="1"/>
  <c r="C5" i="1"/>
  <c r="C6" i="1"/>
  <c r="C4" i="1"/>
  <c r="F7" i="1"/>
  <c r="F5" i="1"/>
  <c r="F6" i="1"/>
  <c r="D12" i="1"/>
  <c r="D13" i="1"/>
  <c r="G12" i="1"/>
  <c r="E12" i="1"/>
  <c r="E13" i="1" l="1"/>
  <c r="H25" i="2"/>
  <c r="F25" i="2"/>
  <c r="E25" i="2"/>
  <c r="H24" i="2"/>
  <c r="G24" i="2"/>
  <c r="F24" i="2"/>
  <c r="E24" i="2"/>
  <c r="D24" i="2"/>
  <c r="H23" i="2"/>
  <c r="G23" i="2"/>
  <c r="F23" i="2"/>
  <c r="E23" i="2"/>
  <c r="D23" i="2"/>
</calcChain>
</file>

<file path=xl/sharedStrings.xml><?xml version="1.0" encoding="utf-8"?>
<sst xmlns="http://schemas.openxmlformats.org/spreadsheetml/2006/main" count="74" uniqueCount="29">
  <si>
    <t>Bruttoumsatz</t>
  </si>
  <si>
    <t>BeschA</t>
  </si>
  <si>
    <t>eSPD</t>
  </si>
  <si>
    <t>Betrieb</t>
  </si>
  <si>
    <t>ITZBund</t>
  </si>
  <si>
    <t>Februar</t>
  </si>
  <si>
    <t>Zeitraum</t>
  </si>
  <si>
    <t>Support</t>
  </si>
  <si>
    <t>Gesamtsumme</t>
  </si>
  <si>
    <t>Verhandlungsrunden</t>
  </si>
  <si>
    <t>Gesamtsumme ITZ</t>
  </si>
  <si>
    <t>Gesamtsumme BeschA</t>
  </si>
  <si>
    <t>Bruttorestmenge</t>
  </si>
  <si>
    <t>"kein Umsatz vorhanden"</t>
  </si>
  <si>
    <t>Nettoumsatz</t>
  </si>
  <si>
    <t>Nettorestmenge</t>
  </si>
  <si>
    <t>Budget</t>
  </si>
  <si>
    <t>Leistungsstand</t>
  </si>
  <si>
    <t>Stunden</t>
  </si>
  <si>
    <t>Rechnungsempfänger</t>
  </si>
  <si>
    <t>Summe nach Rechnungsempfänger</t>
  </si>
  <si>
    <t>Abrechnungszeitraum</t>
  </si>
  <si>
    <t>Von</t>
  </si>
  <si>
    <t>bis</t>
  </si>
  <si>
    <t>BudgetTest</t>
  </si>
  <si>
    <t>Test2</t>
  </si>
  <si>
    <t>Test</t>
  </si>
  <si>
    <t>Gesamtsumme Test</t>
  </si>
  <si>
    <t>Gesamtsumme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</si>
</sst>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A2D8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1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9" fontId="1" fillId="3" borderId="0" xfId="1" applyNumberFormat="1"/>
    <xf numFmtId="0" fontId="2" fillId="5" borderId="1" xfId="0" applyFont="1" applyFill="1" applyBorder="1"/>
    <xf numFmtId="0" fontId="0" fillId="5" borderId="1" xfId="0" applyFill="1" applyBorder="1"/>
    <xf numFmtId="0" fontId="0" fillId="4" borderId="0" xfId="0" applyFill="1"/>
    <xf numFmtId="164" fontId="0" fillId="4" borderId="0" xfId="0" applyNumberFormat="1" applyFill="1"/>
    <xf numFmtId="0" fontId="2" fillId="5" borderId="0" xfId="0" applyFont="1" applyFill="1" applyBorder="1"/>
    <xf numFmtId="0" fontId="0" fillId="5" borderId="0" xfId="0" applyFill="1" applyBorder="1"/>
    <xf numFmtId="164" fontId="2" fillId="5" borderId="0" xfId="0" applyNumberFormat="1" applyFont="1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17" fontId="0" fillId="0" borderId="0" xfId="0" applyNumberFormat="1"/>
    <xf numFmtId="0" fontId="2" fillId="6" borderId="6" xfId="0" applyFont="1" applyFill="1" applyBorder="1"/>
    <xf numFmtId="10" fontId="0" fillId="0" borderId="0" xfId="0" applyNumberFormat="1"/>
    <xf numFmtId="0" fontId="2" fillId="6" borderId="7" xfId="0" applyFont="1" applyFill="1" applyBorder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topLeftCell="A7" zoomScale="150" zoomScaleNormal="150" workbookViewId="0">
      <selection activeCell="G21" sqref="G21"/>
    </sheetView>
  </sheetViews>
  <sheetFormatPr baseColWidth="10" defaultRowHeight="15" x14ac:dyDescent="0.25"/>
  <cols>
    <col min="2" max="2" width="17.5703125" customWidth="1" collapsed="1"/>
    <col min="3" max="3" width="18" bestFit="1" customWidth="1" collapsed="1"/>
    <col min="4" max="5" width="21.7109375" bestFit="1" customWidth="1" collapsed="1"/>
    <col min="6" max="6" width="8.140625" customWidth="1" collapsed="1"/>
    <col min="7" max="7" width="14.7109375" bestFit="1" customWidth="1" collapsed="1"/>
    <col min="8" max="8" width="15.28515625" bestFit="1" customWidth="1" collapsed="1"/>
    <col min="9" max="9" width="14.140625" customWidth="1" collapsed="1"/>
    <col min="10" max="10" width="19.5703125" bestFit="1" customWidth="1" collapsed="1"/>
  </cols>
  <sheetData>
    <row r="2" spans="1:10" ht="15.75" thickBot="1" x14ac:dyDescent="0.3">
      <c r="A2" s="20" t="s">
        <v>21</v>
      </c>
      <c r="B2" s="20"/>
    </row>
    <row r="3" spans="1:10" ht="15.75" thickBot="1" x14ac:dyDescent="0.3">
      <c r="A3" s="18" t="s">
        <v>22</v>
      </c>
      <c r="B3" s="18" t="s">
        <v>23</v>
      </c>
      <c r="C3" s="15" t="s">
        <v>16</v>
      </c>
      <c r="D3" s="15" t="s">
        <v>14</v>
      </c>
      <c r="E3" s="15" t="s">
        <v>0</v>
      </c>
      <c r="F3" s="15" t="s">
        <v>18</v>
      </c>
      <c r="G3" s="15" t="s">
        <v>15</v>
      </c>
      <c r="H3" s="15" t="s">
        <v>12</v>
      </c>
      <c r="I3" s="15" t="s">
        <v>17</v>
      </c>
      <c r="J3" s="16" t="s">
        <v>19</v>
      </c>
    </row>
    <row r="4" spans="1:10" x14ac:dyDescent="0.25">
      <c r="A4" s="17">
        <v>43132</v>
      </c>
      <c r="B4" s="17">
        <v>43525</v>
      </c>
      <c r="C4" t="s">
        <v>24</v>
      </c>
      <c r="D4" s="2">
        <v>0.26946145747007555</v>
      </c>
      <c r="E4" s="2">
        <v>0.65810758920372814</v>
      </c>
      <c r="F4">
        <v>1</v>
      </c>
      <c r="G4" s="2">
        <v>0.77943008668427172</v>
      </c>
      <c r="H4" s="2">
        <v>0.16129456561395228</v>
      </c>
      <c r="I4" s="19">
        <v>0.49324301830629735</v>
      </c>
      <c r="J4" t="s">
        <v>25</v>
      </c>
    </row>
    <row r="5" spans="1:10" x14ac:dyDescent="0.25">
      <c r="A5" s="17">
        <v>43160</v>
      </c>
      <c r="B5" s="17">
        <v>43556</v>
      </c>
      <c r="C5" t="s">
        <v>24</v>
      </c>
      <c r="D5" s="2">
        <v>0.20970936102659854</v>
      </c>
      <c r="E5" s="2">
        <v>0.60475254405558365</v>
      </c>
      <c r="F5">
        <v>5</v>
      </c>
      <c r="G5" s="2">
        <v>0.23697709134596379</v>
      </c>
      <c r="H5" s="2">
        <v>0.16009546305451017</v>
      </c>
      <c r="I5" s="19">
        <v>0.86109500863058674</v>
      </c>
      <c r="J5" t="s">
        <v>26</v>
      </c>
    </row>
    <row r="6" spans="1:10" x14ac:dyDescent="0.25">
      <c r="A6" s="17">
        <v>43191</v>
      </c>
      <c r="B6" s="17">
        <v>43586</v>
      </c>
      <c r="C6" t="s">
        <v>24</v>
      </c>
      <c r="D6" s="2">
        <v>0.58934633133756276</v>
      </c>
      <c r="E6" s="2">
        <v>0.45885983740298164</v>
      </c>
      <c r="F6">
        <v>7</v>
      </c>
      <c r="G6" s="2">
        <v>0.34474734120065975</v>
      </c>
      <c r="H6" s="2">
        <v>6.2697774941530615E-2</v>
      </c>
      <c r="I6" s="19">
        <v>0.63432419733672996</v>
      </c>
      <c r="J6" t="s">
        <v>25</v>
      </c>
    </row>
    <row r="7" spans="1:10" x14ac:dyDescent="0.25">
      <c r="A7" s="17">
        <v>43221</v>
      </c>
      <c r="B7" s="17">
        <v>43617</v>
      </c>
      <c r="C7" t="s">
        <v>24</v>
      </c>
      <c r="D7" s="2">
        <v>0.87307396003305893</v>
      </c>
      <c r="E7" s="2">
        <v>0.5668890881361569</v>
      </c>
      <c r="F7">
        <v>2</v>
      </c>
      <c r="G7" s="2">
        <v>0.31698404794740254</v>
      </c>
      <c r="H7" s="2">
        <v>0.83548675885273027</v>
      </c>
      <c r="I7" s="19">
        <v>0.12961809035022542</v>
      </c>
      <c r="J7" t="s">
        <v>26</v>
      </c>
    </row>
    <row r="8" spans="1:10" x14ac:dyDescent="0.25">
      <c r="A8" s="17">
        <v>43252</v>
      </c>
      <c r="B8" s="17">
        <v>43647</v>
      </c>
      <c r="C8" t="s">
        <v>24</v>
      </c>
      <c r="D8" s="2">
        <v>0.10344164785600496</v>
      </c>
      <c r="E8" s="2">
        <v>0.17138266117705581</v>
      </c>
      <c r="F8">
        <v>1</v>
      </c>
      <c r="G8" s="2">
        <v>0.57078879238408464</v>
      </c>
      <c r="H8" s="2">
        <v>0.42924417645147672</v>
      </c>
      <c r="I8" s="19">
        <v>0.38414157865170373</v>
      </c>
      <c r="J8" t="s">
        <v>25</v>
      </c>
    </row>
    <row r="9" spans="1:10" x14ac:dyDescent="0.25">
      <c r="A9" s="17">
        <v>43282</v>
      </c>
      <c r="B9" s="17">
        <v>43678</v>
      </c>
      <c r="C9" t="s">
        <v>24</v>
      </c>
      <c r="D9" s="2">
        <v>0.89883425578636866</v>
      </c>
      <c r="E9" s="2">
        <v>0.49626617480940238</v>
      </c>
      <c r="F9">
        <v>5</v>
      </c>
      <c r="G9" s="2">
        <v>0.53605581090890886</v>
      </c>
      <c r="H9" s="2">
        <v>0.4572514390779876</v>
      </c>
      <c r="I9" s="19">
        <v>0.48747091101100037</v>
      </c>
      <c r="J9" t="s">
        <v>26</v>
      </c>
    </row>
    <row r="10" spans="1:10" x14ac:dyDescent="0.25">
      <c r="A10" s="17">
        <v>43313</v>
      </c>
      <c r="B10" s="17">
        <v>43709</v>
      </c>
      <c r="C10" t="s">
        <v>24</v>
      </c>
      <c r="D10" s="2">
        <v>0.67352145644433103</v>
      </c>
      <c r="E10" s="2">
        <v>0.60009495496128862</v>
      </c>
      <c r="F10">
        <v>9</v>
      </c>
      <c r="G10" s="2">
        <v>0.73609206716825037</v>
      </c>
      <c r="H10" s="2">
        <v>0.5315707153952991</v>
      </c>
      <c r="I10" s="19">
        <v>0.32998318094170165</v>
      </c>
      <c r="J10" t="s">
        <v>25</v>
      </c>
    </row>
    <row r="11" spans="1:10" x14ac:dyDescent="0.25">
      <c r="A11" s="17">
        <v>43344</v>
      </c>
      <c r="B11" s="17">
        <v>43739</v>
      </c>
      <c r="C11" t="s">
        <v>24</v>
      </c>
      <c r="D11" s="2">
        <v>0.71119572104479756</v>
      </c>
      <c r="E11" s="2">
        <v>0.18753594558044662</v>
      </c>
      <c r="F11">
        <v>2</v>
      </c>
      <c r="G11" s="2">
        <v>0.82285480424963231</v>
      </c>
      <c r="H11" s="2">
        <v>0.77346414919953554</v>
      </c>
      <c r="I11" s="19">
        <v>0.77974030586435117</v>
      </c>
      <c r="J11" t="s">
        <v>26</v>
      </c>
    </row>
    <row r="12" spans="1:10" x14ac:dyDescent="0.25">
      <c r="A12" s="17">
        <v>43374</v>
      </c>
      <c r="B12" s="17">
        <v>43770</v>
      </c>
      <c r="C12" t="s">
        <v>24</v>
      </c>
      <c r="D12" s="2">
        <v>0.84233040105946699</v>
      </c>
      <c r="E12" s="2">
        <v>0.40379449875619955</v>
      </c>
      <c r="F12">
        <v>2</v>
      </c>
      <c r="G12" s="2">
        <v>0.54233048425919073</v>
      </c>
      <c r="H12" s="2">
        <v>0.81896970064045127</v>
      </c>
      <c r="I12" s="19">
        <v>0.6754501454886308</v>
      </c>
      <c r="J12" t="s">
        <v>25</v>
      </c>
    </row>
    <row r="13" spans="1:10" x14ac:dyDescent="0.25">
      <c r="A13" s="17">
        <v>43405</v>
      </c>
      <c r="B13" s="17">
        <v>43800</v>
      </c>
      <c r="C13" t="s">
        <v>24</v>
      </c>
      <c r="D13" s="2">
        <v>0.98333193080366388</v>
      </c>
      <c r="E13" s="2">
        <v>0.67324536070424668</v>
      </c>
      <c r="F13">
        <v>1</v>
      </c>
      <c r="G13" s="2">
        <v>0.30088609859333437</v>
      </c>
      <c r="H13" s="2">
        <v>6.589727732620454E-2</v>
      </c>
      <c r="I13" s="19">
        <v>0.31358069649541376</v>
      </c>
      <c r="J13" t="s">
        <v>26</v>
      </c>
    </row>
    <row r="14" spans="1:10" x14ac:dyDescent="0.25">
      <c r="A14" s="17">
        <v>43435</v>
      </c>
      <c r="B14" s="17">
        <v>43831</v>
      </c>
      <c r="C14" t="s">
        <v>24</v>
      </c>
      <c r="D14" s="2">
        <v>0.79185017829334192</v>
      </c>
      <c r="E14" s="2">
        <v>0.10541126390143229</v>
      </c>
      <c r="F14">
        <v>8</v>
      </c>
      <c r="G14" s="2">
        <v>0.33974348673099963</v>
      </c>
      <c r="H14" s="2">
        <v>0.64128714049068547</v>
      </c>
      <c r="I14" s="19">
        <v>0.33845310019890895</v>
      </c>
      <c r="J14" t="s">
        <v>25</v>
      </c>
    </row>
    <row r="15" spans="1:10" x14ac:dyDescent="0.25">
      <c r="A15" s="17">
        <v>43466</v>
      </c>
      <c r="B15" s="17">
        <v>43862</v>
      </c>
      <c r="C15" t="s">
        <v>24</v>
      </c>
      <c r="D15" s="2">
        <v>0.1395128634681484</v>
      </c>
      <c r="E15" s="2">
        <v>0.13331012442172863</v>
      </c>
      <c r="F15">
        <v>6</v>
      </c>
      <c r="G15" s="2">
        <v>0.33103127013722766</v>
      </c>
      <c r="H15" s="2">
        <v>0.8912724804403841</v>
      </c>
      <c r="I15" s="19">
        <v>0.35326095918702405</v>
      </c>
      <c r="J15" t="s">
        <v>26</v>
      </c>
    </row>
    <row r="16" spans="1:10" x14ac:dyDescent="0.25">
      <c r="A16" s="17">
        <v>43497</v>
      </c>
      <c r="B16" s="17">
        <v>43891</v>
      </c>
      <c r="C16" t="s">
        <v>24</v>
      </c>
      <c r="D16" s="2">
        <v>0.62044334344862406</v>
      </c>
      <c r="E16" s="2">
        <v>0.83575650998328199</v>
      </c>
      <c r="F16">
        <v>4</v>
      </c>
      <c r="G16" s="2">
        <v>0.86604645866735053</v>
      </c>
      <c r="H16" s="2">
        <v>0.44082470639599169</v>
      </c>
      <c r="I16" s="19">
        <v>0.94238890341938419</v>
      </c>
      <c r="J16" t="s">
        <v>25</v>
      </c>
    </row>
    <row r="17" spans="1:10" x14ac:dyDescent="0.25">
      <c r="A17" s="17">
        <v>43525</v>
      </c>
      <c r="B17" s="17">
        <v>43922</v>
      </c>
      <c r="C17" t="s">
        <v>24</v>
      </c>
      <c r="D17" s="2">
        <v>0.7221064523141939</v>
      </c>
      <c r="E17" s="2">
        <v>0.71730772293124057</v>
      </c>
      <c r="F17">
        <v>9</v>
      </c>
      <c r="G17" s="2">
        <v>0.12339666642147684</v>
      </c>
      <c r="H17" s="2">
        <v>0.53809689943404659</v>
      </c>
      <c r="I17" s="19">
        <v>9.1456069694640263E-2</v>
      </c>
      <c r="J17" t="s">
        <v>26</v>
      </c>
    </row>
    <row r="18" spans="1:10" x14ac:dyDescent="0.25">
      <c r="A18" s="17">
        <v>43556</v>
      </c>
      <c r="B18" s="17">
        <v>43952</v>
      </c>
      <c r="C18" t="s">
        <v>24</v>
      </c>
      <c r="D18" s="2">
        <v>0.61101768627827147</v>
      </c>
      <c r="E18" s="2">
        <v>8.8714770484161432E-2</v>
      </c>
      <c r="F18">
        <v>3</v>
      </c>
      <c r="G18" s="2">
        <v>0.78117657057348133</v>
      </c>
      <c r="H18" s="2">
        <v>0.41906919500263673</v>
      </c>
      <c r="I18" s="19">
        <v>0.8369661386526499</v>
      </c>
      <c r="J18" t="s">
        <v>25</v>
      </c>
    </row>
    <row r="19" spans="1:10" x14ac:dyDescent="0.25">
      <c r="A19" s="17">
        <v>43586</v>
      </c>
      <c r="B19" s="17">
        <v>43983</v>
      </c>
      <c r="C19" t="s">
        <v>24</v>
      </c>
      <c r="D19" s="2">
        <v>0.40892726456025752</v>
      </c>
      <c r="E19" s="2">
        <v>0.85081591347545305</v>
      </c>
      <c r="F19">
        <v>8</v>
      </c>
      <c r="G19" s="2">
        <v>0.22582127510270311</v>
      </c>
      <c r="H19" s="2">
        <v>0.23204717694409538</v>
      </c>
      <c r="I19" s="19">
        <v>0.48441173997852249</v>
      </c>
      <c r="J19" t="s">
        <v>26</v>
      </c>
    </row>
    <row r="22" spans="1:10" x14ac:dyDescent="0.25">
      <c r="A22" s="5" t="s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7" t="s">
        <v>27</v>
      </c>
      <c r="B23" s="7"/>
      <c r="C23" s="7"/>
      <c r="D23" s="8">
        <f>SUMIF(J4:J20,"Test",D4:D20)</f>
        <v>4.9466918090370875</v>
      </c>
      <c r="E23" s="8">
        <f>SUMIF(J4:J20,"Test",E4:E20)</f>
        <v>4.2301228741142589</v>
      </c>
      <c r="F23" s="7">
        <f>SUMIF(J4:J20,"Test",F4:F20)</f>
        <v>38</v>
      </c>
      <c r="G23" s="8">
        <f>SUMIF(J4:J20,"Test",G4:G20)</f>
        <v>2.8940070647066491</v>
      </c>
      <c r="H23" s="8">
        <f>SUMIF(J4:J20,"Test",H4:H20)</f>
        <v>3.9536116443294942</v>
      </c>
      <c r="I23" s="7"/>
      <c r="J23" s="7"/>
    </row>
    <row r="24" spans="1:10" x14ac:dyDescent="0.25">
      <c r="A24" s="7" t="s">
        <v>28</v>
      </c>
      <c r="B24" s="7"/>
      <c r="C24" s="7"/>
      <c r="D24" s="8">
        <f>SUMIF(J4:J20,"Test2",D4:D20)</f>
        <v>4.5014125021876783</v>
      </c>
      <c r="E24" s="8">
        <f>SUMIF(J4:J20,"Test2",E4:E20)</f>
        <v>3.322122085870129</v>
      </c>
      <c r="F24" s="7">
        <f>SUMIF(J4:J20,"Test2",F4:F20)</f>
        <v>35</v>
      </c>
      <c r="G24" s="8">
        <f>SUMIF(J4:J20,"Test2",G4:G20)</f>
        <v>4.9603552876682881</v>
      </c>
      <c r="H24" s="8">
        <f>SUMIF(J4:J20,"Test2",H4:H20)</f>
        <v>3.5049579749320237</v>
      </c>
      <c r="I24" s="7"/>
      <c r="J24" s="7"/>
    </row>
    <row r="25" spans="1:10" x14ac:dyDescent="0.25">
      <c r="A25" s="9" t="s">
        <v>8</v>
      </c>
      <c r="B25" s="10"/>
      <c r="C25" s="10"/>
      <c r="D25" s="10"/>
      <c r="E25" s="11">
        <f>SUM(E4:E20)</f>
        <v>7.5522449599843879</v>
      </c>
      <c r="F25" s="9">
        <f>SUM(F4:F20)</f>
        <v>73</v>
      </c>
      <c r="G25" s="9"/>
      <c r="H25" s="11">
        <f>SUM(H4:H20)</f>
        <v>7.4585696192615174</v>
      </c>
      <c r="I25" s="10"/>
      <c r="J25" s="10"/>
    </row>
  </sheetData>
  <autoFilter ref="B3:J3"/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40" zoomScaleNormal="140" workbookViewId="0">
      <selection activeCell="A24" sqref="A24"/>
    </sheetView>
  </sheetViews>
  <sheetFormatPr baseColWidth="10" defaultRowHeight="15" outlineLevelRow="1" x14ac:dyDescent="0.25"/>
  <cols>
    <col min="1" max="1" width="24.28515625" bestFit="1" customWidth="1" collapsed="1"/>
    <col min="2" max="2" width="20.28515625" bestFit="1" customWidth="1" collapsed="1"/>
    <col min="3" max="3" width="22.7109375" bestFit="1" customWidth="1" collapsed="1"/>
    <col min="4" max="4" width="22.28515625" customWidth="1" collapsed="1"/>
    <col min="5" max="5" width="16.7109375" bestFit="1" customWidth="1" collapsed="1"/>
    <col min="6" max="6" width="16.7109375" customWidth="1" collapsed="1"/>
    <col min="7" max="7" width="18.28515625" customWidth="1" collapsed="1"/>
    <col min="8" max="8" width="14.5703125" customWidth="1" collapsed="1"/>
    <col min="9" max="9" width="19.5703125" customWidth="1" collapsed="1"/>
  </cols>
  <sheetData>
    <row r="2" spans="1:9" ht="15.75" thickBot="1" x14ac:dyDescent="0.3"/>
    <row r="3" spans="1:9" ht="15.75" thickBot="1" x14ac:dyDescent="0.3">
      <c r="A3" s="14" t="s">
        <v>6</v>
      </c>
      <c r="B3" s="15" t="s">
        <v>16</v>
      </c>
      <c r="C3" s="15" t="s">
        <v>14</v>
      </c>
      <c r="D3" s="15" t="s">
        <v>0</v>
      </c>
      <c r="E3" s="15" t="s">
        <v>18</v>
      </c>
      <c r="F3" s="15" t="s">
        <v>15</v>
      </c>
      <c r="G3" s="15" t="s">
        <v>12</v>
      </c>
      <c r="H3" s="15" t="s">
        <v>17</v>
      </c>
      <c r="I3" s="16" t="s">
        <v>19</v>
      </c>
    </row>
    <row r="4" spans="1:9" outlineLevel="1" x14ac:dyDescent="0.25">
      <c r="A4" t="s">
        <v>5</v>
      </c>
      <c r="B4" t="s">
        <v>2</v>
      </c>
      <c r="C4" s="2">
        <f>D4/1.19</f>
        <v>10084.033613445379</v>
      </c>
      <c r="D4" s="2">
        <v>12000</v>
      </c>
      <c r="E4">
        <v>23</v>
      </c>
      <c r="F4" s="2">
        <f>G4/1.19</f>
        <v>100840.33613445378</v>
      </c>
      <c r="G4" s="2">
        <v>120000</v>
      </c>
      <c r="H4" s="4">
        <v>0.6</v>
      </c>
      <c r="I4" t="s">
        <v>1</v>
      </c>
    </row>
    <row r="5" spans="1:9" outlineLevel="1" x14ac:dyDescent="0.25">
      <c r="A5" t="s">
        <v>5</v>
      </c>
      <c r="B5" t="s">
        <v>7</v>
      </c>
      <c r="C5" s="2">
        <f t="shared" ref="C5:C6" si="0">D5/1.19</f>
        <v>4201.680672268908</v>
      </c>
      <c r="D5" s="2">
        <v>5000</v>
      </c>
      <c r="E5">
        <v>12</v>
      </c>
      <c r="F5" s="2">
        <f t="shared" ref="F5:F6" si="1">G5/1.19</f>
        <v>42016.806722689078</v>
      </c>
      <c r="G5" s="2">
        <v>50000</v>
      </c>
      <c r="H5" s="1">
        <v>0.5</v>
      </c>
      <c r="I5" t="s">
        <v>1</v>
      </c>
    </row>
    <row r="6" spans="1:9" outlineLevel="1" x14ac:dyDescent="0.25">
      <c r="A6" t="s">
        <v>5</v>
      </c>
      <c r="B6" t="s">
        <v>3</v>
      </c>
      <c r="C6" s="2">
        <f t="shared" si="0"/>
        <v>6722.6890756302528</v>
      </c>
      <c r="D6" s="2">
        <v>8000</v>
      </c>
      <c r="E6">
        <v>15</v>
      </c>
      <c r="F6" s="2">
        <f t="shared" si="1"/>
        <v>63025.210084033613</v>
      </c>
      <c r="G6" s="2">
        <v>75000</v>
      </c>
      <c r="H6" s="1">
        <v>0.3</v>
      </c>
      <c r="I6" t="s">
        <v>4</v>
      </c>
    </row>
    <row r="7" spans="1:9" x14ac:dyDescent="0.25">
      <c r="A7" t="s">
        <v>5</v>
      </c>
      <c r="B7" t="s">
        <v>9</v>
      </c>
      <c r="C7" s="3" t="s">
        <v>13</v>
      </c>
      <c r="D7" s="3" t="s">
        <v>13</v>
      </c>
      <c r="E7">
        <v>0</v>
      </c>
      <c r="F7" s="2">
        <f>G7/1.19</f>
        <v>16806.722689075632</v>
      </c>
      <c r="G7" s="2">
        <v>20000</v>
      </c>
      <c r="H7" s="1">
        <v>0.1</v>
      </c>
      <c r="I7" t="s">
        <v>1</v>
      </c>
    </row>
    <row r="10" spans="1:9" x14ac:dyDescent="0.25">
      <c r="A10" s="5" t="s">
        <v>20</v>
      </c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7" t="s">
        <v>10</v>
      </c>
      <c r="B11" s="7"/>
      <c r="C11" s="8">
        <f t="shared" ref="C11" si="2">D11/1.19</f>
        <v>6722.6890756302528</v>
      </c>
      <c r="D11" s="8">
        <v>8000</v>
      </c>
      <c r="E11" s="7">
        <v>15</v>
      </c>
      <c r="F11" s="8">
        <f t="shared" ref="F11" si="3">G11/1.19</f>
        <v>63025.210084033613</v>
      </c>
      <c r="G11" s="8">
        <v>75000</v>
      </c>
      <c r="H11" s="7"/>
      <c r="I11" s="7"/>
    </row>
    <row r="12" spans="1:9" ht="15.75" thickBot="1" x14ac:dyDescent="0.3">
      <c r="A12" s="12" t="s">
        <v>11</v>
      </c>
      <c r="B12" s="12"/>
      <c r="C12" s="13">
        <f>SUMIF($I$4:$I$7,"BeschA",C4:C7)</f>
        <v>14285.714285714286</v>
      </c>
      <c r="D12" s="13">
        <f>SUMIF($I$4:$I$7,"BeschA",D4:D7)</f>
        <v>17000</v>
      </c>
      <c r="E12" s="12">
        <f>SUMIF($I$4:$I$7,"BeschA",E4:E7)</f>
        <v>35</v>
      </c>
      <c r="F12" s="13">
        <f>SUMIF($I$4:$I$7,"BeschA",F4:F7)</f>
        <v>159663.8655462185</v>
      </c>
      <c r="G12" s="13">
        <f>SUMIF($I$4:$I$7,"BeschA",G4:G7)</f>
        <v>190000</v>
      </c>
      <c r="H12" s="12"/>
      <c r="I12" s="12"/>
    </row>
    <row r="13" spans="1:9" x14ac:dyDescent="0.25">
      <c r="A13" s="9" t="s">
        <v>8</v>
      </c>
      <c r="B13" s="10"/>
      <c r="C13" s="10"/>
      <c r="D13" s="11">
        <f>SUM(D4:D7)</f>
        <v>25000</v>
      </c>
      <c r="E13" s="9">
        <f>SUM(E4:E7)</f>
        <v>50</v>
      </c>
      <c r="F13" s="9"/>
      <c r="G13" s="11">
        <f>SUM(G4:G7)</f>
        <v>265000</v>
      </c>
      <c r="H13" s="10"/>
      <c r="I13" s="10"/>
    </row>
    <row r="23" spans="3:8" x14ac:dyDescent="0.25">
      <c r="C23" s="2"/>
      <c r="D23" s="2"/>
      <c r="F23" s="2"/>
      <c r="G23" s="2"/>
      <c r="H23" s="1"/>
    </row>
  </sheetData>
  <autoFilter ref="A3:I7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Gesamtübersicht</vt:lpstr>
      <vt:lpstr>Monatsübersicht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Wirz, Sven</cp:lastModifiedBy>
  <dcterms:created xsi:type="dcterms:W3CDTF">2018-01-31T09:52:20Z</dcterms:created>
  <dcterms:modified xsi:type="dcterms:W3CDTF">2018-02-26T12:24:04Z</dcterms:modified>
</cp:coreProperties>
</file>