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nsve\Coding\Projects-WebScraping\CovidBali\testingDash\plotly apps-dash-oil-and-gas\data\"/>
    </mc:Choice>
  </mc:AlternateContent>
  <xr:revisionPtr revIDLastSave="0" documentId="13_ncr:1_{B52D08E6-1368-4C92-A537-A80CA291DFA2}" xr6:coauthVersionLast="45" xr6:coauthVersionMax="45" xr10:uidLastSave="{00000000-0000-0000-0000-000000000000}"/>
  <bookViews>
    <workbookView xWindow="816" yWindow="1728" windowWidth="21612" windowHeight="10704" xr2:uid="{00000000-000D-0000-FFFF-FFFF00000000}"/>
  </bookViews>
  <sheets>
    <sheet name="Sheet1" sheetId="1" r:id="rId1"/>
    <sheet name="references" sheetId="2" r:id="rId2"/>
  </sheets>
  <calcPr calcId="181029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4" i="1"/>
  <c r="P3" i="1"/>
  <c r="P2" i="1"/>
  <c r="L34" i="1" l="1"/>
  <c r="L33" i="1"/>
  <c r="L32" i="1"/>
  <c r="L31" i="1"/>
  <c r="L30" i="1"/>
  <c r="L29" i="1"/>
  <c r="L28" i="1"/>
  <c r="L27" i="1"/>
  <c r="L26" i="1"/>
  <c r="L25" i="1"/>
  <c r="L24" i="1"/>
  <c r="L14" i="1"/>
  <c r="L15" i="1"/>
  <c r="L16" i="1"/>
  <c r="L17" i="1"/>
  <c r="L18" i="1"/>
  <c r="L19" i="1"/>
  <c r="L20" i="1"/>
  <c r="L21" i="1"/>
  <c r="L22" i="1"/>
  <c r="L23" i="1"/>
  <c r="L13" i="1"/>
</calcChain>
</file>

<file path=xl/sharedStrings.xml><?xml version="1.0" encoding="utf-8"?>
<sst xmlns="http://schemas.openxmlformats.org/spreadsheetml/2006/main" count="114" uniqueCount="77">
  <si>
    <t>Regency</t>
  </si>
  <si>
    <t>new cases PPLN</t>
  </si>
  <si>
    <t xml:space="preserve">total PPLN </t>
  </si>
  <si>
    <t>new cases PPDN</t>
  </si>
  <si>
    <t>total PPDN</t>
  </si>
  <si>
    <t>new cases local Transmission</t>
  </si>
  <si>
    <t>Total Local Transmission</t>
  </si>
  <si>
    <t>new other transmission</t>
  </si>
  <si>
    <t>total others</t>
  </si>
  <si>
    <t>new cases total</t>
  </si>
  <si>
    <t>total cases</t>
  </si>
  <si>
    <t>log10 total cases</t>
  </si>
  <si>
    <t>id</t>
  </si>
  <si>
    <t>Jembrana</t>
  </si>
  <si>
    <t>Tabanan</t>
  </si>
  <si>
    <t>Badung</t>
  </si>
  <si>
    <t>Kota Denpasar</t>
  </si>
  <si>
    <t>Gianyar</t>
  </si>
  <si>
    <t>Bangli</t>
  </si>
  <si>
    <t>Klungkung</t>
  </si>
  <si>
    <t>Karang Asem</t>
  </si>
  <si>
    <t>Buleleng</t>
  </si>
  <si>
    <t>Kabupaten Lainnya</t>
  </si>
  <si>
    <t>Warga Negara Asing</t>
  </si>
  <si>
    <t>Date</t>
  </si>
  <si>
    <t>cases_per_100k</t>
  </si>
  <si>
    <t>Name</t>
  </si>
  <si>
    <t>Capital</t>
  </si>
  <si>
    <t>Area in</t>
  </si>
  <si>
    <r>
      <t>km</t>
    </r>
    <r>
      <rPr>
        <b/>
        <vertAlign val="superscript"/>
        <sz val="7"/>
        <color rgb="FF202122"/>
        <rFont val="Arial"/>
        <family val="2"/>
      </rPr>
      <t>2</t>
    </r>
  </si>
  <si>
    <t>Population</t>
  </si>
  <si>
    <t>2000 Census</t>
  </si>
  <si>
    <t>2010 Census</t>
  </si>
  <si>
    <t>2015 Census[2]</t>
  </si>
  <si>
    <r>
      <t>HDI</t>
    </r>
    <r>
      <rPr>
        <vertAlign val="superscript"/>
        <sz val="7"/>
        <color rgb="FF0B0080"/>
        <rFont val="Arial"/>
        <family val="2"/>
      </rPr>
      <t>[58]</t>
    </r>
  </si>
  <si>
    <t>2014 estimate</t>
  </si>
  <si>
    <t>Denpasar City</t>
  </si>
  <si>
    <t>Denpasar</t>
  </si>
  <si>
    <t>127.78</t>
  </si>
  <si>
    <r>
      <t>0.816 (</t>
    </r>
    <r>
      <rPr>
        <sz val="8"/>
        <color rgb="FF008000"/>
        <rFont val="Arial"/>
        <family val="2"/>
      </rPr>
      <t>Very High</t>
    </r>
    <r>
      <rPr>
        <sz val="8"/>
        <color rgb="FF202122"/>
        <rFont val="Arial"/>
        <family val="2"/>
      </rPr>
      <t>)</t>
    </r>
  </si>
  <si>
    <t>Badung Regency</t>
  </si>
  <si>
    <t>Mangupura</t>
  </si>
  <si>
    <t>418.52</t>
  </si>
  <si>
    <r>
      <t>0.779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</si>
  <si>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Bangli Regency</t>
  </si>
  <si>
    <t>490.71</t>
  </si>
  <si>
    <r>
      <t>0.657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</si>
  <si>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Buleleng Regency</t>
  </si>
  <si>
    <t>Singaraja</t>
  </si>
  <si>
    <t>1,364.73</t>
  </si>
  <si>
    <r>
      <t>0.691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</si>
  <si>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Gianyar Regency</t>
  </si>
  <si>
    <t>368.00</t>
  </si>
  <si>
    <r>
      <t>0.742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</si>
  <si>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Jembrana Regency</t>
  </si>
  <si>
    <t>Negara</t>
  </si>
  <si>
    <t>841.80</t>
  </si>
  <si>
    <r>
      <t>0.686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</si>
  <si>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Karangasem Regency</t>
  </si>
  <si>
    <t>Amlapura</t>
  </si>
  <si>
    <t>839.54</t>
  </si>
  <si>
    <r>
      <t>0.640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</si>
  <si>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Klungkung Regency</t>
  </si>
  <si>
    <t>Semarapura</t>
  </si>
  <si>
    <t>315.00</t>
  </si>
  <si>
    <r>
      <t>0.683 (</t>
    </r>
    <r>
      <rPr>
        <sz val="8"/>
        <color rgb="FFFFCC00"/>
        <rFont val="Arial"/>
        <family val="2"/>
      </rPr>
      <t>Medium</t>
    </r>
    <r>
      <rPr>
        <sz val="8"/>
        <color rgb="FF202122"/>
        <rFont val="Arial"/>
        <family val="2"/>
      </rPr>
      <t>)</t>
    </r>
  </si>
  <si>
    <t>Tabanan Regency</t>
  </si>
  <si>
    <t>839.30</t>
  </si>
  <si>
    <r>
      <t>0.726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</si>
  <si>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Totals</t>
  </si>
  <si>
    <t>5,780.06</t>
  </si>
  <si>
    <t>3,146,999</t>
  </si>
  <si>
    <t>3,890,757</t>
  </si>
  <si>
    <t>4,148,588</t>
  </si>
  <si>
    <r>
      <t>0.724 (</t>
    </r>
    <r>
      <rPr>
        <sz val="8"/>
        <color rgb="FF008000"/>
        <rFont val="Arial"/>
        <family val="2"/>
      </rPr>
      <t>High</t>
    </r>
    <r>
      <rPr>
        <sz val="8"/>
        <color rgb="FF202122"/>
        <rFont val="Arial"/>
        <family val="2"/>
      </rPr>
      <t>)</t>
    </r>
  </si>
  <si>
    <t>SourceL</t>
  </si>
  <si>
    <t>https://en.wikipedia.org/wiki/Bali#Geography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</si>
</sst>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8"/>
      <color rgb="FF202122"/>
      <name val="Arial"/>
      <family val="2"/>
    </font>
    <font>
      <b/>
      <vertAlign val="superscript"/>
      <sz val="7"/>
      <color rgb="FF202122"/>
      <name val="Arial"/>
      <family val="2"/>
    </font>
    <font>
      <vertAlign val="superscript"/>
      <sz val="7"/>
      <color rgb="FF0B0080"/>
      <name val="Arial"/>
      <family val="2"/>
    </font>
    <font>
      <b/>
      <sz val="8"/>
      <color rgb="FF0B0080"/>
      <name val="Arial"/>
      <family val="2"/>
    </font>
    <font>
      <sz val="8"/>
      <color rgb="FF202122"/>
      <name val="Arial"/>
      <family val="2"/>
    </font>
    <font>
      <sz val="8"/>
      <color rgb="FF008000"/>
      <name val="Arial"/>
      <family val="2"/>
    </font>
    <font>
      <sz val="8"/>
      <color rgb="FFFFCC00"/>
      <name val="Arial"/>
      <family val="2"/>
    </font>
    <font>
      <b/>
      <i/>
      <sz val="8"/>
      <color rgb="FF202122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1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0" fillId="3" borderId="5" xfId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0" fillId="2" borderId="3" xfId="1" applyFill="1" applyBorder="1" applyAlignment="1">
      <alignment vertical="center" wrapText="1"/>
    </xf>
    <xf numFmtId="0" fontId="6" fillId="2" borderId="3" xfId="0" applyFont="1" applyFill="1" applyBorder="1" applyAlignment="1">
      <alignment horizontal="right" vertical="center" wrapText="1"/>
    </xf>
    <xf numFmtId="0" fontId="6" fillId="2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2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Buleleng_Regency" TargetMode="External"/><Relationship Id="rId13" Type="http://schemas.openxmlformats.org/officeDocument/2006/relationships/hyperlink" Target="https://en.wikipedia.org/wiki/Negara,_Bali" TargetMode="External"/><Relationship Id="rId18" Type="http://schemas.openxmlformats.org/officeDocument/2006/relationships/hyperlink" Target="https://en.wikipedia.org/wiki/Tabanan_Regency" TargetMode="External"/><Relationship Id="rId3" Type="http://schemas.openxmlformats.org/officeDocument/2006/relationships/hyperlink" Target="https://en.wikipedia.org/wiki/Denpasar" TargetMode="External"/><Relationship Id="rId7" Type="http://schemas.openxmlformats.org/officeDocument/2006/relationships/hyperlink" Target="https://en.wikipedia.org/wiki/Bangli" TargetMode="External"/><Relationship Id="rId12" Type="http://schemas.openxmlformats.org/officeDocument/2006/relationships/hyperlink" Target="https://en.wikipedia.org/wiki/Jembrana_Regency" TargetMode="External"/><Relationship Id="rId17" Type="http://schemas.openxmlformats.org/officeDocument/2006/relationships/hyperlink" Target="https://en.wikipedia.org/wiki/Semarapura" TargetMode="External"/><Relationship Id="rId2" Type="http://schemas.openxmlformats.org/officeDocument/2006/relationships/hyperlink" Target="https://en.wikipedia.org/wiki/Denpasar" TargetMode="External"/><Relationship Id="rId16" Type="http://schemas.openxmlformats.org/officeDocument/2006/relationships/hyperlink" Target="https://en.wikipedia.org/wiki/Klungkung_Regency" TargetMode="External"/><Relationship Id="rId1" Type="http://schemas.openxmlformats.org/officeDocument/2006/relationships/hyperlink" Target="https://en.wikipedia.org/wiki/Bali" TargetMode="External"/><Relationship Id="rId6" Type="http://schemas.openxmlformats.org/officeDocument/2006/relationships/hyperlink" Target="https://en.wikipedia.org/wiki/Bangli_Regency" TargetMode="External"/><Relationship Id="rId11" Type="http://schemas.openxmlformats.org/officeDocument/2006/relationships/hyperlink" Target="https://en.wikipedia.org/wiki/Gianyar" TargetMode="External"/><Relationship Id="rId5" Type="http://schemas.openxmlformats.org/officeDocument/2006/relationships/hyperlink" Target="https://en.wikipedia.org/wiki/Mangupura" TargetMode="External"/><Relationship Id="rId15" Type="http://schemas.openxmlformats.org/officeDocument/2006/relationships/hyperlink" Target="https://en.wikipedia.org/wiki/Amlapura" TargetMode="External"/><Relationship Id="rId10" Type="http://schemas.openxmlformats.org/officeDocument/2006/relationships/hyperlink" Target="https://en.wikipedia.org/wiki/Gianyar_Regency" TargetMode="External"/><Relationship Id="rId19" Type="http://schemas.openxmlformats.org/officeDocument/2006/relationships/hyperlink" Target="https://en.wikipedia.org/wiki/Tabanan" TargetMode="External"/><Relationship Id="rId4" Type="http://schemas.openxmlformats.org/officeDocument/2006/relationships/hyperlink" Target="https://en.wikipedia.org/wiki/Badung_Regency" TargetMode="External"/><Relationship Id="rId9" Type="http://schemas.openxmlformats.org/officeDocument/2006/relationships/hyperlink" Target="https://en.wikipedia.org/wiki/Singaraja" TargetMode="External"/><Relationship Id="rId14" Type="http://schemas.openxmlformats.org/officeDocument/2006/relationships/hyperlink" Target="https://en.wikipedia.org/wiki/Karangasem_Regenc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"/>
  <sheetViews>
    <sheetView tabSelected="1" topLeftCell="H1" workbookViewId="0">
      <selection activeCell="N4" sqref="N4"/>
    </sheetView>
  </sheetViews>
  <sheetFormatPr defaultRowHeight="14.4" x14ac:dyDescent="0.3"/>
  <cols>
    <col min="1" max="1" width="42.88671875" customWidth="1"/>
    <col min="2" max="14" width="15" customWidth="1"/>
    <col min="16" max="16" width="14.5546875" customWidth="1"/>
  </cols>
  <sheetData>
    <row r="1" spans="1:16" x14ac:dyDescent="0.3">
      <c r="A1" t="s">
        <v>24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4" t="s">
        <v>25</v>
      </c>
      <c r="P1" s="4" t="s">
        <v>30</v>
      </c>
    </row>
    <row r="2" spans="1:16" x14ac:dyDescent="0.3">
      <c r="A2" s="3">
        <v>20201201</v>
      </c>
      <c r="B2" t="s">
        <v>13</v>
      </c>
      <c r="C2" s="2">
        <v>0</v>
      </c>
      <c r="D2" s="2">
        <v>26</v>
      </c>
      <c r="E2" s="2">
        <v>0</v>
      </c>
      <c r="F2" s="2">
        <v>11</v>
      </c>
      <c r="G2" s="2">
        <v>5</v>
      </c>
      <c r="H2" s="2">
        <v>608</v>
      </c>
      <c r="I2" s="2">
        <v>0</v>
      </c>
      <c r="J2" s="2">
        <v>0</v>
      </c>
      <c r="K2" s="2">
        <v>5</v>
      </c>
      <c r="L2" s="2">
        <v>645</v>
      </c>
      <c r="M2">
        <v>2.809559714635268</v>
      </c>
      <c r="N2" s="2">
        <v>5</v>
      </c>
      <c r="O2">
        <f>L2/P2</f>
        <v>2.3763645674832272</v>
      </c>
      <c r="P2">
        <f>VLOOKUP(B2, references!$A$4:'references'!$G$12,7)</f>
        <v>271.423</v>
      </c>
    </row>
    <row r="3" spans="1:16" x14ac:dyDescent="0.3">
      <c r="A3" s="3">
        <v>20201201</v>
      </c>
      <c r="B3" t="s">
        <v>14</v>
      </c>
      <c r="C3" s="2">
        <v>0</v>
      </c>
      <c r="D3" s="2">
        <v>21</v>
      </c>
      <c r="E3" s="2">
        <v>0</v>
      </c>
      <c r="F3" s="2">
        <v>8</v>
      </c>
      <c r="G3" s="2">
        <v>148</v>
      </c>
      <c r="H3" s="2">
        <v>1407</v>
      </c>
      <c r="I3" s="2">
        <v>0</v>
      </c>
      <c r="J3" s="2">
        <v>0</v>
      </c>
      <c r="K3" s="2">
        <v>148</v>
      </c>
      <c r="L3" s="2">
        <v>1436</v>
      </c>
      <c r="M3">
        <v>3.157154439906281</v>
      </c>
      <c r="N3" s="2">
        <v>9</v>
      </c>
      <c r="O3">
        <f t="shared" ref="O3:O34" si="0">L3/P3</f>
        <v>3.2954448965354226</v>
      </c>
      <c r="P3">
        <f>VLOOKUP(B3, references!$A$4:'references'!$G$12,7)</f>
        <v>435.75299999999999</v>
      </c>
    </row>
    <row r="4" spans="1:16" x14ac:dyDescent="0.3">
      <c r="A4" s="3">
        <v>20201201</v>
      </c>
      <c r="B4" t="s">
        <v>15</v>
      </c>
      <c r="C4" s="2">
        <v>0</v>
      </c>
      <c r="D4" s="2">
        <v>27</v>
      </c>
      <c r="E4" s="2">
        <v>-3</v>
      </c>
      <c r="F4" s="2">
        <v>4</v>
      </c>
      <c r="G4" s="2">
        <v>23</v>
      </c>
      <c r="H4" s="2">
        <v>2436</v>
      </c>
      <c r="I4" s="2">
        <v>0</v>
      </c>
      <c r="J4" s="2">
        <v>0</v>
      </c>
      <c r="K4" s="2">
        <v>20</v>
      </c>
      <c r="L4" s="2">
        <v>2467</v>
      </c>
      <c r="M4">
        <v>3.3921691494897361</v>
      </c>
      <c r="N4" s="2">
        <v>1</v>
      </c>
      <c r="O4">
        <f t="shared" si="0"/>
        <v>4.0104170053385522</v>
      </c>
      <c r="P4">
        <f>VLOOKUP(B4, references!$A$4:'references'!$G$12,7)</f>
        <v>615.14800000000002</v>
      </c>
    </row>
    <row r="5" spans="1:16" x14ac:dyDescent="0.3">
      <c r="A5" s="3">
        <v>20201201</v>
      </c>
      <c r="B5" t="s">
        <v>16</v>
      </c>
      <c r="C5" s="2">
        <v>0</v>
      </c>
      <c r="D5" s="2">
        <v>48</v>
      </c>
      <c r="E5" s="2">
        <v>0</v>
      </c>
      <c r="F5" s="2">
        <v>22</v>
      </c>
      <c r="G5" s="2">
        <v>32</v>
      </c>
      <c r="H5" s="2">
        <v>3846</v>
      </c>
      <c r="I5" s="2">
        <v>0</v>
      </c>
      <c r="J5" s="2">
        <v>0</v>
      </c>
      <c r="K5" s="2">
        <v>32</v>
      </c>
      <c r="L5" s="2">
        <v>3916</v>
      </c>
      <c r="M5">
        <v>3.5928426831310998</v>
      </c>
      <c r="N5" s="2">
        <v>8</v>
      </c>
      <c r="O5">
        <f t="shared" si="0"/>
        <v>22.304112819169234</v>
      </c>
      <c r="P5">
        <f>VLOOKUP(B5, references!$A$4:'references'!$G$12,7)</f>
        <v>175.57300000000001</v>
      </c>
    </row>
    <row r="6" spans="1:16" x14ac:dyDescent="0.3">
      <c r="A6" s="3">
        <v>20201201</v>
      </c>
      <c r="B6" t="s">
        <v>17</v>
      </c>
      <c r="C6" s="2">
        <v>0</v>
      </c>
      <c r="D6" s="2">
        <v>29</v>
      </c>
      <c r="E6" s="2">
        <v>0</v>
      </c>
      <c r="F6" s="2">
        <v>10</v>
      </c>
      <c r="G6" s="2">
        <v>16</v>
      </c>
      <c r="H6" s="2">
        <v>1923</v>
      </c>
      <c r="I6" s="2">
        <v>0</v>
      </c>
      <c r="J6" s="2">
        <v>0</v>
      </c>
      <c r="K6" s="2">
        <v>16</v>
      </c>
      <c r="L6" s="2">
        <v>1962</v>
      </c>
      <c r="M6">
        <v>3.2926990030439298</v>
      </c>
      <c r="N6" s="2">
        <v>4</v>
      </c>
      <c r="O6">
        <f t="shared" si="0"/>
        <v>3.9658075431195665</v>
      </c>
      <c r="P6">
        <f>VLOOKUP(B6, references!$A$4:'references'!$G$12,7)</f>
        <v>494.72899999999998</v>
      </c>
    </row>
    <row r="7" spans="1:16" x14ac:dyDescent="0.3">
      <c r="A7" s="3">
        <v>20201201</v>
      </c>
      <c r="B7" t="s">
        <v>18</v>
      </c>
      <c r="C7" s="2">
        <v>0</v>
      </c>
      <c r="D7" s="2">
        <v>58</v>
      </c>
      <c r="E7" s="2">
        <v>0</v>
      </c>
      <c r="F7" s="2">
        <v>3</v>
      </c>
      <c r="G7" s="2">
        <v>2</v>
      </c>
      <c r="H7" s="2">
        <v>824</v>
      </c>
      <c r="I7" s="2">
        <v>0</v>
      </c>
      <c r="J7" s="2">
        <v>0</v>
      </c>
      <c r="K7" s="2">
        <v>2</v>
      </c>
      <c r="L7" s="2">
        <v>885</v>
      </c>
      <c r="M7">
        <v>2.946943270697826</v>
      </c>
      <c r="N7" s="2">
        <v>2</v>
      </c>
      <c r="O7">
        <f t="shared" si="0"/>
        <v>3.9779929340057718</v>
      </c>
      <c r="P7">
        <f>VLOOKUP(B7, references!$A$4:'references'!$G$12,7)</f>
        <v>222.47399999999999</v>
      </c>
    </row>
    <row r="8" spans="1:16" x14ac:dyDescent="0.3">
      <c r="A8" s="3">
        <v>20201201</v>
      </c>
      <c r="B8" t="s">
        <v>19</v>
      </c>
      <c r="C8" s="2">
        <v>0</v>
      </c>
      <c r="D8" s="2">
        <v>19</v>
      </c>
      <c r="E8" s="2">
        <v>0</v>
      </c>
      <c r="F8" s="2">
        <v>0</v>
      </c>
      <c r="G8" s="2">
        <v>0</v>
      </c>
      <c r="H8" s="2">
        <v>925</v>
      </c>
      <c r="I8" s="2">
        <v>0</v>
      </c>
      <c r="J8" s="2">
        <v>0</v>
      </c>
      <c r="K8" s="2">
        <v>0</v>
      </c>
      <c r="L8" s="2">
        <v>944</v>
      </c>
      <c r="M8">
        <v>2.9749719942980688</v>
      </c>
      <c r="N8" s="2">
        <v>7</v>
      </c>
      <c r="O8">
        <f t="shared" si="0"/>
        <v>5.3766809247435541</v>
      </c>
      <c r="P8">
        <f>VLOOKUP(B8, references!$A$4:'references'!$G$12,7)</f>
        <v>175.57300000000001</v>
      </c>
    </row>
    <row r="9" spans="1:16" x14ac:dyDescent="0.3">
      <c r="A9" s="3">
        <v>20201201</v>
      </c>
      <c r="B9" t="s">
        <v>20</v>
      </c>
      <c r="C9" s="2">
        <v>0</v>
      </c>
      <c r="D9" s="2">
        <v>23</v>
      </c>
      <c r="E9" s="2">
        <v>0</v>
      </c>
      <c r="F9" s="2">
        <v>0</v>
      </c>
      <c r="G9" s="2">
        <v>1</v>
      </c>
      <c r="H9" s="2">
        <v>1003</v>
      </c>
      <c r="I9" s="2">
        <v>0</v>
      </c>
      <c r="J9" s="2">
        <v>0</v>
      </c>
      <c r="K9" s="2">
        <v>1</v>
      </c>
      <c r="L9" s="2">
        <v>1026</v>
      </c>
      <c r="M9">
        <v>3.011147360775797</v>
      </c>
      <c r="N9" s="2">
        <v>6</v>
      </c>
      <c r="O9">
        <f t="shared" si="0"/>
        <v>2.5117078389275544</v>
      </c>
      <c r="P9">
        <f>VLOOKUP(B9, references!$A$4:'references'!$G$12,7)</f>
        <v>408.48700000000002</v>
      </c>
    </row>
    <row r="10" spans="1:16" x14ac:dyDescent="0.3">
      <c r="A10" s="3">
        <v>20201201</v>
      </c>
      <c r="B10" t="s">
        <v>21</v>
      </c>
      <c r="C10" s="2">
        <v>0</v>
      </c>
      <c r="D10" s="2">
        <v>41</v>
      </c>
      <c r="E10" s="2">
        <v>0</v>
      </c>
      <c r="F10" s="2">
        <v>6</v>
      </c>
      <c r="G10" s="2">
        <v>6</v>
      </c>
      <c r="H10" s="2">
        <v>1159</v>
      </c>
      <c r="I10" s="2">
        <v>0</v>
      </c>
      <c r="J10" s="2">
        <v>0</v>
      </c>
      <c r="K10" s="2">
        <v>6</v>
      </c>
      <c r="L10" s="2">
        <v>1206</v>
      </c>
      <c r="M10">
        <v>3.081347307804132</v>
      </c>
      <c r="N10" s="2">
        <v>3</v>
      </c>
      <c r="O10">
        <f t="shared" si="0"/>
        <v>1.8671823351545844</v>
      </c>
      <c r="P10">
        <f>VLOOKUP(B10, references!$A$4:'references'!$G$12,7)</f>
        <v>645.89300000000003</v>
      </c>
    </row>
    <row r="11" spans="1:16" x14ac:dyDescent="0.3">
      <c r="A11" s="3">
        <v>20201201</v>
      </c>
      <c r="B11" t="s">
        <v>22</v>
      </c>
      <c r="C11" s="2">
        <v>0</v>
      </c>
      <c r="D11" s="2">
        <v>5</v>
      </c>
      <c r="E11" s="2">
        <v>0</v>
      </c>
      <c r="F11" s="2">
        <v>31</v>
      </c>
      <c r="G11" s="2">
        <v>0</v>
      </c>
      <c r="H11" s="2">
        <v>13</v>
      </c>
      <c r="I11" s="2">
        <v>0</v>
      </c>
      <c r="J11" s="2">
        <v>0</v>
      </c>
      <c r="K11" s="2">
        <v>0</v>
      </c>
      <c r="L11" s="2">
        <v>49</v>
      </c>
      <c r="M11">
        <v>1.6901960800285141</v>
      </c>
      <c r="N11">
        <v>0</v>
      </c>
      <c r="O11">
        <f t="shared" si="0"/>
        <v>0.18053002140570254</v>
      </c>
      <c r="P11">
        <f>VLOOKUP(B11, references!$A$4:'references'!$G$12,7)</f>
        <v>271.423</v>
      </c>
    </row>
    <row r="12" spans="1:16" x14ac:dyDescent="0.3">
      <c r="A12" s="3">
        <v>20201201</v>
      </c>
      <c r="B12" t="s">
        <v>23</v>
      </c>
      <c r="C12" s="2">
        <v>0</v>
      </c>
      <c r="D12" s="2">
        <v>8</v>
      </c>
      <c r="E12" s="2">
        <v>0</v>
      </c>
      <c r="F12" s="2">
        <v>2</v>
      </c>
      <c r="G12" s="2">
        <v>0</v>
      </c>
      <c r="H12" s="2">
        <v>22</v>
      </c>
      <c r="I12" s="2">
        <v>0</v>
      </c>
      <c r="J12" s="2">
        <v>0</v>
      </c>
      <c r="K12" s="2">
        <v>0</v>
      </c>
      <c r="L12" s="2">
        <v>32</v>
      </c>
      <c r="M12">
        <v>1.505149978319906</v>
      </c>
      <c r="N12">
        <v>0</v>
      </c>
      <c r="O12">
        <f t="shared" si="0"/>
        <v>7.3436097972934211E-2</v>
      </c>
      <c r="P12">
        <f>VLOOKUP(B12, references!$A$4:'references'!$G$12,7)</f>
        <v>435.75299999999999</v>
      </c>
    </row>
    <row r="13" spans="1:16" x14ac:dyDescent="0.3">
      <c r="A13" s="3">
        <v>20201202</v>
      </c>
      <c r="B13" t="s">
        <v>13</v>
      </c>
      <c r="C13" s="2">
        <v>0</v>
      </c>
      <c r="D13" s="2">
        <v>26</v>
      </c>
      <c r="E13" s="2">
        <v>0</v>
      </c>
      <c r="F13" s="2">
        <v>11</v>
      </c>
      <c r="G13" s="2">
        <v>5</v>
      </c>
      <c r="H13" s="2">
        <v>608</v>
      </c>
      <c r="I13" s="2">
        <v>0</v>
      </c>
      <c r="J13" s="2">
        <v>0</v>
      </c>
      <c r="K13" s="2">
        <v>5</v>
      </c>
      <c r="L13" s="2">
        <f>L2*1.3</f>
        <v>838.5</v>
      </c>
      <c r="N13" s="2">
        <v>5</v>
      </c>
      <c r="O13">
        <f t="shared" si="0"/>
        <v>3.0892739377281955</v>
      </c>
      <c r="P13">
        <f>VLOOKUP(B13, references!$A$4:'references'!$G$12,7)</f>
        <v>271.423</v>
      </c>
    </row>
    <row r="14" spans="1:16" x14ac:dyDescent="0.3">
      <c r="A14" s="3">
        <v>20201202</v>
      </c>
      <c r="B14" t="s">
        <v>14</v>
      </c>
      <c r="C14" s="2">
        <v>0</v>
      </c>
      <c r="D14" s="2">
        <v>21</v>
      </c>
      <c r="E14" s="2">
        <v>0</v>
      </c>
      <c r="F14" s="2">
        <v>8</v>
      </c>
      <c r="G14" s="2">
        <v>148</v>
      </c>
      <c r="H14" s="2">
        <v>1407</v>
      </c>
      <c r="I14" s="2">
        <v>0</v>
      </c>
      <c r="J14" s="2">
        <v>0</v>
      </c>
      <c r="K14" s="2">
        <v>148</v>
      </c>
      <c r="L14" s="2">
        <f t="shared" ref="L14:L34" si="1">L3*1.3</f>
        <v>1866.8</v>
      </c>
      <c r="N14" s="2">
        <v>9</v>
      </c>
      <c r="O14">
        <f t="shared" si="0"/>
        <v>4.2840783654960495</v>
      </c>
      <c r="P14">
        <f>VLOOKUP(B14, references!$A$4:'references'!$G$12,7)</f>
        <v>435.75299999999999</v>
      </c>
    </row>
    <row r="15" spans="1:16" x14ac:dyDescent="0.3">
      <c r="A15" s="3">
        <v>20201202</v>
      </c>
      <c r="B15" t="s">
        <v>15</v>
      </c>
      <c r="C15" s="2">
        <v>0</v>
      </c>
      <c r="D15" s="2">
        <v>27</v>
      </c>
      <c r="E15" s="2">
        <v>-3</v>
      </c>
      <c r="F15" s="2">
        <v>4</v>
      </c>
      <c r="G15" s="2">
        <v>23</v>
      </c>
      <c r="H15" s="2">
        <v>2436</v>
      </c>
      <c r="I15" s="2">
        <v>0</v>
      </c>
      <c r="J15" s="2">
        <v>0</v>
      </c>
      <c r="K15" s="2">
        <v>20</v>
      </c>
      <c r="L15" s="2">
        <f t="shared" si="1"/>
        <v>3207.1</v>
      </c>
      <c r="N15" s="2">
        <v>1</v>
      </c>
      <c r="O15">
        <f t="shared" si="0"/>
        <v>5.2135421069401184</v>
      </c>
      <c r="P15">
        <f>VLOOKUP(B15, references!$A$4:'references'!$G$12,7)</f>
        <v>615.14800000000002</v>
      </c>
    </row>
    <row r="16" spans="1:16" x14ac:dyDescent="0.3">
      <c r="A16" s="3">
        <v>20201202</v>
      </c>
      <c r="B16" t="s">
        <v>16</v>
      </c>
      <c r="C16" s="2">
        <v>0</v>
      </c>
      <c r="D16" s="2">
        <v>48</v>
      </c>
      <c r="E16" s="2">
        <v>0</v>
      </c>
      <c r="F16" s="2">
        <v>22</v>
      </c>
      <c r="G16" s="2">
        <v>32</v>
      </c>
      <c r="H16" s="2">
        <v>3846</v>
      </c>
      <c r="I16" s="2">
        <v>0</v>
      </c>
      <c r="J16" s="2">
        <v>0</v>
      </c>
      <c r="K16" s="2">
        <v>32</v>
      </c>
      <c r="L16" s="2">
        <f t="shared" si="1"/>
        <v>5090.8</v>
      </c>
      <c r="N16" s="2">
        <v>8</v>
      </c>
      <c r="O16">
        <f t="shared" si="0"/>
        <v>28.995346664920003</v>
      </c>
      <c r="P16">
        <f>VLOOKUP(B16, references!$A$4:'references'!$G$12,7)</f>
        <v>175.57300000000001</v>
      </c>
    </row>
    <row r="17" spans="1:16" x14ac:dyDescent="0.3">
      <c r="A17" s="3">
        <v>20201202</v>
      </c>
      <c r="B17" t="s">
        <v>17</v>
      </c>
      <c r="C17" s="2">
        <v>0</v>
      </c>
      <c r="D17" s="2">
        <v>29</v>
      </c>
      <c r="E17" s="2">
        <v>0</v>
      </c>
      <c r="F17" s="2">
        <v>10</v>
      </c>
      <c r="G17" s="2">
        <v>16</v>
      </c>
      <c r="H17" s="2">
        <v>1923</v>
      </c>
      <c r="I17" s="2">
        <v>0</v>
      </c>
      <c r="J17" s="2">
        <v>0</v>
      </c>
      <c r="K17" s="2">
        <v>16</v>
      </c>
      <c r="L17" s="2">
        <f t="shared" si="1"/>
        <v>2550.6</v>
      </c>
      <c r="N17" s="2">
        <v>4</v>
      </c>
      <c r="O17">
        <f t="shared" si="0"/>
        <v>5.1555498060554363</v>
      </c>
      <c r="P17">
        <f>VLOOKUP(B17, references!$A$4:'references'!$G$12,7)</f>
        <v>494.72899999999998</v>
      </c>
    </row>
    <row r="18" spans="1:16" x14ac:dyDescent="0.3">
      <c r="A18" s="3">
        <v>20201202</v>
      </c>
      <c r="B18" t="s">
        <v>18</v>
      </c>
      <c r="C18" s="2">
        <v>0</v>
      </c>
      <c r="D18" s="2">
        <v>58</v>
      </c>
      <c r="E18" s="2">
        <v>0</v>
      </c>
      <c r="F18" s="2">
        <v>3</v>
      </c>
      <c r="G18" s="2">
        <v>2</v>
      </c>
      <c r="H18" s="2">
        <v>824</v>
      </c>
      <c r="I18" s="2">
        <v>0</v>
      </c>
      <c r="J18" s="2">
        <v>0</v>
      </c>
      <c r="K18" s="2">
        <v>2</v>
      </c>
      <c r="L18" s="2">
        <f t="shared" si="1"/>
        <v>1150.5</v>
      </c>
      <c r="N18" s="2">
        <v>2</v>
      </c>
      <c r="O18">
        <f t="shared" si="0"/>
        <v>5.1713908142075029</v>
      </c>
      <c r="P18">
        <f>VLOOKUP(B18, references!$A$4:'references'!$G$12,7)</f>
        <v>222.47399999999999</v>
      </c>
    </row>
    <row r="19" spans="1:16" x14ac:dyDescent="0.3">
      <c r="A19" s="3">
        <v>20201202</v>
      </c>
      <c r="B19" t="s">
        <v>19</v>
      </c>
      <c r="C19" s="2">
        <v>0</v>
      </c>
      <c r="D19" s="2">
        <v>19</v>
      </c>
      <c r="E19" s="2">
        <v>0</v>
      </c>
      <c r="F19" s="2">
        <v>0</v>
      </c>
      <c r="G19" s="2">
        <v>0</v>
      </c>
      <c r="H19" s="2">
        <v>925</v>
      </c>
      <c r="I19" s="2">
        <v>0</v>
      </c>
      <c r="J19" s="2">
        <v>0</v>
      </c>
      <c r="K19" s="2">
        <v>0</v>
      </c>
      <c r="L19" s="2">
        <f t="shared" si="1"/>
        <v>1227.2</v>
      </c>
      <c r="N19" s="2">
        <v>7</v>
      </c>
      <c r="O19">
        <f t="shared" si="0"/>
        <v>6.98968520216662</v>
      </c>
      <c r="P19">
        <f>VLOOKUP(B19, references!$A$4:'references'!$G$12,7)</f>
        <v>175.57300000000001</v>
      </c>
    </row>
    <row r="20" spans="1:16" x14ac:dyDescent="0.3">
      <c r="A20" s="3">
        <v>20201202</v>
      </c>
      <c r="B20" t="s">
        <v>20</v>
      </c>
      <c r="C20" s="2">
        <v>0</v>
      </c>
      <c r="D20" s="2">
        <v>23</v>
      </c>
      <c r="E20" s="2">
        <v>0</v>
      </c>
      <c r="F20" s="2">
        <v>0</v>
      </c>
      <c r="G20" s="2">
        <v>1</v>
      </c>
      <c r="H20" s="2">
        <v>1003</v>
      </c>
      <c r="I20" s="2">
        <v>0</v>
      </c>
      <c r="J20" s="2">
        <v>0</v>
      </c>
      <c r="K20" s="2">
        <v>1</v>
      </c>
      <c r="L20" s="2">
        <f t="shared" si="1"/>
        <v>1333.8</v>
      </c>
      <c r="N20" s="2">
        <v>6</v>
      </c>
      <c r="O20">
        <f t="shared" si="0"/>
        <v>3.2652201906058207</v>
      </c>
      <c r="P20">
        <f>VLOOKUP(B20, references!$A$4:'references'!$G$12,7)</f>
        <v>408.48700000000002</v>
      </c>
    </row>
    <row r="21" spans="1:16" x14ac:dyDescent="0.3">
      <c r="A21" s="3">
        <v>20201202</v>
      </c>
      <c r="B21" t="s">
        <v>21</v>
      </c>
      <c r="C21" s="2">
        <v>0</v>
      </c>
      <c r="D21" s="2">
        <v>41</v>
      </c>
      <c r="E21" s="2">
        <v>0</v>
      </c>
      <c r="F21" s="2">
        <v>6</v>
      </c>
      <c r="G21" s="2">
        <v>6</v>
      </c>
      <c r="H21" s="2">
        <v>1159</v>
      </c>
      <c r="I21" s="2">
        <v>0</v>
      </c>
      <c r="J21" s="2">
        <v>0</v>
      </c>
      <c r="K21" s="2">
        <v>6</v>
      </c>
      <c r="L21" s="2">
        <f t="shared" si="1"/>
        <v>1567.8</v>
      </c>
      <c r="N21" s="2">
        <v>3</v>
      </c>
      <c r="O21">
        <f t="shared" si="0"/>
        <v>2.4273370357009596</v>
      </c>
      <c r="P21">
        <f>VLOOKUP(B21, references!$A$4:'references'!$G$12,7)</f>
        <v>645.89300000000003</v>
      </c>
    </row>
    <row r="22" spans="1:16" x14ac:dyDescent="0.3">
      <c r="A22" s="3">
        <v>20201202</v>
      </c>
      <c r="B22" t="s">
        <v>22</v>
      </c>
      <c r="C22" s="2">
        <v>0</v>
      </c>
      <c r="D22" s="2">
        <v>5</v>
      </c>
      <c r="E22" s="2">
        <v>0</v>
      </c>
      <c r="F22" s="2">
        <v>31</v>
      </c>
      <c r="G22" s="2">
        <v>0</v>
      </c>
      <c r="H22" s="2">
        <v>13</v>
      </c>
      <c r="I22" s="2">
        <v>0</v>
      </c>
      <c r="J22" s="2">
        <v>0</v>
      </c>
      <c r="K22" s="2">
        <v>0</v>
      </c>
      <c r="L22" s="2">
        <f t="shared" si="1"/>
        <v>63.7</v>
      </c>
      <c r="N22">
        <v>0</v>
      </c>
      <c r="O22">
        <f t="shared" si="0"/>
        <v>0.2346890278274133</v>
      </c>
      <c r="P22">
        <f>VLOOKUP(B22, references!$A$4:'references'!$G$12,7)</f>
        <v>271.423</v>
      </c>
    </row>
    <row r="23" spans="1:16" x14ac:dyDescent="0.3">
      <c r="A23" s="3">
        <v>20201202</v>
      </c>
      <c r="B23" t="s">
        <v>23</v>
      </c>
      <c r="C23" s="2">
        <v>0</v>
      </c>
      <c r="D23" s="2">
        <v>8</v>
      </c>
      <c r="E23" s="2">
        <v>0</v>
      </c>
      <c r="F23" s="2">
        <v>2</v>
      </c>
      <c r="G23" s="2">
        <v>0</v>
      </c>
      <c r="H23" s="2">
        <v>22</v>
      </c>
      <c r="I23" s="2">
        <v>0</v>
      </c>
      <c r="J23" s="2">
        <v>0</v>
      </c>
      <c r="K23" s="2">
        <v>0</v>
      </c>
      <c r="L23" s="2">
        <f t="shared" si="1"/>
        <v>41.6</v>
      </c>
      <c r="N23">
        <v>0</v>
      </c>
      <c r="O23">
        <f t="shared" si="0"/>
        <v>9.5466927364814477E-2</v>
      </c>
      <c r="P23">
        <f>VLOOKUP(B23, references!$A$4:'references'!$G$12,7)</f>
        <v>435.75299999999999</v>
      </c>
    </row>
    <row r="24" spans="1:16" x14ac:dyDescent="0.3">
      <c r="A24" s="3">
        <v>20201203</v>
      </c>
      <c r="B24" t="s">
        <v>13</v>
      </c>
      <c r="C24" s="2">
        <v>0</v>
      </c>
      <c r="D24" s="2">
        <v>26</v>
      </c>
      <c r="E24" s="2">
        <v>0</v>
      </c>
      <c r="F24" s="2">
        <v>11</v>
      </c>
      <c r="G24" s="2">
        <v>5</v>
      </c>
      <c r="H24" s="2">
        <v>608</v>
      </c>
      <c r="I24" s="2">
        <v>0</v>
      </c>
      <c r="J24" s="2">
        <v>0</v>
      </c>
      <c r="K24" s="2">
        <v>5</v>
      </c>
      <c r="L24" s="2">
        <f>L13*1.3</f>
        <v>1090.05</v>
      </c>
      <c r="N24" s="2">
        <v>5</v>
      </c>
      <c r="O24">
        <f t="shared" si="0"/>
        <v>4.0160561190466542</v>
      </c>
      <c r="P24">
        <f>VLOOKUP(B24, references!$A$4:'references'!$G$12,7)</f>
        <v>271.423</v>
      </c>
    </row>
    <row r="25" spans="1:16" x14ac:dyDescent="0.3">
      <c r="A25" s="3">
        <v>20201203</v>
      </c>
      <c r="B25" t="s">
        <v>14</v>
      </c>
      <c r="C25" s="2">
        <v>0</v>
      </c>
      <c r="D25" s="2">
        <v>21</v>
      </c>
      <c r="E25" s="2">
        <v>0</v>
      </c>
      <c r="F25" s="2">
        <v>8</v>
      </c>
      <c r="G25" s="2">
        <v>148</v>
      </c>
      <c r="H25" s="2">
        <v>1407</v>
      </c>
      <c r="I25" s="2">
        <v>0</v>
      </c>
      <c r="J25" s="2">
        <v>0</v>
      </c>
      <c r="K25" s="2">
        <v>148</v>
      </c>
      <c r="L25" s="2">
        <f t="shared" si="1"/>
        <v>2426.84</v>
      </c>
      <c r="N25" s="2">
        <v>9</v>
      </c>
      <c r="O25">
        <f t="shared" si="0"/>
        <v>5.5693018751448644</v>
      </c>
      <c r="P25">
        <f>VLOOKUP(B25, references!$A$4:'references'!$G$12,7)</f>
        <v>435.75299999999999</v>
      </c>
    </row>
    <row r="26" spans="1:16" x14ac:dyDescent="0.3">
      <c r="A26" s="3">
        <v>20201203</v>
      </c>
      <c r="B26" t="s">
        <v>15</v>
      </c>
      <c r="C26" s="2">
        <v>0</v>
      </c>
      <c r="D26" s="2">
        <v>27</v>
      </c>
      <c r="E26" s="2">
        <v>-3</v>
      </c>
      <c r="F26" s="2">
        <v>4</v>
      </c>
      <c r="G26" s="2">
        <v>23</v>
      </c>
      <c r="H26" s="2">
        <v>2436</v>
      </c>
      <c r="I26" s="2">
        <v>0</v>
      </c>
      <c r="J26" s="2">
        <v>0</v>
      </c>
      <c r="K26" s="2">
        <v>20</v>
      </c>
      <c r="L26" s="2">
        <f t="shared" si="1"/>
        <v>4169.2300000000005</v>
      </c>
      <c r="N26" s="2">
        <v>1</v>
      </c>
      <c r="O26">
        <f t="shared" si="0"/>
        <v>6.7776047390221548</v>
      </c>
      <c r="P26">
        <f>VLOOKUP(B26, references!$A$4:'references'!$G$12,7)</f>
        <v>615.14800000000002</v>
      </c>
    </row>
    <row r="27" spans="1:16" x14ac:dyDescent="0.3">
      <c r="A27" s="3">
        <v>20201203</v>
      </c>
      <c r="B27" t="s">
        <v>16</v>
      </c>
      <c r="C27" s="2">
        <v>0</v>
      </c>
      <c r="D27" s="2">
        <v>48</v>
      </c>
      <c r="E27" s="2">
        <v>0</v>
      </c>
      <c r="F27" s="2">
        <v>22</v>
      </c>
      <c r="G27" s="2">
        <v>32</v>
      </c>
      <c r="H27" s="2">
        <v>3846</v>
      </c>
      <c r="I27" s="2">
        <v>0</v>
      </c>
      <c r="J27" s="2">
        <v>0</v>
      </c>
      <c r="K27" s="2">
        <v>32</v>
      </c>
      <c r="L27" s="2">
        <f t="shared" si="1"/>
        <v>6618.0400000000009</v>
      </c>
      <c r="N27" s="2">
        <v>8</v>
      </c>
      <c r="O27">
        <f t="shared" si="0"/>
        <v>37.693950664396013</v>
      </c>
      <c r="P27">
        <f>VLOOKUP(B27, references!$A$4:'references'!$G$12,7)</f>
        <v>175.57300000000001</v>
      </c>
    </row>
    <row r="28" spans="1:16" x14ac:dyDescent="0.3">
      <c r="A28" s="3">
        <v>20201203</v>
      </c>
      <c r="B28" t="s">
        <v>17</v>
      </c>
      <c r="C28" s="2">
        <v>0</v>
      </c>
      <c r="D28" s="2">
        <v>29</v>
      </c>
      <c r="E28" s="2">
        <v>0</v>
      </c>
      <c r="F28" s="2">
        <v>10</v>
      </c>
      <c r="G28" s="2">
        <v>16</v>
      </c>
      <c r="H28" s="2">
        <v>1923</v>
      </c>
      <c r="I28" s="2">
        <v>0</v>
      </c>
      <c r="J28" s="2">
        <v>0</v>
      </c>
      <c r="K28" s="2">
        <v>16</v>
      </c>
      <c r="L28" s="2">
        <f t="shared" si="1"/>
        <v>3315.78</v>
      </c>
      <c r="N28" s="2">
        <v>4</v>
      </c>
      <c r="O28">
        <f t="shared" si="0"/>
        <v>6.7022147478720679</v>
      </c>
      <c r="P28">
        <f>VLOOKUP(B28, references!$A$4:'references'!$G$12,7)</f>
        <v>494.72899999999998</v>
      </c>
    </row>
    <row r="29" spans="1:16" x14ac:dyDescent="0.3">
      <c r="A29" s="3">
        <v>20201203</v>
      </c>
      <c r="B29" t="s">
        <v>18</v>
      </c>
      <c r="C29" s="2">
        <v>0</v>
      </c>
      <c r="D29" s="2">
        <v>58</v>
      </c>
      <c r="E29" s="2">
        <v>0</v>
      </c>
      <c r="F29" s="2">
        <v>3</v>
      </c>
      <c r="G29" s="2">
        <v>2</v>
      </c>
      <c r="H29" s="2">
        <v>824</v>
      </c>
      <c r="I29" s="2">
        <v>0</v>
      </c>
      <c r="J29" s="2">
        <v>0</v>
      </c>
      <c r="K29" s="2">
        <v>2</v>
      </c>
      <c r="L29" s="2">
        <f t="shared" si="1"/>
        <v>1495.65</v>
      </c>
      <c r="N29" s="2">
        <v>2</v>
      </c>
      <c r="O29">
        <f t="shared" si="0"/>
        <v>6.7228080584697549</v>
      </c>
      <c r="P29">
        <f>VLOOKUP(B29, references!$A$4:'references'!$G$12,7)</f>
        <v>222.47399999999999</v>
      </c>
    </row>
    <row r="30" spans="1:16" x14ac:dyDescent="0.3">
      <c r="A30" s="3">
        <v>20201203</v>
      </c>
      <c r="B30" t="s">
        <v>19</v>
      </c>
      <c r="C30" s="2">
        <v>0</v>
      </c>
      <c r="D30" s="2">
        <v>19</v>
      </c>
      <c r="E30" s="2">
        <v>0</v>
      </c>
      <c r="F30" s="2">
        <v>0</v>
      </c>
      <c r="G30" s="2">
        <v>0</v>
      </c>
      <c r="H30" s="2">
        <v>925</v>
      </c>
      <c r="I30" s="2">
        <v>0</v>
      </c>
      <c r="J30" s="2">
        <v>0</v>
      </c>
      <c r="K30" s="2">
        <v>0</v>
      </c>
      <c r="L30" s="2">
        <f t="shared" si="1"/>
        <v>1595.3600000000001</v>
      </c>
      <c r="N30" s="2">
        <v>7</v>
      </c>
      <c r="O30">
        <f t="shared" si="0"/>
        <v>9.0865907628166074</v>
      </c>
      <c r="P30">
        <f>VLOOKUP(B30, references!$A$4:'references'!$G$12,7)</f>
        <v>175.57300000000001</v>
      </c>
    </row>
    <row r="31" spans="1:16" x14ac:dyDescent="0.3">
      <c r="A31" s="3">
        <v>20201203</v>
      </c>
      <c r="B31" t="s">
        <v>20</v>
      </c>
      <c r="C31" s="2">
        <v>0</v>
      </c>
      <c r="D31" s="2">
        <v>23</v>
      </c>
      <c r="E31" s="2">
        <v>0</v>
      </c>
      <c r="F31" s="2">
        <v>0</v>
      </c>
      <c r="G31" s="2">
        <v>1</v>
      </c>
      <c r="H31" s="2">
        <v>1003</v>
      </c>
      <c r="I31" s="2">
        <v>0</v>
      </c>
      <c r="J31" s="2">
        <v>0</v>
      </c>
      <c r="K31" s="2">
        <v>1</v>
      </c>
      <c r="L31" s="2">
        <f t="shared" si="1"/>
        <v>1733.94</v>
      </c>
      <c r="N31" s="2">
        <v>6</v>
      </c>
      <c r="O31">
        <f t="shared" si="0"/>
        <v>4.2447862477875669</v>
      </c>
      <c r="P31">
        <f>VLOOKUP(B31, references!$A$4:'references'!$G$12,7)</f>
        <v>408.48700000000002</v>
      </c>
    </row>
    <row r="32" spans="1:16" x14ac:dyDescent="0.3">
      <c r="A32" s="3">
        <v>20201203</v>
      </c>
      <c r="B32" t="s">
        <v>21</v>
      </c>
      <c r="C32" s="2">
        <v>0</v>
      </c>
      <c r="D32" s="2">
        <v>41</v>
      </c>
      <c r="E32" s="2">
        <v>0</v>
      </c>
      <c r="F32" s="2">
        <v>6</v>
      </c>
      <c r="G32" s="2">
        <v>6</v>
      </c>
      <c r="H32" s="2">
        <v>1159</v>
      </c>
      <c r="I32" s="2">
        <v>0</v>
      </c>
      <c r="J32" s="2">
        <v>0</v>
      </c>
      <c r="K32" s="2">
        <v>6</v>
      </c>
      <c r="L32" s="2">
        <f t="shared" si="1"/>
        <v>2038.14</v>
      </c>
      <c r="N32" s="2">
        <v>3</v>
      </c>
      <c r="O32">
        <f t="shared" si="0"/>
        <v>3.1555381464112475</v>
      </c>
      <c r="P32">
        <f>VLOOKUP(B32, references!$A$4:'references'!$G$12,7)</f>
        <v>645.89300000000003</v>
      </c>
    </row>
    <row r="33" spans="1:16" x14ac:dyDescent="0.3">
      <c r="A33" s="3">
        <v>20201203</v>
      </c>
      <c r="B33" t="s">
        <v>22</v>
      </c>
      <c r="C33" s="2">
        <v>0</v>
      </c>
      <c r="D33" s="2">
        <v>5</v>
      </c>
      <c r="E33" s="2">
        <v>0</v>
      </c>
      <c r="F33" s="2">
        <v>31</v>
      </c>
      <c r="G33" s="2">
        <v>0</v>
      </c>
      <c r="H33" s="2">
        <v>13</v>
      </c>
      <c r="I33" s="2">
        <v>0</v>
      </c>
      <c r="J33" s="2">
        <v>0</v>
      </c>
      <c r="K33" s="2">
        <v>0</v>
      </c>
      <c r="L33" s="2">
        <f t="shared" si="1"/>
        <v>82.81</v>
      </c>
      <c r="N33">
        <v>0</v>
      </c>
      <c r="O33">
        <f t="shared" si="0"/>
        <v>0.30509573617563729</v>
      </c>
      <c r="P33">
        <f>VLOOKUP(B33, references!$A$4:'references'!$G$12,7)</f>
        <v>271.423</v>
      </c>
    </row>
    <row r="34" spans="1:16" x14ac:dyDescent="0.3">
      <c r="A34" s="3">
        <v>20201203</v>
      </c>
      <c r="B34" t="s">
        <v>23</v>
      </c>
      <c r="C34" s="2">
        <v>0</v>
      </c>
      <c r="D34" s="2">
        <v>8</v>
      </c>
      <c r="E34" s="2">
        <v>0</v>
      </c>
      <c r="F34" s="2">
        <v>2</v>
      </c>
      <c r="G34" s="2">
        <v>0</v>
      </c>
      <c r="H34" s="2">
        <v>22</v>
      </c>
      <c r="I34" s="2">
        <v>0</v>
      </c>
      <c r="J34" s="2">
        <v>0</v>
      </c>
      <c r="K34" s="2">
        <v>0</v>
      </c>
      <c r="L34" s="2">
        <f t="shared" si="1"/>
        <v>54.080000000000005</v>
      </c>
      <c r="N34">
        <v>0</v>
      </c>
      <c r="O34">
        <f t="shared" si="0"/>
        <v>0.12410700557425883</v>
      </c>
      <c r="P34">
        <f>VLOOKUP(B34, references!$A$4:'references'!$G$12,7)</f>
        <v>435.75299999999999</v>
      </c>
    </row>
  </sheetData>
  <pageMargins left="0.75" right="0.75" top="1" bottom="1" header="0.5" footer="0.5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0A668-E5DD-416E-9A0F-EAD560AD754B}">
  <dimension ref="A1:H13"/>
  <sheetViews>
    <sheetView workbookViewId="0">
      <selection activeCell="E20" sqref="E20"/>
    </sheetView>
  </sheetViews>
  <sheetFormatPr defaultRowHeight="14.4" x14ac:dyDescent="0.3"/>
  <cols>
    <col min="2" max="8" width="16.44140625" customWidth="1"/>
  </cols>
  <sheetData>
    <row r="1" spans="1:8" ht="15" thickBot="1" x14ac:dyDescent="0.35">
      <c r="B1" t="s">
        <v>75</v>
      </c>
      <c r="C1" t="s">
        <v>76</v>
      </c>
      <c r="D1" s="15">
        <v>44181.393055555556</v>
      </c>
    </row>
    <row r="2" spans="1:8" x14ac:dyDescent="0.3">
      <c r="B2" s="13" t="s">
        <v>26</v>
      </c>
      <c r="C2" s="13" t="s">
        <v>27</v>
      </c>
      <c r="D2" s="5" t="s">
        <v>28</v>
      </c>
      <c r="E2" s="5" t="s">
        <v>30</v>
      </c>
      <c r="F2" s="5" t="s">
        <v>30</v>
      </c>
      <c r="G2" s="5" t="s">
        <v>30</v>
      </c>
      <c r="H2" s="8" t="s">
        <v>34</v>
      </c>
    </row>
    <row r="3" spans="1:8" ht="15" thickBot="1" x14ac:dyDescent="0.35">
      <c r="B3" s="14"/>
      <c r="C3" s="14"/>
      <c r="D3" s="6" t="s">
        <v>29</v>
      </c>
      <c r="E3" s="6" t="s">
        <v>31</v>
      </c>
      <c r="F3" s="6" t="s">
        <v>32</v>
      </c>
      <c r="G3" s="7" t="s">
        <v>33</v>
      </c>
      <c r="H3" s="6" t="s">
        <v>35</v>
      </c>
    </row>
    <row r="4" spans="1:8" ht="15" thickBot="1" x14ac:dyDescent="0.35">
      <c r="A4" t="s">
        <v>16</v>
      </c>
      <c r="B4" s="9" t="s">
        <v>36</v>
      </c>
      <c r="C4" s="9" t="s">
        <v>37</v>
      </c>
      <c r="D4" s="10" t="s">
        <v>38</v>
      </c>
      <c r="E4" s="10">
        <v>532.44000000000005</v>
      </c>
      <c r="F4" s="10">
        <v>788.58900000000006</v>
      </c>
      <c r="G4" s="10">
        <v>879.09799999999996</v>
      </c>
      <c r="H4" s="11" t="s">
        <v>39</v>
      </c>
    </row>
    <row r="5" spans="1:8" ht="15" thickBot="1" x14ac:dyDescent="0.35">
      <c r="A5" t="s">
        <v>15</v>
      </c>
      <c r="B5" s="9" t="s">
        <v>40</v>
      </c>
      <c r="C5" s="9" t="s">
        <v>41</v>
      </c>
      <c r="D5" s="10" t="s">
        <v>42</v>
      </c>
      <c r="E5" s="10">
        <v>345.863</v>
      </c>
      <c r="F5" s="10">
        <v>543.33199999999999</v>
      </c>
      <c r="G5" s="10">
        <v>615.14800000000002</v>
      </c>
      <c r="H5" s="11" t="s">
        <v>43</v>
      </c>
    </row>
    <row r="6" spans="1:8" ht="15" thickBot="1" x14ac:dyDescent="0.35">
      <c r="A6" t="s">
        <v>18</v>
      </c>
      <c r="B6" s="9" t="s">
        <v>44</v>
      </c>
      <c r="C6" s="9" t="s">
        <v>18</v>
      </c>
      <c r="D6" s="10" t="s">
        <v>45</v>
      </c>
      <c r="E6" s="10">
        <v>193.77600000000001</v>
      </c>
      <c r="F6" s="10">
        <v>215.35300000000001</v>
      </c>
      <c r="G6" s="10">
        <v>222.47399999999999</v>
      </c>
      <c r="H6" s="11" t="s">
        <v>46</v>
      </c>
    </row>
    <row r="7" spans="1:8" ht="15" thickBot="1" x14ac:dyDescent="0.35">
      <c r="A7" t="s">
        <v>21</v>
      </c>
      <c r="B7" s="9" t="s">
        <v>47</v>
      </c>
      <c r="C7" s="9" t="s">
        <v>48</v>
      </c>
      <c r="D7" s="10" t="s">
        <v>49</v>
      </c>
      <c r="E7" s="10">
        <v>558.18100000000004</v>
      </c>
      <c r="F7" s="10">
        <v>624.125</v>
      </c>
      <c r="G7" s="10">
        <v>645.89300000000003</v>
      </c>
      <c r="H7" s="11" t="s">
        <v>50</v>
      </c>
    </row>
    <row r="8" spans="1:8" ht="15" thickBot="1" x14ac:dyDescent="0.35">
      <c r="A8" t="s">
        <v>17</v>
      </c>
      <c r="B8" s="9" t="s">
        <v>51</v>
      </c>
      <c r="C8" s="9" t="s">
        <v>17</v>
      </c>
      <c r="D8" s="10" t="s">
        <v>52</v>
      </c>
      <c r="E8" s="10">
        <v>393.15499999999997</v>
      </c>
      <c r="F8" s="10">
        <v>469.77699999999999</v>
      </c>
      <c r="G8" s="10">
        <v>494.72899999999998</v>
      </c>
      <c r="H8" s="11" t="s">
        <v>53</v>
      </c>
    </row>
    <row r="9" spans="1:8" ht="15" thickBot="1" x14ac:dyDescent="0.35">
      <c r="A9" t="s">
        <v>13</v>
      </c>
      <c r="B9" s="9" t="s">
        <v>54</v>
      </c>
      <c r="C9" s="9" t="s">
        <v>55</v>
      </c>
      <c r="D9" s="10" t="s">
        <v>56</v>
      </c>
      <c r="E9" s="10">
        <v>231.80600000000001</v>
      </c>
      <c r="F9" s="10">
        <v>261.63799999999998</v>
      </c>
      <c r="G9" s="10">
        <v>271.423</v>
      </c>
      <c r="H9" s="11" t="s">
        <v>57</v>
      </c>
    </row>
    <row r="10" spans="1:8" ht="29.4" thickBot="1" x14ac:dyDescent="0.35">
      <c r="A10" t="s">
        <v>20</v>
      </c>
      <c r="B10" s="9" t="s">
        <v>58</v>
      </c>
      <c r="C10" s="9" t="s">
        <v>59</v>
      </c>
      <c r="D10" s="10" t="s">
        <v>60</v>
      </c>
      <c r="E10" s="10">
        <v>360.48599999999999</v>
      </c>
      <c r="F10" s="10">
        <v>396.48700000000002</v>
      </c>
      <c r="G10" s="10">
        <v>408.48700000000002</v>
      </c>
      <c r="H10" s="11" t="s">
        <v>61</v>
      </c>
    </row>
    <row r="11" spans="1:8" ht="15" thickBot="1" x14ac:dyDescent="0.35">
      <c r="A11" t="s">
        <v>19</v>
      </c>
      <c r="B11" s="9" t="s">
        <v>62</v>
      </c>
      <c r="C11" s="9" t="s">
        <v>63</v>
      </c>
      <c r="D11" s="10" t="s">
        <v>64</v>
      </c>
      <c r="E11" s="10">
        <v>155.262</v>
      </c>
      <c r="F11" s="10">
        <v>170.54300000000001</v>
      </c>
      <c r="G11" s="10">
        <v>175.57300000000001</v>
      </c>
      <c r="H11" s="11" t="s">
        <v>65</v>
      </c>
    </row>
    <row r="12" spans="1:8" ht="15" thickBot="1" x14ac:dyDescent="0.35">
      <c r="A12" t="s">
        <v>14</v>
      </c>
      <c r="B12" s="9" t="s">
        <v>66</v>
      </c>
      <c r="C12" s="9" t="s">
        <v>14</v>
      </c>
      <c r="D12" s="10" t="s">
        <v>67</v>
      </c>
      <c r="E12" s="10">
        <v>376.03</v>
      </c>
      <c r="F12" s="10">
        <v>420.91300000000001</v>
      </c>
      <c r="G12" s="10">
        <v>435.75299999999999</v>
      </c>
      <c r="H12" s="11" t="s">
        <v>68</v>
      </c>
    </row>
    <row r="13" spans="1:8" ht="15" thickBot="1" x14ac:dyDescent="0.35">
      <c r="B13" s="12" t="s">
        <v>69</v>
      </c>
      <c r="C13" s="11"/>
      <c r="D13" s="10" t="s">
        <v>70</v>
      </c>
      <c r="E13" s="10" t="s">
        <v>71</v>
      </c>
      <c r="F13" s="10" t="s">
        <v>72</v>
      </c>
      <c r="G13" s="10" t="s">
        <v>73</v>
      </c>
      <c r="H13" s="11" t="s">
        <v>74</v>
      </c>
    </row>
  </sheetData>
  <mergeCells count="2">
    <mergeCell ref="B2:B3"/>
    <mergeCell ref="C2:C3"/>
  </mergeCells>
  <hyperlinks>
    <hyperlink ref="G3" r:id="rId1" location="cite_note-BPS2019-2" display="https://en.wikipedia.org/wiki/Bali - cite_note-BPS2019-2" xr:uid="{ABF426E3-DC6F-4B2C-B8C1-B6600BA257AB}"/>
    <hyperlink ref="B4" r:id="rId2" tooltip="Denpasar" display="https://en.wikipedia.org/wiki/Denpasar" xr:uid="{61A2843A-64D6-4388-BF71-B4136B3B8E62}"/>
    <hyperlink ref="C4" r:id="rId3" tooltip="Denpasar" display="https://en.wikipedia.org/wiki/Denpasar" xr:uid="{CD090970-665C-47F0-9472-F2D60006ABA4}"/>
    <hyperlink ref="B5" r:id="rId4" tooltip="Badung Regency" display="https://en.wikipedia.org/wiki/Badung_Regency" xr:uid="{9230A09D-346A-449F-9FD3-BDA3F68F291D}"/>
    <hyperlink ref="C5" r:id="rId5" tooltip="Mangupura" display="https://en.wikipedia.org/wiki/Mangupura" xr:uid="{C403E7E4-9D7D-4AC8-817A-60B7D7B16F0A}"/>
    <hyperlink ref="B6" r:id="rId6" tooltip="Bangli Regency" display="https://en.wikipedia.org/wiki/Bangli_Regency" xr:uid="{9DBFDD0C-B93D-4CB6-BFAA-29AE003BB2F7}"/>
    <hyperlink ref="C6" r:id="rId7" tooltip="Bangli" display="https://en.wikipedia.org/wiki/Bangli" xr:uid="{13F5AA74-D0EF-4A2D-B0C2-E805FDC4E8CA}"/>
    <hyperlink ref="B7" r:id="rId8" tooltip="Buleleng Regency" display="https://en.wikipedia.org/wiki/Buleleng_Regency" xr:uid="{B40975A7-C739-48DB-B27A-0864D412C4D2}"/>
    <hyperlink ref="C7" r:id="rId9" tooltip="Singaraja" display="https://en.wikipedia.org/wiki/Singaraja" xr:uid="{7184E81C-C2C3-4F96-82DE-7031A64C8AC9}"/>
    <hyperlink ref="B8" r:id="rId10" tooltip="Gianyar Regency" display="https://en.wikipedia.org/wiki/Gianyar_Regency" xr:uid="{AE006020-93C7-4F84-8B54-944A0E9DDEA8}"/>
    <hyperlink ref="C8" r:id="rId11" tooltip="Gianyar" display="https://en.wikipedia.org/wiki/Gianyar" xr:uid="{FD10B444-41DB-42F9-B5F4-590E4A8D6FD7}"/>
    <hyperlink ref="B9" r:id="rId12" tooltip="Jembrana Regency" display="https://en.wikipedia.org/wiki/Jembrana_Regency" xr:uid="{5C23A942-DB4C-4C3C-BC32-3870255B27C5}"/>
    <hyperlink ref="C9" r:id="rId13" tooltip="Negara, Bali" display="https://en.wikipedia.org/wiki/Negara,_Bali" xr:uid="{8FD4289D-61CE-4BD0-8D4D-A4649C5C5518}"/>
    <hyperlink ref="B10" r:id="rId14" tooltip="Karangasem Regency" display="https://en.wikipedia.org/wiki/Karangasem_Regency" xr:uid="{A2BE970C-4428-40F7-86E7-A296C29D0EE9}"/>
    <hyperlink ref="C10" r:id="rId15" tooltip="Amlapura" display="https://en.wikipedia.org/wiki/Amlapura" xr:uid="{E50B8D52-49B1-4692-B40E-175970BBEBB9}"/>
    <hyperlink ref="B11" r:id="rId16" tooltip="Klungkung Regency" display="https://en.wikipedia.org/wiki/Klungkung_Regency" xr:uid="{D84ECEB0-20FE-40A1-ABB1-7B2251F0B4A8}"/>
    <hyperlink ref="C11" r:id="rId17" tooltip="Semarapura" display="https://en.wikipedia.org/wiki/Semarapura" xr:uid="{8712152A-C1C7-4F1C-AF9B-4194E9C99616}"/>
    <hyperlink ref="B12" r:id="rId18" tooltip="Tabanan Regency" display="https://en.wikipedia.org/wiki/Tabanan_Regency" xr:uid="{B814D851-A893-425C-9ED7-7BCBFCF4C2DD}"/>
    <hyperlink ref="C12" r:id="rId19" tooltip="Tabanan" display="https://en.wikipedia.org/wiki/Tabanan" xr:uid="{CF3A8E08-4A7E-4D6F-91A4-D9C5E73C60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Sven E</cp:lastModifiedBy>
  <dcterms:created xsi:type="dcterms:W3CDTF">2020-12-05T01:13:02Z</dcterms:created>
  <dcterms:modified xsi:type="dcterms:W3CDTF">2020-12-16T01:35:07Z</dcterms:modified>
</cp:coreProperties>
</file>