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ccca3ab7b45e3c7/Documents/GitHub/"/>
    </mc:Choice>
  </mc:AlternateContent>
  <xr:revisionPtr revIDLastSave="28" documentId="8_{1829659F-FDC0-4000-B652-78AEF0E6615C}" xr6:coauthVersionLast="47" xr6:coauthVersionMax="47" xr10:uidLastSave="{03802206-79AC-4165-9851-C2A2F90E4A9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solver_adj" localSheetId="0" hidden="1">Sheet1!$E$2:$E$11</definedName>
    <definedName name="solver_cvg" localSheetId="0" hidden="1">0.000001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Sheet1!$E$2:$E$11</definedName>
    <definedName name="solver_lhs2" localSheetId="0" hidden="1">Sheet1!$E$2:$E$11</definedName>
    <definedName name="solver_lhs3" localSheetId="0" hidden="1">Sheet1!$H$11</definedName>
    <definedName name="solver_lhs4" localSheetId="0" hidden="1">Sheet1!$K$2</definedName>
    <definedName name="solver_lhs5" localSheetId="0" hidden="1">Sheet1!$L$11</definedName>
    <definedName name="solver_lhs6" localSheetId="0" hidden="1">Sheet1!$S$4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Sheet1!$B$13</definedName>
    <definedName name="solver_pre" localSheetId="0" hidden="1">0.0001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Sheet1!$F$2:$F$11</definedName>
    <definedName name="solver_rhs2" localSheetId="0" hidden="1">"integer"</definedName>
    <definedName name="solver_rhs3" localSheetId="0" hidden="1">Sheet1!$J$11</definedName>
    <definedName name="solver_rhs4" localSheetId="0" hidden="1">Sheet1!$M$2</definedName>
    <definedName name="solver_rhs5" localSheetId="0" hidden="1">Sheet1!$N$11</definedName>
    <definedName name="solver_rhs6" localSheetId="0" hidden="1">Sheet1!$U$4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9" i="1"/>
  <c r="D20" i="1"/>
  <c r="D21" i="1"/>
  <c r="D22" i="1"/>
  <c r="D23" i="1"/>
  <c r="D24" i="1"/>
  <c r="D15" i="1"/>
  <c r="B13" i="1" a="1"/>
  <c r="B13" i="1" s="1"/>
  <c r="L11" i="1"/>
  <c r="K2" i="1"/>
  <c r="P2" i="1"/>
  <c r="S2" i="1"/>
  <c r="H11" i="1" a="1"/>
  <c r="H11" i="1" s="1"/>
  <c r="S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<sst xmlns="http://schemas.openxmlformats.org/spreadsheetml/2006/main" count="27" uniqueCount="25">
  <si>
    <t>Item</t>
  </si>
  <si>
    <t>Priority (points)</t>
  </si>
  <si>
    <t>Nutrional value /kg</t>
  </si>
  <si>
    <t>Cost £/kg</t>
  </si>
  <si>
    <t>Rice</t>
  </si>
  <si>
    <t>Beans</t>
  </si>
  <si>
    <t>Pasta</t>
  </si>
  <si>
    <t>Vegetables</t>
  </si>
  <si>
    <t>Apples</t>
  </si>
  <si>
    <t>Canned Soup</t>
  </si>
  <si>
    <t>Milk</t>
  </si>
  <si>
    <t>Eggs</t>
  </si>
  <si>
    <t>Bread</t>
  </si>
  <si>
    <t>Chicken</t>
  </si>
  <si>
    <t>Amount</t>
  </si>
  <si>
    <t>Purchase Limit</t>
  </si>
  <si>
    <t>Total spending</t>
  </si>
  <si>
    <t xml:space="preserve"> =&lt;</t>
  </si>
  <si>
    <t>Total items purchased</t>
  </si>
  <si>
    <t>Total high n</t>
  </si>
  <si>
    <t xml:space="preserve"> as  a %</t>
  </si>
  <si>
    <t>Total priority(amount</t>
  </si>
  <si>
    <t>&gt;=</t>
  </si>
  <si>
    <t>Types</t>
  </si>
  <si>
    <t>TOTAL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</si>
</sst>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D18" sqref="D18"/>
    </sheetView>
  </sheetViews>
  <sheetFormatPr defaultRowHeight="14.4" x14ac:dyDescent="0.3"/>
  <cols>
    <col min="1" max="1" width="11.77734375" customWidth="1"/>
    <col min="2" max="2" width="13.77734375" customWidth="1"/>
    <col min="3" max="3" width="17.21875" customWidth="1"/>
    <col min="4" max="4" width="13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H1" t="s">
        <v>16</v>
      </c>
      <c r="K1" t="s">
        <v>21</v>
      </c>
      <c r="P1" t="s">
        <v>18</v>
      </c>
      <c r="S1" t="s">
        <v>19</v>
      </c>
    </row>
    <row r="2" spans="1:21" x14ac:dyDescent="0.3">
      <c r="A2" t="s">
        <v>4</v>
      </c>
      <c r="B2">
        <v>13</v>
      </c>
      <c r="C2">
        <v>0.6</v>
      </c>
      <c r="D2">
        <v>3.2</v>
      </c>
      <c r="E2">
        <v>15</v>
      </c>
      <c r="F2">
        <v>20</v>
      </c>
      <c r="K2">
        <f>E4+E10</f>
        <v>45</v>
      </c>
      <c r="L2" t="s">
        <v>22</v>
      </c>
      <c r="M2">
        <v>40</v>
      </c>
      <c r="P2">
        <f>SUM(E2:E11)</f>
        <v>100</v>
      </c>
      <c r="S2">
        <f>E6+E5+E8+E9</f>
        <v>40</v>
      </c>
    </row>
    <row r="3" spans="1:21" x14ac:dyDescent="0.3">
      <c r="A3" t="s">
        <v>5</v>
      </c>
      <c r="B3">
        <v>12</v>
      </c>
      <c r="C3">
        <v>0.65</v>
      </c>
      <c r="D3">
        <v>3.9</v>
      </c>
      <c r="E3">
        <v>0</v>
      </c>
      <c r="F3">
        <v>20</v>
      </c>
      <c r="S3" t="s">
        <v>20</v>
      </c>
    </row>
    <row r="4" spans="1:21" x14ac:dyDescent="0.3">
      <c r="A4" t="s">
        <v>6</v>
      </c>
      <c r="B4">
        <v>16</v>
      </c>
      <c r="C4">
        <v>0.5</v>
      </c>
      <c r="D4">
        <v>3.3</v>
      </c>
      <c r="E4">
        <v>25</v>
      </c>
      <c r="F4">
        <v>25</v>
      </c>
      <c r="S4">
        <f>S2/P2</f>
        <v>0.4</v>
      </c>
      <c r="T4" t="s">
        <v>22</v>
      </c>
      <c r="U4">
        <v>0.4</v>
      </c>
    </row>
    <row r="5" spans="1:21" x14ac:dyDescent="0.3">
      <c r="A5" t="s">
        <v>7</v>
      </c>
      <c r="B5">
        <v>14</v>
      </c>
      <c r="C5">
        <v>0.9</v>
      </c>
      <c r="D5">
        <v>5.4</v>
      </c>
      <c r="E5">
        <v>15</v>
      </c>
      <c r="F5">
        <v>15</v>
      </c>
    </row>
    <row r="6" spans="1:21" x14ac:dyDescent="0.3">
      <c r="A6" t="s">
        <v>8</v>
      </c>
      <c r="B6">
        <v>12</v>
      </c>
      <c r="C6">
        <v>0.85</v>
      </c>
      <c r="D6">
        <v>5.2</v>
      </c>
      <c r="E6">
        <v>7</v>
      </c>
      <c r="F6">
        <v>12</v>
      </c>
    </row>
    <row r="7" spans="1:21" x14ac:dyDescent="0.3">
      <c r="A7" t="s">
        <v>9</v>
      </c>
      <c r="B7">
        <v>8</v>
      </c>
      <c r="C7">
        <v>0.4</v>
      </c>
      <c r="D7">
        <v>4.8</v>
      </c>
      <c r="E7">
        <v>0</v>
      </c>
      <c r="F7">
        <v>10</v>
      </c>
    </row>
    <row r="8" spans="1:21" x14ac:dyDescent="0.3">
      <c r="A8" t="s">
        <v>10</v>
      </c>
      <c r="B8">
        <v>13</v>
      </c>
      <c r="C8">
        <v>0.7</v>
      </c>
      <c r="D8">
        <v>1.6</v>
      </c>
      <c r="E8">
        <v>8</v>
      </c>
      <c r="F8">
        <v>8</v>
      </c>
    </row>
    <row r="9" spans="1:21" x14ac:dyDescent="0.3">
      <c r="A9" t="s">
        <v>11</v>
      </c>
      <c r="B9">
        <v>14</v>
      </c>
      <c r="C9">
        <v>0.75</v>
      </c>
      <c r="D9">
        <v>4.9000000000000004</v>
      </c>
      <c r="E9">
        <v>10</v>
      </c>
      <c r="F9">
        <v>10</v>
      </c>
    </row>
    <row r="10" spans="1:21" x14ac:dyDescent="0.3">
      <c r="A10" t="s">
        <v>12</v>
      </c>
      <c r="B10">
        <v>17</v>
      </c>
      <c r="C10">
        <v>0.5</v>
      </c>
      <c r="D10">
        <v>1.9</v>
      </c>
      <c r="E10">
        <v>20</v>
      </c>
      <c r="F10">
        <v>20</v>
      </c>
      <c r="L10" t="s">
        <v>23</v>
      </c>
    </row>
    <row r="11" spans="1:21" x14ac:dyDescent="0.3">
      <c r="A11" t="s">
        <v>13</v>
      </c>
      <c r="B11">
        <v>9</v>
      </c>
      <c r="C11">
        <v>0.65</v>
      </c>
      <c r="D11">
        <v>5.5</v>
      </c>
      <c r="E11">
        <v>0</v>
      </c>
      <c r="F11">
        <v>7</v>
      </c>
      <c r="H11" cm="1">
        <f t="array" ref="H11">SUM(D2:D11*E2:E11)</f>
        <v>347.7</v>
      </c>
      <c r="I11" t="s">
        <v>17</v>
      </c>
      <c r="J11">
        <v>350</v>
      </c>
      <c r="L11">
        <f>COUNTIF(E2:E11,"&gt;0")</f>
        <v>7</v>
      </c>
      <c r="M11" t="s">
        <v>22</v>
      </c>
      <c r="N11">
        <v>5</v>
      </c>
    </row>
    <row r="13" spans="1:21" x14ac:dyDescent="0.3">
      <c r="A13" t="s">
        <v>24</v>
      </c>
      <c r="B13" cm="1">
        <f t="array" ref="B13">SUM(1.2*B2:B11*E2:E11+C2:C11*E2:E11*0.8)</f>
        <v>1818.84</v>
      </c>
    </row>
    <row r="15" spans="1:21" x14ac:dyDescent="0.3">
      <c r="D15">
        <f>(1.2*B2*E2+C2*E2*0.8)</f>
        <v>241.2</v>
      </c>
    </row>
    <row r="16" spans="1:21" x14ac:dyDescent="0.3">
      <c r="D16">
        <f t="shared" ref="D16:D24" si="0">(1.2*B3*E3+C3*E3*0.8)</f>
        <v>0</v>
      </c>
    </row>
    <row r="17" spans="4:4" x14ac:dyDescent="0.3">
      <c r="D17">
        <f t="shared" si="0"/>
        <v>490</v>
      </c>
    </row>
    <row r="18" spans="4:4" x14ac:dyDescent="0.3">
      <c r="D18">
        <f t="shared" si="0"/>
        <v>262.8</v>
      </c>
    </row>
    <row r="19" spans="4:4" x14ac:dyDescent="0.3">
      <c r="D19">
        <f t="shared" si="0"/>
        <v>105.55999999999999</v>
      </c>
    </row>
    <row r="20" spans="4:4" x14ac:dyDescent="0.3">
      <c r="D20">
        <f t="shared" si="0"/>
        <v>0</v>
      </c>
    </row>
    <row r="21" spans="4:4" x14ac:dyDescent="0.3">
      <c r="D21">
        <f t="shared" si="0"/>
        <v>129.28</v>
      </c>
    </row>
    <row r="22" spans="4:4" x14ac:dyDescent="0.3">
      <c r="D22">
        <f t="shared" si="0"/>
        <v>174</v>
      </c>
    </row>
    <row r="23" spans="4:4" x14ac:dyDescent="0.3">
      <c r="D23">
        <f t="shared" si="0"/>
        <v>416</v>
      </c>
    </row>
    <row r="24" spans="4:4" x14ac:dyDescent="0.3">
      <c r="D2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Sviatoslav Cherniak</cp:lastModifiedBy>
  <dcterms:created xsi:type="dcterms:W3CDTF">2015-06-05T18:17:20Z</dcterms:created>
  <dcterms:modified xsi:type="dcterms:W3CDTF">2025-10-24T14:26:33Z</dcterms:modified>
</cp:coreProperties>
</file>