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gortim\Desktop\AI - TEST\ТЗ_подготовка финального документа\Рабочие файлы на разных этапах\20345050 - Rev 00\"/>
    </mc:Choice>
  </mc:AlternateContent>
  <xr:revisionPtr revIDLastSave="0" documentId="13_ncr:1_{CE1681BA-99F2-40DC-955B-CC1CD7D5630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PMU" sheetId="2" r:id="rId1"/>
    <sheet name="SAP Extract" sheetId="5" r:id="rId2"/>
    <sheet name="History-Sorted" sheetId="6" r:id="rId3"/>
  </sheets>
  <definedNames>
    <definedName name="_xlnm._FilterDatabase" localSheetId="0" hidden="1">PMU!$A$3:$AL$3</definedName>
    <definedName name="_xlnm.Print_Area" localSheetId="0">PMU!$A$1:$N$30</definedName>
    <definedName name="_xlnm.Print_Titles" localSheetId="0">PMU!$3:$3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" i="5" l="1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2" i="5"/>
  <c r="X2" i="5"/>
  <c r="V2" i="5"/>
  <c r="AA4" i="2" s="1"/>
  <c r="T2" i="5"/>
  <c r="R2" i="5"/>
  <c r="W4" i="2" s="1"/>
  <c r="AD16" i="2"/>
  <c r="AD17" i="2"/>
  <c r="AD18" i="2"/>
  <c r="AD19" i="2"/>
  <c r="AD20" i="2"/>
  <c r="AD4" i="2"/>
  <c r="X5" i="2"/>
  <c r="Z5" i="2"/>
  <c r="AD5" i="2" s="1"/>
  <c r="W6" i="2"/>
  <c r="X6" i="2"/>
  <c r="Z6" i="2"/>
  <c r="AD6" i="2" s="1"/>
  <c r="X7" i="2"/>
  <c r="Z7" i="2"/>
  <c r="X8" i="2"/>
  <c r="Z8" i="2"/>
  <c r="X9" i="2"/>
  <c r="Z9" i="2"/>
  <c r="AD9" i="2" s="1"/>
  <c r="X10" i="2"/>
  <c r="Z10" i="2"/>
  <c r="AD10" i="2" s="1"/>
  <c r="X11" i="2"/>
  <c r="Z11" i="2"/>
  <c r="AD11" i="2" s="1"/>
  <c r="X12" i="2"/>
  <c r="Z12" i="2"/>
  <c r="AD12" i="2" s="1"/>
  <c r="X13" i="2"/>
  <c r="Z13" i="2"/>
  <c r="AD13" i="2" s="1"/>
  <c r="X14" i="2"/>
  <c r="Z14" i="2"/>
  <c r="AD14" i="2" s="1"/>
  <c r="W15" i="2"/>
  <c r="X15" i="2"/>
  <c r="Z15" i="2"/>
  <c r="X16" i="2"/>
  <c r="Z16" i="2"/>
  <c r="X17" i="2"/>
  <c r="Z17" i="2"/>
  <c r="X18" i="2"/>
  <c r="Z18" i="2"/>
  <c r="X19" i="2"/>
  <c r="Z19" i="2"/>
  <c r="X20" i="2"/>
  <c r="Z20" i="2"/>
  <c r="X21" i="2"/>
  <c r="Z21" i="2"/>
  <c r="AD21" i="2" s="1"/>
  <c r="X22" i="2"/>
  <c r="Z22" i="2"/>
  <c r="AD22" i="2" s="1"/>
  <c r="X23" i="2"/>
  <c r="Z23" i="2"/>
  <c r="AD23" i="2" s="1"/>
  <c r="X24" i="2"/>
  <c r="Z24" i="2"/>
  <c r="AD24" i="2" s="1"/>
  <c r="X25" i="2"/>
  <c r="Y25" i="2"/>
  <c r="Z25" i="2"/>
  <c r="AD25" i="2" s="1"/>
  <c r="AA25" i="2"/>
  <c r="X26" i="2"/>
  <c r="Z26" i="2"/>
  <c r="AD26" i="2" s="1"/>
  <c r="X27" i="2"/>
  <c r="Z27" i="2"/>
  <c r="AD27" i="2" s="1"/>
  <c r="X28" i="2"/>
  <c r="Z28" i="2"/>
  <c r="AD28" i="2" s="1"/>
  <c r="X29" i="2"/>
  <c r="Z29" i="2"/>
  <c r="AD29" i="2" s="1"/>
  <c r="X4" i="2"/>
  <c r="Z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4" i="2"/>
  <c r="D5" i="2"/>
  <c r="E5" i="2"/>
  <c r="F5" i="2"/>
  <c r="G5" i="2"/>
  <c r="H5" i="2"/>
  <c r="J5" i="2"/>
  <c r="K5" i="2"/>
  <c r="D6" i="2"/>
  <c r="E6" i="2"/>
  <c r="F6" i="2"/>
  <c r="G6" i="2"/>
  <c r="H6" i="2"/>
  <c r="J6" i="2"/>
  <c r="K6" i="2"/>
  <c r="D7" i="2"/>
  <c r="E7" i="2"/>
  <c r="F7" i="2"/>
  <c r="G7" i="2"/>
  <c r="H7" i="2"/>
  <c r="J7" i="2"/>
  <c r="K7" i="2"/>
  <c r="D8" i="2"/>
  <c r="E8" i="2"/>
  <c r="F8" i="2"/>
  <c r="G8" i="2"/>
  <c r="H8" i="2"/>
  <c r="J8" i="2"/>
  <c r="K8" i="2"/>
  <c r="D9" i="2"/>
  <c r="E9" i="2"/>
  <c r="F9" i="2"/>
  <c r="G9" i="2"/>
  <c r="H9" i="2"/>
  <c r="J9" i="2"/>
  <c r="K9" i="2"/>
  <c r="D10" i="2"/>
  <c r="E10" i="2"/>
  <c r="F10" i="2"/>
  <c r="G10" i="2"/>
  <c r="H10" i="2"/>
  <c r="J10" i="2"/>
  <c r="K10" i="2"/>
  <c r="D11" i="2"/>
  <c r="E11" i="2"/>
  <c r="F11" i="2"/>
  <c r="G11" i="2"/>
  <c r="H11" i="2"/>
  <c r="J11" i="2"/>
  <c r="K11" i="2"/>
  <c r="D12" i="2"/>
  <c r="E12" i="2"/>
  <c r="F12" i="2"/>
  <c r="G12" i="2"/>
  <c r="H12" i="2"/>
  <c r="J12" i="2"/>
  <c r="K12" i="2"/>
  <c r="D13" i="2"/>
  <c r="E13" i="2"/>
  <c r="F13" i="2"/>
  <c r="G13" i="2"/>
  <c r="H13" i="2"/>
  <c r="J13" i="2"/>
  <c r="K13" i="2"/>
  <c r="D14" i="2"/>
  <c r="E14" i="2"/>
  <c r="F14" i="2"/>
  <c r="G14" i="2"/>
  <c r="H14" i="2"/>
  <c r="Q14" i="2" s="1"/>
  <c r="J14" i="2"/>
  <c r="K14" i="2"/>
  <c r="D15" i="2"/>
  <c r="E15" i="2"/>
  <c r="F15" i="2"/>
  <c r="G15" i="2"/>
  <c r="H15" i="2"/>
  <c r="J15" i="2"/>
  <c r="K15" i="2"/>
  <c r="L15" i="2" s="1"/>
  <c r="AG15" i="2" s="1"/>
  <c r="D16" i="2"/>
  <c r="E16" i="2"/>
  <c r="F16" i="2"/>
  <c r="G16" i="2"/>
  <c r="H16" i="2"/>
  <c r="Q16" i="2" s="1"/>
  <c r="J16" i="2"/>
  <c r="K16" i="2"/>
  <c r="D17" i="2"/>
  <c r="E17" i="2"/>
  <c r="F17" i="2"/>
  <c r="G17" i="2"/>
  <c r="H17" i="2"/>
  <c r="J17" i="2"/>
  <c r="K17" i="2"/>
  <c r="D18" i="2"/>
  <c r="E18" i="2"/>
  <c r="F18" i="2"/>
  <c r="G18" i="2"/>
  <c r="H18" i="2"/>
  <c r="S18" i="2" s="1"/>
  <c r="J18" i="2"/>
  <c r="K18" i="2"/>
  <c r="D19" i="2"/>
  <c r="E19" i="2"/>
  <c r="F19" i="2"/>
  <c r="G19" i="2"/>
  <c r="H19" i="2"/>
  <c r="Q19" i="2" s="1"/>
  <c r="J19" i="2"/>
  <c r="K19" i="2"/>
  <c r="D20" i="2"/>
  <c r="E20" i="2"/>
  <c r="F20" i="2"/>
  <c r="G20" i="2"/>
  <c r="H20" i="2"/>
  <c r="Q20" i="2" s="1"/>
  <c r="J20" i="2"/>
  <c r="K20" i="2"/>
  <c r="D21" i="2"/>
  <c r="E21" i="2"/>
  <c r="F21" i="2"/>
  <c r="G21" i="2"/>
  <c r="H21" i="2"/>
  <c r="S21" i="2" s="1"/>
  <c r="J21" i="2"/>
  <c r="K21" i="2"/>
  <c r="D22" i="2"/>
  <c r="E22" i="2"/>
  <c r="F22" i="2"/>
  <c r="G22" i="2"/>
  <c r="H22" i="2"/>
  <c r="S22" i="2" s="1"/>
  <c r="J22" i="2"/>
  <c r="K22" i="2"/>
  <c r="L22" i="2" s="1"/>
  <c r="AG22" i="2" s="1"/>
  <c r="D23" i="2"/>
  <c r="E23" i="2"/>
  <c r="F23" i="2"/>
  <c r="G23" i="2"/>
  <c r="H23" i="2"/>
  <c r="Q23" i="2" s="1"/>
  <c r="J23" i="2"/>
  <c r="K23" i="2"/>
  <c r="D24" i="2"/>
  <c r="E24" i="2"/>
  <c r="F24" i="2"/>
  <c r="G24" i="2"/>
  <c r="H24" i="2"/>
  <c r="Q24" i="2" s="1"/>
  <c r="J24" i="2"/>
  <c r="K24" i="2"/>
  <c r="L24" i="2" s="1"/>
  <c r="AG24" i="2" s="1"/>
  <c r="D25" i="2"/>
  <c r="E25" i="2"/>
  <c r="F25" i="2"/>
  <c r="G25" i="2"/>
  <c r="H25" i="2"/>
  <c r="Q25" i="2" s="1"/>
  <c r="J25" i="2"/>
  <c r="K25" i="2"/>
  <c r="D26" i="2"/>
  <c r="E26" i="2"/>
  <c r="F26" i="2"/>
  <c r="G26" i="2"/>
  <c r="H26" i="2"/>
  <c r="J26" i="2"/>
  <c r="K26" i="2"/>
  <c r="D27" i="2"/>
  <c r="E27" i="2"/>
  <c r="F27" i="2"/>
  <c r="G27" i="2"/>
  <c r="H27" i="2"/>
  <c r="S27" i="2" s="1"/>
  <c r="J27" i="2"/>
  <c r="K27" i="2"/>
  <c r="D28" i="2"/>
  <c r="E28" i="2"/>
  <c r="F28" i="2"/>
  <c r="G28" i="2"/>
  <c r="H28" i="2"/>
  <c r="J28" i="2"/>
  <c r="K28" i="2"/>
  <c r="D29" i="2"/>
  <c r="E29" i="2"/>
  <c r="F29" i="2"/>
  <c r="G29" i="2"/>
  <c r="H29" i="2"/>
  <c r="J29" i="2"/>
  <c r="K29" i="2"/>
  <c r="E4" i="2"/>
  <c r="F4" i="2"/>
  <c r="G4" i="2"/>
  <c r="H4" i="2"/>
  <c r="J4" i="2"/>
  <c r="K4" i="2"/>
  <c r="D4" i="2"/>
  <c r="X31" i="5"/>
  <c r="X30" i="5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R3" i="5"/>
  <c r="W5" i="2" s="1"/>
  <c r="T3" i="5"/>
  <c r="Y5" i="2" s="1"/>
  <c r="V3" i="5"/>
  <c r="AA5" i="2" s="1"/>
  <c r="R4" i="5"/>
  <c r="T4" i="5"/>
  <c r="Y6" i="2" s="1"/>
  <c r="V4" i="5"/>
  <c r="AA6" i="2" s="1"/>
  <c r="R5" i="5"/>
  <c r="W7" i="2" s="1"/>
  <c r="T5" i="5"/>
  <c r="Y7" i="2" s="1"/>
  <c r="AD7" i="2" s="1"/>
  <c r="V5" i="5"/>
  <c r="AA7" i="2" s="1"/>
  <c r="R6" i="5"/>
  <c r="W8" i="2" s="1"/>
  <c r="T6" i="5"/>
  <c r="Y8" i="2" s="1"/>
  <c r="AD8" i="2" s="1"/>
  <c r="V6" i="5"/>
  <c r="AA8" i="2" s="1"/>
  <c r="R7" i="5"/>
  <c r="W9" i="2" s="1"/>
  <c r="T7" i="5"/>
  <c r="Y9" i="2" s="1"/>
  <c r="V7" i="5"/>
  <c r="AA9" i="2" s="1"/>
  <c r="R8" i="5"/>
  <c r="W10" i="2" s="1"/>
  <c r="T8" i="5"/>
  <c r="Y10" i="2" s="1"/>
  <c r="V8" i="5"/>
  <c r="AA10" i="2" s="1"/>
  <c r="R9" i="5"/>
  <c r="W11" i="2" s="1"/>
  <c r="T9" i="5"/>
  <c r="Y11" i="2" s="1"/>
  <c r="V9" i="5"/>
  <c r="AA11" i="2" s="1"/>
  <c r="R10" i="5"/>
  <c r="W12" i="2" s="1"/>
  <c r="T10" i="5"/>
  <c r="Y12" i="2" s="1"/>
  <c r="V10" i="5"/>
  <c r="AA12" i="2" s="1"/>
  <c r="R11" i="5"/>
  <c r="W13" i="2" s="1"/>
  <c r="T11" i="5"/>
  <c r="Y13" i="2" s="1"/>
  <c r="V11" i="5"/>
  <c r="AA13" i="2" s="1"/>
  <c r="R12" i="5"/>
  <c r="W14" i="2" s="1"/>
  <c r="T12" i="5"/>
  <c r="Y14" i="2" s="1"/>
  <c r="V12" i="5"/>
  <c r="AA14" i="2" s="1"/>
  <c r="R13" i="5"/>
  <c r="T13" i="5"/>
  <c r="Y15" i="2" s="1"/>
  <c r="AD15" i="2" s="1"/>
  <c r="V13" i="5"/>
  <c r="AA15" i="2" s="1"/>
  <c r="R14" i="5"/>
  <c r="W16" i="2" s="1"/>
  <c r="T14" i="5"/>
  <c r="Y16" i="2" s="1"/>
  <c r="V14" i="5"/>
  <c r="AA16" i="2" s="1"/>
  <c r="R15" i="5"/>
  <c r="W17" i="2" s="1"/>
  <c r="T15" i="5"/>
  <c r="Y17" i="2" s="1"/>
  <c r="V15" i="5"/>
  <c r="AA17" i="2" s="1"/>
  <c r="R16" i="5"/>
  <c r="W18" i="2" s="1"/>
  <c r="T16" i="5"/>
  <c r="Y18" i="2" s="1"/>
  <c r="V16" i="5"/>
  <c r="AA18" i="2" s="1"/>
  <c r="R17" i="5"/>
  <c r="W19" i="2" s="1"/>
  <c r="T17" i="5"/>
  <c r="Y19" i="2" s="1"/>
  <c r="V17" i="5"/>
  <c r="AA19" i="2" s="1"/>
  <c r="R18" i="5"/>
  <c r="W20" i="2" s="1"/>
  <c r="T18" i="5"/>
  <c r="Y20" i="2" s="1"/>
  <c r="V18" i="5"/>
  <c r="AA20" i="2" s="1"/>
  <c r="R19" i="5"/>
  <c r="W21" i="2" s="1"/>
  <c r="T19" i="5"/>
  <c r="Y21" i="2" s="1"/>
  <c r="V19" i="5"/>
  <c r="AA21" i="2" s="1"/>
  <c r="R20" i="5"/>
  <c r="W22" i="2" s="1"/>
  <c r="T20" i="5"/>
  <c r="Y22" i="2" s="1"/>
  <c r="V20" i="5"/>
  <c r="AA22" i="2" s="1"/>
  <c r="R21" i="5"/>
  <c r="W23" i="2" s="1"/>
  <c r="T21" i="5"/>
  <c r="Y23" i="2" s="1"/>
  <c r="V21" i="5"/>
  <c r="AA23" i="2" s="1"/>
  <c r="R22" i="5"/>
  <c r="W24" i="2" s="1"/>
  <c r="T22" i="5"/>
  <c r="Y24" i="2" s="1"/>
  <c r="V22" i="5"/>
  <c r="AA24" i="2" s="1"/>
  <c r="R23" i="5"/>
  <c r="W25" i="2" s="1"/>
  <c r="T23" i="5"/>
  <c r="V23" i="5"/>
  <c r="R24" i="5"/>
  <c r="W26" i="2" s="1"/>
  <c r="T24" i="5"/>
  <c r="Y26" i="2" s="1"/>
  <c r="V24" i="5"/>
  <c r="AA26" i="2" s="1"/>
  <c r="R25" i="5"/>
  <c r="W27" i="2" s="1"/>
  <c r="T25" i="5"/>
  <c r="Y27" i="2" s="1"/>
  <c r="V25" i="5"/>
  <c r="AA27" i="2" s="1"/>
  <c r="R26" i="5"/>
  <c r="W28" i="2" s="1"/>
  <c r="T26" i="5"/>
  <c r="Y28" i="2" s="1"/>
  <c r="V26" i="5"/>
  <c r="AA28" i="2" s="1"/>
  <c r="R27" i="5"/>
  <c r="W29" i="2" s="1"/>
  <c r="T27" i="5"/>
  <c r="Y29" i="2" s="1"/>
  <c r="V27" i="5"/>
  <c r="AA29" i="2" s="1"/>
  <c r="R28" i="5"/>
  <c r="T28" i="5"/>
  <c r="V28" i="5"/>
  <c r="R29" i="5"/>
  <c r="T29" i="5"/>
  <c r="V29" i="5"/>
  <c r="R30" i="5"/>
  <c r="T30" i="5"/>
  <c r="V30" i="5"/>
  <c r="R31" i="5"/>
  <c r="T31" i="5"/>
  <c r="V31" i="5"/>
  <c r="Y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4" i="2"/>
  <c r="P2" i="2"/>
  <c r="Q15" i="2"/>
  <c r="S15" i="2"/>
  <c r="Q17" i="2"/>
  <c r="S17" i="2"/>
  <c r="U20" i="2"/>
  <c r="S23" i="2"/>
  <c r="Q26" i="2"/>
  <c r="S26" i="2"/>
  <c r="Q28" i="2"/>
  <c r="S28" i="2"/>
  <c r="AI23" i="2" l="1"/>
  <c r="S14" i="2"/>
  <c r="AI24" i="2"/>
  <c r="S16" i="2"/>
  <c r="L4" i="2"/>
  <c r="L23" i="2"/>
  <c r="AG23" i="2" s="1"/>
  <c r="AI16" i="2"/>
  <c r="S24" i="2"/>
  <c r="L18" i="2"/>
  <c r="AG18" i="2" s="1"/>
  <c r="Q18" i="2"/>
  <c r="AI14" i="2"/>
  <c r="Q22" i="2"/>
  <c r="AI26" i="2"/>
  <c r="S19" i="2"/>
  <c r="AI20" i="2"/>
  <c r="L25" i="2"/>
  <c r="AG25" i="2" s="1"/>
  <c r="AI28" i="2"/>
  <c r="AI12" i="2"/>
  <c r="L27" i="2"/>
  <c r="AG27" i="2" s="1"/>
  <c r="L20" i="2"/>
  <c r="AG20" i="2" s="1"/>
  <c r="M20" i="2" s="1"/>
  <c r="L17" i="2"/>
  <c r="AG17" i="2" s="1"/>
  <c r="L26" i="2"/>
  <c r="AG26" i="2" s="1"/>
  <c r="AI15" i="2"/>
  <c r="L19" i="2"/>
  <c r="AG19" i="2" s="1"/>
  <c r="L28" i="2"/>
  <c r="AG28" i="2" s="1"/>
  <c r="AI8" i="2"/>
  <c r="AI18" i="2"/>
  <c r="Q21" i="2"/>
  <c r="L21" i="2"/>
  <c r="AG21" i="2" s="1"/>
  <c r="Q27" i="2"/>
  <c r="AI17" i="2"/>
  <c r="L14" i="2"/>
  <c r="AG14" i="2" s="1"/>
  <c r="M14" i="2" s="1"/>
  <c r="AE14" i="2" s="1"/>
  <c r="AI19" i="2"/>
  <c r="S25" i="2"/>
  <c r="L16" i="2"/>
  <c r="AG16" i="2" s="1"/>
  <c r="AI22" i="2"/>
  <c r="AI6" i="2"/>
  <c r="AI25" i="2"/>
  <c r="AI9" i="2"/>
  <c r="AI21" i="2"/>
  <c r="AI11" i="2"/>
  <c r="AI27" i="2"/>
  <c r="U14" i="2"/>
  <c r="AH14" i="2" s="1"/>
  <c r="V14" i="2"/>
  <c r="U17" i="2"/>
  <c r="V17" i="2" s="1"/>
  <c r="U15" i="2"/>
  <c r="AH15" i="2" s="1"/>
  <c r="M15" i="2" s="1"/>
  <c r="N15" i="2" s="1"/>
  <c r="U16" i="2"/>
  <c r="U18" i="2"/>
  <c r="V18" i="2" s="1"/>
  <c r="U19" i="2"/>
  <c r="S20" i="2"/>
  <c r="AH20" i="2"/>
  <c r="V20" i="2"/>
  <c r="U21" i="2"/>
  <c r="V21" i="2" s="1"/>
  <c r="U22" i="2"/>
  <c r="U23" i="2"/>
  <c r="U24" i="2"/>
  <c r="AH24" i="2" s="1"/>
  <c r="M24" i="2" s="1"/>
  <c r="AE24" i="2" s="1"/>
  <c r="U25" i="2"/>
  <c r="AH25" i="2" s="1"/>
  <c r="U26" i="2"/>
  <c r="V26" i="2" s="1"/>
  <c r="U27" i="2"/>
  <c r="U28" i="2"/>
  <c r="AH28" i="2" s="1"/>
  <c r="AI10" i="2"/>
  <c r="AI29" i="2"/>
  <c r="AI4" i="2"/>
  <c r="AI13" i="2"/>
  <c r="AI5" i="2"/>
  <c r="AI7" i="2"/>
  <c r="L29" i="2"/>
  <c r="AG29" i="2" s="1"/>
  <c r="Q29" i="2"/>
  <c r="U29" i="2"/>
  <c r="V29" i="2" s="1"/>
  <c r="L8" i="2"/>
  <c r="AG8" i="2" s="1"/>
  <c r="Q8" i="2"/>
  <c r="S8" i="2"/>
  <c r="L9" i="2"/>
  <c r="AG9" i="2" s="1"/>
  <c r="Q9" i="2"/>
  <c r="S9" i="2"/>
  <c r="L10" i="2"/>
  <c r="AG10" i="2" s="1"/>
  <c r="Q10" i="2"/>
  <c r="U10" i="2"/>
  <c r="V10" i="2" s="1"/>
  <c r="L11" i="2"/>
  <c r="AG11" i="2" s="1"/>
  <c r="Q11" i="2"/>
  <c r="S11" i="2"/>
  <c r="L12" i="2"/>
  <c r="AG12" i="2" s="1"/>
  <c r="Q12" i="2"/>
  <c r="S12" i="2"/>
  <c r="L13" i="2"/>
  <c r="Q13" i="2"/>
  <c r="S13" i="2"/>
  <c r="M28" i="2" l="1"/>
  <c r="AE28" i="2" s="1"/>
  <c r="M25" i="2"/>
  <c r="AE25" i="2" s="1"/>
  <c r="AH17" i="2"/>
  <c r="M17" i="2" s="1"/>
  <c r="N17" i="2" s="1"/>
  <c r="V15" i="2"/>
  <c r="N14" i="2"/>
  <c r="AE15" i="2"/>
  <c r="AH16" i="2"/>
  <c r="M16" i="2" s="1"/>
  <c r="V16" i="2"/>
  <c r="AH18" i="2"/>
  <c r="M18" i="2" s="1"/>
  <c r="N18" i="2" s="1"/>
  <c r="V28" i="2"/>
  <c r="AH21" i="2"/>
  <c r="M21" i="2" s="1"/>
  <c r="N21" i="2" s="1"/>
  <c r="AH19" i="2"/>
  <c r="M19" i="2" s="1"/>
  <c r="V19" i="2"/>
  <c r="N20" i="2"/>
  <c r="AE20" i="2"/>
  <c r="N24" i="2"/>
  <c r="AH22" i="2"/>
  <c r="M22" i="2" s="1"/>
  <c r="V22" i="2"/>
  <c r="AH23" i="2"/>
  <c r="M23" i="2" s="1"/>
  <c r="V23" i="2"/>
  <c r="V24" i="2"/>
  <c r="N25" i="2"/>
  <c r="V25" i="2"/>
  <c r="AH26" i="2"/>
  <c r="M26" i="2" s="1"/>
  <c r="N26" i="2" s="1"/>
  <c r="AH27" i="2"/>
  <c r="M27" i="2" s="1"/>
  <c r="V27" i="2"/>
  <c r="N28" i="2"/>
  <c r="U11" i="2"/>
  <c r="V11" i="2" s="1"/>
  <c r="AH29" i="2"/>
  <c r="M29" i="2" s="1"/>
  <c r="S10" i="2"/>
  <c r="AH10" i="2"/>
  <c r="M10" i="2" s="1"/>
  <c r="AG13" i="2"/>
  <c r="S29" i="2"/>
  <c r="U8" i="2"/>
  <c r="U9" i="2"/>
  <c r="U12" i="2"/>
  <c r="U13" i="2"/>
  <c r="AE17" i="2" l="1"/>
  <c r="AE16" i="2"/>
  <c r="N16" i="2"/>
  <c r="AE21" i="2"/>
  <c r="AE18" i="2"/>
  <c r="AE19" i="2"/>
  <c r="N19" i="2"/>
  <c r="N22" i="2"/>
  <c r="AE22" i="2"/>
  <c r="AE23" i="2"/>
  <c r="N23" i="2"/>
  <c r="AE26" i="2"/>
  <c r="N27" i="2"/>
  <c r="AE27" i="2"/>
  <c r="AE10" i="2"/>
  <c r="N10" i="2"/>
  <c r="N29" i="2"/>
  <c r="AE29" i="2"/>
  <c r="AH11" i="2"/>
  <c r="M11" i="2" s="1"/>
  <c r="V13" i="2"/>
  <c r="AH13" i="2"/>
  <c r="M13" i="2" s="1"/>
  <c r="V12" i="2"/>
  <c r="AH12" i="2"/>
  <c r="M12" i="2" s="1"/>
  <c r="V8" i="2"/>
  <c r="AH8" i="2"/>
  <c r="M8" i="2" s="1"/>
  <c r="V9" i="2"/>
  <c r="AH9" i="2"/>
  <c r="M9" i="2" s="1"/>
  <c r="Q5" i="2"/>
  <c r="Q6" i="2"/>
  <c r="Q7" i="2"/>
  <c r="Q4" i="2"/>
  <c r="R2" i="2"/>
  <c r="U5" i="2"/>
  <c r="AH5" i="2" s="1"/>
  <c r="U6" i="2"/>
  <c r="AH6" i="2" s="1"/>
  <c r="U7" i="2"/>
  <c r="AH7" i="2" s="1"/>
  <c r="U4" i="2"/>
  <c r="AH4" i="2" s="1"/>
  <c r="AE13" i="2" l="1"/>
  <c r="N13" i="2"/>
  <c r="N9" i="2"/>
  <c r="AE9" i="2"/>
  <c r="N8" i="2"/>
  <c r="AE8" i="2"/>
  <c r="AE11" i="2"/>
  <c r="N11" i="2"/>
  <c r="AE12" i="2"/>
  <c r="N12" i="2"/>
  <c r="Q30" i="2"/>
  <c r="V5" i="2"/>
  <c r="V6" i="2"/>
  <c r="V7" i="2"/>
  <c r="V4" i="2"/>
  <c r="L5" i="2"/>
  <c r="L6" i="2"/>
  <c r="L7" i="2"/>
  <c r="H30" i="2"/>
  <c r="AG6" i="2" l="1"/>
  <c r="M6" i="2" s="1"/>
  <c r="N6" i="2" s="1"/>
  <c r="AG7" i="2"/>
  <c r="M7" i="2" s="1"/>
  <c r="N7" i="2" s="1"/>
  <c r="AG5" i="2"/>
  <c r="M5" i="2" s="1"/>
  <c r="AE5" i="2" s="1"/>
  <c r="AG4" i="2"/>
  <c r="V30" i="2"/>
  <c r="M4" i="2" l="1"/>
  <c r="AE4" i="2" s="1"/>
  <c r="AE6" i="2"/>
  <c r="N5" i="2"/>
  <c r="AE7" i="2"/>
  <c r="S4" i="2"/>
  <c r="S5" i="2"/>
  <c r="S6" i="2"/>
  <c r="S7" i="2"/>
  <c r="N4" i="2" l="1"/>
  <c r="N30" i="2" s="1"/>
  <c r="S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tc={10BD5F36-8452-4E84-89C6-B866BDC185CA}</author>
  </authors>
  <commentList>
    <comment ref="AC3" authorId="0" shapeId="0" xr:uid="{10BD5F36-8452-4E84-89C6-B866BDC185C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Consumables and others - 0.94
Castings - 0.92
Buyouts - 0.9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Babu, Praveen</author>
    <author>Egorov, Timofey</author>
  </authors>
  <commentList>
    <comment ref="B1" authorId="0" shapeId="0" xr:uid="{662D5006-1217-4219-8848-F2B7B72773BA}">
      <text>
        <r>
          <rPr>
            <b/>
            <sz val="9"/>
            <color indexed="81"/>
            <rFont val="Tahoma"/>
            <family val="2"/>
          </rPr>
          <t>Item (SD)</t>
        </r>
      </text>
    </comment>
    <comment ref="C1" authorId="0" shapeId="0" xr:uid="{689DFB0E-30B0-475C-B056-6E6822B8A170}">
      <text>
        <r>
          <rPr>
            <b/>
            <sz val="9"/>
            <color indexed="81"/>
            <rFont val="Tahoma"/>
            <family val="2"/>
          </rPr>
          <t>Quotation</t>
        </r>
      </text>
    </comment>
    <comment ref="D1" authorId="0" shapeId="0" xr:uid="{F2CCCCFC-6A90-4B53-9409-023FF9EA1732}">
      <text>
        <r>
          <rPr>
            <b/>
            <sz val="9"/>
            <color indexed="81"/>
            <rFont val="Tahoma"/>
            <family val="2"/>
          </rPr>
          <t>Equipment</t>
        </r>
      </text>
    </comment>
    <comment ref="E1" authorId="0" shapeId="0" xr:uid="{D4A3EF24-63EC-4063-AA9B-ADFF66DA3437}">
      <text>
        <r>
          <rPr>
            <b/>
            <sz val="9"/>
            <color indexed="81"/>
            <rFont val="Tahoma"/>
            <family val="2"/>
          </rPr>
          <t>Serial Number</t>
        </r>
      </text>
    </comment>
    <comment ref="F1" authorId="0" shapeId="0" xr:uid="{6398253B-D3AF-4D59-93EA-538D2F87B296}">
      <text>
        <r>
          <rPr>
            <b/>
            <sz val="9"/>
            <color indexed="81"/>
            <rFont val="Tahoma"/>
            <family val="2"/>
          </rPr>
          <t>Model number</t>
        </r>
      </text>
    </comment>
    <comment ref="G1" authorId="0" shapeId="0" xr:uid="{AABD750B-5A97-4AC7-AABB-00A375708CF0}">
      <text>
        <r>
          <rPr>
            <b/>
            <sz val="9"/>
            <color indexed="81"/>
            <rFont val="Tahoma"/>
            <family val="2"/>
          </rPr>
          <t>Material Number</t>
        </r>
      </text>
    </comment>
    <comment ref="H1" authorId="0" shapeId="0" xr:uid="{96B88373-B689-4CC3-89E1-750579A85D1D}">
      <text>
        <r>
          <rPr>
            <b/>
            <sz val="9"/>
            <color indexed="81"/>
            <rFont val="Tahoma"/>
            <family val="2"/>
          </rPr>
          <t>Target quantity</t>
        </r>
      </text>
    </comment>
    <comment ref="I1" authorId="0" shapeId="0" xr:uid="{A75E47C9-7BAC-435E-BEAF-8483A99A3BFE}">
      <text>
        <r>
          <rPr>
            <b/>
            <sz val="9"/>
            <color indexed="81"/>
            <rFont val="Tahoma"/>
            <family val="2"/>
          </rPr>
          <t>Part Number</t>
        </r>
      </text>
    </comment>
    <comment ref="J1" authorId="0" shapeId="0" xr:uid="{12E4F552-4FF4-4F9F-8BE1-10204E99DB34}">
      <text>
        <r>
          <rPr>
            <b/>
            <sz val="9"/>
            <color indexed="81"/>
            <rFont val="Tahoma"/>
            <family val="2"/>
          </rPr>
          <t>Description</t>
        </r>
      </text>
    </comment>
    <comment ref="K1" authorId="0" shapeId="0" xr:uid="{AFEB1D85-CD47-4F9A-AFF5-FF7EA6B6CE9B}">
      <text>
        <r>
          <rPr>
            <b/>
            <sz val="9"/>
            <color indexed="81"/>
            <rFont val="Tahoma"/>
            <family val="2"/>
          </rPr>
          <t>Net Value</t>
        </r>
      </text>
    </comment>
    <comment ref="L1" authorId="0" shapeId="0" xr:uid="{ADF7A0B6-8290-4CC4-8915-E7BBD3F4EE90}">
      <text>
        <r>
          <rPr>
            <b/>
            <sz val="9"/>
            <color indexed="81"/>
            <rFont val="Tahoma"/>
            <family val="2"/>
          </rPr>
          <t>Net price</t>
        </r>
      </text>
    </comment>
    <comment ref="M1" authorId="0" shapeId="0" xr:uid="{8EAA531B-CC81-48DE-AC90-DD2CDB4AF006}">
      <text>
        <r>
          <rPr>
            <b/>
            <sz val="9"/>
            <color indexed="81"/>
            <rFont val="Tahoma"/>
            <family val="2"/>
          </rPr>
          <t>Document Currency</t>
        </r>
      </text>
    </comment>
    <comment ref="N1" authorId="1" shapeId="0" xr:uid="{736CF23A-F5C6-4564-9DE6-299830866762}">
      <text>
        <r>
          <rPr>
            <b/>
            <sz val="9"/>
            <color indexed="81"/>
            <rFont val="Tahoma"/>
            <charset val="1"/>
          </rPr>
          <t>Sulzer Contract Owner</t>
        </r>
      </text>
    </comment>
    <comment ref="O1" authorId="1" shapeId="0" xr:uid="{3859EE9F-5DBB-4267-AADF-DF7F69B64051}">
      <text>
        <r>
          <rPr>
            <b/>
            <sz val="9"/>
            <color indexed="81"/>
            <rFont val="Tahoma"/>
            <charset val="1"/>
          </rPr>
          <t>Sulzer Packaging Owner</t>
        </r>
      </text>
    </comment>
    <comment ref="P1" authorId="1" shapeId="0" xr:uid="{98B8DFCA-80FE-4715-B5A8-8E5595EBD6CD}">
      <text>
        <r>
          <rPr>
            <b/>
            <sz val="9"/>
            <color indexed="81"/>
            <rFont val="Tahoma"/>
            <charset val="1"/>
          </rPr>
          <t>Sulzer BSP mfg</t>
        </r>
      </text>
    </comment>
  </commentList>
</comments>
</file>

<file path=xl/sharedStrings.xml><?xml version="1.0" encoding="utf-8"?>
<sst xmlns="http://schemas.openxmlformats.org/spreadsheetml/2006/main" count="86" uniqueCount="74">
  <si>
    <t>S.No</t>
  </si>
  <si>
    <t>Description</t>
  </si>
  <si>
    <t>Total</t>
  </si>
  <si>
    <t>Year</t>
  </si>
  <si>
    <t>Price</t>
  </si>
  <si>
    <t>PO item No.</t>
  </si>
  <si>
    <t>Unit Price</t>
  </si>
  <si>
    <t>Total Price</t>
  </si>
  <si>
    <t>Agent</t>
  </si>
  <si>
    <t>Currency</t>
  </si>
  <si>
    <t>ZLS3</t>
  </si>
  <si>
    <t>Interco</t>
  </si>
  <si>
    <t>History</t>
  </si>
  <si>
    <t>SAP 
Unit Price</t>
  </si>
  <si>
    <t>SAP 
Total Price</t>
  </si>
  <si>
    <t>Order Reference</t>
  </si>
  <si>
    <t>SPME</t>
  </si>
  <si>
    <t>Unit</t>
  </si>
  <si>
    <t>Margin</t>
  </si>
  <si>
    <t>Final Sell Price</t>
  </si>
  <si>
    <t>TP</t>
  </si>
  <si>
    <t>Serial No.</t>
  </si>
  <si>
    <t>Article No.</t>
  </si>
  <si>
    <t>RMSP</t>
  </si>
  <si>
    <t>Agent commission included in the old order?</t>
  </si>
  <si>
    <t>Conversion rate</t>
  </si>
  <si>
    <t>Negotiation</t>
  </si>
  <si>
    <t>Qty</t>
  </si>
  <si>
    <t>Comparision</t>
  </si>
  <si>
    <t>OVERRIDE</t>
  </si>
  <si>
    <t>SAP ABP Basis</t>
  </si>
  <si>
    <t>MLE Quote Basis</t>
  </si>
  <si>
    <t>HISTORY Basis</t>
  </si>
  <si>
    <t>Per year Increment</t>
  </si>
  <si>
    <t>Factory</t>
  </si>
  <si>
    <t>DIN</t>
  </si>
  <si>
    <t>Equipment No.</t>
  </si>
  <si>
    <t>Model No.</t>
  </si>
  <si>
    <t>Item (SD)</t>
  </si>
  <si>
    <t>Quotation</t>
  </si>
  <si>
    <t>Equipment</t>
  </si>
  <si>
    <t>Serial Number</t>
  </si>
  <si>
    <t>Model number</t>
  </si>
  <si>
    <t>Material Number</t>
  </si>
  <si>
    <t>Target quantity</t>
  </si>
  <si>
    <t>Part Number</t>
  </si>
  <si>
    <t>Net Value</t>
  </si>
  <si>
    <t>Net price</t>
  </si>
  <si>
    <t>Document Currency</t>
  </si>
  <si>
    <t>Rev 00</t>
  </si>
  <si>
    <t>Doc. Currency</t>
  </si>
  <si>
    <t>Net Value DC</t>
  </si>
  <si>
    <t>Created on Date</t>
  </si>
  <si>
    <t>Sales Document</t>
  </si>
  <si>
    <t>Equipment Number</t>
  </si>
  <si>
    <t>Short text for Sales Order Item</t>
  </si>
  <si>
    <t>Condition pricing unit</t>
  </si>
  <si>
    <t>Condition unit</t>
  </si>
  <si>
    <t>Customer Name</t>
  </si>
  <si>
    <t>End Customer</t>
  </si>
  <si>
    <t>Sold-to Party</t>
  </si>
  <si>
    <t>Sales Organization</t>
  </si>
  <si>
    <t>Item</t>
  </si>
  <si>
    <t>Quote Status</t>
  </si>
  <si>
    <t>Country</t>
  </si>
  <si>
    <t>Year - Formula</t>
  </si>
  <si>
    <t>Year - Manual</t>
  </si>
  <si>
    <t>USD</t>
  </si>
  <si>
    <t>XXX/USD</t>
  </si>
  <si>
    <t>Sulzer Contract Owner</t>
  </si>
  <si>
    <t>Sulzer Packaging Owner</t>
  </si>
  <si>
    <t>Sulzer BSP mfg</t>
  </si>
  <si>
    <t>Increased price for 2025</t>
  </si>
  <si>
    <t>Historical equipment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</si>
</sst>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#,##0.00_ ;\-#,##0.00\ "/>
    <numFmt numFmtId="166" formatCode="0.000"/>
    <numFmt numFmtId="167" formatCode="yyyy"/>
  </numFmts>
  <fonts count="21" x14ac:knownFonts="1"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</font>
    <font>
      <b/>
      <sz val="18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2"/>
      <name val="Calibri"/>
      <family val="2"/>
    </font>
    <font>
      <sz val="10"/>
      <color indexed="8"/>
      <name val="Arial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</borders>
  <cellStyleXfs count="5">
    <xf numFmtId="0" fontId="0" fillId="0" borderId="0"/>
    <xf numFmtId="164" fontId="9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0" fontId="17" fillId="0" borderId="0"/>
  </cellStyleXfs>
  <cellXfs count="107">
    <xf numFmtId="0" fontId="0" fillId="0" borderId="0" xfId="0"/>
    <xf numFmtId="1" fontId="3" fillId="0" borderId="1" xfId="0" applyNumberFormat="1" applyFont="1" applyBorder="1" applyAlignment="1">
      <alignment horizontal="left" vertical="center" wrapText="1" indent="1"/>
    </xf>
    <xf numFmtId="1" fontId="3" fillId="0" borderId="1" xfId="0" applyNumberFormat="1" applyFont="1" applyBorder="1" applyAlignment="1">
      <alignment horizontal="left" wrapText="1" indent="1"/>
    </xf>
    <xf numFmtId="1" fontId="0" fillId="0" borderId="0" xfId="0" applyNumberFormat="1"/>
    <xf numFmtId="1" fontId="4" fillId="0" borderId="0" xfId="0" applyNumberFormat="1" applyFont="1" applyBorder="1" applyAlignment="1">
      <alignment horizontal="right" vertical="center" wrapText="1" indent="1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5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 vertical="center" wrapText="1" indent="1"/>
    </xf>
    <xf numFmtId="2" fontId="4" fillId="0" borderId="0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8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0" fontId="0" fillId="0" borderId="0" xfId="0" applyBorder="1"/>
    <xf numFmtId="0" fontId="7" fillId="0" borderId="2" xfId="0" applyFont="1" applyBorder="1" applyAlignment="1">
      <alignment horizontal="center" vertical="center"/>
    </xf>
    <xf numFmtId="0" fontId="5" fillId="0" borderId="0" xfId="0" applyFont="1" applyBorder="1" applyAlignment="1"/>
    <xf numFmtId="1" fontId="3" fillId="0" borderId="7" xfId="0" applyNumberFormat="1" applyFont="1" applyBorder="1" applyAlignment="1">
      <alignment horizontal="left" vertical="center" wrapText="1" indent="1"/>
    </xf>
    <xf numFmtId="1" fontId="3" fillId="0" borderId="7" xfId="0" applyNumberFormat="1" applyFont="1" applyBorder="1" applyAlignment="1">
      <alignment horizontal="left" wrapText="1" indent="1"/>
    </xf>
    <xf numFmtId="1" fontId="3" fillId="0" borderId="13" xfId="0" applyNumberFormat="1" applyFont="1" applyBorder="1" applyAlignment="1">
      <alignment horizontal="left" vertical="center" wrapText="1" indent="1"/>
    </xf>
    <xf numFmtId="1" fontId="3" fillId="0" borderId="10" xfId="0" applyNumberFormat="1" applyFont="1" applyBorder="1" applyAlignment="1">
      <alignment horizontal="left" vertical="center" wrapText="1" inden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2" fontId="3" fillId="0" borderId="18" xfId="0" applyNumberFormat="1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165" fontId="3" fillId="0" borderId="10" xfId="1" applyNumberFormat="1" applyFont="1" applyBorder="1" applyAlignment="1">
      <alignment horizontal="center" vertical="center" wrapText="1"/>
    </xf>
    <xf numFmtId="165" fontId="3" fillId="0" borderId="14" xfId="1" applyNumberFormat="1" applyFont="1" applyBorder="1" applyAlignment="1">
      <alignment horizontal="center" vertical="center" wrapText="1"/>
    </xf>
    <xf numFmtId="165" fontId="3" fillId="0" borderId="13" xfId="1" applyNumberFormat="1" applyFont="1" applyBorder="1" applyAlignment="1">
      <alignment horizontal="center" vertical="center" wrapText="1"/>
    </xf>
    <xf numFmtId="165" fontId="3" fillId="0" borderId="8" xfId="1" applyNumberFormat="1" applyFont="1" applyBorder="1" applyAlignment="1">
      <alignment horizontal="center" vertical="center" wrapText="1"/>
    </xf>
    <xf numFmtId="165" fontId="3" fillId="0" borderId="7" xfId="1" applyNumberFormat="1" applyFont="1" applyBorder="1" applyAlignment="1">
      <alignment horizontal="center" vertical="center" wrapText="1"/>
    </xf>
    <xf numFmtId="165" fontId="8" fillId="0" borderId="3" xfId="1" applyNumberFormat="1" applyFont="1" applyBorder="1" applyAlignment="1">
      <alignment horizontal="center" vertical="center" wrapText="1"/>
    </xf>
    <xf numFmtId="165" fontId="0" fillId="0" borderId="12" xfId="1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10" fillId="0" borderId="0" xfId="0" applyFont="1"/>
    <xf numFmtId="0" fontId="6" fillId="0" borderId="0" xfId="0" applyFont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" fontId="11" fillId="2" borderId="15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 wrapText="1"/>
    </xf>
    <xf numFmtId="165" fontId="2" fillId="0" borderId="10" xfId="1" applyNumberFormat="1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1" fontId="11" fillId="2" borderId="26" xfId="0" applyNumberFormat="1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165" fontId="2" fillId="0" borderId="30" xfId="1" applyNumberFormat="1" applyFont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 wrapText="1"/>
    </xf>
    <xf numFmtId="1" fontId="5" fillId="0" borderId="0" xfId="0" applyNumberFormat="1" applyFont="1" applyBorder="1" applyAlignment="1">
      <alignment horizontal="center" vertical="center"/>
    </xf>
    <xf numFmtId="0" fontId="15" fillId="5" borderId="31" xfId="2" applyFont="1" applyFill="1" applyBorder="1" applyAlignment="1">
      <alignment vertical="top" wrapText="1"/>
    </xf>
    <xf numFmtId="0" fontId="2" fillId="0" borderId="0" xfId="2" applyAlignment="1">
      <alignment vertical="top" wrapText="1"/>
    </xf>
    <xf numFmtId="1" fontId="11" fillId="2" borderId="15" xfId="2" applyNumberFormat="1" applyFont="1" applyFill="1" applyBorder="1" applyAlignment="1">
      <alignment horizontal="center" vertical="center" wrapText="1"/>
    </xf>
    <xf numFmtId="1" fontId="11" fillId="2" borderId="26" xfId="2" applyNumberFormat="1" applyFont="1" applyFill="1" applyBorder="1" applyAlignment="1">
      <alignment horizontal="center" vertical="center" wrapText="1"/>
    </xf>
    <xf numFmtId="0" fontId="5" fillId="2" borderId="16" xfId="2" applyFont="1" applyFill="1" applyBorder="1" applyAlignment="1">
      <alignment horizontal="center" vertical="center"/>
    </xf>
    <xf numFmtId="0" fontId="2" fillId="0" borderId="0" xfId="2"/>
    <xf numFmtId="1" fontId="2" fillId="0" borderId="0" xfId="2" applyNumberFormat="1"/>
    <xf numFmtId="1" fontId="3" fillId="0" borderId="13" xfId="2" applyNumberFormat="1" applyFont="1" applyBorder="1" applyAlignment="1">
      <alignment horizontal="center" vertical="center" wrapText="1"/>
    </xf>
    <xf numFmtId="166" fontId="3" fillId="0" borderId="27" xfId="2" applyNumberFormat="1" applyFont="1" applyBorder="1" applyAlignment="1">
      <alignment horizontal="center" vertical="center" wrapText="1"/>
    </xf>
    <xf numFmtId="165" fontId="0" fillId="0" borderId="10" xfId="3" applyNumberFormat="1" applyFont="1" applyBorder="1" applyAlignment="1">
      <alignment horizontal="center" vertical="center"/>
    </xf>
    <xf numFmtId="167" fontId="2" fillId="0" borderId="10" xfId="2" applyNumberFormat="1" applyBorder="1" applyAlignment="1">
      <alignment horizontal="center" vertical="center"/>
    </xf>
    <xf numFmtId="0" fontId="2" fillId="0" borderId="10" xfId="3" quotePrefix="1" applyNumberFormat="1" applyFont="1" applyBorder="1" applyAlignment="1">
      <alignment horizontal="center" vertical="center"/>
    </xf>
    <xf numFmtId="4" fontId="2" fillId="0" borderId="0" xfId="2" applyNumberFormat="1"/>
    <xf numFmtId="0" fontId="15" fillId="5" borderId="31" xfId="4" applyFont="1" applyFill="1" applyBorder="1" applyAlignment="1">
      <alignment horizontal="center" vertical="top" wrapText="1"/>
    </xf>
    <xf numFmtId="1" fontId="2" fillId="0" borderId="0" xfId="2" applyNumberFormat="1" applyAlignment="1">
      <alignment horizontal="center" vertical="center"/>
    </xf>
    <xf numFmtId="14" fontId="2" fillId="0" borderId="0" xfId="2" applyNumberFormat="1"/>
    <xf numFmtId="0" fontId="2" fillId="0" borderId="10" xfId="2" applyNumberFormat="1" applyBorder="1" applyAlignment="1">
      <alignment horizontal="center" vertical="center"/>
    </xf>
    <xf numFmtId="0" fontId="5" fillId="2" borderId="16" xfId="2" applyFont="1" applyFill="1" applyBorder="1" applyAlignment="1">
      <alignment horizontal="center" vertical="center" wrapText="1"/>
    </xf>
    <xf numFmtId="1" fontId="3" fillId="0" borderId="10" xfId="0" applyNumberFormat="1" applyFont="1" applyBorder="1" applyAlignment="1">
      <alignment horizontal="center" vertical="center" wrapText="1"/>
    </xf>
    <xf numFmtId="166" fontId="3" fillId="0" borderId="10" xfId="0" applyNumberFormat="1" applyFont="1" applyBorder="1" applyAlignment="1">
      <alignment horizontal="center" vertical="center" wrapText="1"/>
    </xf>
    <xf numFmtId="165" fontId="3" fillId="0" borderId="13" xfId="3" applyNumberFormat="1" applyFont="1" applyBorder="1" applyAlignment="1">
      <alignment horizontal="center" vertical="center" wrapText="1"/>
    </xf>
    <xf numFmtId="0" fontId="18" fillId="4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0" fillId="6" borderId="34" xfId="0" applyFont="1" applyFill="1" applyBorder="1"/>
    <xf numFmtId="0" fontId="19" fillId="5" borderId="35" xfId="0" applyFont="1" applyFill="1" applyBorder="1"/>
    <xf numFmtId="0" fontId="13" fillId="3" borderId="22" xfId="0" applyFont="1" applyFill="1" applyBorder="1" applyAlignment="1">
      <alignment horizontal="center" vertical="center"/>
    </xf>
    <xf numFmtId="0" fontId="13" fillId="3" borderId="23" xfId="0" applyFont="1" applyFill="1" applyBorder="1" applyAlignment="1">
      <alignment horizontal="center" vertical="center"/>
    </xf>
    <xf numFmtId="0" fontId="13" fillId="3" borderId="21" xfId="0" applyFont="1" applyFill="1" applyBorder="1" applyAlignment="1">
      <alignment horizontal="center" vertical="center"/>
    </xf>
    <xf numFmtId="0" fontId="13" fillId="3" borderId="28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13" fillId="3" borderId="29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/>
    </xf>
    <xf numFmtId="0" fontId="7" fillId="3" borderId="22" xfId="0" applyFont="1" applyFill="1" applyBorder="1" applyAlignment="1">
      <alignment horizontal="center" vertical="center"/>
    </xf>
    <xf numFmtId="0" fontId="7" fillId="3" borderId="21" xfId="0" applyFont="1" applyFill="1" applyBorder="1" applyAlignment="1">
      <alignment horizontal="center" vertical="center"/>
    </xf>
    <xf numFmtId="0" fontId="7" fillId="3" borderId="24" xfId="0" applyFont="1" applyFill="1" applyBorder="1" applyAlignment="1">
      <alignment horizontal="center" vertical="center"/>
    </xf>
    <xf numFmtId="0" fontId="7" fillId="3" borderId="25" xfId="0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>
      <alignment horizontal="center" vertical="center"/>
    </xf>
    <xf numFmtId="1" fontId="13" fillId="3" borderId="21" xfId="0" applyNumberFormat="1" applyFont="1" applyFill="1" applyBorder="1" applyAlignment="1">
      <alignment horizontal="center" vertical="center"/>
    </xf>
    <xf numFmtId="1" fontId="13" fillId="3" borderId="24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5" xfId="0" applyNumberFormat="1" applyFont="1" applyFill="1" applyBorder="1" applyAlignment="1">
      <alignment horizontal="center" vertical="center"/>
    </xf>
    <xf numFmtId="0" fontId="5" fillId="2" borderId="36" xfId="2" applyFont="1" applyFill="1" applyBorder="1" applyAlignment="1">
      <alignment horizontal="center" vertical="center"/>
    </xf>
    <xf numFmtId="0" fontId="2" fillId="0" borderId="34" xfId="2" applyBorder="1"/>
  </cellXfs>
  <cellStyles count="5">
    <cellStyle name="Comma" xfId="1" builtinId="3"/>
    <cellStyle name="Comma 2" xfId="3" xr:uid="{944AB369-6F0C-4506-8988-BD037723BA09}"/>
    <cellStyle name="Normal" xfId="0" builtinId="0"/>
    <cellStyle name="Normal 2" xfId="2" xr:uid="{562DF12B-7D59-4325-8710-188C31D1AB20}"/>
    <cellStyle name="Normal 2 2" xfId="4" xr:uid="{C2DC813A-1B92-4F72-9164-E49D74D0C8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bu, Praveen" id="{6578C913-EC23-45AD-80A2-6D04FFB22A7D}" userId="S::praveen.babu@sulzer.com::08c96b94-1b73-4fc8-aab9-df78a67d49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C3" dT="2022-07-21T06:37:22.26" personId="{6578C913-EC23-45AD-80A2-6D04FFB22A7D}" id="{10BD5F36-8452-4E84-89C6-B866BDC185CA}">
    <text>Consumables and others - 0.94
Castings - 0.92
Buyouts - 0.9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L30"/>
  <sheetViews>
    <sheetView zoomScaleNormal="100" zoomScaleSheetLayoutView="100" workbookViewId="0">
      <pane xSplit="14" ySplit="3" topLeftCell="W4" activePane="bottomRight" state="frozen"/>
      <selection pane="topRight" activeCell="J1" sqref="J1"/>
      <selection pane="bottomLeft" activeCell="A4" sqref="A4"/>
      <selection pane="bottomRight" activeCell="J8" sqref="J8"/>
    </sheetView>
  </sheetViews>
  <sheetFormatPr defaultRowHeight="15" x14ac:dyDescent="0.25"/>
  <cols>
    <col min="1" max="1" width="5.140625" customWidth="1"/>
    <col min="2" max="2" width="6" customWidth="1"/>
    <col min="3" max="3" width="6.42578125" customWidth="1"/>
    <col min="4" max="6" width="9.5703125" customWidth="1"/>
    <col min="7" max="7" width="15.140625" bestFit="1" customWidth="1"/>
    <col min="8" max="8" width="8.7109375" bestFit="1" customWidth="1"/>
    <col min="9" max="9" width="8" customWidth="1"/>
    <col min="10" max="10" width="26.85546875" customWidth="1"/>
    <col min="11" max="11" width="12" customWidth="1"/>
    <col min="12" max="12" width="12.140625" customWidth="1"/>
    <col min="13" max="13" width="14.5703125" customWidth="1"/>
    <col min="14" max="14" width="16.5703125" customWidth="1"/>
    <col min="15" max="15" width="2.42578125" style="14" customWidth="1"/>
    <col min="16" max="16" width="14.42578125" customWidth="1"/>
    <col min="17" max="17" width="16.28515625" customWidth="1"/>
    <col min="18" max="18" width="14.42578125" customWidth="1"/>
    <col min="19" max="19" width="16.28515625" customWidth="1"/>
    <col min="20" max="20" width="6.7109375" style="10" customWidth="1"/>
    <col min="21" max="21" width="14.42578125" customWidth="1"/>
    <col min="22" max="22" width="16" customWidth="1"/>
    <col min="23" max="24" width="6.5703125" style="3" customWidth="1"/>
    <col min="25" max="25" width="14.28515625" customWidth="1"/>
    <col min="26" max="26" width="7.42578125" customWidth="1"/>
    <col min="27" max="27" width="15.140625" customWidth="1"/>
    <col min="28" max="28" width="12.85546875" customWidth="1"/>
    <col min="29" max="29" width="12.42578125" customWidth="1"/>
    <col min="30" max="30" width="15.7109375" customWidth="1"/>
    <col min="31" max="31" width="14.140625" customWidth="1"/>
    <col min="32" max="32" width="3.28515625" customWidth="1"/>
    <col min="33" max="33" width="11.85546875" customWidth="1"/>
    <col min="34" max="34" width="12.7109375" customWidth="1"/>
    <col min="35" max="35" width="12.140625" customWidth="1"/>
    <col min="36" max="36" width="12.7109375" customWidth="1"/>
    <col min="37" max="37" width="2.5703125" customWidth="1"/>
  </cols>
  <sheetData>
    <row r="1" spans="1:38" s="36" customFormat="1" ht="23.65" customHeight="1" thickBot="1" x14ac:dyDescent="0.35">
      <c r="G1" s="81" t="s">
        <v>68</v>
      </c>
      <c r="H1" s="81">
        <v>1.05</v>
      </c>
      <c r="K1" s="50" t="s">
        <v>8</v>
      </c>
      <c r="L1" s="80">
        <v>0.75</v>
      </c>
      <c r="M1" s="91" t="s">
        <v>19</v>
      </c>
      <c r="N1" s="92"/>
      <c r="O1" s="37"/>
      <c r="P1" s="38" t="s">
        <v>11</v>
      </c>
      <c r="Q1" s="39" t="s">
        <v>23</v>
      </c>
      <c r="R1" s="38" t="s">
        <v>11</v>
      </c>
      <c r="S1" s="39" t="s">
        <v>20</v>
      </c>
      <c r="T1" s="40"/>
      <c r="U1" s="95" t="s">
        <v>16</v>
      </c>
      <c r="V1" s="96"/>
      <c r="W1" s="99" t="s">
        <v>12</v>
      </c>
      <c r="X1" s="100"/>
      <c r="Y1" s="100"/>
      <c r="Z1" s="100"/>
      <c r="AA1" s="100"/>
      <c r="AB1" s="100"/>
      <c r="AC1" s="100"/>
      <c r="AD1" s="101"/>
      <c r="AG1" s="83" t="s">
        <v>28</v>
      </c>
      <c r="AH1" s="84"/>
      <c r="AI1" s="84"/>
      <c r="AJ1" s="85"/>
    </row>
    <row r="2" spans="1:38" s="10" customFormat="1" ht="21.75" thickBot="1" x14ac:dyDescent="0.3">
      <c r="K2" s="51" t="s">
        <v>26</v>
      </c>
      <c r="L2" s="80">
        <v>0.95</v>
      </c>
      <c r="M2" s="41" t="s">
        <v>9</v>
      </c>
      <c r="N2" s="79" t="s">
        <v>67</v>
      </c>
      <c r="O2" s="42"/>
      <c r="P2" s="93" t="str">
        <f>_xlfn.CONCAT((_xlfn.UNIQUE((C4:C29))),)</f>
        <v/>
      </c>
      <c r="Q2" s="94"/>
      <c r="R2" s="89" t="str">
        <f>P2</f>
        <v/>
      </c>
      <c r="S2" s="90"/>
      <c r="T2" s="15"/>
      <c r="U2" s="97"/>
      <c r="V2" s="98"/>
      <c r="W2" s="102"/>
      <c r="X2" s="103"/>
      <c r="Y2" s="103"/>
      <c r="Z2" s="103"/>
      <c r="AA2" s="103"/>
      <c r="AB2" s="103"/>
      <c r="AC2" s="103"/>
      <c r="AD2" s="104"/>
      <c r="AG2" s="86"/>
      <c r="AH2" s="87"/>
      <c r="AI2" s="87"/>
      <c r="AJ2" s="88"/>
    </row>
    <row r="3" spans="1:38" s="10" customFormat="1" ht="47.25" customHeight="1" thickBot="1" x14ac:dyDescent="0.3">
      <c r="A3" s="45" t="s">
        <v>0</v>
      </c>
      <c r="B3" s="43" t="s">
        <v>5</v>
      </c>
      <c r="C3" s="56" t="s">
        <v>34</v>
      </c>
      <c r="D3" s="43" t="s">
        <v>36</v>
      </c>
      <c r="E3" s="43" t="s">
        <v>21</v>
      </c>
      <c r="F3" s="43" t="s">
        <v>37</v>
      </c>
      <c r="G3" s="43" t="s">
        <v>22</v>
      </c>
      <c r="H3" s="43" t="s">
        <v>27</v>
      </c>
      <c r="I3" s="43" t="s">
        <v>35</v>
      </c>
      <c r="J3" s="43" t="s">
        <v>1</v>
      </c>
      <c r="K3" s="43" t="s">
        <v>14</v>
      </c>
      <c r="L3" s="44" t="s">
        <v>13</v>
      </c>
      <c r="M3" s="21" t="s">
        <v>6</v>
      </c>
      <c r="N3" s="22" t="s">
        <v>7</v>
      </c>
      <c r="O3" s="12"/>
      <c r="P3" s="21" t="s">
        <v>17</v>
      </c>
      <c r="Q3" s="22" t="s">
        <v>2</v>
      </c>
      <c r="R3" s="21" t="s">
        <v>17</v>
      </c>
      <c r="S3" s="22" t="s">
        <v>2</v>
      </c>
      <c r="T3" s="24" t="s">
        <v>18</v>
      </c>
      <c r="U3" s="21" t="s">
        <v>17</v>
      </c>
      <c r="V3" s="22" t="s">
        <v>2</v>
      </c>
      <c r="W3" s="46" t="s">
        <v>9</v>
      </c>
      <c r="X3" s="52" t="s">
        <v>25</v>
      </c>
      <c r="Y3" s="33" t="s">
        <v>4</v>
      </c>
      <c r="Z3" s="33" t="s">
        <v>3</v>
      </c>
      <c r="AA3" s="33" t="s">
        <v>15</v>
      </c>
      <c r="AB3" s="53" t="s">
        <v>24</v>
      </c>
      <c r="AC3" s="35" t="s">
        <v>33</v>
      </c>
      <c r="AD3" s="35" t="s">
        <v>72</v>
      </c>
      <c r="AE3" s="48" t="s">
        <v>10</v>
      </c>
      <c r="AG3" s="21" t="s">
        <v>30</v>
      </c>
      <c r="AH3" s="54" t="s">
        <v>31</v>
      </c>
      <c r="AI3" s="54" t="s">
        <v>32</v>
      </c>
      <c r="AJ3" s="22" t="s">
        <v>29</v>
      </c>
      <c r="AL3" s="54" t="s">
        <v>49</v>
      </c>
    </row>
    <row r="4" spans="1:38" ht="15" customHeight="1" x14ac:dyDescent="0.25">
      <c r="A4" s="19">
        <v>1</v>
      </c>
      <c r="B4" s="20"/>
      <c r="C4" s="20"/>
      <c r="D4" s="20" t="str">
        <f>IF('SAP Extract'!D2=0, "", 'SAP Extract'!D2)</f>
        <v/>
      </c>
      <c r="E4" s="20" t="str">
        <f>IF('SAP Extract'!E2=0, "", 'SAP Extract'!E2)</f>
        <v/>
      </c>
      <c r="F4" s="20" t="str">
        <f>IF('SAP Extract'!F2=0, "", 'SAP Extract'!F2)</f>
        <v/>
      </c>
      <c r="G4" s="20" t="str">
        <f>IF('SAP Extract'!G2=0, "", 'SAP Extract'!G2)</f>
        <v/>
      </c>
      <c r="H4" s="76" t="str">
        <f>IF('SAP Extract'!H2=0, "", 'SAP Extract'!H2)</f>
        <v/>
      </c>
      <c r="I4" s="77" t="str">
        <f>IF('SAP Extract'!I2=0, "", 'SAP Extract'!I2)</f>
        <v/>
      </c>
      <c r="J4" s="20" t="str">
        <f>IF('SAP Extract'!J2=0, "", 'SAP Extract'!J2)</f>
        <v/>
      </c>
      <c r="K4" s="78" t="str">
        <f>IF('SAP Extract'!K2=0, "", 'SAP Extract'!K2)</f>
        <v/>
      </c>
      <c r="L4" s="26" t="e">
        <f>K4/H4</f>
        <v>#VALUE!</v>
      </c>
      <c r="M4" s="27" t="e">
        <f t="shared" ref="M4:M29" si="0">ROUNDUP((IF((AJ4&gt;0),(AJ4/$L$1/$L$2),(((MAX(AG4:AI4))/$L$1/$L$2)))), 0)</f>
        <v>#VALUE!</v>
      </c>
      <c r="N4" s="26" t="e">
        <f t="shared" ref="N4:N29" si="1">M4*H4</f>
        <v>#VALUE!</v>
      </c>
      <c r="O4" s="13"/>
      <c r="P4" s="27"/>
      <c r="Q4" s="26" t="e">
        <f t="shared" ref="Q4:Q29" si="2">P4*H4</f>
        <v>#VALUE!</v>
      </c>
      <c r="R4" s="27"/>
      <c r="S4" s="26" t="e">
        <f t="shared" ref="S4:S29" si="3">R4*H4</f>
        <v>#VALUE!</v>
      </c>
      <c r="T4" s="23">
        <v>0.7</v>
      </c>
      <c r="U4" s="27">
        <f>R4/T4</f>
        <v>0</v>
      </c>
      <c r="V4" s="26" t="e">
        <f t="shared" ref="V4:V29" si="4">U4*H4</f>
        <v>#VALUE!</v>
      </c>
      <c r="W4" s="32" t="str">
        <f>'SAP Extract'!R2</f>
        <v/>
      </c>
      <c r="X4" s="32">
        <f>'SAP Extract'!S2</f>
        <v>1</v>
      </c>
      <c r="Y4" s="32" t="str">
        <f>'SAP Extract'!T2</f>
        <v/>
      </c>
      <c r="Z4" s="32">
        <f>'SAP Extract'!U2</f>
        <v>0</v>
      </c>
      <c r="AA4" s="32" t="str">
        <f>'SAP Extract'!V2</f>
        <v/>
      </c>
      <c r="AB4" s="49">
        <v>1</v>
      </c>
      <c r="AC4" s="55">
        <v>0.94</v>
      </c>
      <c r="AD4" s="34" t="e">
        <f>IF(Z4&gt;2010,((Y4*AB4*X4)/(POWER(AC4, (2025-Z4)))), ((Y4*AB4*X4)/(POWER(AC4, 5))))</f>
        <v>#VALUE!</v>
      </c>
      <c r="AE4" s="34" t="e">
        <f t="shared" ref="AE4:AE29" si="5">M4-L4</f>
        <v>#VALUE!</v>
      </c>
      <c r="AF4" s="3">
        <f>A4</f>
        <v>1</v>
      </c>
      <c r="AG4" s="27" t="e">
        <f t="shared" ref="AG4:AG29" si="6">L4</f>
        <v>#VALUE!</v>
      </c>
      <c r="AH4" s="25">
        <f>U4</f>
        <v>0</v>
      </c>
      <c r="AI4" s="25" t="e">
        <f>AD4</f>
        <v>#VALUE!</v>
      </c>
      <c r="AJ4" s="26"/>
      <c r="AL4" s="25"/>
    </row>
    <row r="5" spans="1:38" ht="15" customHeight="1" x14ac:dyDescent="0.25">
      <c r="A5" s="17">
        <v>2</v>
      </c>
      <c r="B5" s="2"/>
      <c r="C5" s="2"/>
      <c r="D5" s="20" t="str">
        <f>IF('SAP Extract'!D3=0, "", 'SAP Extract'!D3)</f>
        <v/>
      </c>
      <c r="E5" s="20" t="str">
        <f>IF('SAP Extract'!E3=0, "", 'SAP Extract'!E3)</f>
        <v/>
      </c>
      <c r="F5" s="20" t="str">
        <f>IF('SAP Extract'!F3=0, "", 'SAP Extract'!F3)</f>
        <v/>
      </c>
      <c r="G5" s="20" t="str">
        <f>IF('SAP Extract'!G3=0, "", 'SAP Extract'!G3)</f>
        <v/>
      </c>
      <c r="H5" s="76" t="str">
        <f>IF('SAP Extract'!H3=0, "", 'SAP Extract'!H3)</f>
        <v/>
      </c>
      <c r="I5" s="77" t="str">
        <f>IF('SAP Extract'!I3=0, "", 'SAP Extract'!I3)</f>
        <v/>
      </c>
      <c r="J5" s="20" t="str">
        <f>IF('SAP Extract'!J3=0, "", 'SAP Extract'!J3)</f>
        <v/>
      </c>
      <c r="K5" s="78" t="str">
        <f>IF('SAP Extract'!K3=0, "", 'SAP Extract'!K3)</f>
        <v/>
      </c>
      <c r="L5" s="28" t="e">
        <f t="shared" ref="L5:L29" si="7">K5/H5</f>
        <v>#VALUE!</v>
      </c>
      <c r="M5" s="27" t="e">
        <f t="shared" si="0"/>
        <v>#VALUE!</v>
      </c>
      <c r="N5" s="28" t="e">
        <f t="shared" si="1"/>
        <v>#VALUE!</v>
      </c>
      <c r="O5" s="13"/>
      <c r="P5" s="29"/>
      <c r="Q5" s="26" t="e">
        <f t="shared" si="2"/>
        <v>#VALUE!</v>
      </c>
      <c r="R5" s="27"/>
      <c r="S5" s="28" t="e">
        <f t="shared" si="3"/>
        <v>#VALUE!</v>
      </c>
      <c r="T5" s="23">
        <v>0.7</v>
      </c>
      <c r="U5" s="27">
        <f t="shared" ref="U5:U7" si="8">R5/T5</f>
        <v>0</v>
      </c>
      <c r="V5" s="28" t="e">
        <f t="shared" si="4"/>
        <v>#VALUE!</v>
      </c>
      <c r="W5" s="32" t="str">
        <f>'SAP Extract'!R3</f>
        <v/>
      </c>
      <c r="X5" s="32">
        <f>'SAP Extract'!S3</f>
        <v>1</v>
      </c>
      <c r="Y5" s="32" t="str">
        <f>'SAP Extract'!T3</f>
        <v/>
      </c>
      <c r="Z5" s="32">
        <f>'SAP Extract'!U3</f>
        <v>0</v>
      </c>
      <c r="AA5" s="32" t="str">
        <f>'SAP Extract'!V3</f>
        <v/>
      </c>
      <c r="AB5" s="49">
        <v>1</v>
      </c>
      <c r="AC5" s="55">
        <v>0.94</v>
      </c>
      <c r="AD5" s="34" t="e">
        <f t="shared" ref="AD5:AD29" si="9">IF(Z5&gt;2010,((Y5*AB5*X5)/(POWER(AC5, (2025-Z5)))), ((Y5*AB5*X5)/(POWER(AC5, 5))))</f>
        <v>#VALUE!</v>
      </c>
      <c r="AE5" s="31" t="e">
        <f t="shared" si="5"/>
        <v>#VALUE!</v>
      </c>
      <c r="AF5" s="3">
        <f t="shared" ref="AF5:AF29" si="10">A5</f>
        <v>2</v>
      </c>
      <c r="AG5" s="27" t="e">
        <f t="shared" si="6"/>
        <v>#VALUE!</v>
      </c>
      <c r="AH5" s="25">
        <f t="shared" ref="AH5:AH10" si="11">U5</f>
        <v>0</v>
      </c>
      <c r="AI5" s="25" t="e">
        <f t="shared" ref="AI5:AI10" si="12">AD5</f>
        <v>#VALUE!</v>
      </c>
      <c r="AJ5" s="26"/>
      <c r="AL5" s="25"/>
    </row>
    <row r="6" spans="1:38" ht="15" customHeight="1" x14ac:dyDescent="0.25">
      <c r="A6" s="17">
        <v>3</v>
      </c>
      <c r="B6" s="1"/>
      <c r="C6" s="1"/>
      <c r="D6" s="20" t="str">
        <f>IF('SAP Extract'!D4=0, "", 'SAP Extract'!D4)</f>
        <v/>
      </c>
      <c r="E6" s="20" t="str">
        <f>IF('SAP Extract'!E4=0, "", 'SAP Extract'!E4)</f>
        <v/>
      </c>
      <c r="F6" s="20" t="str">
        <f>IF('SAP Extract'!F4=0, "", 'SAP Extract'!F4)</f>
        <v/>
      </c>
      <c r="G6" s="20" t="str">
        <f>IF('SAP Extract'!G4=0, "", 'SAP Extract'!G4)</f>
        <v/>
      </c>
      <c r="H6" s="76" t="str">
        <f>IF('SAP Extract'!H4=0, "", 'SAP Extract'!H4)</f>
        <v/>
      </c>
      <c r="I6" s="77" t="str">
        <f>IF('SAP Extract'!I4=0, "", 'SAP Extract'!I4)</f>
        <v/>
      </c>
      <c r="J6" s="20" t="str">
        <f>IF('SAP Extract'!J4=0, "", 'SAP Extract'!J4)</f>
        <v/>
      </c>
      <c r="K6" s="78" t="str">
        <f>IF('SAP Extract'!K4=0, "", 'SAP Extract'!K4)</f>
        <v/>
      </c>
      <c r="L6" s="28" t="e">
        <f t="shared" si="7"/>
        <v>#VALUE!</v>
      </c>
      <c r="M6" s="27" t="e">
        <f t="shared" si="0"/>
        <v>#VALUE!</v>
      </c>
      <c r="N6" s="28" t="e">
        <f t="shared" si="1"/>
        <v>#VALUE!</v>
      </c>
      <c r="O6" s="13"/>
      <c r="P6" s="29"/>
      <c r="Q6" s="26" t="e">
        <f t="shared" si="2"/>
        <v>#VALUE!</v>
      </c>
      <c r="R6" s="27"/>
      <c r="S6" s="28" t="e">
        <f t="shared" si="3"/>
        <v>#VALUE!</v>
      </c>
      <c r="T6" s="23">
        <v>0.7</v>
      </c>
      <c r="U6" s="27">
        <f t="shared" si="8"/>
        <v>0</v>
      </c>
      <c r="V6" s="28" t="e">
        <f t="shared" si="4"/>
        <v>#VALUE!</v>
      </c>
      <c r="W6" s="32" t="str">
        <f>'SAP Extract'!R4</f>
        <v/>
      </c>
      <c r="X6" s="32">
        <f>'SAP Extract'!S4</f>
        <v>1</v>
      </c>
      <c r="Y6" s="32" t="str">
        <f>'SAP Extract'!T4</f>
        <v/>
      </c>
      <c r="Z6" s="32">
        <f>'SAP Extract'!U4</f>
        <v>0</v>
      </c>
      <c r="AA6" s="32" t="str">
        <f>'SAP Extract'!V4</f>
        <v/>
      </c>
      <c r="AB6" s="49">
        <v>1</v>
      </c>
      <c r="AC6" s="55">
        <v>0.94</v>
      </c>
      <c r="AD6" s="34" t="e">
        <f t="shared" si="9"/>
        <v>#VALUE!</v>
      </c>
      <c r="AE6" s="31" t="e">
        <f t="shared" si="5"/>
        <v>#VALUE!</v>
      </c>
      <c r="AF6" s="3">
        <f t="shared" si="10"/>
        <v>3</v>
      </c>
      <c r="AG6" s="27" t="e">
        <f t="shared" si="6"/>
        <v>#VALUE!</v>
      </c>
      <c r="AH6" s="25">
        <f t="shared" si="11"/>
        <v>0</v>
      </c>
      <c r="AI6" s="25" t="e">
        <f t="shared" si="12"/>
        <v>#VALUE!</v>
      </c>
      <c r="AJ6" s="26"/>
      <c r="AL6" s="25"/>
    </row>
    <row r="7" spans="1:38" ht="15" customHeight="1" x14ac:dyDescent="0.25">
      <c r="A7" s="17">
        <v>4</v>
      </c>
      <c r="B7" s="1"/>
      <c r="C7" s="1"/>
      <c r="D7" s="20" t="str">
        <f>IF('SAP Extract'!D5=0, "", 'SAP Extract'!D5)</f>
        <v/>
      </c>
      <c r="E7" s="20" t="str">
        <f>IF('SAP Extract'!E5=0, "", 'SAP Extract'!E5)</f>
        <v/>
      </c>
      <c r="F7" s="20" t="str">
        <f>IF('SAP Extract'!F5=0, "", 'SAP Extract'!F5)</f>
        <v/>
      </c>
      <c r="G7" s="20" t="str">
        <f>IF('SAP Extract'!G5=0, "", 'SAP Extract'!G5)</f>
        <v/>
      </c>
      <c r="H7" s="76" t="str">
        <f>IF('SAP Extract'!H5=0, "", 'SAP Extract'!H5)</f>
        <v/>
      </c>
      <c r="I7" s="77" t="str">
        <f>IF('SAP Extract'!I5=0, "", 'SAP Extract'!I5)</f>
        <v/>
      </c>
      <c r="J7" s="20" t="str">
        <f>IF('SAP Extract'!J5=0, "", 'SAP Extract'!J5)</f>
        <v/>
      </c>
      <c r="K7" s="78" t="str">
        <f>IF('SAP Extract'!K5=0, "", 'SAP Extract'!K5)</f>
        <v/>
      </c>
      <c r="L7" s="28" t="e">
        <f t="shared" si="7"/>
        <v>#VALUE!</v>
      </c>
      <c r="M7" s="27" t="e">
        <f t="shared" si="0"/>
        <v>#VALUE!</v>
      </c>
      <c r="N7" s="28" t="e">
        <f t="shared" si="1"/>
        <v>#VALUE!</v>
      </c>
      <c r="O7" s="13"/>
      <c r="P7" s="29"/>
      <c r="Q7" s="26" t="e">
        <f t="shared" si="2"/>
        <v>#VALUE!</v>
      </c>
      <c r="R7" s="27"/>
      <c r="S7" s="28" t="e">
        <f t="shared" si="3"/>
        <v>#VALUE!</v>
      </c>
      <c r="T7" s="23">
        <v>0.7</v>
      </c>
      <c r="U7" s="27">
        <f t="shared" si="8"/>
        <v>0</v>
      </c>
      <c r="V7" s="28" t="e">
        <f t="shared" si="4"/>
        <v>#VALUE!</v>
      </c>
      <c r="W7" s="32" t="str">
        <f>'SAP Extract'!R5</f>
        <v/>
      </c>
      <c r="X7" s="32">
        <f>'SAP Extract'!S5</f>
        <v>1</v>
      </c>
      <c r="Y7" s="32" t="str">
        <f>'SAP Extract'!T5</f>
        <v/>
      </c>
      <c r="Z7" s="32">
        <f>'SAP Extract'!U5</f>
        <v>0</v>
      </c>
      <c r="AA7" s="32" t="str">
        <f>'SAP Extract'!V5</f>
        <v/>
      </c>
      <c r="AB7" s="49">
        <v>1</v>
      </c>
      <c r="AC7" s="55">
        <v>0.94</v>
      </c>
      <c r="AD7" s="34" t="e">
        <f t="shared" si="9"/>
        <v>#VALUE!</v>
      </c>
      <c r="AE7" s="31" t="e">
        <f t="shared" si="5"/>
        <v>#VALUE!</v>
      </c>
      <c r="AF7" s="3">
        <f t="shared" si="10"/>
        <v>4</v>
      </c>
      <c r="AG7" s="27" t="e">
        <f t="shared" si="6"/>
        <v>#VALUE!</v>
      </c>
      <c r="AH7" s="25">
        <f t="shared" si="11"/>
        <v>0</v>
      </c>
      <c r="AI7" s="25" t="e">
        <f t="shared" si="12"/>
        <v>#VALUE!</v>
      </c>
      <c r="AJ7" s="26"/>
      <c r="AL7" s="25"/>
    </row>
    <row r="8" spans="1:38" ht="15" customHeight="1" x14ac:dyDescent="0.25">
      <c r="A8" s="19">
        <v>5</v>
      </c>
      <c r="B8" s="1"/>
      <c r="C8" s="1"/>
      <c r="D8" s="20" t="str">
        <f>IF('SAP Extract'!D6=0, "", 'SAP Extract'!D6)</f>
        <v/>
      </c>
      <c r="E8" s="20" t="str">
        <f>IF('SAP Extract'!E6=0, "", 'SAP Extract'!E6)</f>
        <v/>
      </c>
      <c r="F8" s="20" t="str">
        <f>IF('SAP Extract'!F6=0, "", 'SAP Extract'!F6)</f>
        <v/>
      </c>
      <c r="G8" s="20" t="str">
        <f>IF('SAP Extract'!G6=0, "", 'SAP Extract'!G6)</f>
        <v/>
      </c>
      <c r="H8" s="76" t="str">
        <f>IF('SAP Extract'!H6=0, "", 'SAP Extract'!H6)</f>
        <v/>
      </c>
      <c r="I8" s="77" t="str">
        <f>IF('SAP Extract'!I6=0, "", 'SAP Extract'!I6)</f>
        <v/>
      </c>
      <c r="J8" s="20" t="str">
        <f>IF('SAP Extract'!J6=0, "", 'SAP Extract'!J6)</f>
        <v/>
      </c>
      <c r="K8" s="78" t="str">
        <f>IF('SAP Extract'!K6=0, "", 'SAP Extract'!K6)</f>
        <v/>
      </c>
      <c r="L8" s="28" t="e">
        <f t="shared" si="7"/>
        <v>#VALUE!</v>
      </c>
      <c r="M8" s="27" t="e">
        <f t="shared" si="0"/>
        <v>#VALUE!</v>
      </c>
      <c r="N8" s="28" t="e">
        <f t="shared" si="1"/>
        <v>#VALUE!</v>
      </c>
      <c r="O8" s="13"/>
      <c r="P8" s="29"/>
      <c r="Q8" s="26" t="e">
        <f t="shared" si="2"/>
        <v>#VALUE!</v>
      </c>
      <c r="R8" s="27"/>
      <c r="S8" s="28" t="e">
        <f t="shared" si="3"/>
        <v>#VALUE!</v>
      </c>
      <c r="T8" s="23">
        <v>0.7</v>
      </c>
      <c r="U8" s="27">
        <f t="shared" ref="U8" si="13">R8/T8</f>
        <v>0</v>
      </c>
      <c r="V8" s="28" t="e">
        <f t="shared" si="4"/>
        <v>#VALUE!</v>
      </c>
      <c r="W8" s="32" t="str">
        <f>'SAP Extract'!R6</f>
        <v/>
      </c>
      <c r="X8" s="32">
        <f>'SAP Extract'!S6</f>
        <v>1</v>
      </c>
      <c r="Y8" s="32" t="str">
        <f>'SAP Extract'!T6</f>
        <v/>
      </c>
      <c r="Z8" s="32">
        <f>'SAP Extract'!U6</f>
        <v>0</v>
      </c>
      <c r="AA8" s="32" t="str">
        <f>'SAP Extract'!V6</f>
        <v/>
      </c>
      <c r="AB8" s="49">
        <v>1</v>
      </c>
      <c r="AC8" s="55">
        <v>0.94</v>
      </c>
      <c r="AD8" s="34" t="e">
        <f t="shared" si="9"/>
        <v>#VALUE!</v>
      </c>
      <c r="AE8" s="31" t="e">
        <f t="shared" si="5"/>
        <v>#VALUE!</v>
      </c>
      <c r="AF8" s="3">
        <f t="shared" si="10"/>
        <v>5</v>
      </c>
      <c r="AG8" s="27" t="e">
        <f t="shared" si="6"/>
        <v>#VALUE!</v>
      </c>
      <c r="AH8" s="25">
        <f t="shared" si="11"/>
        <v>0</v>
      </c>
      <c r="AI8" s="25" t="e">
        <f t="shared" si="12"/>
        <v>#VALUE!</v>
      </c>
      <c r="AJ8" s="26"/>
      <c r="AL8" s="25"/>
    </row>
    <row r="9" spans="1:38" ht="15" customHeight="1" x14ac:dyDescent="0.25">
      <c r="A9" s="18">
        <v>6</v>
      </c>
      <c r="B9" s="1"/>
      <c r="C9" s="1"/>
      <c r="D9" s="20" t="str">
        <f>IF('SAP Extract'!D7=0, "", 'SAP Extract'!D7)</f>
        <v/>
      </c>
      <c r="E9" s="20" t="str">
        <f>IF('SAP Extract'!E7=0, "", 'SAP Extract'!E7)</f>
        <v/>
      </c>
      <c r="F9" s="20" t="str">
        <f>IF('SAP Extract'!F7=0, "", 'SAP Extract'!F7)</f>
        <v/>
      </c>
      <c r="G9" s="20" t="str">
        <f>IF('SAP Extract'!G7=0, "", 'SAP Extract'!G7)</f>
        <v/>
      </c>
      <c r="H9" s="76" t="str">
        <f>IF('SAP Extract'!H7=0, "", 'SAP Extract'!H7)</f>
        <v/>
      </c>
      <c r="I9" s="77" t="str">
        <f>IF('SAP Extract'!I7=0, "", 'SAP Extract'!I7)</f>
        <v/>
      </c>
      <c r="J9" s="20" t="str">
        <f>IF('SAP Extract'!J7=0, "", 'SAP Extract'!J7)</f>
        <v/>
      </c>
      <c r="K9" s="78" t="str">
        <f>IF('SAP Extract'!K7=0, "", 'SAP Extract'!K7)</f>
        <v/>
      </c>
      <c r="L9" s="28" t="e">
        <f t="shared" si="7"/>
        <v>#VALUE!</v>
      </c>
      <c r="M9" s="27" t="e">
        <f t="shared" si="0"/>
        <v>#VALUE!</v>
      </c>
      <c r="N9" s="28" t="e">
        <f t="shared" si="1"/>
        <v>#VALUE!</v>
      </c>
      <c r="O9" s="13"/>
      <c r="P9" s="29"/>
      <c r="Q9" s="26" t="e">
        <f t="shared" si="2"/>
        <v>#VALUE!</v>
      </c>
      <c r="R9" s="27"/>
      <c r="S9" s="28" t="e">
        <f t="shared" si="3"/>
        <v>#VALUE!</v>
      </c>
      <c r="T9" s="23">
        <v>0.7</v>
      </c>
      <c r="U9" s="27">
        <f t="shared" ref="U9" si="14">R9/T9</f>
        <v>0</v>
      </c>
      <c r="V9" s="28" t="e">
        <f t="shared" si="4"/>
        <v>#VALUE!</v>
      </c>
      <c r="W9" s="32" t="str">
        <f>'SAP Extract'!R7</f>
        <v/>
      </c>
      <c r="X9" s="32">
        <f>'SAP Extract'!S7</f>
        <v>1</v>
      </c>
      <c r="Y9" s="32" t="str">
        <f>'SAP Extract'!T7</f>
        <v/>
      </c>
      <c r="Z9" s="32">
        <f>'SAP Extract'!U7</f>
        <v>0</v>
      </c>
      <c r="AA9" s="32" t="str">
        <f>'SAP Extract'!V7</f>
        <v/>
      </c>
      <c r="AB9" s="49">
        <v>1</v>
      </c>
      <c r="AC9" s="55">
        <v>0.94</v>
      </c>
      <c r="AD9" s="34" t="e">
        <f t="shared" si="9"/>
        <v>#VALUE!</v>
      </c>
      <c r="AE9" s="31" t="e">
        <f t="shared" si="5"/>
        <v>#VALUE!</v>
      </c>
      <c r="AF9" s="3">
        <f t="shared" si="10"/>
        <v>6</v>
      </c>
      <c r="AG9" s="27" t="e">
        <f t="shared" si="6"/>
        <v>#VALUE!</v>
      </c>
      <c r="AH9" s="25">
        <f t="shared" si="11"/>
        <v>0</v>
      </c>
      <c r="AI9" s="25" t="e">
        <f t="shared" si="12"/>
        <v>#VALUE!</v>
      </c>
      <c r="AJ9" s="26"/>
      <c r="AL9" s="25"/>
    </row>
    <row r="10" spans="1:38" ht="15" customHeight="1" x14ac:dyDescent="0.25">
      <c r="A10" s="17">
        <v>7</v>
      </c>
      <c r="B10" s="1"/>
      <c r="C10" s="1"/>
      <c r="D10" s="20" t="str">
        <f>IF('SAP Extract'!D8=0, "", 'SAP Extract'!D8)</f>
        <v/>
      </c>
      <c r="E10" s="20" t="str">
        <f>IF('SAP Extract'!E8=0, "", 'SAP Extract'!E8)</f>
        <v/>
      </c>
      <c r="F10" s="20" t="str">
        <f>IF('SAP Extract'!F8=0, "", 'SAP Extract'!F8)</f>
        <v/>
      </c>
      <c r="G10" s="20" t="str">
        <f>IF('SAP Extract'!G8=0, "", 'SAP Extract'!G8)</f>
        <v/>
      </c>
      <c r="H10" s="76" t="str">
        <f>IF('SAP Extract'!H8=0, "", 'SAP Extract'!H8)</f>
        <v/>
      </c>
      <c r="I10" s="77" t="str">
        <f>IF('SAP Extract'!I8=0, "", 'SAP Extract'!I8)</f>
        <v/>
      </c>
      <c r="J10" s="20" t="str">
        <f>IF('SAP Extract'!J8=0, "", 'SAP Extract'!J8)</f>
        <v/>
      </c>
      <c r="K10" s="78" t="str">
        <f>IF('SAP Extract'!K8=0, "", 'SAP Extract'!K8)</f>
        <v/>
      </c>
      <c r="L10" s="28" t="e">
        <f t="shared" si="7"/>
        <v>#VALUE!</v>
      </c>
      <c r="M10" s="27" t="e">
        <f t="shared" si="0"/>
        <v>#VALUE!</v>
      </c>
      <c r="N10" s="28" t="e">
        <f t="shared" si="1"/>
        <v>#VALUE!</v>
      </c>
      <c r="O10" s="13"/>
      <c r="P10" s="29"/>
      <c r="Q10" s="26" t="e">
        <f t="shared" si="2"/>
        <v>#VALUE!</v>
      </c>
      <c r="R10" s="27"/>
      <c r="S10" s="28" t="e">
        <f t="shared" si="3"/>
        <v>#VALUE!</v>
      </c>
      <c r="T10" s="23">
        <v>0.7</v>
      </c>
      <c r="U10" s="27">
        <f t="shared" ref="U10" si="15">R10/T10</f>
        <v>0</v>
      </c>
      <c r="V10" s="28" t="e">
        <f t="shared" si="4"/>
        <v>#VALUE!</v>
      </c>
      <c r="W10" s="32" t="str">
        <f>'SAP Extract'!R8</f>
        <v/>
      </c>
      <c r="X10" s="32">
        <f>'SAP Extract'!S8</f>
        <v>1</v>
      </c>
      <c r="Y10" s="32" t="str">
        <f>'SAP Extract'!T8</f>
        <v/>
      </c>
      <c r="Z10" s="32">
        <f>'SAP Extract'!U8</f>
        <v>0</v>
      </c>
      <c r="AA10" s="32" t="str">
        <f>'SAP Extract'!V8</f>
        <v/>
      </c>
      <c r="AB10" s="49">
        <v>1</v>
      </c>
      <c r="AC10" s="55">
        <v>0.94</v>
      </c>
      <c r="AD10" s="34" t="e">
        <f t="shared" si="9"/>
        <v>#VALUE!</v>
      </c>
      <c r="AE10" s="31" t="e">
        <f t="shared" si="5"/>
        <v>#VALUE!</v>
      </c>
      <c r="AF10" s="3">
        <f t="shared" si="10"/>
        <v>7</v>
      </c>
      <c r="AG10" s="27" t="e">
        <f t="shared" si="6"/>
        <v>#VALUE!</v>
      </c>
      <c r="AH10" s="25">
        <f t="shared" si="11"/>
        <v>0</v>
      </c>
      <c r="AI10" s="25" t="e">
        <f t="shared" si="12"/>
        <v>#VALUE!</v>
      </c>
      <c r="AJ10" s="26"/>
      <c r="AL10" s="25"/>
    </row>
    <row r="11" spans="1:38" ht="15" customHeight="1" x14ac:dyDescent="0.25">
      <c r="A11" s="17">
        <v>8</v>
      </c>
      <c r="B11" s="1"/>
      <c r="C11" s="1"/>
      <c r="D11" s="20" t="str">
        <f>IF('SAP Extract'!D9=0, "", 'SAP Extract'!D9)</f>
        <v/>
      </c>
      <c r="E11" s="20" t="str">
        <f>IF('SAP Extract'!E9=0, "", 'SAP Extract'!E9)</f>
        <v/>
      </c>
      <c r="F11" s="20" t="str">
        <f>IF('SAP Extract'!F9=0, "", 'SAP Extract'!F9)</f>
        <v/>
      </c>
      <c r="G11" s="20" t="str">
        <f>IF('SAP Extract'!G9=0, "", 'SAP Extract'!G9)</f>
        <v/>
      </c>
      <c r="H11" s="76" t="str">
        <f>IF('SAP Extract'!H9=0, "", 'SAP Extract'!H9)</f>
        <v/>
      </c>
      <c r="I11" s="77" t="str">
        <f>IF('SAP Extract'!I9=0, "", 'SAP Extract'!I9)</f>
        <v/>
      </c>
      <c r="J11" s="20" t="str">
        <f>IF('SAP Extract'!J9=0, "", 'SAP Extract'!J9)</f>
        <v/>
      </c>
      <c r="K11" s="78" t="str">
        <f>IF('SAP Extract'!K9=0, "", 'SAP Extract'!K9)</f>
        <v/>
      </c>
      <c r="L11" s="28" t="e">
        <f t="shared" si="7"/>
        <v>#VALUE!</v>
      </c>
      <c r="M11" s="27" t="e">
        <f t="shared" si="0"/>
        <v>#VALUE!</v>
      </c>
      <c r="N11" s="28" t="e">
        <f t="shared" si="1"/>
        <v>#VALUE!</v>
      </c>
      <c r="O11" s="13"/>
      <c r="P11" s="29"/>
      <c r="Q11" s="26" t="e">
        <f t="shared" si="2"/>
        <v>#VALUE!</v>
      </c>
      <c r="R11" s="27"/>
      <c r="S11" s="28" t="e">
        <f t="shared" si="3"/>
        <v>#VALUE!</v>
      </c>
      <c r="T11" s="23">
        <v>0.7</v>
      </c>
      <c r="U11" s="27">
        <f t="shared" ref="U11" si="16">R11/T11</f>
        <v>0</v>
      </c>
      <c r="V11" s="28" t="e">
        <f t="shared" si="4"/>
        <v>#VALUE!</v>
      </c>
      <c r="W11" s="32" t="str">
        <f>'SAP Extract'!R9</f>
        <v/>
      </c>
      <c r="X11" s="32">
        <f>'SAP Extract'!S9</f>
        <v>1</v>
      </c>
      <c r="Y11" s="32" t="str">
        <f>'SAP Extract'!T9</f>
        <v/>
      </c>
      <c r="Z11" s="32">
        <f>'SAP Extract'!U9</f>
        <v>0</v>
      </c>
      <c r="AA11" s="32" t="str">
        <f>'SAP Extract'!V9</f>
        <v/>
      </c>
      <c r="AB11" s="49">
        <v>1</v>
      </c>
      <c r="AC11" s="55">
        <v>0.94</v>
      </c>
      <c r="AD11" s="34" t="e">
        <f t="shared" si="9"/>
        <v>#VALUE!</v>
      </c>
      <c r="AE11" s="31" t="e">
        <f t="shared" si="5"/>
        <v>#VALUE!</v>
      </c>
      <c r="AF11" s="3">
        <f t="shared" si="10"/>
        <v>8</v>
      </c>
      <c r="AG11" s="27" t="e">
        <f t="shared" si="6"/>
        <v>#VALUE!</v>
      </c>
      <c r="AH11" s="25">
        <f t="shared" ref="AH11:AH29" si="17">U11</f>
        <v>0</v>
      </c>
      <c r="AI11" s="25" t="e">
        <f t="shared" ref="AI11:AI29" si="18">AD11</f>
        <v>#VALUE!</v>
      </c>
      <c r="AJ11" s="26"/>
      <c r="AL11" s="25"/>
    </row>
    <row r="12" spans="1:38" ht="15" customHeight="1" x14ac:dyDescent="0.25">
      <c r="A12" s="19">
        <v>9</v>
      </c>
      <c r="B12" s="1"/>
      <c r="C12" s="1"/>
      <c r="D12" s="20" t="str">
        <f>IF('SAP Extract'!D10=0, "", 'SAP Extract'!D10)</f>
        <v/>
      </c>
      <c r="E12" s="20" t="str">
        <f>IF('SAP Extract'!E10=0, "", 'SAP Extract'!E10)</f>
        <v/>
      </c>
      <c r="F12" s="20" t="str">
        <f>IF('SAP Extract'!F10=0, "", 'SAP Extract'!F10)</f>
        <v/>
      </c>
      <c r="G12" s="20" t="str">
        <f>IF('SAP Extract'!G10=0, "", 'SAP Extract'!G10)</f>
        <v/>
      </c>
      <c r="H12" s="76" t="str">
        <f>IF('SAP Extract'!H10=0, "", 'SAP Extract'!H10)</f>
        <v/>
      </c>
      <c r="I12" s="77" t="str">
        <f>IF('SAP Extract'!I10=0, "", 'SAP Extract'!I10)</f>
        <v/>
      </c>
      <c r="J12" s="20" t="str">
        <f>IF('SAP Extract'!J10=0, "", 'SAP Extract'!J10)</f>
        <v/>
      </c>
      <c r="K12" s="78" t="str">
        <f>IF('SAP Extract'!K10=0, "", 'SAP Extract'!K10)</f>
        <v/>
      </c>
      <c r="L12" s="28" t="e">
        <f t="shared" si="7"/>
        <v>#VALUE!</v>
      </c>
      <c r="M12" s="27" t="e">
        <f t="shared" si="0"/>
        <v>#VALUE!</v>
      </c>
      <c r="N12" s="28" t="e">
        <f t="shared" si="1"/>
        <v>#VALUE!</v>
      </c>
      <c r="O12" s="13"/>
      <c r="P12" s="29"/>
      <c r="Q12" s="26" t="e">
        <f t="shared" si="2"/>
        <v>#VALUE!</v>
      </c>
      <c r="R12" s="27"/>
      <c r="S12" s="28" t="e">
        <f t="shared" si="3"/>
        <v>#VALUE!</v>
      </c>
      <c r="T12" s="23">
        <v>0.7</v>
      </c>
      <c r="U12" s="27">
        <f t="shared" ref="U12" si="19">R12/T12</f>
        <v>0</v>
      </c>
      <c r="V12" s="28" t="e">
        <f t="shared" si="4"/>
        <v>#VALUE!</v>
      </c>
      <c r="W12" s="32" t="str">
        <f>'SAP Extract'!R10</f>
        <v/>
      </c>
      <c r="X12" s="32">
        <f>'SAP Extract'!S10</f>
        <v>1</v>
      </c>
      <c r="Y12" s="32" t="str">
        <f>'SAP Extract'!T10</f>
        <v/>
      </c>
      <c r="Z12" s="32">
        <f>'SAP Extract'!U10</f>
        <v>0</v>
      </c>
      <c r="AA12" s="32" t="str">
        <f>'SAP Extract'!V10</f>
        <v/>
      </c>
      <c r="AB12" s="49">
        <v>1</v>
      </c>
      <c r="AC12" s="55">
        <v>0.94</v>
      </c>
      <c r="AD12" s="34" t="e">
        <f t="shared" si="9"/>
        <v>#VALUE!</v>
      </c>
      <c r="AE12" s="31" t="e">
        <f t="shared" si="5"/>
        <v>#VALUE!</v>
      </c>
      <c r="AF12" s="3">
        <f t="shared" si="10"/>
        <v>9</v>
      </c>
      <c r="AG12" s="27" t="e">
        <f t="shared" si="6"/>
        <v>#VALUE!</v>
      </c>
      <c r="AH12" s="25">
        <f t="shared" si="17"/>
        <v>0</v>
      </c>
      <c r="AI12" s="25" t="e">
        <f t="shared" si="18"/>
        <v>#VALUE!</v>
      </c>
      <c r="AJ12" s="26"/>
      <c r="AL12" s="25"/>
    </row>
    <row r="13" spans="1:38" ht="15" customHeight="1" x14ac:dyDescent="0.25">
      <c r="A13" s="19">
        <v>10</v>
      </c>
      <c r="B13" s="1"/>
      <c r="C13" s="1"/>
      <c r="D13" s="20" t="str">
        <f>IF('SAP Extract'!D11=0, "", 'SAP Extract'!D11)</f>
        <v/>
      </c>
      <c r="E13" s="20" t="str">
        <f>IF('SAP Extract'!E11=0, "", 'SAP Extract'!E11)</f>
        <v/>
      </c>
      <c r="F13" s="20" t="str">
        <f>IF('SAP Extract'!F11=0, "", 'SAP Extract'!F11)</f>
        <v/>
      </c>
      <c r="G13" s="20" t="str">
        <f>IF('SAP Extract'!G11=0, "", 'SAP Extract'!G11)</f>
        <v/>
      </c>
      <c r="H13" s="76" t="str">
        <f>IF('SAP Extract'!H11=0, "", 'SAP Extract'!H11)</f>
        <v/>
      </c>
      <c r="I13" s="77" t="str">
        <f>IF('SAP Extract'!I11=0, "", 'SAP Extract'!I11)</f>
        <v/>
      </c>
      <c r="J13" s="20" t="str">
        <f>IF('SAP Extract'!J11=0, "", 'SAP Extract'!J11)</f>
        <v/>
      </c>
      <c r="K13" s="78" t="str">
        <f>IF('SAP Extract'!K11=0, "", 'SAP Extract'!K11)</f>
        <v/>
      </c>
      <c r="L13" s="28" t="e">
        <f t="shared" si="7"/>
        <v>#VALUE!</v>
      </c>
      <c r="M13" s="27" t="e">
        <f t="shared" si="0"/>
        <v>#VALUE!</v>
      </c>
      <c r="N13" s="28" t="e">
        <f t="shared" si="1"/>
        <v>#VALUE!</v>
      </c>
      <c r="O13" s="13"/>
      <c r="P13" s="29"/>
      <c r="Q13" s="26" t="e">
        <f t="shared" si="2"/>
        <v>#VALUE!</v>
      </c>
      <c r="R13" s="27"/>
      <c r="S13" s="28" t="e">
        <f t="shared" si="3"/>
        <v>#VALUE!</v>
      </c>
      <c r="T13" s="23">
        <v>0.7</v>
      </c>
      <c r="U13" s="27">
        <f t="shared" ref="U13" si="20">R13/T13</f>
        <v>0</v>
      </c>
      <c r="V13" s="28" t="e">
        <f t="shared" si="4"/>
        <v>#VALUE!</v>
      </c>
      <c r="W13" s="32" t="str">
        <f>'SAP Extract'!R11</f>
        <v/>
      </c>
      <c r="X13" s="32">
        <f>'SAP Extract'!S11</f>
        <v>1</v>
      </c>
      <c r="Y13" s="32" t="str">
        <f>'SAP Extract'!T11</f>
        <v/>
      </c>
      <c r="Z13" s="32">
        <f>'SAP Extract'!U11</f>
        <v>0</v>
      </c>
      <c r="AA13" s="32" t="str">
        <f>'SAP Extract'!V11</f>
        <v/>
      </c>
      <c r="AB13" s="49">
        <v>1</v>
      </c>
      <c r="AC13" s="55">
        <v>0.94</v>
      </c>
      <c r="AD13" s="34" t="e">
        <f t="shared" si="9"/>
        <v>#VALUE!</v>
      </c>
      <c r="AE13" s="31" t="e">
        <f t="shared" si="5"/>
        <v>#VALUE!</v>
      </c>
      <c r="AF13" s="3">
        <f t="shared" si="10"/>
        <v>10</v>
      </c>
      <c r="AG13" s="27" t="e">
        <f t="shared" si="6"/>
        <v>#VALUE!</v>
      </c>
      <c r="AH13" s="25">
        <f t="shared" si="17"/>
        <v>0</v>
      </c>
      <c r="AI13" s="25" t="e">
        <f t="shared" si="18"/>
        <v>#VALUE!</v>
      </c>
      <c r="AJ13" s="26"/>
      <c r="AL13" s="25"/>
    </row>
    <row r="14" spans="1:38" ht="15" customHeight="1" x14ac:dyDescent="0.25">
      <c r="A14" s="18">
        <v>11</v>
      </c>
      <c r="B14" s="1"/>
      <c r="C14" s="1"/>
      <c r="D14" s="20" t="str">
        <f>IF('SAP Extract'!D12=0, "", 'SAP Extract'!D12)</f>
        <v/>
      </c>
      <c r="E14" s="20" t="str">
        <f>IF('SAP Extract'!E12=0, "", 'SAP Extract'!E12)</f>
        <v/>
      </c>
      <c r="F14" s="20" t="str">
        <f>IF('SAP Extract'!F12=0, "", 'SAP Extract'!F12)</f>
        <v/>
      </c>
      <c r="G14" s="20" t="str">
        <f>IF('SAP Extract'!G12=0, "", 'SAP Extract'!G12)</f>
        <v/>
      </c>
      <c r="H14" s="76" t="str">
        <f>IF('SAP Extract'!H12=0, "", 'SAP Extract'!H12)</f>
        <v/>
      </c>
      <c r="I14" s="77" t="str">
        <f>IF('SAP Extract'!I12=0, "", 'SAP Extract'!I12)</f>
        <v/>
      </c>
      <c r="J14" s="20" t="str">
        <f>IF('SAP Extract'!J12=0, "", 'SAP Extract'!J12)</f>
        <v/>
      </c>
      <c r="K14" s="78" t="str">
        <f>IF('SAP Extract'!K12=0, "", 'SAP Extract'!K12)</f>
        <v/>
      </c>
      <c r="L14" s="28" t="e">
        <f t="shared" ref="L14" si="21">K14/H14</f>
        <v>#VALUE!</v>
      </c>
      <c r="M14" s="27" t="e">
        <f t="shared" ref="M14" si="22">ROUNDUP((IF((AJ14&gt;0),(AJ14/$L$1/$L$2),(((MAX(AG14:AI14))/$L$1/$L$2)))), 0)</f>
        <v>#VALUE!</v>
      </c>
      <c r="N14" s="28" t="e">
        <f t="shared" ref="N14" si="23">M14*H14</f>
        <v>#VALUE!</v>
      </c>
      <c r="O14" s="13"/>
      <c r="P14" s="29"/>
      <c r="Q14" s="26" t="e">
        <f t="shared" ref="Q14" si="24">P14*H14</f>
        <v>#VALUE!</v>
      </c>
      <c r="R14" s="27"/>
      <c r="S14" s="28" t="e">
        <f t="shared" ref="S14" si="25">R14*H14</f>
        <v>#VALUE!</v>
      </c>
      <c r="T14" s="23">
        <v>0.7</v>
      </c>
      <c r="U14" s="27">
        <f t="shared" ref="U14" si="26">R14/T14</f>
        <v>0</v>
      </c>
      <c r="V14" s="28" t="e">
        <f t="shared" ref="V14" si="27">U14*H14</f>
        <v>#VALUE!</v>
      </c>
      <c r="W14" s="32" t="str">
        <f>'SAP Extract'!R12</f>
        <v/>
      </c>
      <c r="X14" s="32">
        <f>'SAP Extract'!S12</f>
        <v>1</v>
      </c>
      <c r="Y14" s="32" t="str">
        <f>'SAP Extract'!T12</f>
        <v/>
      </c>
      <c r="Z14" s="32">
        <f>'SAP Extract'!U12</f>
        <v>0</v>
      </c>
      <c r="AA14" s="32" t="str">
        <f>'SAP Extract'!V12</f>
        <v/>
      </c>
      <c r="AB14" s="49">
        <v>1</v>
      </c>
      <c r="AC14" s="55">
        <v>0.94</v>
      </c>
      <c r="AD14" s="34" t="e">
        <f t="shared" si="9"/>
        <v>#VALUE!</v>
      </c>
      <c r="AE14" s="31" t="e">
        <f t="shared" ref="AE14" si="28">M14-L14</f>
        <v>#VALUE!</v>
      </c>
      <c r="AF14" s="3">
        <f t="shared" si="10"/>
        <v>11</v>
      </c>
      <c r="AG14" s="27" t="e">
        <f t="shared" ref="AG14" si="29">L14</f>
        <v>#VALUE!</v>
      </c>
      <c r="AH14" s="25">
        <f t="shared" ref="AH14" si="30">U14</f>
        <v>0</v>
      </c>
      <c r="AI14" s="25" t="e">
        <f t="shared" ref="AI14" si="31">AD14</f>
        <v>#VALUE!</v>
      </c>
      <c r="AJ14" s="26"/>
      <c r="AL14" s="25"/>
    </row>
    <row r="15" spans="1:38" ht="15" customHeight="1" x14ac:dyDescent="0.25">
      <c r="A15" s="17">
        <v>12</v>
      </c>
      <c r="B15" s="1"/>
      <c r="C15" s="1"/>
      <c r="D15" s="20" t="str">
        <f>IF('SAP Extract'!D13=0, "", 'SAP Extract'!D13)</f>
        <v/>
      </c>
      <c r="E15" s="20" t="str">
        <f>IF('SAP Extract'!E13=0, "", 'SAP Extract'!E13)</f>
        <v/>
      </c>
      <c r="F15" s="20" t="str">
        <f>IF('SAP Extract'!F13=0, "", 'SAP Extract'!F13)</f>
        <v/>
      </c>
      <c r="G15" s="20" t="str">
        <f>IF('SAP Extract'!G13=0, "", 'SAP Extract'!G13)</f>
        <v/>
      </c>
      <c r="H15" s="76" t="str">
        <f>IF('SAP Extract'!H13=0, "", 'SAP Extract'!H13)</f>
        <v/>
      </c>
      <c r="I15" s="77" t="str">
        <f>IF('SAP Extract'!I13=0, "", 'SAP Extract'!I13)</f>
        <v/>
      </c>
      <c r="J15" s="20" t="str">
        <f>IF('SAP Extract'!J13=0, "", 'SAP Extract'!J13)</f>
        <v/>
      </c>
      <c r="K15" s="78" t="str">
        <f>IF('SAP Extract'!K13=0, "", 'SAP Extract'!K13)</f>
        <v/>
      </c>
      <c r="L15" s="28" t="e">
        <f t="shared" ref="L15" si="32">K15/H15</f>
        <v>#VALUE!</v>
      </c>
      <c r="M15" s="27" t="e">
        <f t="shared" ref="M15" si="33">ROUNDUP((IF((AJ15&gt;0),(AJ15/$L$1/$L$2),(((MAX(AG15:AI15))/$L$1/$L$2)))), 0)</f>
        <v>#VALUE!</v>
      </c>
      <c r="N15" s="28" t="e">
        <f t="shared" ref="N15" si="34">M15*H15</f>
        <v>#VALUE!</v>
      </c>
      <c r="O15" s="13"/>
      <c r="P15" s="29"/>
      <c r="Q15" s="26" t="e">
        <f t="shared" ref="Q15" si="35">P15*H15</f>
        <v>#VALUE!</v>
      </c>
      <c r="R15" s="27"/>
      <c r="S15" s="28" t="e">
        <f t="shared" ref="S15" si="36">R15*H15</f>
        <v>#VALUE!</v>
      </c>
      <c r="T15" s="23">
        <v>0.7</v>
      </c>
      <c r="U15" s="27">
        <f t="shared" ref="U15" si="37">R15/T15</f>
        <v>0</v>
      </c>
      <c r="V15" s="28" t="e">
        <f t="shared" ref="V15" si="38">U15*H15</f>
        <v>#VALUE!</v>
      </c>
      <c r="W15" s="32" t="str">
        <f>'SAP Extract'!R13</f>
        <v/>
      </c>
      <c r="X15" s="32">
        <f>'SAP Extract'!S13</f>
        <v>1</v>
      </c>
      <c r="Y15" s="32" t="str">
        <f>'SAP Extract'!T13</f>
        <v/>
      </c>
      <c r="Z15" s="32">
        <f>'SAP Extract'!U13</f>
        <v>0</v>
      </c>
      <c r="AA15" s="32" t="str">
        <f>'SAP Extract'!V13</f>
        <v/>
      </c>
      <c r="AB15" s="49">
        <v>1</v>
      </c>
      <c r="AC15" s="55">
        <v>0.94</v>
      </c>
      <c r="AD15" s="34" t="e">
        <f t="shared" si="9"/>
        <v>#VALUE!</v>
      </c>
      <c r="AE15" s="31" t="e">
        <f t="shared" ref="AE15" si="39">M15-L15</f>
        <v>#VALUE!</v>
      </c>
      <c r="AF15" s="3">
        <f t="shared" si="10"/>
        <v>12</v>
      </c>
      <c r="AG15" s="27" t="e">
        <f t="shared" ref="AG15" si="40">L15</f>
        <v>#VALUE!</v>
      </c>
      <c r="AH15" s="25">
        <f t="shared" ref="AH15" si="41">U15</f>
        <v>0</v>
      </c>
      <c r="AI15" s="25" t="e">
        <f t="shared" ref="AI15" si="42">AD15</f>
        <v>#VALUE!</v>
      </c>
      <c r="AJ15" s="26"/>
      <c r="AL15" s="25"/>
    </row>
    <row r="16" spans="1:38" ht="15" customHeight="1" x14ac:dyDescent="0.25">
      <c r="A16" s="17">
        <v>13</v>
      </c>
      <c r="B16" s="1"/>
      <c r="C16" s="1"/>
      <c r="D16" s="20" t="str">
        <f>IF('SAP Extract'!D14=0, "", 'SAP Extract'!D14)</f>
        <v/>
      </c>
      <c r="E16" s="20" t="str">
        <f>IF('SAP Extract'!E14=0, "", 'SAP Extract'!E14)</f>
        <v/>
      </c>
      <c r="F16" s="20" t="str">
        <f>IF('SAP Extract'!F14=0, "", 'SAP Extract'!F14)</f>
        <v/>
      </c>
      <c r="G16" s="20" t="str">
        <f>IF('SAP Extract'!G14=0, "", 'SAP Extract'!G14)</f>
        <v/>
      </c>
      <c r="H16" s="76" t="str">
        <f>IF('SAP Extract'!H14=0, "", 'SAP Extract'!H14)</f>
        <v/>
      </c>
      <c r="I16" s="77" t="str">
        <f>IF('SAP Extract'!I14=0, "", 'SAP Extract'!I14)</f>
        <v/>
      </c>
      <c r="J16" s="20" t="str">
        <f>IF('SAP Extract'!J14=0, "", 'SAP Extract'!J14)</f>
        <v/>
      </c>
      <c r="K16" s="78" t="str">
        <f>IF('SAP Extract'!K14=0, "", 'SAP Extract'!K14)</f>
        <v/>
      </c>
      <c r="L16" s="28" t="e">
        <f t="shared" ref="L16" si="43">K16/H16</f>
        <v>#VALUE!</v>
      </c>
      <c r="M16" s="27" t="e">
        <f t="shared" ref="M16" si="44">ROUNDUP((IF((AJ16&gt;0),(AJ16/$L$1/$L$2),(((MAX(AG16:AI16))/$L$1/$L$2)))), 0)</f>
        <v>#VALUE!</v>
      </c>
      <c r="N16" s="28" t="e">
        <f t="shared" ref="N16" si="45">M16*H16</f>
        <v>#VALUE!</v>
      </c>
      <c r="O16" s="13"/>
      <c r="P16" s="29"/>
      <c r="Q16" s="26" t="e">
        <f t="shared" ref="Q16" si="46">P16*H16</f>
        <v>#VALUE!</v>
      </c>
      <c r="R16" s="27"/>
      <c r="S16" s="28" t="e">
        <f t="shared" ref="S16" si="47">R16*H16</f>
        <v>#VALUE!</v>
      </c>
      <c r="T16" s="23">
        <v>0.7</v>
      </c>
      <c r="U16" s="27">
        <f t="shared" ref="U16" si="48">R16/T16</f>
        <v>0</v>
      </c>
      <c r="V16" s="28" t="e">
        <f t="shared" ref="V16" si="49">U16*H16</f>
        <v>#VALUE!</v>
      </c>
      <c r="W16" s="32" t="str">
        <f>'SAP Extract'!R14</f>
        <v/>
      </c>
      <c r="X16" s="32">
        <f>'SAP Extract'!S14</f>
        <v>1</v>
      </c>
      <c r="Y16" s="32" t="str">
        <f>'SAP Extract'!T14</f>
        <v/>
      </c>
      <c r="Z16" s="32">
        <f>'SAP Extract'!U14</f>
        <v>0</v>
      </c>
      <c r="AA16" s="32" t="str">
        <f>'SAP Extract'!V14</f>
        <v/>
      </c>
      <c r="AB16" s="49">
        <v>1</v>
      </c>
      <c r="AC16" s="55">
        <v>0.94</v>
      </c>
      <c r="AD16" s="34" t="e">
        <f t="shared" si="9"/>
        <v>#VALUE!</v>
      </c>
      <c r="AE16" s="31" t="e">
        <f t="shared" ref="AE16" si="50">M16-L16</f>
        <v>#VALUE!</v>
      </c>
      <c r="AF16" s="3">
        <f t="shared" si="10"/>
        <v>13</v>
      </c>
      <c r="AG16" s="27" t="e">
        <f t="shared" ref="AG16" si="51">L16</f>
        <v>#VALUE!</v>
      </c>
      <c r="AH16" s="25">
        <f t="shared" ref="AH16" si="52">U16</f>
        <v>0</v>
      </c>
      <c r="AI16" s="25" t="e">
        <f t="shared" ref="AI16" si="53">AD16</f>
        <v>#VALUE!</v>
      </c>
      <c r="AJ16" s="26"/>
      <c r="AL16" s="25"/>
    </row>
    <row r="17" spans="1:38" ht="15" customHeight="1" x14ac:dyDescent="0.25">
      <c r="A17" s="19">
        <v>14</v>
      </c>
      <c r="B17" s="1"/>
      <c r="C17" s="1"/>
      <c r="D17" s="20" t="str">
        <f>IF('SAP Extract'!D15=0, "", 'SAP Extract'!D15)</f>
        <v/>
      </c>
      <c r="E17" s="20" t="str">
        <f>IF('SAP Extract'!E15=0, "", 'SAP Extract'!E15)</f>
        <v/>
      </c>
      <c r="F17" s="20" t="str">
        <f>IF('SAP Extract'!F15=0, "", 'SAP Extract'!F15)</f>
        <v/>
      </c>
      <c r="G17" s="20" t="str">
        <f>IF('SAP Extract'!G15=0, "", 'SAP Extract'!G15)</f>
        <v/>
      </c>
      <c r="H17" s="76" t="str">
        <f>IF('SAP Extract'!H15=0, "", 'SAP Extract'!H15)</f>
        <v/>
      </c>
      <c r="I17" s="77" t="str">
        <f>IF('SAP Extract'!I15=0, "", 'SAP Extract'!I15)</f>
        <v/>
      </c>
      <c r="J17" s="20" t="str">
        <f>IF('SAP Extract'!J15=0, "", 'SAP Extract'!J15)</f>
        <v/>
      </c>
      <c r="K17" s="78" t="str">
        <f>IF('SAP Extract'!K15=0, "", 'SAP Extract'!K15)</f>
        <v/>
      </c>
      <c r="L17" s="28" t="e">
        <f t="shared" ref="L17" si="54">K17/H17</f>
        <v>#VALUE!</v>
      </c>
      <c r="M17" s="27" t="e">
        <f t="shared" ref="M17" si="55">ROUNDUP((IF((AJ17&gt;0),(AJ17/$L$1/$L$2),(((MAX(AG17:AI17))/$L$1/$L$2)))), 0)</f>
        <v>#VALUE!</v>
      </c>
      <c r="N17" s="28" t="e">
        <f t="shared" ref="N17" si="56">M17*H17</f>
        <v>#VALUE!</v>
      </c>
      <c r="O17" s="13"/>
      <c r="P17" s="29"/>
      <c r="Q17" s="26" t="e">
        <f t="shared" ref="Q17" si="57">P17*H17</f>
        <v>#VALUE!</v>
      </c>
      <c r="R17" s="27"/>
      <c r="S17" s="28" t="e">
        <f t="shared" ref="S17" si="58">R17*H17</f>
        <v>#VALUE!</v>
      </c>
      <c r="T17" s="23">
        <v>0.7</v>
      </c>
      <c r="U17" s="27">
        <f t="shared" ref="U17" si="59">R17/T17</f>
        <v>0</v>
      </c>
      <c r="V17" s="28" t="e">
        <f t="shared" ref="V17" si="60">U17*H17</f>
        <v>#VALUE!</v>
      </c>
      <c r="W17" s="32" t="str">
        <f>'SAP Extract'!R15</f>
        <v/>
      </c>
      <c r="X17" s="32">
        <f>'SAP Extract'!S15</f>
        <v>1</v>
      </c>
      <c r="Y17" s="32" t="str">
        <f>'SAP Extract'!T15</f>
        <v/>
      </c>
      <c r="Z17" s="32">
        <f>'SAP Extract'!U15</f>
        <v>0</v>
      </c>
      <c r="AA17" s="32" t="str">
        <f>'SAP Extract'!V15</f>
        <v/>
      </c>
      <c r="AB17" s="49">
        <v>1</v>
      </c>
      <c r="AC17" s="55">
        <v>0.94</v>
      </c>
      <c r="AD17" s="34" t="e">
        <f t="shared" si="9"/>
        <v>#VALUE!</v>
      </c>
      <c r="AE17" s="31" t="e">
        <f t="shared" ref="AE17" si="61">M17-L17</f>
        <v>#VALUE!</v>
      </c>
      <c r="AF17" s="3">
        <f t="shared" si="10"/>
        <v>14</v>
      </c>
      <c r="AG17" s="27" t="e">
        <f t="shared" ref="AG17" si="62">L17</f>
        <v>#VALUE!</v>
      </c>
      <c r="AH17" s="25">
        <f t="shared" ref="AH17" si="63">U17</f>
        <v>0</v>
      </c>
      <c r="AI17" s="25" t="e">
        <f t="shared" ref="AI17" si="64">AD17</f>
        <v>#VALUE!</v>
      </c>
      <c r="AJ17" s="26"/>
      <c r="AL17" s="25"/>
    </row>
    <row r="18" spans="1:38" ht="15" customHeight="1" x14ac:dyDescent="0.25">
      <c r="A18" s="18">
        <v>15</v>
      </c>
      <c r="B18" s="1"/>
      <c r="C18" s="1"/>
      <c r="D18" s="20" t="str">
        <f>IF('SAP Extract'!D16=0, "", 'SAP Extract'!D16)</f>
        <v/>
      </c>
      <c r="E18" s="20" t="str">
        <f>IF('SAP Extract'!E16=0, "", 'SAP Extract'!E16)</f>
        <v/>
      </c>
      <c r="F18" s="20" t="str">
        <f>IF('SAP Extract'!F16=0, "", 'SAP Extract'!F16)</f>
        <v/>
      </c>
      <c r="G18" s="20" t="str">
        <f>IF('SAP Extract'!G16=0, "", 'SAP Extract'!G16)</f>
        <v/>
      </c>
      <c r="H18" s="76" t="str">
        <f>IF('SAP Extract'!H16=0, "", 'SAP Extract'!H16)</f>
        <v/>
      </c>
      <c r="I18" s="77" t="str">
        <f>IF('SAP Extract'!I16=0, "", 'SAP Extract'!I16)</f>
        <v/>
      </c>
      <c r="J18" s="20" t="str">
        <f>IF('SAP Extract'!J16=0, "", 'SAP Extract'!J16)</f>
        <v/>
      </c>
      <c r="K18" s="78" t="str">
        <f>IF('SAP Extract'!K16=0, "", 'SAP Extract'!K16)</f>
        <v/>
      </c>
      <c r="L18" s="28" t="e">
        <f t="shared" ref="L18" si="65">K18/H18</f>
        <v>#VALUE!</v>
      </c>
      <c r="M18" s="27" t="e">
        <f t="shared" ref="M18" si="66">ROUNDUP((IF((AJ18&gt;0),(AJ18/$L$1/$L$2),(((MAX(AG18:AI18))/$L$1/$L$2)))), 0)</f>
        <v>#VALUE!</v>
      </c>
      <c r="N18" s="28" t="e">
        <f t="shared" ref="N18" si="67">M18*H18</f>
        <v>#VALUE!</v>
      </c>
      <c r="O18" s="13"/>
      <c r="P18" s="29"/>
      <c r="Q18" s="26" t="e">
        <f t="shared" ref="Q18" si="68">P18*H18</f>
        <v>#VALUE!</v>
      </c>
      <c r="R18" s="27"/>
      <c r="S18" s="28" t="e">
        <f t="shared" ref="S18" si="69">R18*H18</f>
        <v>#VALUE!</v>
      </c>
      <c r="T18" s="23">
        <v>0.7</v>
      </c>
      <c r="U18" s="27">
        <f t="shared" ref="U18" si="70">R18/T18</f>
        <v>0</v>
      </c>
      <c r="V18" s="28" t="e">
        <f t="shared" ref="V18" si="71">U18*H18</f>
        <v>#VALUE!</v>
      </c>
      <c r="W18" s="32" t="str">
        <f>'SAP Extract'!R16</f>
        <v/>
      </c>
      <c r="X18" s="32">
        <f>'SAP Extract'!S16</f>
        <v>1</v>
      </c>
      <c r="Y18" s="32" t="str">
        <f>'SAP Extract'!T16</f>
        <v/>
      </c>
      <c r="Z18" s="32">
        <f>'SAP Extract'!U16</f>
        <v>0</v>
      </c>
      <c r="AA18" s="32" t="str">
        <f>'SAP Extract'!V16</f>
        <v/>
      </c>
      <c r="AB18" s="49">
        <v>1</v>
      </c>
      <c r="AC18" s="55">
        <v>0.94</v>
      </c>
      <c r="AD18" s="34" t="e">
        <f t="shared" si="9"/>
        <v>#VALUE!</v>
      </c>
      <c r="AE18" s="31" t="e">
        <f t="shared" ref="AE18" si="72">M18-L18</f>
        <v>#VALUE!</v>
      </c>
      <c r="AF18" s="3">
        <f t="shared" si="10"/>
        <v>15</v>
      </c>
      <c r="AG18" s="27" t="e">
        <f t="shared" ref="AG18" si="73">L18</f>
        <v>#VALUE!</v>
      </c>
      <c r="AH18" s="25">
        <f t="shared" ref="AH18" si="74">U18</f>
        <v>0</v>
      </c>
      <c r="AI18" s="25" t="e">
        <f t="shared" ref="AI18" si="75">AD18</f>
        <v>#VALUE!</v>
      </c>
      <c r="AJ18" s="26"/>
      <c r="AL18" s="25"/>
    </row>
    <row r="19" spans="1:38" ht="15" customHeight="1" x14ac:dyDescent="0.25">
      <c r="A19" s="17">
        <v>16</v>
      </c>
      <c r="B19" s="1"/>
      <c r="C19" s="1"/>
      <c r="D19" s="20" t="str">
        <f>IF('SAP Extract'!D17=0, "", 'SAP Extract'!D17)</f>
        <v/>
      </c>
      <c r="E19" s="20" t="str">
        <f>IF('SAP Extract'!E17=0, "", 'SAP Extract'!E17)</f>
        <v/>
      </c>
      <c r="F19" s="20" t="str">
        <f>IF('SAP Extract'!F17=0, "", 'SAP Extract'!F17)</f>
        <v/>
      </c>
      <c r="G19" s="20" t="str">
        <f>IF('SAP Extract'!G17=0, "", 'SAP Extract'!G17)</f>
        <v/>
      </c>
      <c r="H19" s="76" t="str">
        <f>IF('SAP Extract'!H17=0, "", 'SAP Extract'!H17)</f>
        <v/>
      </c>
      <c r="I19" s="77" t="str">
        <f>IF('SAP Extract'!I17=0, "", 'SAP Extract'!I17)</f>
        <v/>
      </c>
      <c r="J19" s="20" t="str">
        <f>IF('SAP Extract'!J17=0, "", 'SAP Extract'!J17)</f>
        <v/>
      </c>
      <c r="K19" s="78" t="str">
        <f>IF('SAP Extract'!K17=0, "", 'SAP Extract'!K17)</f>
        <v/>
      </c>
      <c r="L19" s="28" t="e">
        <f t="shared" ref="L19" si="76">K19/H19</f>
        <v>#VALUE!</v>
      </c>
      <c r="M19" s="27" t="e">
        <f t="shared" ref="M19" si="77">ROUNDUP((IF((AJ19&gt;0),(AJ19/$L$1/$L$2),(((MAX(AG19:AI19))/$L$1/$L$2)))), 0)</f>
        <v>#VALUE!</v>
      </c>
      <c r="N19" s="28" t="e">
        <f t="shared" ref="N19" si="78">M19*H19</f>
        <v>#VALUE!</v>
      </c>
      <c r="O19" s="13"/>
      <c r="P19" s="29"/>
      <c r="Q19" s="26" t="e">
        <f t="shared" ref="Q19" si="79">P19*H19</f>
        <v>#VALUE!</v>
      </c>
      <c r="R19" s="27"/>
      <c r="S19" s="28" t="e">
        <f t="shared" ref="S19" si="80">R19*H19</f>
        <v>#VALUE!</v>
      </c>
      <c r="T19" s="23">
        <v>0.7</v>
      </c>
      <c r="U19" s="27">
        <f t="shared" ref="U19" si="81">R19/T19</f>
        <v>0</v>
      </c>
      <c r="V19" s="28" t="e">
        <f t="shared" ref="V19" si="82">U19*H19</f>
        <v>#VALUE!</v>
      </c>
      <c r="W19" s="32" t="str">
        <f>'SAP Extract'!R17</f>
        <v/>
      </c>
      <c r="X19" s="32">
        <f>'SAP Extract'!S17</f>
        <v>1</v>
      </c>
      <c r="Y19" s="32" t="str">
        <f>'SAP Extract'!T17</f>
        <v/>
      </c>
      <c r="Z19" s="32">
        <f>'SAP Extract'!U17</f>
        <v>0</v>
      </c>
      <c r="AA19" s="32" t="str">
        <f>'SAP Extract'!V17</f>
        <v/>
      </c>
      <c r="AB19" s="49">
        <v>1</v>
      </c>
      <c r="AC19" s="55">
        <v>0.94</v>
      </c>
      <c r="AD19" s="34" t="e">
        <f t="shared" si="9"/>
        <v>#VALUE!</v>
      </c>
      <c r="AE19" s="31" t="e">
        <f t="shared" ref="AE19" si="83">M19-L19</f>
        <v>#VALUE!</v>
      </c>
      <c r="AF19" s="3">
        <f t="shared" si="10"/>
        <v>16</v>
      </c>
      <c r="AG19" s="27" t="e">
        <f t="shared" ref="AG19" si="84">L19</f>
        <v>#VALUE!</v>
      </c>
      <c r="AH19" s="25">
        <f t="shared" ref="AH19" si="85">U19</f>
        <v>0</v>
      </c>
      <c r="AI19" s="25" t="e">
        <f t="shared" ref="AI19" si="86">AD19</f>
        <v>#VALUE!</v>
      </c>
      <c r="AJ19" s="26"/>
      <c r="AL19" s="25"/>
    </row>
    <row r="20" spans="1:38" ht="15" customHeight="1" x14ac:dyDescent="0.25">
      <c r="A20" s="17">
        <v>17</v>
      </c>
      <c r="B20" s="1"/>
      <c r="C20" s="1"/>
      <c r="D20" s="20" t="str">
        <f>IF('SAP Extract'!D18=0, "", 'SAP Extract'!D18)</f>
        <v/>
      </c>
      <c r="E20" s="20" t="str">
        <f>IF('SAP Extract'!E18=0, "", 'SAP Extract'!E18)</f>
        <v/>
      </c>
      <c r="F20" s="20" t="str">
        <f>IF('SAP Extract'!F18=0, "", 'SAP Extract'!F18)</f>
        <v/>
      </c>
      <c r="G20" s="20" t="str">
        <f>IF('SAP Extract'!G18=0, "", 'SAP Extract'!G18)</f>
        <v/>
      </c>
      <c r="H20" s="76" t="str">
        <f>IF('SAP Extract'!H18=0, "", 'SAP Extract'!H18)</f>
        <v/>
      </c>
      <c r="I20" s="77" t="str">
        <f>IF('SAP Extract'!I18=0, "", 'SAP Extract'!I18)</f>
        <v/>
      </c>
      <c r="J20" s="20" t="str">
        <f>IF('SAP Extract'!J18=0, "", 'SAP Extract'!J18)</f>
        <v/>
      </c>
      <c r="K20" s="78" t="str">
        <f>IF('SAP Extract'!K18=0, "", 'SAP Extract'!K18)</f>
        <v/>
      </c>
      <c r="L20" s="28" t="e">
        <f t="shared" ref="L20" si="87">K20/H20</f>
        <v>#VALUE!</v>
      </c>
      <c r="M20" s="27" t="e">
        <f t="shared" ref="M20" si="88">ROUNDUP((IF((AJ20&gt;0),(AJ20/$L$1/$L$2),(((MAX(AG20:AI20))/$L$1/$L$2)))), 0)</f>
        <v>#VALUE!</v>
      </c>
      <c r="N20" s="28" t="e">
        <f t="shared" ref="N20" si="89">M20*H20</f>
        <v>#VALUE!</v>
      </c>
      <c r="O20" s="13"/>
      <c r="P20" s="29"/>
      <c r="Q20" s="26" t="e">
        <f t="shared" ref="Q20" si="90">P20*H20</f>
        <v>#VALUE!</v>
      </c>
      <c r="R20" s="27"/>
      <c r="S20" s="28" t="e">
        <f t="shared" ref="S20" si="91">R20*H20</f>
        <v>#VALUE!</v>
      </c>
      <c r="T20" s="23">
        <v>0.7</v>
      </c>
      <c r="U20" s="27">
        <f t="shared" ref="U20" si="92">R20/T20</f>
        <v>0</v>
      </c>
      <c r="V20" s="28" t="e">
        <f t="shared" ref="V20" si="93">U20*H20</f>
        <v>#VALUE!</v>
      </c>
      <c r="W20" s="32" t="str">
        <f>'SAP Extract'!R18</f>
        <v/>
      </c>
      <c r="X20" s="32">
        <f>'SAP Extract'!S18</f>
        <v>1</v>
      </c>
      <c r="Y20" s="32" t="str">
        <f>'SAP Extract'!T18</f>
        <v/>
      </c>
      <c r="Z20" s="32">
        <f>'SAP Extract'!U18</f>
        <v>0</v>
      </c>
      <c r="AA20" s="32" t="str">
        <f>'SAP Extract'!V18</f>
        <v/>
      </c>
      <c r="AB20" s="49">
        <v>1</v>
      </c>
      <c r="AC20" s="55">
        <v>0.94</v>
      </c>
      <c r="AD20" s="34" t="e">
        <f t="shared" si="9"/>
        <v>#VALUE!</v>
      </c>
      <c r="AE20" s="31" t="e">
        <f t="shared" ref="AE20" si="94">M20-L20</f>
        <v>#VALUE!</v>
      </c>
      <c r="AF20" s="3">
        <f t="shared" si="10"/>
        <v>17</v>
      </c>
      <c r="AG20" s="27" t="e">
        <f t="shared" ref="AG20" si="95">L20</f>
        <v>#VALUE!</v>
      </c>
      <c r="AH20" s="25">
        <f t="shared" ref="AH20" si="96">U20</f>
        <v>0</v>
      </c>
      <c r="AI20" s="25" t="e">
        <f t="shared" ref="AI20" si="97">AD20</f>
        <v>#VALUE!</v>
      </c>
      <c r="AJ20" s="26"/>
      <c r="AL20" s="25"/>
    </row>
    <row r="21" spans="1:38" ht="15" customHeight="1" x14ac:dyDescent="0.25">
      <c r="A21" s="19">
        <v>18</v>
      </c>
      <c r="B21" s="1"/>
      <c r="C21" s="1"/>
      <c r="D21" s="20" t="str">
        <f>IF('SAP Extract'!D19=0, "", 'SAP Extract'!D19)</f>
        <v/>
      </c>
      <c r="E21" s="20" t="str">
        <f>IF('SAP Extract'!E19=0, "", 'SAP Extract'!E19)</f>
        <v/>
      </c>
      <c r="F21" s="20" t="str">
        <f>IF('SAP Extract'!F19=0, "", 'SAP Extract'!F19)</f>
        <v/>
      </c>
      <c r="G21" s="20" t="str">
        <f>IF('SAP Extract'!G19=0, "", 'SAP Extract'!G19)</f>
        <v/>
      </c>
      <c r="H21" s="76" t="str">
        <f>IF('SAP Extract'!H19=0, "", 'SAP Extract'!H19)</f>
        <v/>
      </c>
      <c r="I21" s="77" t="str">
        <f>IF('SAP Extract'!I19=0, "", 'SAP Extract'!I19)</f>
        <v/>
      </c>
      <c r="J21" s="20" t="str">
        <f>IF('SAP Extract'!J19=0, "", 'SAP Extract'!J19)</f>
        <v/>
      </c>
      <c r="K21" s="78" t="str">
        <f>IF('SAP Extract'!K19=0, "", 'SAP Extract'!K19)</f>
        <v/>
      </c>
      <c r="L21" s="28" t="e">
        <f t="shared" ref="L21" si="98">K21/H21</f>
        <v>#VALUE!</v>
      </c>
      <c r="M21" s="27" t="e">
        <f t="shared" ref="M21" si="99">ROUNDUP((IF((AJ21&gt;0),(AJ21/$L$1/$L$2),(((MAX(AG21:AI21))/$L$1/$L$2)))), 0)</f>
        <v>#VALUE!</v>
      </c>
      <c r="N21" s="28" t="e">
        <f t="shared" ref="N21" si="100">M21*H21</f>
        <v>#VALUE!</v>
      </c>
      <c r="O21" s="13"/>
      <c r="P21" s="29"/>
      <c r="Q21" s="26" t="e">
        <f t="shared" ref="Q21" si="101">P21*H21</f>
        <v>#VALUE!</v>
      </c>
      <c r="R21" s="27"/>
      <c r="S21" s="28" t="e">
        <f t="shared" ref="S21" si="102">R21*H21</f>
        <v>#VALUE!</v>
      </c>
      <c r="T21" s="23">
        <v>0.7</v>
      </c>
      <c r="U21" s="27">
        <f t="shared" ref="U21" si="103">R21/T21</f>
        <v>0</v>
      </c>
      <c r="V21" s="28" t="e">
        <f t="shared" ref="V21" si="104">U21*H21</f>
        <v>#VALUE!</v>
      </c>
      <c r="W21" s="32" t="str">
        <f>'SAP Extract'!R19</f>
        <v/>
      </c>
      <c r="X21" s="32">
        <f>'SAP Extract'!S19</f>
        <v>1</v>
      </c>
      <c r="Y21" s="32" t="str">
        <f>'SAP Extract'!T19</f>
        <v/>
      </c>
      <c r="Z21" s="32">
        <f>'SAP Extract'!U19</f>
        <v>0</v>
      </c>
      <c r="AA21" s="32" t="str">
        <f>'SAP Extract'!V19</f>
        <v/>
      </c>
      <c r="AB21" s="49">
        <v>1</v>
      </c>
      <c r="AC21" s="55">
        <v>0.94</v>
      </c>
      <c r="AD21" s="34" t="e">
        <f t="shared" si="9"/>
        <v>#VALUE!</v>
      </c>
      <c r="AE21" s="31" t="e">
        <f t="shared" ref="AE21" si="105">M21-L21</f>
        <v>#VALUE!</v>
      </c>
      <c r="AF21" s="3">
        <f t="shared" si="10"/>
        <v>18</v>
      </c>
      <c r="AG21" s="27" t="e">
        <f t="shared" ref="AG21" si="106">L21</f>
        <v>#VALUE!</v>
      </c>
      <c r="AH21" s="25">
        <f t="shared" ref="AH21" si="107">U21</f>
        <v>0</v>
      </c>
      <c r="AI21" s="25" t="e">
        <f t="shared" ref="AI21" si="108">AD21</f>
        <v>#VALUE!</v>
      </c>
      <c r="AJ21" s="26"/>
      <c r="AL21" s="25"/>
    </row>
    <row r="22" spans="1:38" ht="15" customHeight="1" x14ac:dyDescent="0.25">
      <c r="A22" s="19">
        <v>19</v>
      </c>
      <c r="B22" s="1"/>
      <c r="C22" s="1"/>
      <c r="D22" s="20" t="str">
        <f>IF('SAP Extract'!D20=0, "", 'SAP Extract'!D20)</f>
        <v/>
      </c>
      <c r="E22" s="20" t="str">
        <f>IF('SAP Extract'!E20=0, "", 'SAP Extract'!E20)</f>
        <v/>
      </c>
      <c r="F22" s="20" t="str">
        <f>IF('SAP Extract'!F20=0, "", 'SAP Extract'!F20)</f>
        <v/>
      </c>
      <c r="G22" s="20" t="str">
        <f>IF('SAP Extract'!G20=0, "", 'SAP Extract'!G20)</f>
        <v/>
      </c>
      <c r="H22" s="76" t="str">
        <f>IF('SAP Extract'!H20=0, "", 'SAP Extract'!H20)</f>
        <v/>
      </c>
      <c r="I22" s="77" t="str">
        <f>IF('SAP Extract'!I20=0, "", 'SAP Extract'!I20)</f>
        <v/>
      </c>
      <c r="J22" s="20" t="str">
        <f>IF('SAP Extract'!J20=0, "", 'SAP Extract'!J20)</f>
        <v/>
      </c>
      <c r="K22" s="78" t="str">
        <f>IF('SAP Extract'!K20=0, "", 'SAP Extract'!K20)</f>
        <v/>
      </c>
      <c r="L22" s="28" t="e">
        <f t="shared" ref="L22" si="109">K22/H22</f>
        <v>#VALUE!</v>
      </c>
      <c r="M22" s="27" t="e">
        <f t="shared" ref="M22" si="110">ROUNDUP((IF((AJ22&gt;0),(AJ22/$L$1/$L$2),(((MAX(AG22:AI22))/$L$1/$L$2)))), 0)</f>
        <v>#VALUE!</v>
      </c>
      <c r="N22" s="28" t="e">
        <f t="shared" ref="N22" si="111">M22*H22</f>
        <v>#VALUE!</v>
      </c>
      <c r="O22" s="13"/>
      <c r="P22" s="29"/>
      <c r="Q22" s="26" t="e">
        <f t="shared" ref="Q22" si="112">P22*H22</f>
        <v>#VALUE!</v>
      </c>
      <c r="R22" s="27"/>
      <c r="S22" s="28" t="e">
        <f t="shared" ref="S22" si="113">R22*H22</f>
        <v>#VALUE!</v>
      </c>
      <c r="T22" s="23">
        <v>0.7</v>
      </c>
      <c r="U22" s="27">
        <f t="shared" ref="U22" si="114">R22/T22</f>
        <v>0</v>
      </c>
      <c r="V22" s="28" t="e">
        <f t="shared" ref="V22" si="115">U22*H22</f>
        <v>#VALUE!</v>
      </c>
      <c r="W22" s="32" t="str">
        <f>'SAP Extract'!R20</f>
        <v/>
      </c>
      <c r="X22" s="32">
        <f>'SAP Extract'!S20</f>
        <v>1</v>
      </c>
      <c r="Y22" s="32" t="str">
        <f>'SAP Extract'!T20</f>
        <v/>
      </c>
      <c r="Z22" s="32">
        <f>'SAP Extract'!U20</f>
        <v>0</v>
      </c>
      <c r="AA22" s="32" t="str">
        <f>'SAP Extract'!V20</f>
        <v/>
      </c>
      <c r="AB22" s="49">
        <v>1</v>
      </c>
      <c r="AC22" s="55">
        <v>0.94</v>
      </c>
      <c r="AD22" s="34" t="e">
        <f t="shared" si="9"/>
        <v>#VALUE!</v>
      </c>
      <c r="AE22" s="31" t="e">
        <f t="shared" ref="AE22" si="116">M22-L22</f>
        <v>#VALUE!</v>
      </c>
      <c r="AF22" s="3">
        <f t="shared" si="10"/>
        <v>19</v>
      </c>
      <c r="AG22" s="27" t="e">
        <f t="shared" ref="AG22" si="117">L22</f>
        <v>#VALUE!</v>
      </c>
      <c r="AH22" s="25">
        <f t="shared" ref="AH22" si="118">U22</f>
        <v>0</v>
      </c>
      <c r="AI22" s="25" t="e">
        <f t="shared" ref="AI22" si="119">AD22</f>
        <v>#VALUE!</v>
      </c>
      <c r="AJ22" s="26"/>
      <c r="AL22" s="25"/>
    </row>
    <row r="23" spans="1:38" ht="15" customHeight="1" x14ac:dyDescent="0.25">
      <c r="A23" s="18">
        <v>20</v>
      </c>
      <c r="B23" s="1"/>
      <c r="C23" s="1"/>
      <c r="D23" s="20" t="str">
        <f>IF('SAP Extract'!D21=0, "", 'SAP Extract'!D21)</f>
        <v/>
      </c>
      <c r="E23" s="20" t="str">
        <f>IF('SAP Extract'!E21=0, "", 'SAP Extract'!E21)</f>
        <v/>
      </c>
      <c r="F23" s="20" t="str">
        <f>IF('SAP Extract'!F21=0, "", 'SAP Extract'!F21)</f>
        <v/>
      </c>
      <c r="G23" s="20" t="str">
        <f>IF('SAP Extract'!G21=0, "", 'SAP Extract'!G21)</f>
        <v/>
      </c>
      <c r="H23" s="76" t="str">
        <f>IF('SAP Extract'!H21=0, "", 'SAP Extract'!H21)</f>
        <v/>
      </c>
      <c r="I23" s="77" t="str">
        <f>IF('SAP Extract'!I21=0, "", 'SAP Extract'!I21)</f>
        <v/>
      </c>
      <c r="J23" s="20" t="str">
        <f>IF('SAP Extract'!J21=0, "", 'SAP Extract'!J21)</f>
        <v/>
      </c>
      <c r="K23" s="78" t="str">
        <f>IF('SAP Extract'!K21=0, "", 'SAP Extract'!K21)</f>
        <v/>
      </c>
      <c r="L23" s="28" t="e">
        <f t="shared" ref="L23" si="120">K23/H23</f>
        <v>#VALUE!</v>
      </c>
      <c r="M23" s="27" t="e">
        <f t="shared" ref="M23" si="121">ROUNDUP((IF((AJ23&gt;0),(AJ23/$L$1/$L$2),(((MAX(AG23:AI23))/$L$1/$L$2)))), 0)</f>
        <v>#VALUE!</v>
      </c>
      <c r="N23" s="28" t="e">
        <f t="shared" ref="N23" si="122">M23*H23</f>
        <v>#VALUE!</v>
      </c>
      <c r="O23" s="13"/>
      <c r="P23" s="29"/>
      <c r="Q23" s="26" t="e">
        <f t="shared" ref="Q23" si="123">P23*H23</f>
        <v>#VALUE!</v>
      </c>
      <c r="R23" s="27"/>
      <c r="S23" s="28" t="e">
        <f t="shared" ref="S23" si="124">R23*H23</f>
        <v>#VALUE!</v>
      </c>
      <c r="T23" s="23">
        <v>0.7</v>
      </c>
      <c r="U23" s="27">
        <f t="shared" ref="U23" si="125">R23/T23</f>
        <v>0</v>
      </c>
      <c r="V23" s="28" t="e">
        <f t="shared" ref="V23" si="126">U23*H23</f>
        <v>#VALUE!</v>
      </c>
      <c r="W23" s="32" t="str">
        <f>'SAP Extract'!R21</f>
        <v/>
      </c>
      <c r="X23" s="32">
        <f>'SAP Extract'!S21</f>
        <v>1</v>
      </c>
      <c r="Y23" s="32" t="str">
        <f>'SAP Extract'!T21</f>
        <v/>
      </c>
      <c r="Z23" s="32">
        <f>'SAP Extract'!U21</f>
        <v>0</v>
      </c>
      <c r="AA23" s="32" t="str">
        <f>'SAP Extract'!V21</f>
        <v/>
      </c>
      <c r="AB23" s="49">
        <v>1</v>
      </c>
      <c r="AC23" s="55">
        <v>0.94</v>
      </c>
      <c r="AD23" s="34" t="e">
        <f t="shared" si="9"/>
        <v>#VALUE!</v>
      </c>
      <c r="AE23" s="31" t="e">
        <f t="shared" ref="AE23" si="127">M23-L23</f>
        <v>#VALUE!</v>
      </c>
      <c r="AF23" s="3">
        <f t="shared" si="10"/>
        <v>20</v>
      </c>
      <c r="AG23" s="27" t="e">
        <f t="shared" ref="AG23" si="128">L23</f>
        <v>#VALUE!</v>
      </c>
      <c r="AH23" s="25">
        <f t="shared" ref="AH23" si="129">U23</f>
        <v>0</v>
      </c>
      <c r="AI23" s="25" t="e">
        <f t="shared" ref="AI23" si="130">AD23</f>
        <v>#VALUE!</v>
      </c>
      <c r="AJ23" s="26"/>
      <c r="AL23" s="25"/>
    </row>
    <row r="24" spans="1:38" ht="15" customHeight="1" x14ac:dyDescent="0.25">
      <c r="A24" s="17">
        <v>21</v>
      </c>
      <c r="B24" s="1"/>
      <c r="C24" s="1"/>
      <c r="D24" s="20" t="str">
        <f>IF('SAP Extract'!D22=0, "", 'SAP Extract'!D22)</f>
        <v/>
      </c>
      <c r="E24" s="20" t="str">
        <f>IF('SAP Extract'!E22=0, "", 'SAP Extract'!E22)</f>
        <v/>
      </c>
      <c r="F24" s="20" t="str">
        <f>IF('SAP Extract'!F22=0, "", 'SAP Extract'!F22)</f>
        <v/>
      </c>
      <c r="G24" s="20" t="str">
        <f>IF('SAP Extract'!G22=0, "", 'SAP Extract'!G22)</f>
        <v/>
      </c>
      <c r="H24" s="76" t="str">
        <f>IF('SAP Extract'!H22=0, "", 'SAP Extract'!H22)</f>
        <v/>
      </c>
      <c r="I24" s="77" t="str">
        <f>IF('SAP Extract'!I22=0, "", 'SAP Extract'!I22)</f>
        <v/>
      </c>
      <c r="J24" s="20" t="str">
        <f>IF('SAP Extract'!J22=0, "", 'SAP Extract'!J22)</f>
        <v/>
      </c>
      <c r="K24" s="78" t="str">
        <f>IF('SAP Extract'!K22=0, "", 'SAP Extract'!K22)</f>
        <v/>
      </c>
      <c r="L24" s="28" t="e">
        <f t="shared" ref="L24" si="131">K24/H24</f>
        <v>#VALUE!</v>
      </c>
      <c r="M24" s="27" t="e">
        <f t="shared" ref="M24" si="132">ROUNDUP((IF((AJ24&gt;0),(AJ24/$L$1/$L$2),(((MAX(AG24:AI24))/$L$1/$L$2)))), 0)</f>
        <v>#VALUE!</v>
      </c>
      <c r="N24" s="28" t="e">
        <f t="shared" ref="N24" si="133">M24*H24</f>
        <v>#VALUE!</v>
      </c>
      <c r="O24" s="13"/>
      <c r="P24" s="29"/>
      <c r="Q24" s="26" t="e">
        <f t="shared" ref="Q24" si="134">P24*H24</f>
        <v>#VALUE!</v>
      </c>
      <c r="R24" s="27"/>
      <c r="S24" s="28" t="e">
        <f t="shared" ref="S24" si="135">R24*H24</f>
        <v>#VALUE!</v>
      </c>
      <c r="T24" s="23">
        <v>0.7</v>
      </c>
      <c r="U24" s="27">
        <f t="shared" ref="U24" si="136">R24/T24</f>
        <v>0</v>
      </c>
      <c r="V24" s="28" t="e">
        <f t="shared" ref="V24" si="137">U24*H24</f>
        <v>#VALUE!</v>
      </c>
      <c r="W24" s="32" t="str">
        <f>'SAP Extract'!R22</f>
        <v/>
      </c>
      <c r="X24" s="32">
        <f>'SAP Extract'!S22</f>
        <v>1</v>
      </c>
      <c r="Y24" s="32" t="str">
        <f>'SAP Extract'!T22</f>
        <v/>
      </c>
      <c r="Z24" s="32">
        <f>'SAP Extract'!U22</f>
        <v>0</v>
      </c>
      <c r="AA24" s="32" t="str">
        <f>'SAP Extract'!V22</f>
        <v/>
      </c>
      <c r="AB24" s="49">
        <v>1</v>
      </c>
      <c r="AC24" s="55">
        <v>0.94</v>
      </c>
      <c r="AD24" s="34" t="e">
        <f t="shared" si="9"/>
        <v>#VALUE!</v>
      </c>
      <c r="AE24" s="31" t="e">
        <f t="shared" ref="AE24" si="138">M24-L24</f>
        <v>#VALUE!</v>
      </c>
      <c r="AF24" s="3">
        <f t="shared" si="10"/>
        <v>21</v>
      </c>
      <c r="AG24" s="27" t="e">
        <f t="shared" ref="AG24" si="139">L24</f>
        <v>#VALUE!</v>
      </c>
      <c r="AH24" s="25">
        <f t="shared" ref="AH24" si="140">U24</f>
        <v>0</v>
      </c>
      <c r="AI24" s="25" t="e">
        <f t="shared" ref="AI24" si="141">AD24</f>
        <v>#VALUE!</v>
      </c>
      <c r="AJ24" s="26"/>
      <c r="AL24" s="25"/>
    </row>
    <row r="25" spans="1:38" ht="15" customHeight="1" x14ac:dyDescent="0.25">
      <c r="A25" s="17">
        <v>22</v>
      </c>
      <c r="B25" s="1"/>
      <c r="C25" s="1"/>
      <c r="D25" s="20" t="str">
        <f>IF('SAP Extract'!D23=0, "", 'SAP Extract'!D23)</f>
        <v/>
      </c>
      <c r="E25" s="20" t="str">
        <f>IF('SAP Extract'!E23=0, "", 'SAP Extract'!E23)</f>
        <v/>
      </c>
      <c r="F25" s="20" t="str">
        <f>IF('SAP Extract'!F23=0, "", 'SAP Extract'!F23)</f>
        <v/>
      </c>
      <c r="G25" s="20" t="str">
        <f>IF('SAP Extract'!G23=0, "", 'SAP Extract'!G23)</f>
        <v/>
      </c>
      <c r="H25" s="76" t="str">
        <f>IF('SAP Extract'!H23=0, "", 'SAP Extract'!H23)</f>
        <v/>
      </c>
      <c r="I25" s="77" t="str">
        <f>IF('SAP Extract'!I23=0, "", 'SAP Extract'!I23)</f>
        <v/>
      </c>
      <c r="J25" s="20" t="str">
        <f>IF('SAP Extract'!J23=0, "", 'SAP Extract'!J23)</f>
        <v/>
      </c>
      <c r="K25" s="78" t="str">
        <f>IF('SAP Extract'!K23=0, "", 'SAP Extract'!K23)</f>
        <v/>
      </c>
      <c r="L25" s="28" t="e">
        <f t="shared" ref="L25" si="142">K25/H25</f>
        <v>#VALUE!</v>
      </c>
      <c r="M25" s="27" t="e">
        <f t="shared" ref="M25" si="143">ROUNDUP((IF((AJ25&gt;0),(AJ25/$L$1/$L$2),(((MAX(AG25:AI25))/$L$1/$L$2)))), 0)</f>
        <v>#VALUE!</v>
      </c>
      <c r="N25" s="28" t="e">
        <f t="shared" ref="N25" si="144">M25*H25</f>
        <v>#VALUE!</v>
      </c>
      <c r="O25" s="13"/>
      <c r="P25" s="29"/>
      <c r="Q25" s="26" t="e">
        <f t="shared" ref="Q25" si="145">P25*H25</f>
        <v>#VALUE!</v>
      </c>
      <c r="R25" s="27"/>
      <c r="S25" s="28" t="e">
        <f t="shared" ref="S25" si="146">R25*H25</f>
        <v>#VALUE!</v>
      </c>
      <c r="T25" s="23">
        <v>0.7</v>
      </c>
      <c r="U25" s="27">
        <f t="shared" ref="U25" si="147">R25/T25</f>
        <v>0</v>
      </c>
      <c r="V25" s="28" t="e">
        <f t="shared" ref="V25" si="148">U25*H25</f>
        <v>#VALUE!</v>
      </c>
      <c r="W25" s="32" t="str">
        <f>'SAP Extract'!R23</f>
        <v/>
      </c>
      <c r="X25" s="32">
        <f>'SAP Extract'!S23</f>
        <v>1</v>
      </c>
      <c r="Y25" s="32" t="str">
        <f>'SAP Extract'!T23</f>
        <v/>
      </c>
      <c r="Z25" s="32">
        <f>'SAP Extract'!U23</f>
        <v>0</v>
      </c>
      <c r="AA25" s="32" t="str">
        <f>'SAP Extract'!V23</f>
        <v/>
      </c>
      <c r="AB25" s="49">
        <v>1</v>
      </c>
      <c r="AC25" s="55">
        <v>0.94</v>
      </c>
      <c r="AD25" s="34" t="e">
        <f t="shared" si="9"/>
        <v>#VALUE!</v>
      </c>
      <c r="AE25" s="31" t="e">
        <f t="shared" ref="AE25" si="149">M25-L25</f>
        <v>#VALUE!</v>
      </c>
      <c r="AF25" s="3">
        <f t="shared" si="10"/>
        <v>22</v>
      </c>
      <c r="AG25" s="27" t="e">
        <f t="shared" ref="AG25" si="150">L25</f>
        <v>#VALUE!</v>
      </c>
      <c r="AH25" s="25">
        <f t="shared" ref="AH25" si="151">U25</f>
        <v>0</v>
      </c>
      <c r="AI25" s="25" t="e">
        <f t="shared" ref="AI25" si="152">AD25</f>
        <v>#VALUE!</v>
      </c>
      <c r="AJ25" s="26"/>
      <c r="AL25" s="25"/>
    </row>
    <row r="26" spans="1:38" ht="15" customHeight="1" x14ac:dyDescent="0.25">
      <c r="A26" s="19">
        <v>23</v>
      </c>
      <c r="B26" s="1"/>
      <c r="C26" s="1"/>
      <c r="D26" s="20" t="str">
        <f>IF('SAP Extract'!D24=0, "", 'SAP Extract'!D24)</f>
        <v/>
      </c>
      <c r="E26" s="20" t="str">
        <f>IF('SAP Extract'!E24=0, "", 'SAP Extract'!E24)</f>
        <v/>
      </c>
      <c r="F26" s="20" t="str">
        <f>IF('SAP Extract'!F24=0, "", 'SAP Extract'!F24)</f>
        <v/>
      </c>
      <c r="G26" s="20" t="str">
        <f>IF('SAP Extract'!G24=0, "", 'SAP Extract'!G24)</f>
        <v/>
      </c>
      <c r="H26" s="76" t="str">
        <f>IF('SAP Extract'!H24=0, "", 'SAP Extract'!H24)</f>
        <v/>
      </c>
      <c r="I26" s="77" t="str">
        <f>IF('SAP Extract'!I24=0, "", 'SAP Extract'!I24)</f>
        <v/>
      </c>
      <c r="J26" s="20" t="str">
        <f>IF('SAP Extract'!J24=0, "", 'SAP Extract'!J24)</f>
        <v/>
      </c>
      <c r="K26" s="78" t="str">
        <f>IF('SAP Extract'!K24=0, "", 'SAP Extract'!K24)</f>
        <v/>
      </c>
      <c r="L26" s="28" t="e">
        <f t="shared" ref="L26" si="153">K26/H26</f>
        <v>#VALUE!</v>
      </c>
      <c r="M26" s="27" t="e">
        <f t="shared" ref="M26" si="154">ROUNDUP((IF((AJ26&gt;0),(AJ26/$L$1/$L$2),(((MAX(AG26:AI26))/$L$1/$L$2)))), 0)</f>
        <v>#VALUE!</v>
      </c>
      <c r="N26" s="28" t="e">
        <f t="shared" ref="N26" si="155">M26*H26</f>
        <v>#VALUE!</v>
      </c>
      <c r="O26" s="13"/>
      <c r="P26" s="29"/>
      <c r="Q26" s="26" t="e">
        <f t="shared" ref="Q26" si="156">P26*H26</f>
        <v>#VALUE!</v>
      </c>
      <c r="R26" s="27"/>
      <c r="S26" s="28" t="e">
        <f t="shared" ref="S26" si="157">R26*H26</f>
        <v>#VALUE!</v>
      </c>
      <c r="T26" s="23">
        <v>0.7</v>
      </c>
      <c r="U26" s="27">
        <f t="shared" ref="U26" si="158">R26/T26</f>
        <v>0</v>
      </c>
      <c r="V26" s="28" t="e">
        <f t="shared" ref="V26" si="159">U26*H26</f>
        <v>#VALUE!</v>
      </c>
      <c r="W26" s="32" t="str">
        <f>'SAP Extract'!R24</f>
        <v/>
      </c>
      <c r="X26" s="32">
        <f>'SAP Extract'!S24</f>
        <v>1</v>
      </c>
      <c r="Y26" s="32" t="str">
        <f>'SAP Extract'!T24</f>
        <v/>
      </c>
      <c r="Z26" s="32">
        <f>'SAP Extract'!U24</f>
        <v>0</v>
      </c>
      <c r="AA26" s="32" t="str">
        <f>'SAP Extract'!V24</f>
        <v/>
      </c>
      <c r="AB26" s="49">
        <v>1</v>
      </c>
      <c r="AC26" s="55">
        <v>0.94</v>
      </c>
      <c r="AD26" s="34" t="e">
        <f t="shared" si="9"/>
        <v>#VALUE!</v>
      </c>
      <c r="AE26" s="31" t="e">
        <f t="shared" ref="AE26" si="160">M26-L26</f>
        <v>#VALUE!</v>
      </c>
      <c r="AF26" s="3">
        <f t="shared" si="10"/>
        <v>23</v>
      </c>
      <c r="AG26" s="27" t="e">
        <f t="shared" ref="AG26" si="161">L26</f>
        <v>#VALUE!</v>
      </c>
      <c r="AH26" s="25">
        <f t="shared" ref="AH26" si="162">U26</f>
        <v>0</v>
      </c>
      <c r="AI26" s="25" t="e">
        <f t="shared" ref="AI26" si="163">AD26</f>
        <v>#VALUE!</v>
      </c>
      <c r="AJ26" s="26"/>
      <c r="AL26" s="25"/>
    </row>
    <row r="27" spans="1:38" ht="15" customHeight="1" x14ac:dyDescent="0.25">
      <c r="A27" s="18">
        <v>24</v>
      </c>
      <c r="B27" s="1"/>
      <c r="C27" s="1"/>
      <c r="D27" s="20" t="str">
        <f>IF('SAP Extract'!D25=0, "", 'SAP Extract'!D25)</f>
        <v/>
      </c>
      <c r="E27" s="20" t="str">
        <f>IF('SAP Extract'!E25=0, "", 'SAP Extract'!E25)</f>
        <v/>
      </c>
      <c r="F27" s="20" t="str">
        <f>IF('SAP Extract'!F25=0, "", 'SAP Extract'!F25)</f>
        <v/>
      </c>
      <c r="G27" s="20" t="str">
        <f>IF('SAP Extract'!G25=0, "", 'SAP Extract'!G25)</f>
        <v/>
      </c>
      <c r="H27" s="76" t="str">
        <f>IF('SAP Extract'!H25=0, "", 'SAP Extract'!H25)</f>
        <v/>
      </c>
      <c r="I27" s="77" t="str">
        <f>IF('SAP Extract'!I25=0, "", 'SAP Extract'!I25)</f>
        <v/>
      </c>
      <c r="J27" s="20" t="str">
        <f>IF('SAP Extract'!J25=0, "", 'SAP Extract'!J25)</f>
        <v/>
      </c>
      <c r="K27" s="78" t="str">
        <f>IF('SAP Extract'!K25=0, "", 'SAP Extract'!K25)</f>
        <v/>
      </c>
      <c r="L27" s="28" t="e">
        <f t="shared" ref="L27" si="164">K27/H27</f>
        <v>#VALUE!</v>
      </c>
      <c r="M27" s="27" t="e">
        <f t="shared" ref="M27" si="165">ROUNDUP((IF((AJ27&gt;0),(AJ27/$L$1/$L$2),(((MAX(AG27:AI27))/$L$1/$L$2)))), 0)</f>
        <v>#VALUE!</v>
      </c>
      <c r="N27" s="28" t="e">
        <f t="shared" ref="N27" si="166">M27*H27</f>
        <v>#VALUE!</v>
      </c>
      <c r="O27" s="13"/>
      <c r="P27" s="29"/>
      <c r="Q27" s="26" t="e">
        <f t="shared" ref="Q27" si="167">P27*H27</f>
        <v>#VALUE!</v>
      </c>
      <c r="R27" s="27"/>
      <c r="S27" s="28" t="e">
        <f t="shared" ref="S27" si="168">R27*H27</f>
        <v>#VALUE!</v>
      </c>
      <c r="T27" s="23">
        <v>0.7</v>
      </c>
      <c r="U27" s="27">
        <f t="shared" ref="U27" si="169">R27/T27</f>
        <v>0</v>
      </c>
      <c r="V27" s="28" t="e">
        <f t="shared" ref="V27" si="170">U27*H27</f>
        <v>#VALUE!</v>
      </c>
      <c r="W27" s="32" t="str">
        <f>'SAP Extract'!R25</f>
        <v/>
      </c>
      <c r="X27" s="32">
        <f>'SAP Extract'!S25</f>
        <v>1</v>
      </c>
      <c r="Y27" s="32" t="str">
        <f>'SAP Extract'!T25</f>
        <v/>
      </c>
      <c r="Z27" s="32">
        <f>'SAP Extract'!U25</f>
        <v>0</v>
      </c>
      <c r="AA27" s="32" t="str">
        <f>'SAP Extract'!V25</f>
        <v/>
      </c>
      <c r="AB27" s="49">
        <v>1</v>
      </c>
      <c r="AC27" s="55">
        <v>0.94</v>
      </c>
      <c r="AD27" s="34" t="e">
        <f t="shared" si="9"/>
        <v>#VALUE!</v>
      </c>
      <c r="AE27" s="31" t="e">
        <f t="shared" ref="AE27" si="171">M27-L27</f>
        <v>#VALUE!</v>
      </c>
      <c r="AF27" s="3">
        <f t="shared" si="10"/>
        <v>24</v>
      </c>
      <c r="AG27" s="27" t="e">
        <f t="shared" ref="AG27" si="172">L27</f>
        <v>#VALUE!</v>
      </c>
      <c r="AH27" s="25">
        <f t="shared" ref="AH27" si="173">U27</f>
        <v>0</v>
      </c>
      <c r="AI27" s="25" t="e">
        <f t="shared" ref="AI27" si="174">AD27</f>
        <v>#VALUE!</v>
      </c>
      <c r="AJ27" s="26"/>
      <c r="AL27" s="25"/>
    </row>
    <row r="28" spans="1:38" ht="15" customHeight="1" x14ac:dyDescent="0.25">
      <c r="A28" s="17">
        <v>25</v>
      </c>
      <c r="B28" s="1"/>
      <c r="C28" s="1"/>
      <c r="D28" s="20" t="str">
        <f>IF('SAP Extract'!D26=0, "", 'SAP Extract'!D26)</f>
        <v/>
      </c>
      <c r="E28" s="20" t="str">
        <f>IF('SAP Extract'!E26=0, "", 'SAP Extract'!E26)</f>
        <v/>
      </c>
      <c r="F28" s="20" t="str">
        <f>IF('SAP Extract'!F26=0, "", 'SAP Extract'!F26)</f>
        <v/>
      </c>
      <c r="G28" s="20" t="str">
        <f>IF('SAP Extract'!G26=0, "", 'SAP Extract'!G26)</f>
        <v/>
      </c>
      <c r="H28" s="76" t="str">
        <f>IF('SAP Extract'!H26=0, "", 'SAP Extract'!H26)</f>
        <v/>
      </c>
      <c r="I28" s="77" t="str">
        <f>IF('SAP Extract'!I26=0, "", 'SAP Extract'!I26)</f>
        <v/>
      </c>
      <c r="J28" s="20" t="str">
        <f>IF('SAP Extract'!J26=0, "", 'SAP Extract'!J26)</f>
        <v/>
      </c>
      <c r="K28" s="78" t="str">
        <f>IF('SAP Extract'!K26=0, "", 'SAP Extract'!K26)</f>
        <v/>
      </c>
      <c r="L28" s="28" t="e">
        <f t="shared" ref="L28" si="175">K28/H28</f>
        <v>#VALUE!</v>
      </c>
      <c r="M28" s="27" t="e">
        <f t="shared" ref="M28" si="176">ROUNDUP((IF((AJ28&gt;0),(AJ28/$L$1/$L$2),(((MAX(AG28:AI28))/$L$1/$L$2)))), 0)</f>
        <v>#VALUE!</v>
      </c>
      <c r="N28" s="28" t="e">
        <f t="shared" ref="N28" si="177">M28*H28</f>
        <v>#VALUE!</v>
      </c>
      <c r="O28" s="13"/>
      <c r="P28" s="29"/>
      <c r="Q28" s="26" t="e">
        <f t="shared" ref="Q28" si="178">P28*H28</f>
        <v>#VALUE!</v>
      </c>
      <c r="R28" s="27"/>
      <c r="S28" s="28" t="e">
        <f t="shared" ref="S28" si="179">R28*H28</f>
        <v>#VALUE!</v>
      </c>
      <c r="T28" s="23">
        <v>0.7</v>
      </c>
      <c r="U28" s="27">
        <f t="shared" ref="U28" si="180">R28/T28</f>
        <v>0</v>
      </c>
      <c r="V28" s="28" t="e">
        <f t="shared" ref="V28" si="181">U28*H28</f>
        <v>#VALUE!</v>
      </c>
      <c r="W28" s="32" t="str">
        <f>'SAP Extract'!R26</f>
        <v/>
      </c>
      <c r="X28" s="32">
        <f>'SAP Extract'!S26</f>
        <v>1</v>
      </c>
      <c r="Y28" s="32" t="str">
        <f>'SAP Extract'!T26</f>
        <v/>
      </c>
      <c r="Z28" s="32">
        <f>'SAP Extract'!U26</f>
        <v>0</v>
      </c>
      <c r="AA28" s="32" t="str">
        <f>'SAP Extract'!V26</f>
        <v/>
      </c>
      <c r="AB28" s="49">
        <v>1</v>
      </c>
      <c r="AC28" s="55">
        <v>0.94</v>
      </c>
      <c r="AD28" s="34" t="e">
        <f t="shared" si="9"/>
        <v>#VALUE!</v>
      </c>
      <c r="AE28" s="31" t="e">
        <f t="shared" ref="AE28" si="182">M28-L28</f>
        <v>#VALUE!</v>
      </c>
      <c r="AF28" s="3">
        <f t="shared" si="10"/>
        <v>25</v>
      </c>
      <c r="AG28" s="27" t="e">
        <f t="shared" ref="AG28" si="183">L28</f>
        <v>#VALUE!</v>
      </c>
      <c r="AH28" s="25">
        <f t="shared" ref="AH28" si="184">U28</f>
        <v>0</v>
      </c>
      <c r="AI28" s="25" t="e">
        <f t="shared" ref="AI28" si="185">AD28</f>
        <v>#VALUE!</v>
      </c>
      <c r="AJ28" s="26"/>
      <c r="AL28" s="25"/>
    </row>
    <row r="29" spans="1:38" ht="15" customHeight="1" thickBot="1" x14ac:dyDescent="0.3">
      <c r="A29" s="17">
        <v>26</v>
      </c>
      <c r="B29" s="1"/>
      <c r="C29" s="1"/>
      <c r="D29" s="20" t="str">
        <f>IF('SAP Extract'!D27=0, "", 'SAP Extract'!D27)</f>
        <v/>
      </c>
      <c r="E29" s="20" t="str">
        <f>IF('SAP Extract'!E27=0, "", 'SAP Extract'!E27)</f>
        <v/>
      </c>
      <c r="F29" s="20" t="str">
        <f>IF('SAP Extract'!F27=0, "", 'SAP Extract'!F27)</f>
        <v/>
      </c>
      <c r="G29" s="20" t="str">
        <f>IF('SAP Extract'!G27=0, "", 'SAP Extract'!G27)</f>
        <v/>
      </c>
      <c r="H29" s="76" t="str">
        <f>IF('SAP Extract'!H27=0, "", 'SAP Extract'!H27)</f>
        <v/>
      </c>
      <c r="I29" s="77" t="str">
        <f>IF('SAP Extract'!I27=0, "", 'SAP Extract'!I27)</f>
        <v/>
      </c>
      <c r="J29" s="20" t="str">
        <f>IF('SAP Extract'!J27=0, "", 'SAP Extract'!J27)</f>
        <v/>
      </c>
      <c r="K29" s="78" t="str">
        <f>IF('SAP Extract'!K27=0, "", 'SAP Extract'!K27)</f>
        <v/>
      </c>
      <c r="L29" s="28" t="e">
        <f t="shared" si="7"/>
        <v>#VALUE!</v>
      </c>
      <c r="M29" s="27" t="e">
        <f t="shared" si="0"/>
        <v>#VALUE!</v>
      </c>
      <c r="N29" s="28" t="e">
        <f t="shared" si="1"/>
        <v>#VALUE!</v>
      </c>
      <c r="O29" s="13"/>
      <c r="P29" s="29"/>
      <c r="Q29" s="26" t="e">
        <f t="shared" si="2"/>
        <v>#VALUE!</v>
      </c>
      <c r="R29" s="27"/>
      <c r="S29" s="28" t="e">
        <f t="shared" si="3"/>
        <v>#VALUE!</v>
      </c>
      <c r="T29" s="23">
        <v>0.7</v>
      </c>
      <c r="U29" s="27">
        <f t="shared" ref="U29" si="186">R29/T29</f>
        <v>0</v>
      </c>
      <c r="V29" s="28" t="e">
        <f t="shared" si="4"/>
        <v>#VALUE!</v>
      </c>
      <c r="W29" s="32" t="str">
        <f>'SAP Extract'!R27</f>
        <v/>
      </c>
      <c r="X29" s="32">
        <f>'SAP Extract'!S27</f>
        <v>1</v>
      </c>
      <c r="Y29" s="32" t="str">
        <f>'SAP Extract'!T27</f>
        <v/>
      </c>
      <c r="Z29" s="32">
        <f>'SAP Extract'!U27</f>
        <v>0</v>
      </c>
      <c r="AA29" s="32" t="str">
        <f>'SAP Extract'!V27</f>
        <v/>
      </c>
      <c r="AB29" s="49">
        <v>1</v>
      </c>
      <c r="AC29" s="55">
        <v>0.94</v>
      </c>
      <c r="AD29" s="34" t="e">
        <f t="shared" si="9"/>
        <v>#VALUE!</v>
      </c>
      <c r="AE29" s="31" t="e">
        <f t="shared" si="5"/>
        <v>#VALUE!</v>
      </c>
      <c r="AF29" s="3">
        <f t="shared" si="10"/>
        <v>26</v>
      </c>
      <c r="AG29" s="27" t="e">
        <f t="shared" si="6"/>
        <v>#VALUE!</v>
      </c>
      <c r="AH29" s="25">
        <f t="shared" si="17"/>
        <v>0</v>
      </c>
      <c r="AI29" s="25" t="e">
        <f t="shared" si="18"/>
        <v>#VALUE!</v>
      </c>
      <c r="AJ29" s="26"/>
      <c r="AL29" s="25"/>
    </row>
    <row r="30" spans="1:38" ht="19.7" customHeight="1" thickBot="1" x14ac:dyDescent="0.3">
      <c r="H30" s="47">
        <f>SUM(H4:H29)</f>
        <v>0</v>
      </c>
      <c r="I30" s="57"/>
      <c r="J30" s="16"/>
      <c r="K30" s="6"/>
      <c r="L30" s="6"/>
      <c r="M30" s="7"/>
      <c r="N30" s="30" t="e">
        <f>SUM(N4:N29)</f>
        <v>#VALUE!</v>
      </c>
      <c r="O30" s="11"/>
      <c r="P30" s="5"/>
      <c r="Q30" s="30" t="e">
        <f>SUM(Q4:Q29)</f>
        <v>#VALUE!</v>
      </c>
      <c r="R30" s="5"/>
      <c r="S30" s="30" t="e">
        <f>SUM(S4:S29)</f>
        <v>#VALUE!</v>
      </c>
      <c r="T30" s="9"/>
      <c r="U30" s="8"/>
      <c r="V30" s="30" t="e">
        <f>SUM(V4:V29)</f>
        <v>#VALUE!</v>
      </c>
      <c r="W30" s="4"/>
      <c r="X30" s="4"/>
      <c r="AA30" s="3"/>
      <c r="AB30" s="3"/>
      <c r="AC30" s="3"/>
      <c r="AD30" s="3"/>
      <c r="AE30" s="5"/>
    </row>
  </sheetData>
  <autoFilter ref="A3:AL3" xr:uid="{00000000-0001-0000-0000-000000000000}"/>
  <mergeCells count="6">
    <mergeCell ref="AG1:AJ2"/>
    <mergeCell ref="R2:S2"/>
    <mergeCell ref="M1:N1"/>
    <mergeCell ref="P2:Q2"/>
    <mergeCell ref="U1:V2"/>
    <mergeCell ref="W1:AD2"/>
  </mergeCells>
  <pageMargins left="1.2598425196850394" right="1.2598425196850394" top="0.98425196850393704" bottom="0.98425196850393704" header="0.23622047244094491" footer="0.23622047244094491"/>
  <pageSetup scale="64" fitToHeight="0" orientation="portrait" r:id="rId1"/>
  <headerFooter>
    <oddFooter>&amp;C&amp;1#&amp;"Arial"&amp;10&amp;K000000SULZER CONFIDENTIAL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DDCD-6375-4CD5-A1C2-16693314C943}">
  <dimension ref="B1:Z31"/>
  <sheetViews>
    <sheetView tabSelected="1" topLeftCell="D1" workbookViewId="0">
      <selection activeCell="L21" sqref="L21"/>
    </sheetView>
  </sheetViews>
  <sheetFormatPr defaultColWidth="8.85546875" defaultRowHeight="15" x14ac:dyDescent="0.25"/>
  <cols>
    <col min="1" max="6" width="8.85546875" style="63"/>
    <col min="7" max="7" width="14.7109375" style="63" customWidth="1"/>
    <col min="8" max="12" width="8.85546875" style="63"/>
    <col min="13" max="13" width="9.42578125" style="63" bestFit="1" customWidth="1"/>
    <col min="14" max="14" width="20" style="63" bestFit="1" customWidth="1"/>
    <col min="15" max="15" width="21.85546875" style="63" bestFit="1" customWidth="1"/>
    <col min="16" max="16" width="14.42578125" style="63" bestFit="1" customWidth="1"/>
    <col min="17" max="17" width="8.85546875" style="63"/>
    <col min="18" max="19" width="6.5703125" style="63" customWidth="1"/>
    <col min="20" max="20" width="14.28515625" style="63" customWidth="1"/>
    <col min="21" max="21" width="10.140625" style="63" customWidth="1"/>
    <col min="22" max="22" width="15.140625" style="63" customWidth="1"/>
    <col min="23" max="23" width="4.28515625" style="63" customWidth="1"/>
    <col min="24" max="24" width="10.140625" style="63" customWidth="1"/>
    <col min="25" max="25" width="8.85546875" style="63"/>
    <col min="26" max="26" width="21.85546875" style="63" bestFit="1" customWidth="1"/>
    <col min="27" max="16384" width="8.85546875" style="63"/>
  </cols>
  <sheetData>
    <row r="1" spans="2:26" s="59" customFormat="1" ht="34.700000000000003" customHeight="1" thickBot="1" x14ac:dyDescent="0.25">
      <c r="B1" s="58" t="s">
        <v>38</v>
      </c>
      <c r="C1" s="58" t="s">
        <v>39</v>
      </c>
      <c r="D1" s="58" t="s">
        <v>40</v>
      </c>
      <c r="E1" s="58" t="s">
        <v>41</v>
      </c>
      <c r="F1" s="58" t="s">
        <v>42</v>
      </c>
      <c r="G1" s="58" t="s">
        <v>43</v>
      </c>
      <c r="H1" s="58" t="s">
        <v>44</v>
      </c>
      <c r="I1" s="58" t="s">
        <v>45</v>
      </c>
      <c r="J1" s="58" t="s">
        <v>1</v>
      </c>
      <c r="K1" s="58" t="s">
        <v>46</v>
      </c>
      <c r="L1" s="58" t="s">
        <v>47</v>
      </c>
      <c r="M1" s="58" t="s">
        <v>48</v>
      </c>
      <c r="N1" s="82" t="s">
        <v>69</v>
      </c>
      <c r="O1" s="82" t="s">
        <v>70</v>
      </c>
      <c r="P1" s="82" t="s">
        <v>71</v>
      </c>
      <c r="R1" s="60" t="s">
        <v>9</v>
      </c>
      <c r="S1" s="61" t="s">
        <v>25</v>
      </c>
      <c r="T1" s="62" t="s">
        <v>4</v>
      </c>
      <c r="U1" s="75" t="s">
        <v>66</v>
      </c>
      <c r="V1" s="62" t="s">
        <v>15</v>
      </c>
      <c r="X1" s="75" t="s">
        <v>65</v>
      </c>
      <c r="Z1" s="105" t="s">
        <v>73</v>
      </c>
    </row>
    <row r="2" spans="2:26" x14ac:dyDescent="0.25">
      <c r="G2" s="64"/>
      <c r="R2" s="65" t="str">
        <f>_xlfn.IFNA((VLOOKUP($G2, 'History-Sorted'!$A$2:$P$2000, 2, FALSE)), "")</f>
        <v/>
      </c>
      <c r="S2" s="66">
        <v>1</v>
      </c>
      <c r="T2" s="67" t="str">
        <f>_xlfn.IFNA((VLOOKUP($G2, 'History-Sorted'!$A$2:$P$2000, 3, FALSE)), "")</f>
        <v/>
      </c>
      <c r="U2" s="74"/>
      <c r="V2" s="69" t="str">
        <f>_xlfn.IFNA((VLOOKUP($G2, 'History-Sorted'!$A$2:$P$2000, 5, FALSE)), "")</f>
        <v/>
      </c>
      <c r="X2" s="68" t="str">
        <f>_xlfn.IFNA((VLOOKUP($G2, 'History-Sorted'!$A$2:$P$2000, 4, FALSE)), "")</f>
        <v/>
      </c>
      <c r="Z2" s="106" t="str">
        <f>_xlfn.IFNA((VLOOKUP($G2, 'History-Sorted'!$A$2:$P$2000, 6, FALSE)), "")</f>
        <v/>
      </c>
    </row>
    <row r="3" spans="2:26" x14ac:dyDescent="0.25">
      <c r="G3" s="64"/>
      <c r="K3" s="70"/>
      <c r="L3" s="70"/>
      <c r="R3" s="65" t="str">
        <f>_xlfn.IFNA((VLOOKUP($G3, 'History-Sorted'!$A$2:$P$201, 2, FALSE)), "")</f>
        <v/>
      </c>
      <c r="S3" s="66">
        <v>1</v>
      </c>
      <c r="T3" s="67" t="str">
        <f>_xlfn.IFNA((VLOOKUP($G3, 'History-Sorted'!$A$2:$P$201, 3, FALSE)), "")</f>
        <v/>
      </c>
      <c r="U3" s="74"/>
      <c r="V3" s="69" t="str">
        <f>_xlfn.IFNA((VLOOKUP($G3, 'History-Sorted'!$A$2:$P$201, 5, FALSE)), "")</f>
        <v/>
      </c>
      <c r="X3" s="68" t="str">
        <f>_xlfn.IFNA((VLOOKUP($G3, 'History-Sorted'!$A$2:$P$201, 4, FALSE)), "")</f>
        <v/>
      </c>
      <c r="Z3" s="106" t="str">
        <f>_xlfn.IFNA((VLOOKUP($G3, 'History-Sorted'!$A$2:$P$2000, 6, FALSE)), "")</f>
        <v/>
      </c>
    </row>
    <row r="4" spans="2:26" x14ac:dyDescent="0.25">
      <c r="G4" s="64"/>
      <c r="R4" s="65" t="str">
        <f>_xlfn.IFNA((VLOOKUP($G4, 'History-Sorted'!$A$2:$P$201, 2, FALSE)), "")</f>
        <v/>
      </c>
      <c r="S4" s="66">
        <v>1</v>
      </c>
      <c r="T4" s="67" t="str">
        <f>_xlfn.IFNA((VLOOKUP($G4, 'History-Sorted'!$A$2:$P$201, 3, FALSE)), "")</f>
        <v/>
      </c>
      <c r="U4" s="74"/>
      <c r="V4" s="69" t="str">
        <f>_xlfn.IFNA((VLOOKUP($G4, 'History-Sorted'!$A$2:$P$201, 5, FALSE)), "")</f>
        <v/>
      </c>
      <c r="X4" s="68" t="str">
        <f>_xlfn.IFNA((VLOOKUP($G4, 'History-Sorted'!$A$2:$P$201, 4, FALSE)), "")</f>
        <v/>
      </c>
      <c r="Z4" s="106" t="str">
        <f>_xlfn.IFNA((VLOOKUP($G4, 'History-Sorted'!$A$2:$P$2000, 6, FALSE)), "")</f>
        <v/>
      </c>
    </row>
    <row r="5" spans="2:26" x14ac:dyDescent="0.25">
      <c r="G5" s="64"/>
      <c r="R5" s="65" t="str">
        <f>_xlfn.IFNA((VLOOKUP($G5, 'History-Sorted'!$A$2:$P$201, 2, FALSE)), "")</f>
        <v/>
      </c>
      <c r="S5" s="66">
        <v>1</v>
      </c>
      <c r="T5" s="67" t="str">
        <f>_xlfn.IFNA((VLOOKUP($G5, 'History-Sorted'!$A$2:$P$201, 3, FALSE)), "")</f>
        <v/>
      </c>
      <c r="U5" s="74"/>
      <c r="V5" s="69" t="str">
        <f>_xlfn.IFNA((VLOOKUP($G5, 'History-Sorted'!$A$2:$P$201, 5, FALSE)), "")</f>
        <v/>
      </c>
      <c r="X5" s="68" t="str">
        <f>_xlfn.IFNA((VLOOKUP($G5, 'History-Sorted'!$A$2:$P$201, 4, FALSE)), "")</f>
        <v/>
      </c>
      <c r="Z5" s="106" t="str">
        <f>_xlfn.IFNA((VLOOKUP($G5, 'History-Sorted'!$A$2:$P$2000, 6, FALSE)), "")</f>
        <v/>
      </c>
    </row>
    <row r="6" spans="2:26" x14ac:dyDescent="0.25">
      <c r="G6" s="64"/>
      <c r="R6" s="65" t="str">
        <f>_xlfn.IFNA((VLOOKUP($G6, 'History-Sorted'!$A$2:$P$201, 2, FALSE)), "")</f>
        <v/>
      </c>
      <c r="S6" s="66">
        <v>1</v>
      </c>
      <c r="T6" s="67" t="str">
        <f>_xlfn.IFNA((VLOOKUP($G6, 'History-Sorted'!$A$2:$P$201, 3, FALSE)), "")</f>
        <v/>
      </c>
      <c r="U6" s="74"/>
      <c r="V6" s="69" t="str">
        <f>_xlfn.IFNA((VLOOKUP($G6, 'History-Sorted'!$A$2:$P$201, 5, FALSE)), "")</f>
        <v/>
      </c>
      <c r="X6" s="68" t="str">
        <f>_xlfn.IFNA((VLOOKUP($G6, 'History-Sorted'!$A$2:$P$201, 4, FALSE)), "")</f>
        <v/>
      </c>
      <c r="Z6" s="106" t="str">
        <f>_xlfn.IFNA((VLOOKUP($G6, 'History-Sorted'!$A$2:$P$2000, 6, FALSE)), "")</f>
        <v/>
      </c>
    </row>
    <row r="7" spans="2:26" x14ac:dyDescent="0.25">
      <c r="G7" s="64"/>
      <c r="R7" s="65" t="str">
        <f>_xlfn.IFNA((VLOOKUP($G7, 'History-Sorted'!$A$2:$P$201, 2, FALSE)), "")</f>
        <v/>
      </c>
      <c r="S7" s="66">
        <v>1</v>
      </c>
      <c r="T7" s="67" t="str">
        <f>_xlfn.IFNA((VLOOKUP($G7, 'History-Sorted'!$A$2:$P$201, 3, FALSE)), "")</f>
        <v/>
      </c>
      <c r="U7" s="74"/>
      <c r="V7" s="69" t="str">
        <f>_xlfn.IFNA((VLOOKUP($G7, 'History-Sorted'!$A$2:$P$201, 5, FALSE)), "")</f>
        <v/>
      </c>
      <c r="X7" s="68" t="str">
        <f>_xlfn.IFNA((VLOOKUP($G7, 'History-Sorted'!$A$2:$P$201, 4, FALSE)), "")</f>
        <v/>
      </c>
      <c r="Z7" s="106" t="str">
        <f>_xlfn.IFNA((VLOOKUP($G7, 'History-Sorted'!$A$2:$P$2000, 6, FALSE)), "")</f>
        <v/>
      </c>
    </row>
    <row r="8" spans="2:26" x14ac:dyDescent="0.25">
      <c r="R8" s="65" t="str">
        <f>_xlfn.IFNA((VLOOKUP($G8, 'History-Sorted'!$A$2:$P$201, 2, FALSE)), "")</f>
        <v/>
      </c>
      <c r="S8" s="66">
        <v>1</v>
      </c>
      <c r="T8" s="67" t="str">
        <f>_xlfn.IFNA((VLOOKUP($G8, 'History-Sorted'!$A$2:$P$201, 3, FALSE)), "")</f>
        <v/>
      </c>
      <c r="U8" s="74"/>
      <c r="V8" s="69" t="str">
        <f>_xlfn.IFNA((VLOOKUP($G8, 'History-Sorted'!$A$2:$P$201, 5, FALSE)), "")</f>
        <v/>
      </c>
      <c r="X8" s="68" t="str">
        <f>_xlfn.IFNA((VLOOKUP($G8, 'History-Sorted'!$A$2:$P$201, 4, FALSE)), "")</f>
        <v/>
      </c>
      <c r="Z8" s="106" t="str">
        <f>_xlfn.IFNA((VLOOKUP($G8, 'History-Sorted'!$A$2:$P$2000, 6, FALSE)), "")</f>
        <v/>
      </c>
    </row>
    <row r="9" spans="2:26" x14ac:dyDescent="0.25">
      <c r="R9" s="65" t="str">
        <f>_xlfn.IFNA((VLOOKUP($G9, 'History-Sorted'!$A$2:$P$201, 2, FALSE)), "")</f>
        <v/>
      </c>
      <c r="S9" s="66">
        <v>1</v>
      </c>
      <c r="T9" s="67" t="str">
        <f>_xlfn.IFNA((VLOOKUP($G9, 'History-Sorted'!$A$2:$P$201, 3, FALSE)), "")</f>
        <v/>
      </c>
      <c r="U9" s="74"/>
      <c r="V9" s="69" t="str">
        <f>_xlfn.IFNA((VLOOKUP($G9, 'History-Sorted'!$A$2:$P$201, 5, FALSE)), "")</f>
        <v/>
      </c>
      <c r="X9" s="68" t="str">
        <f>_xlfn.IFNA((VLOOKUP($G9, 'History-Sorted'!$A$2:$P$201, 4, FALSE)), "")</f>
        <v/>
      </c>
      <c r="Z9" s="106" t="str">
        <f>_xlfn.IFNA((VLOOKUP($G9, 'History-Sorted'!$A$2:$P$2000, 6, FALSE)), "")</f>
        <v/>
      </c>
    </row>
    <row r="10" spans="2:26" x14ac:dyDescent="0.25">
      <c r="R10" s="65" t="str">
        <f>_xlfn.IFNA((VLOOKUP($G10, 'History-Sorted'!$A$2:$P$201, 2, FALSE)), "")</f>
        <v/>
      </c>
      <c r="S10" s="66">
        <v>1</v>
      </c>
      <c r="T10" s="67" t="str">
        <f>_xlfn.IFNA((VLOOKUP($G10, 'History-Sorted'!$A$2:$P$201, 3, FALSE)), "")</f>
        <v/>
      </c>
      <c r="U10" s="74"/>
      <c r="V10" s="69" t="str">
        <f>_xlfn.IFNA((VLOOKUP($G10, 'History-Sorted'!$A$2:$P$201, 5, FALSE)), "")</f>
        <v/>
      </c>
      <c r="X10" s="68" t="str">
        <f>_xlfn.IFNA((VLOOKUP($G10, 'History-Sorted'!$A$2:$P$201, 4, FALSE)), "")</f>
        <v/>
      </c>
      <c r="Z10" s="106" t="str">
        <f>_xlfn.IFNA((VLOOKUP($G10, 'History-Sorted'!$A$2:$P$2000, 6, FALSE)), "")</f>
        <v/>
      </c>
    </row>
    <row r="11" spans="2:26" x14ac:dyDescent="0.25">
      <c r="R11" s="65" t="str">
        <f>_xlfn.IFNA((VLOOKUP($G11, 'History-Sorted'!$A$2:$P$201, 2, FALSE)), "")</f>
        <v/>
      </c>
      <c r="S11" s="66">
        <v>1</v>
      </c>
      <c r="T11" s="67" t="str">
        <f>_xlfn.IFNA((VLOOKUP($G11, 'History-Sorted'!$A$2:$P$201, 3, FALSE)), "")</f>
        <v/>
      </c>
      <c r="U11" s="74"/>
      <c r="V11" s="69" t="str">
        <f>_xlfn.IFNA((VLOOKUP($G11, 'History-Sorted'!$A$2:$P$201, 5, FALSE)), "")</f>
        <v/>
      </c>
      <c r="X11" s="68" t="str">
        <f>_xlfn.IFNA((VLOOKUP($G11, 'History-Sorted'!$A$2:$P$201, 4, FALSE)), "")</f>
        <v/>
      </c>
      <c r="Z11" s="106" t="str">
        <f>_xlfn.IFNA((VLOOKUP($G11, 'History-Sorted'!$A$2:$P$2000, 6, FALSE)), "")</f>
        <v/>
      </c>
    </row>
    <row r="12" spans="2:26" x14ac:dyDescent="0.25">
      <c r="R12" s="65" t="str">
        <f>_xlfn.IFNA((VLOOKUP($G12, 'History-Sorted'!$A$2:$P$201, 2, FALSE)), "")</f>
        <v/>
      </c>
      <c r="S12" s="66">
        <v>1</v>
      </c>
      <c r="T12" s="67" t="str">
        <f>_xlfn.IFNA((VLOOKUP($G12, 'History-Sorted'!$A$2:$P$201, 3, FALSE)), "")</f>
        <v/>
      </c>
      <c r="U12" s="74"/>
      <c r="V12" s="69" t="str">
        <f>_xlfn.IFNA((VLOOKUP($G12, 'History-Sorted'!$A$2:$P$201, 5, FALSE)), "")</f>
        <v/>
      </c>
      <c r="X12" s="68" t="str">
        <f>_xlfn.IFNA((VLOOKUP($G12, 'History-Sorted'!$A$2:$P$201, 4, FALSE)), "")</f>
        <v/>
      </c>
      <c r="Z12" s="106" t="str">
        <f>_xlfn.IFNA((VLOOKUP($G12, 'History-Sorted'!$A$2:$P$2000, 6, FALSE)), "")</f>
        <v/>
      </c>
    </row>
    <row r="13" spans="2:26" x14ac:dyDescent="0.25">
      <c r="R13" s="65" t="str">
        <f>_xlfn.IFNA((VLOOKUP($G13, 'History-Sorted'!$A$2:$P$201, 2, FALSE)), "")</f>
        <v/>
      </c>
      <c r="S13" s="66">
        <v>1</v>
      </c>
      <c r="T13" s="67" t="str">
        <f>_xlfn.IFNA((VLOOKUP($G13, 'History-Sorted'!$A$2:$P$201, 3, FALSE)), "")</f>
        <v/>
      </c>
      <c r="U13" s="74"/>
      <c r="V13" s="69" t="str">
        <f>_xlfn.IFNA((VLOOKUP($G13, 'History-Sorted'!$A$2:$P$201, 5, FALSE)), "")</f>
        <v/>
      </c>
      <c r="X13" s="68" t="str">
        <f>_xlfn.IFNA((VLOOKUP($G13, 'History-Sorted'!$A$2:$P$201, 4, FALSE)), "")</f>
        <v/>
      </c>
      <c r="Z13" s="106" t="str">
        <f>_xlfn.IFNA((VLOOKUP($G13, 'History-Sorted'!$A$2:$P$2000, 6, FALSE)), "")</f>
        <v/>
      </c>
    </row>
    <row r="14" spans="2:26" x14ac:dyDescent="0.25">
      <c r="R14" s="65" t="str">
        <f>_xlfn.IFNA((VLOOKUP($G14, 'History-Sorted'!$A$2:$P$201, 2, FALSE)), "")</f>
        <v/>
      </c>
      <c r="S14" s="66">
        <v>1</v>
      </c>
      <c r="T14" s="67" t="str">
        <f>_xlfn.IFNA((VLOOKUP($G14, 'History-Sorted'!$A$2:$P$201, 3, FALSE)), "")</f>
        <v/>
      </c>
      <c r="U14" s="74"/>
      <c r="V14" s="69" t="str">
        <f>_xlfn.IFNA((VLOOKUP($G14, 'History-Sorted'!$A$2:$P$201, 5, FALSE)), "")</f>
        <v/>
      </c>
      <c r="X14" s="68" t="str">
        <f>_xlfn.IFNA((VLOOKUP($G14, 'History-Sorted'!$A$2:$P$201, 4, FALSE)), "")</f>
        <v/>
      </c>
      <c r="Z14" s="106" t="str">
        <f>_xlfn.IFNA((VLOOKUP($G14, 'History-Sorted'!$A$2:$P$2000, 6, FALSE)), "")</f>
        <v/>
      </c>
    </row>
    <row r="15" spans="2:26" x14ac:dyDescent="0.25">
      <c r="R15" s="65" t="str">
        <f>_xlfn.IFNA((VLOOKUP($G15, 'History-Sorted'!$A$2:$P$201, 2, FALSE)), "")</f>
        <v/>
      </c>
      <c r="S15" s="66">
        <v>1</v>
      </c>
      <c r="T15" s="67" t="str">
        <f>_xlfn.IFNA((VLOOKUP($G15, 'History-Sorted'!$A$2:$P$201, 3, FALSE)), "")</f>
        <v/>
      </c>
      <c r="U15" s="74"/>
      <c r="V15" s="69" t="str">
        <f>_xlfn.IFNA((VLOOKUP($G15, 'History-Sorted'!$A$2:$P$201, 5, FALSE)), "")</f>
        <v/>
      </c>
      <c r="X15" s="68" t="str">
        <f>_xlfn.IFNA((VLOOKUP($G15, 'History-Sorted'!$A$2:$P$201, 4, FALSE)), "")</f>
        <v/>
      </c>
      <c r="Z15" s="106" t="str">
        <f>_xlfn.IFNA((VLOOKUP($G15, 'History-Sorted'!$A$2:$P$2000, 6, FALSE)), "")</f>
        <v/>
      </c>
    </row>
    <row r="16" spans="2:26" x14ac:dyDescent="0.25">
      <c r="R16" s="65" t="str">
        <f>_xlfn.IFNA((VLOOKUP($G16, 'History-Sorted'!$A$2:$P$201, 2, FALSE)), "")</f>
        <v/>
      </c>
      <c r="S16" s="66">
        <v>1</v>
      </c>
      <c r="T16" s="67" t="str">
        <f>_xlfn.IFNA((VLOOKUP($G16, 'History-Sorted'!$A$2:$P$201, 3, FALSE)), "")</f>
        <v/>
      </c>
      <c r="U16" s="74"/>
      <c r="V16" s="69" t="str">
        <f>_xlfn.IFNA((VLOOKUP($G16, 'History-Sorted'!$A$2:$P$201, 5, FALSE)), "")</f>
        <v/>
      </c>
      <c r="X16" s="68" t="str">
        <f>_xlfn.IFNA((VLOOKUP($G16, 'History-Sorted'!$A$2:$P$201, 4, FALSE)), "")</f>
        <v/>
      </c>
      <c r="Z16" s="106" t="str">
        <f>_xlfn.IFNA((VLOOKUP($G16, 'History-Sorted'!$A$2:$P$2000, 6, FALSE)), "")</f>
        <v/>
      </c>
    </row>
    <row r="17" spans="18:26" x14ac:dyDescent="0.25">
      <c r="R17" s="65" t="str">
        <f>_xlfn.IFNA((VLOOKUP($G17, 'History-Sorted'!$A$2:$P$201, 2, FALSE)), "")</f>
        <v/>
      </c>
      <c r="S17" s="66">
        <v>1</v>
      </c>
      <c r="T17" s="67" t="str">
        <f>_xlfn.IFNA((VLOOKUP($G17, 'History-Sorted'!$A$2:$P$201, 3, FALSE)), "")</f>
        <v/>
      </c>
      <c r="U17" s="74"/>
      <c r="V17" s="69" t="str">
        <f>_xlfn.IFNA((VLOOKUP($G17, 'History-Sorted'!$A$2:$P$201, 5, FALSE)), "")</f>
        <v/>
      </c>
      <c r="X17" s="68" t="str">
        <f>_xlfn.IFNA((VLOOKUP($G17, 'History-Sorted'!$A$2:$P$201, 4, FALSE)), "")</f>
        <v/>
      </c>
      <c r="Z17" s="106" t="str">
        <f>_xlfn.IFNA((VLOOKUP($G17, 'History-Sorted'!$A$2:$P$2000, 6, FALSE)), "")</f>
        <v/>
      </c>
    </row>
    <row r="18" spans="18:26" x14ac:dyDescent="0.25">
      <c r="R18" s="65" t="str">
        <f>_xlfn.IFNA((VLOOKUP($G18, 'History-Sorted'!$A$2:$P$201, 2, FALSE)), "")</f>
        <v/>
      </c>
      <c r="S18" s="66">
        <v>1</v>
      </c>
      <c r="T18" s="67" t="str">
        <f>_xlfn.IFNA((VLOOKUP($G18, 'History-Sorted'!$A$2:$P$201, 3, FALSE)), "")</f>
        <v/>
      </c>
      <c r="U18" s="74"/>
      <c r="V18" s="69" t="str">
        <f>_xlfn.IFNA((VLOOKUP($G18, 'History-Sorted'!$A$2:$P$201, 5, FALSE)), "")</f>
        <v/>
      </c>
      <c r="X18" s="68" t="str">
        <f>_xlfn.IFNA((VLOOKUP($G18, 'History-Sorted'!$A$2:$P$201, 4, FALSE)), "")</f>
        <v/>
      </c>
      <c r="Z18" s="106" t="str">
        <f>_xlfn.IFNA((VLOOKUP($G18, 'History-Sorted'!$A$2:$P$2000, 6, FALSE)), "")</f>
        <v/>
      </c>
    </row>
    <row r="19" spans="18:26" x14ac:dyDescent="0.25">
      <c r="R19" s="65" t="str">
        <f>_xlfn.IFNA((VLOOKUP($G19, 'History-Sorted'!$A$2:$P$201, 2, FALSE)), "")</f>
        <v/>
      </c>
      <c r="S19" s="66">
        <v>1</v>
      </c>
      <c r="T19" s="67" t="str">
        <f>_xlfn.IFNA((VLOOKUP($G19, 'History-Sorted'!$A$2:$P$201, 3, FALSE)), "")</f>
        <v/>
      </c>
      <c r="U19" s="74"/>
      <c r="V19" s="69" t="str">
        <f>_xlfn.IFNA((VLOOKUP($G19, 'History-Sorted'!$A$2:$P$201, 5, FALSE)), "")</f>
        <v/>
      </c>
      <c r="X19" s="68" t="str">
        <f>_xlfn.IFNA((VLOOKUP($G19, 'History-Sorted'!$A$2:$P$201, 4, FALSE)), "")</f>
        <v/>
      </c>
      <c r="Z19" s="106" t="str">
        <f>_xlfn.IFNA((VLOOKUP($G19, 'History-Sorted'!$A$2:$P$2000, 6, FALSE)), "")</f>
        <v/>
      </c>
    </row>
    <row r="20" spans="18:26" x14ac:dyDescent="0.25">
      <c r="R20" s="65" t="str">
        <f>_xlfn.IFNA((VLOOKUP($G20, 'History-Sorted'!$A$2:$P$201, 2, FALSE)), "")</f>
        <v/>
      </c>
      <c r="S20" s="66">
        <v>1</v>
      </c>
      <c r="T20" s="67" t="str">
        <f>_xlfn.IFNA((VLOOKUP($G20, 'History-Sorted'!$A$2:$P$201, 3, FALSE)), "")</f>
        <v/>
      </c>
      <c r="U20" s="74"/>
      <c r="V20" s="69" t="str">
        <f>_xlfn.IFNA((VLOOKUP($G20, 'History-Sorted'!$A$2:$P$201, 5, FALSE)), "")</f>
        <v/>
      </c>
      <c r="X20" s="68" t="str">
        <f>_xlfn.IFNA((VLOOKUP($G20, 'History-Sorted'!$A$2:$P$201, 4, FALSE)), "")</f>
        <v/>
      </c>
      <c r="Z20" s="106" t="str">
        <f>_xlfn.IFNA((VLOOKUP($G20, 'History-Sorted'!$A$2:$P$2000, 6, FALSE)), "")</f>
        <v/>
      </c>
    </row>
    <row r="21" spans="18:26" x14ac:dyDescent="0.25">
      <c r="R21" s="65" t="str">
        <f>_xlfn.IFNA((VLOOKUP($G21, 'History-Sorted'!$A$2:$P$201, 2, FALSE)), "")</f>
        <v/>
      </c>
      <c r="S21" s="66">
        <v>1</v>
      </c>
      <c r="T21" s="67" t="str">
        <f>_xlfn.IFNA((VLOOKUP($G21, 'History-Sorted'!$A$2:$P$201, 3, FALSE)), "")</f>
        <v/>
      </c>
      <c r="U21" s="74"/>
      <c r="V21" s="69" t="str">
        <f>_xlfn.IFNA((VLOOKUP($G21, 'History-Sorted'!$A$2:$P$201, 5, FALSE)), "")</f>
        <v/>
      </c>
      <c r="X21" s="68" t="str">
        <f>_xlfn.IFNA((VLOOKUP($G21, 'History-Sorted'!$A$2:$P$201, 4, FALSE)), "")</f>
        <v/>
      </c>
      <c r="Z21" s="106" t="str">
        <f>_xlfn.IFNA((VLOOKUP($G21, 'History-Sorted'!$A$2:$P$2000, 6, FALSE)), "")</f>
        <v/>
      </c>
    </row>
    <row r="22" spans="18:26" x14ac:dyDescent="0.25">
      <c r="R22" s="65" t="str">
        <f>_xlfn.IFNA((VLOOKUP($G22, 'History-Sorted'!$A$2:$P$201, 2, FALSE)), "")</f>
        <v/>
      </c>
      <c r="S22" s="66">
        <v>1</v>
      </c>
      <c r="T22" s="67" t="str">
        <f>_xlfn.IFNA((VLOOKUP($G22, 'History-Sorted'!$A$2:$P$201, 3, FALSE)), "")</f>
        <v/>
      </c>
      <c r="U22" s="74"/>
      <c r="V22" s="69" t="str">
        <f>_xlfn.IFNA((VLOOKUP($G22, 'History-Sorted'!$A$2:$P$201, 5, FALSE)), "")</f>
        <v/>
      </c>
      <c r="X22" s="68" t="str">
        <f>_xlfn.IFNA((VLOOKUP($G22, 'History-Sorted'!$A$2:$P$201, 4, FALSE)), "")</f>
        <v/>
      </c>
      <c r="Z22" s="106" t="str">
        <f>_xlfn.IFNA((VLOOKUP($G22, 'History-Sorted'!$A$2:$P$2000, 6, FALSE)), "")</f>
        <v/>
      </c>
    </row>
    <row r="23" spans="18:26" x14ac:dyDescent="0.25">
      <c r="R23" s="65" t="str">
        <f>_xlfn.IFNA((VLOOKUP($G23, 'History-Sorted'!$A$2:$P$201, 2, FALSE)), "")</f>
        <v/>
      </c>
      <c r="S23" s="66">
        <v>1</v>
      </c>
      <c r="T23" s="67" t="str">
        <f>_xlfn.IFNA((VLOOKUP($G23, 'History-Sorted'!$A$2:$P$201, 3, FALSE)), "")</f>
        <v/>
      </c>
      <c r="U23" s="74"/>
      <c r="V23" s="69" t="str">
        <f>_xlfn.IFNA((VLOOKUP($G23, 'History-Sorted'!$A$2:$P$201, 5, FALSE)), "")</f>
        <v/>
      </c>
      <c r="X23" s="68" t="str">
        <f>_xlfn.IFNA((VLOOKUP($G23, 'History-Sorted'!$A$2:$P$201, 4, FALSE)), "")</f>
        <v/>
      </c>
      <c r="Z23" s="106" t="str">
        <f>_xlfn.IFNA((VLOOKUP($G23, 'History-Sorted'!$A$2:$P$2000, 6, FALSE)), "")</f>
        <v/>
      </c>
    </row>
    <row r="24" spans="18:26" x14ac:dyDescent="0.25">
      <c r="R24" s="65" t="str">
        <f>_xlfn.IFNA((VLOOKUP($G24, 'History-Sorted'!$A$2:$P$201, 2, FALSE)), "")</f>
        <v/>
      </c>
      <c r="S24" s="66">
        <v>1</v>
      </c>
      <c r="T24" s="67" t="str">
        <f>_xlfn.IFNA((VLOOKUP($G24, 'History-Sorted'!$A$2:$P$201, 3, FALSE)), "")</f>
        <v/>
      </c>
      <c r="U24" s="74"/>
      <c r="V24" s="69" t="str">
        <f>_xlfn.IFNA((VLOOKUP($G24, 'History-Sorted'!$A$2:$P$201, 5, FALSE)), "")</f>
        <v/>
      </c>
      <c r="X24" s="68" t="str">
        <f>_xlfn.IFNA((VLOOKUP($G24, 'History-Sorted'!$A$2:$P$201, 4, FALSE)), "")</f>
        <v/>
      </c>
      <c r="Z24" s="106" t="str">
        <f>_xlfn.IFNA((VLOOKUP($G24, 'History-Sorted'!$A$2:$P$2000, 6, FALSE)), "")</f>
        <v/>
      </c>
    </row>
    <row r="25" spans="18:26" x14ac:dyDescent="0.25">
      <c r="R25" s="65" t="str">
        <f>_xlfn.IFNA((VLOOKUP($G25, 'History-Sorted'!$A$2:$P$201, 2, FALSE)), "")</f>
        <v/>
      </c>
      <c r="S25" s="66">
        <v>1</v>
      </c>
      <c r="T25" s="67" t="str">
        <f>_xlfn.IFNA((VLOOKUP($G25, 'History-Sorted'!$A$2:$P$201, 3, FALSE)), "")</f>
        <v/>
      </c>
      <c r="U25" s="74"/>
      <c r="V25" s="69" t="str">
        <f>_xlfn.IFNA((VLOOKUP($G25, 'History-Sorted'!$A$2:$P$201, 5, FALSE)), "")</f>
        <v/>
      </c>
      <c r="X25" s="68" t="str">
        <f>_xlfn.IFNA((VLOOKUP($G25, 'History-Sorted'!$A$2:$P$201, 4, FALSE)), "")</f>
        <v/>
      </c>
      <c r="Z25" s="106" t="str">
        <f>_xlfn.IFNA((VLOOKUP($G25, 'History-Sorted'!$A$2:$P$2000, 6, FALSE)), "")</f>
        <v/>
      </c>
    </row>
    <row r="26" spans="18:26" x14ac:dyDescent="0.25">
      <c r="R26" s="65" t="str">
        <f>_xlfn.IFNA((VLOOKUP($G26, 'History-Sorted'!$A$2:$P$201, 2, FALSE)), "")</f>
        <v/>
      </c>
      <c r="S26" s="66">
        <v>1</v>
      </c>
      <c r="T26" s="67" t="str">
        <f>_xlfn.IFNA((VLOOKUP($G26, 'History-Sorted'!$A$2:$P$201, 3, FALSE)), "")</f>
        <v/>
      </c>
      <c r="U26" s="74"/>
      <c r="V26" s="69" t="str">
        <f>_xlfn.IFNA((VLOOKUP($G26, 'History-Sorted'!$A$2:$P$201, 5, FALSE)), "")</f>
        <v/>
      </c>
      <c r="X26" s="68" t="str">
        <f>_xlfn.IFNA((VLOOKUP($G26, 'History-Sorted'!$A$2:$P$201, 4, FALSE)), "")</f>
        <v/>
      </c>
      <c r="Z26" s="106" t="str">
        <f>_xlfn.IFNA((VLOOKUP($G26, 'History-Sorted'!$A$2:$P$2000, 6, FALSE)), "")</f>
        <v/>
      </c>
    </row>
    <row r="27" spans="18:26" x14ac:dyDescent="0.25">
      <c r="R27" s="65" t="str">
        <f>_xlfn.IFNA((VLOOKUP($G27, 'History-Sorted'!$A$2:$P$201, 2, FALSE)), "")</f>
        <v/>
      </c>
      <c r="S27" s="66">
        <v>1</v>
      </c>
      <c r="T27" s="67" t="str">
        <f>_xlfn.IFNA((VLOOKUP($G27, 'History-Sorted'!$A$2:$P$201, 3, FALSE)), "")</f>
        <v/>
      </c>
      <c r="U27" s="74"/>
      <c r="V27" s="69" t="str">
        <f>_xlfn.IFNA((VLOOKUP($G27, 'History-Sorted'!$A$2:$P$201, 5, FALSE)), "")</f>
        <v/>
      </c>
      <c r="X27" s="68" t="str">
        <f>_xlfn.IFNA((VLOOKUP($G27, 'History-Sorted'!$A$2:$P$201, 4, FALSE)), "")</f>
        <v/>
      </c>
      <c r="Z27" s="106" t="str">
        <f>_xlfn.IFNA((VLOOKUP($G27, 'History-Sorted'!$A$2:$P$2000, 6, FALSE)), "")</f>
        <v/>
      </c>
    </row>
    <row r="28" spans="18:26" x14ac:dyDescent="0.25">
      <c r="R28" s="65" t="str">
        <f>_xlfn.IFNA((VLOOKUP($G28, 'History-Sorted'!$A$2:$P$201, 2, FALSE)), "")</f>
        <v/>
      </c>
      <c r="S28" s="66">
        <v>1</v>
      </c>
      <c r="T28" s="67" t="str">
        <f>_xlfn.IFNA((VLOOKUP($G28, 'History-Sorted'!$A$2:$P$201, 3, FALSE)), "")</f>
        <v/>
      </c>
      <c r="U28" s="74"/>
      <c r="V28" s="69" t="str">
        <f>_xlfn.IFNA((VLOOKUP($G28, 'History-Sorted'!$A$2:$P$201, 5, FALSE)), "")</f>
        <v/>
      </c>
      <c r="X28" s="68" t="str">
        <f>_xlfn.IFNA((VLOOKUP($G28, 'History-Sorted'!$A$2:$P$201, 4, FALSE)), "")</f>
        <v/>
      </c>
      <c r="Z28" s="106" t="str">
        <f>_xlfn.IFNA((VLOOKUP($G28, 'History-Sorted'!$A$2:$P$2000, 6, FALSE)), "")</f>
        <v/>
      </c>
    </row>
    <row r="29" spans="18:26" x14ac:dyDescent="0.25">
      <c r="R29" s="65" t="str">
        <f>_xlfn.IFNA((VLOOKUP($G29, 'History-Sorted'!$A$2:$P$201, 2, FALSE)), "")</f>
        <v/>
      </c>
      <c r="S29" s="66">
        <v>1</v>
      </c>
      <c r="T29" s="67" t="str">
        <f>_xlfn.IFNA((VLOOKUP($G29, 'History-Sorted'!$A$2:$P$201, 3, FALSE)), "")</f>
        <v/>
      </c>
      <c r="U29" s="74"/>
      <c r="V29" s="69" t="str">
        <f>_xlfn.IFNA((VLOOKUP($G29, 'History-Sorted'!$A$2:$P$201, 5, FALSE)), "")</f>
        <v/>
      </c>
      <c r="X29" s="68" t="str">
        <f>_xlfn.IFNA((VLOOKUP($G29, 'History-Sorted'!$A$2:$P$201, 4, FALSE)), "")</f>
        <v/>
      </c>
      <c r="Z29" s="106" t="str">
        <f>_xlfn.IFNA((VLOOKUP($G29, 'History-Sorted'!$A$2:$P$2000, 6, FALSE)), "")</f>
        <v/>
      </c>
    </row>
    <row r="30" spans="18:26" x14ac:dyDescent="0.25">
      <c r="R30" s="65" t="str">
        <f>_xlfn.IFNA((VLOOKUP($G30, 'History-Sorted'!$A$2:$P$201, 2, FALSE)), "")</f>
        <v/>
      </c>
      <c r="S30" s="66">
        <v>1</v>
      </c>
      <c r="T30" s="67" t="str">
        <f>_xlfn.IFNA((VLOOKUP($G30, 'History-Sorted'!$A$2:$P$201, 3, FALSE)), "")</f>
        <v/>
      </c>
      <c r="U30" s="74"/>
      <c r="V30" s="69" t="str">
        <f>_xlfn.IFNA((VLOOKUP($G30, 'History-Sorted'!$A$2:$P$201, 5, FALSE)), "")</f>
        <v/>
      </c>
      <c r="X30" s="68" t="str">
        <f>_xlfn.IFNA((VLOOKUP($G30, 'History-Sorted'!$A$2:$P$201, 4, FALSE)), "")</f>
        <v/>
      </c>
      <c r="Z30" s="106" t="str">
        <f>_xlfn.IFNA((VLOOKUP($G30, 'History-Sorted'!$A$2:$P$2000, 6, FALSE)), "")</f>
        <v/>
      </c>
    </row>
    <row r="31" spans="18:26" x14ac:dyDescent="0.25">
      <c r="R31" s="65" t="str">
        <f>_xlfn.IFNA((VLOOKUP($G31, 'History-Sorted'!$A$2:$P$201, 2, FALSE)), "")</f>
        <v/>
      </c>
      <c r="S31" s="66">
        <v>1</v>
      </c>
      <c r="T31" s="67" t="str">
        <f>_xlfn.IFNA((VLOOKUP($G31, 'History-Sorted'!$A$2:$P$201, 3, FALSE)), "")</f>
        <v/>
      </c>
      <c r="U31" s="74"/>
      <c r="V31" s="69" t="str">
        <f>_xlfn.IFNA((VLOOKUP($G31, 'History-Sorted'!$A$2:$P$201, 5, FALSE)), "")</f>
        <v/>
      </c>
      <c r="X31" s="68" t="str">
        <f>_xlfn.IFNA((VLOOKUP($G31, 'History-Sorted'!$A$2:$P$201, 4, FALSE)), "")</f>
        <v/>
      </c>
      <c r="Z31" s="106" t="str">
        <f>_xlfn.IFNA((VLOOKUP($G31, 'History-Sorted'!$A$2:$P$2000, 6, FALSE)), "")</f>
        <v/>
      </c>
    </row>
  </sheetData>
  <pageMargins left="0.7" right="0.7" top="0.75" bottom="0.75" header="0.3" footer="0.3"/>
  <pageSetup paperSize="9" orientation="portrait" r:id="rId1"/>
  <headerFooter>
    <oddFooter>&amp;C&amp;1#&amp;"Arial"&amp;10&amp;K000000SULZER CONFIDENTIAL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530F-0155-48E6-9A47-8D6DE232BA95}">
  <dimension ref="A1:P219"/>
  <sheetViews>
    <sheetView workbookViewId="0">
      <selection activeCell="F1" sqref="F1:F1048576"/>
    </sheetView>
  </sheetViews>
  <sheetFormatPr defaultColWidth="8.85546875" defaultRowHeight="15" x14ac:dyDescent="0.25"/>
  <cols>
    <col min="1" max="1" width="16.140625" style="63" customWidth="1"/>
    <col min="2" max="2" width="8.85546875" style="63"/>
    <col min="3" max="3" width="9.140625" style="63" customWidth="1"/>
    <col min="4" max="4" width="12.7109375" style="63" bestFit="1" customWidth="1"/>
    <col min="5" max="5" width="11" style="63" bestFit="1" customWidth="1"/>
    <col min="6" max="6" width="10.28515625" style="63" customWidth="1"/>
    <col min="7" max="7" width="25.85546875" style="63" customWidth="1"/>
    <col min="8" max="16384" width="8.85546875" style="63"/>
  </cols>
  <sheetData>
    <row r="1" spans="1:16" ht="38.25" x14ac:dyDescent="0.25">
      <c r="A1" s="71" t="s">
        <v>43</v>
      </c>
      <c r="B1" s="71" t="s">
        <v>50</v>
      </c>
      <c r="C1" s="71" t="s">
        <v>51</v>
      </c>
      <c r="D1" s="71" t="s">
        <v>52</v>
      </c>
      <c r="E1" s="71" t="s">
        <v>53</v>
      </c>
      <c r="F1" s="71" t="s">
        <v>54</v>
      </c>
      <c r="G1" s="71" t="s">
        <v>55</v>
      </c>
      <c r="H1" s="71" t="s">
        <v>56</v>
      </c>
      <c r="I1" s="71" t="s">
        <v>57</v>
      </c>
      <c r="J1" s="71" t="s">
        <v>58</v>
      </c>
      <c r="K1" s="71" t="s">
        <v>59</v>
      </c>
      <c r="L1" s="71" t="s">
        <v>60</v>
      </c>
      <c r="M1" s="71" t="s">
        <v>61</v>
      </c>
      <c r="N1" s="71" t="s">
        <v>62</v>
      </c>
      <c r="O1" s="71" t="s">
        <v>63</v>
      </c>
      <c r="P1" s="71" t="s">
        <v>64</v>
      </c>
    </row>
    <row r="2" spans="1:16" x14ac:dyDescent="0.25">
      <c r="A2" s="72"/>
      <c r="D2" s="73"/>
    </row>
    <row r="3" spans="1:16" x14ac:dyDescent="0.25">
      <c r="A3" s="72"/>
      <c r="D3" s="73"/>
    </row>
    <row r="4" spans="1:16" x14ac:dyDescent="0.25">
      <c r="A4" s="72"/>
      <c r="D4" s="73"/>
    </row>
    <row r="5" spans="1:16" x14ac:dyDescent="0.25">
      <c r="A5" s="72"/>
      <c r="D5" s="73"/>
    </row>
    <row r="6" spans="1:16" x14ac:dyDescent="0.25">
      <c r="A6" s="72"/>
      <c r="D6" s="73"/>
    </row>
    <row r="7" spans="1:16" x14ac:dyDescent="0.25">
      <c r="A7" s="72"/>
      <c r="D7" s="73"/>
    </row>
    <row r="8" spans="1:16" x14ac:dyDescent="0.25">
      <c r="A8" s="72"/>
      <c r="D8" s="73"/>
    </row>
    <row r="9" spans="1:16" x14ac:dyDescent="0.25">
      <c r="A9" s="72"/>
      <c r="D9" s="73"/>
    </row>
    <row r="10" spans="1:16" x14ac:dyDescent="0.25">
      <c r="A10" s="72"/>
      <c r="D10" s="73"/>
    </row>
    <row r="11" spans="1:16" x14ac:dyDescent="0.25">
      <c r="A11" s="72"/>
      <c r="D11" s="73"/>
    </row>
    <row r="12" spans="1:16" x14ac:dyDescent="0.25">
      <c r="A12" s="72"/>
      <c r="D12" s="73"/>
    </row>
    <row r="13" spans="1:16" x14ac:dyDescent="0.25">
      <c r="A13" s="72"/>
      <c r="D13" s="73"/>
    </row>
    <row r="14" spans="1:16" x14ac:dyDescent="0.25">
      <c r="A14" s="72"/>
      <c r="D14" s="73"/>
    </row>
    <row r="15" spans="1:16" x14ac:dyDescent="0.25">
      <c r="A15" s="72"/>
      <c r="D15" s="73"/>
    </row>
    <row r="16" spans="1:16" x14ac:dyDescent="0.25">
      <c r="A16" s="72"/>
      <c r="D16" s="73"/>
    </row>
    <row r="17" spans="1:4" x14ac:dyDescent="0.25">
      <c r="A17" s="72"/>
      <c r="D17" s="73"/>
    </row>
    <row r="18" spans="1:4" x14ac:dyDescent="0.25">
      <c r="A18" s="72"/>
      <c r="D18" s="73"/>
    </row>
    <row r="19" spans="1:4" x14ac:dyDescent="0.25">
      <c r="A19" s="72"/>
      <c r="D19" s="73"/>
    </row>
    <row r="20" spans="1:4" x14ac:dyDescent="0.25">
      <c r="A20" s="72"/>
      <c r="D20" s="73"/>
    </row>
    <row r="21" spans="1:4" x14ac:dyDescent="0.25">
      <c r="A21" s="72"/>
      <c r="D21" s="73"/>
    </row>
    <row r="22" spans="1:4" x14ac:dyDescent="0.25">
      <c r="A22" s="72"/>
      <c r="D22" s="73"/>
    </row>
    <row r="23" spans="1:4" x14ac:dyDescent="0.25">
      <c r="A23" s="72"/>
      <c r="D23" s="73"/>
    </row>
    <row r="24" spans="1:4" x14ac:dyDescent="0.25">
      <c r="A24" s="72"/>
      <c r="D24" s="73"/>
    </row>
    <row r="25" spans="1:4" x14ac:dyDescent="0.25">
      <c r="A25" s="72"/>
      <c r="D25" s="73"/>
    </row>
    <row r="26" spans="1:4" x14ac:dyDescent="0.25">
      <c r="A26" s="72"/>
      <c r="D26" s="73"/>
    </row>
    <row r="27" spans="1:4" x14ac:dyDescent="0.25">
      <c r="A27" s="72"/>
      <c r="D27" s="73"/>
    </row>
    <row r="28" spans="1:4" x14ac:dyDescent="0.25">
      <c r="A28" s="72"/>
      <c r="D28" s="73"/>
    </row>
    <row r="29" spans="1:4" x14ac:dyDescent="0.25">
      <c r="A29" s="72"/>
      <c r="D29" s="73"/>
    </row>
    <row r="30" spans="1:4" x14ac:dyDescent="0.25">
      <c r="A30" s="72"/>
      <c r="D30" s="73"/>
    </row>
    <row r="31" spans="1:4" x14ac:dyDescent="0.25">
      <c r="A31" s="72"/>
      <c r="D31" s="73"/>
    </row>
    <row r="32" spans="1:4" x14ac:dyDescent="0.25">
      <c r="A32" s="72"/>
      <c r="D32" s="73"/>
    </row>
    <row r="33" spans="1:4" x14ac:dyDescent="0.25">
      <c r="A33" s="72"/>
      <c r="D33" s="73"/>
    </row>
    <row r="34" spans="1:4" x14ac:dyDescent="0.25">
      <c r="A34" s="72"/>
      <c r="D34" s="73"/>
    </row>
    <row r="35" spans="1:4" x14ac:dyDescent="0.25">
      <c r="A35" s="72"/>
      <c r="D35" s="73"/>
    </row>
    <row r="36" spans="1:4" x14ac:dyDescent="0.25">
      <c r="A36" s="72"/>
      <c r="D36" s="73"/>
    </row>
    <row r="37" spans="1:4" x14ac:dyDescent="0.25">
      <c r="A37" s="72"/>
      <c r="D37" s="73"/>
    </row>
    <row r="38" spans="1:4" x14ac:dyDescent="0.25">
      <c r="A38" s="72"/>
      <c r="D38" s="73"/>
    </row>
    <row r="39" spans="1:4" x14ac:dyDescent="0.25">
      <c r="A39" s="72"/>
      <c r="D39" s="73"/>
    </row>
    <row r="40" spans="1:4" x14ac:dyDescent="0.25">
      <c r="A40" s="72"/>
      <c r="D40" s="73"/>
    </row>
    <row r="41" spans="1:4" x14ac:dyDescent="0.25">
      <c r="A41" s="72"/>
      <c r="D41" s="73"/>
    </row>
    <row r="42" spans="1:4" x14ac:dyDescent="0.25">
      <c r="A42" s="72"/>
      <c r="D42" s="73"/>
    </row>
    <row r="43" spans="1:4" x14ac:dyDescent="0.25">
      <c r="A43" s="72"/>
      <c r="D43" s="73"/>
    </row>
    <row r="44" spans="1:4" x14ac:dyDescent="0.25">
      <c r="A44" s="72"/>
      <c r="D44" s="73"/>
    </row>
    <row r="45" spans="1:4" x14ac:dyDescent="0.25">
      <c r="A45" s="72"/>
      <c r="D45" s="73"/>
    </row>
    <row r="46" spans="1:4" x14ac:dyDescent="0.25">
      <c r="A46" s="72"/>
      <c r="D46" s="73"/>
    </row>
    <row r="47" spans="1:4" x14ac:dyDescent="0.25">
      <c r="A47" s="72"/>
      <c r="D47" s="73"/>
    </row>
    <row r="48" spans="1:4" x14ac:dyDescent="0.25">
      <c r="A48" s="72"/>
      <c r="D48" s="73"/>
    </row>
    <row r="49" spans="1:4" x14ac:dyDescent="0.25">
      <c r="A49" s="72"/>
      <c r="D49" s="73"/>
    </row>
    <row r="50" spans="1:4" x14ac:dyDescent="0.25">
      <c r="A50" s="72"/>
      <c r="D50" s="73"/>
    </row>
    <row r="51" spans="1:4" x14ac:dyDescent="0.25">
      <c r="A51" s="72"/>
      <c r="D51" s="73"/>
    </row>
    <row r="52" spans="1:4" x14ac:dyDescent="0.25">
      <c r="A52" s="72"/>
      <c r="D52" s="73"/>
    </row>
    <row r="53" spans="1:4" x14ac:dyDescent="0.25">
      <c r="A53" s="72"/>
      <c r="D53" s="73"/>
    </row>
    <row r="54" spans="1:4" x14ac:dyDescent="0.25">
      <c r="A54" s="72"/>
      <c r="D54" s="73"/>
    </row>
    <row r="55" spans="1:4" x14ac:dyDescent="0.25">
      <c r="A55" s="72"/>
      <c r="D55" s="73"/>
    </row>
    <row r="56" spans="1:4" x14ac:dyDescent="0.25">
      <c r="A56" s="72"/>
      <c r="D56" s="73"/>
    </row>
    <row r="57" spans="1:4" x14ac:dyDescent="0.25">
      <c r="A57" s="72"/>
      <c r="D57" s="73"/>
    </row>
    <row r="58" spans="1:4" x14ac:dyDescent="0.25">
      <c r="A58" s="72"/>
      <c r="D58" s="73"/>
    </row>
    <row r="59" spans="1:4" x14ac:dyDescent="0.25">
      <c r="A59" s="72"/>
      <c r="D59" s="73"/>
    </row>
    <row r="60" spans="1:4" x14ac:dyDescent="0.25">
      <c r="A60" s="72"/>
      <c r="D60" s="73"/>
    </row>
    <row r="61" spans="1:4" x14ac:dyDescent="0.25">
      <c r="A61" s="72"/>
      <c r="D61" s="73"/>
    </row>
    <row r="62" spans="1:4" x14ac:dyDescent="0.25">
      <c r="A62" s="72"/>
      <c r="D62" s="73"/>
    </row>
    <row r="63" spans="1:4" x14ac:dyDescent="0.25">
      <c r="A63" s="72"/>
      <c r="D63" s="73"/>
    </row>
    <row r="64" spans="1:4" x14ac:dyDescent="0.25">
      <c r="A64" s="72"/>
      <c r="D64" s="73"/>
    </row>
    <row r="65" spans="1:4" x14ac:dyDescent="0.25">
      <c r="A65" s="72"/>
      <c r="D65" s="73"/>
    </row>
    <row r="66" spans="1:4" x14ac:dyDescent="0.25">
      <c r="A66" s="72"/>
      <c r="D66" s="73"/>
    </row>
    <row r="67" spans="1:4" x14ac:dyDescent="0.25">
      <c r="A67" s="72"/>
      <c r="D67" s="73"/>
    </row>
    <row r="68" spans="1:4" x14ac:dyDescent="0.25">
      <c r="A68" s="72"/>
      <c r="D68" s="73"/>
    </row>
    <row r="69" spans="1:4" x14ac:dyDescent="0.25">
      <c r="A69" s="72"/>
      <c r="D69" s="73"/>
    </row>
    <row r="70" spans="1:4" x14ac:dyDescent="0.25">
      <c r="A70" s="72"/>
      <c r="D70" s="73"/>
    </row>
    <row r="71" spans="1:4" x14ac:dyDescent="0.25">
      <c r="A71" s="72"/>
      <c r="D71" s="73"/>
    </row>
    <row r="72" spans="1:4" x14ac:dyDescent="0.25">
      <c r="A72" s="72"/>
      <c r="D72" s="73"/>
    </row>
    <row r="73" spans="1:4" x14ac:dyDescent="0.25">
      <c r="A73" s="72"/>
      <c r="D73" s="73"/>
    </row>
    <row r="74" spans="1:4" x14ac:dyDescent="0.25">
      <c r="A74" s="72"/>
      <c r="D74" s="73"/>
    </row>
    <row r="75" spans="1:4" x14ac:dyDescent="0.25">
      <c r="A75" s="72"/>
      <c r="D75" s="73"/>
    </row>
    <row r="76" spans="1:4" x14ac:dyDescent="0.25">
      <c r="A76" s="72"/>
      <c r="D76" s="73"/>
    </row>
    <row r="77" spans="1:4" x14ac:dyDescent="0.25">
      <c r="A77" s="72"/>
      <c r="D77" s="73"/>
    </row>
    <row r="78" spans="1:4" x14ac:dyDescent="0.25">
      <c r="A78" s="72"/>
      <c r="D78" s="73"/>
    </row>
    <row r="79" spans="1:4" x14ac:dyDescent="0.25">
      <c r="A79" s="72"/>
      <c r="D79" s="73"/>
    </row>
    <row r="80" spans="1:4" x14ac:dyDescent="0.25">
      <c r="A80" s="72"/>
      <c r="D80" s="73"/>
    </row>
    <row r="81" spans="1:4" x14ac:dyDescent="0.25">
      <c r="A81" s="72"/>
      <c r="D81" s="73"/>
    </row>
    <row r="82" spans="1:4" x14ac:dyDescent="0.25">
      <c r="A82" s="72"/>
      <c r="D82" s="73"/>
    </row>
    <row r="83" spans="1:4" x14ac:dyDescent="0.25">
      <c r="A83" s="72"/>
      <c r="D83" s="73"/>
    </row>
    <row r="84" spans="1:4" x14ac:dyDescent="0.25">
      <c r="A84" s="72"/>
      <c r="D84" s="73"/>
    </row>
    <row r="85" spans="1:4" x14ac:dyDescent="0.25">
      <c r="A85" s="72"/>
      <c r="D85" s="73"/>
    </row>
    <row r="86" spans="1:4" x14ac:dyDescent="0.25">
      <c r="A86" s="72"/>
      <c r="D86" s="73"/>
    </row>
    <row r="87" spans="1:4" x14ac:dyDescent="0.25">
      <c r="A87" s="72"/>
      <c r="D87" s="73"/>
    </row>
    <row r="88" spans="1:4" x14ac:dyDescent="0.25">
      <c r="A88" s="72"/>
      <c r="D88" s="73"/>
    </row>
    <row r="89" spans="1:4" x14ac:dyDescent="0.25">
      <c r="A89" s="72"/>
      <c r="D89" s="73"/>
    </row>
    <row r="90" spans="1:4" x14ac:dyDescent="0.25">
      <c r="A90" s="72"/>
      <c r="D90" s="73"/>
    </row>
    <row r="91" spans="1:4" x14ac:dyDescent="0.25">
      <c r="A91" s="72"/>
      <c r="D91" s="73"/>
    </row>
    <row r="92" spans="1:4" x14ac:dyDescent="0.25">
      <c r="A92" s="72"/>
      <c r="D92" s="73"/>
    </row>
    <row r="93" spans="1:4" x14ac:dyDescent="0.25">
      <c r="A93" s="72"/>
      <c r="D93" s="73"/>
    </row>
    <row r="94" spans="1:4" x14ac:dyDescent="0.25">
      <c r="A94" s="72"/>
      <c r="D94" s="73"/>
    </row>
    <row r="95" spans="1:4" x14ac:dyDescent="0.25">
      <c r="A95" s="72"/>
      <c r="D95" s="73"/>
    </row>
    <row r="96" spans="1:4" x14ac:dyDescent="0.25">
      <c r="A96" s="72"/>
      <c r="D96" s="73"/>
    </row>
    <row r="97" spans="1:4" x14ac:dyDescent="0.25">
      <c r="A97" s="72"/>
      <c r="D97" s="73"/>
    </row>
    <row r="98" spans="1:4" x14ac:dyDescent="0.25">
      <c r="A98" s="72"/>
      <c r="D98" s="73"/>
    </row>
    <row r="99" spans="1:4" x14ac:dyDescent="0.25">
      <c r="A99" s="72"/>
      <c r="D99" s="73"/>
    </row>
    <row r="100" spans="1:4" x14ac:dyDescent="0.25">
      <c r="A100" s="72"/>
      <c r="D100" s="73"/>
    </row>
    <row r="101" spans="1:4" x14ac:dyDescent="0.25">
      <c r="A101" s="72"/>
      <c r="D101" s="73"/>
    </row>
    <row r="102" spans="1:4" x14ac:dyDescent="0.25">
      <c r="A102" s="72"/>
      <c r="D102" s="73"/>
    </row>
    <row r="103" spans="1:4" x14ac:dyDescent="0.25">
      <c r="A103" s="72"/>
      <c r="D103" s="73"/>
    </row>
    <row r="104" spans="1:4" x14ac:dyDescent="0.25">
      <c r="A104" s="72"/>
      <c r="D104" s="73"/>
    </row>
    <row r="105" spans="1:4" x14ac:dyDescent="0.25">
      <c r="A105" s="72"/>
      <c r="D105" s="73"/>
    </row>
    <row r="106" spans="1:4" x14ac:dyDescent="0.25">
      <c r="A106" s="72"/>
      <c r="D106" s="73"/>
    </row>
    <row r="107" spans="1:4" x14ac:dyDescent="0.25">
      <c r="A107" s="72"/>
      <c r="D107" s="73"/>
    </row>
    <row r="108" spans="1:4" x14ac:dyDescent="0.25">
      <c r="A108" s="72"/>
      <c r="D108" s="73"/>
    </row>
    <row r="109" spans="1:4" x14ac:dyDescent="0.25">
      <c r="A109" s="72"/>
      <c r="D109" s="73"/>
    </row>
    <row r="110" spans="1:4" x14ac:dyDescent="0.25">
      <c r="A110" s="72"/>
      <c r="D110" s="73"/>
    </row>
    <row r="111" spans="1:4" x14ac:dyDescent="0.25">
      <c r="A111" s="72"/>
      <c r="D111" s="73"/>
    </row>
    <row r="112" spans="1:4" x14ac:dyDescent="0.25">
      <c r="A112" s="72"/>
      <c r="D112" s="73"/>
    </row>
    <row r="113" spans="1:4" x14ac:dyDescent="0.25">
      <c r="A113" s="72"/>
      <c r="D113" s="73"/>
    </row>
    <row r="114" spans="1:4" x14ac:dyDescent="0.25">
      <c r="A114" s="72"/>
      <c r="D114" s="73"/>
    </row>
    <row r="115" spans="1:4" x14ac:dyDescent="0.25">
      <c r="A115" s="72"/>
      <c r="D115" s="73"/>
    </row>
    <row r="116" spans="1:4" x14ac:dyDescent="0.25">
      <c r="A116" s="72"/>
      <c r="D116" s="73"/>
    </row>
    <row r="117" spans="1:4" x14ac:dyDescent="0.25">
      <c r="A117" s="72"/>
      <c r="D117" s="73"/>
    </row>
    <row r="118" spans="1:4" x14ac:dyDescent="0.25">
      <c r="A118" s="72"/>
      <c r="D118" s="73"/>
    </row>
    <row r="119" spans="1:4" x14ac:dyDescent="0.25">
      <c r="A119" s="72"/>
      <c r="D119" s="73"/>
    </row>
    <row r="120" spans="1:4" x14ac:dyDescent="0.25">
      <c r="A120" s="72"/>
      <c r="D120" s="73"/>
    </row>
    <row r="121" spans="1:4" x14ac:dyDescent="0.25">
      <c r="A121" s="72"/>
      <c r="D121" s="73"/>
    </row>
    <row r="122" spans="1:4" x14ac:dyDescent="0.25">
      <c r="A122" s="72"/>
      <c r="D122" s="73"/>
    </row>
    <row r="123" spans="1:4" x14ac:dyDescent="0.25">
      <c r="A123" s="72"/>
      <c r="D123" s="73"/>
    </row>
    <row r="124" spans="1:4" x14ac:dyDescent="0.25">
      <c r="A124" s="72"/>
      <c r="D124" s="73"/>
    </row>
    <row r="125" spans="1:4" x14ac:dyDescent="0.25">
      <c r="A125" s="72"/>
      <c r="D125" s="73"/>
    </row>
    <row r="126" spans="1:4" x14ac:dyDescent="0.25">
      <c r="A126" s="72"/>
      <c r="D126" s="73"/>
    </row>
    <row r="127" spans="1:4" x14ac:dyDescent="0.25">
      <c r="A127" s="72"/>
      <c r="D127" s="73"/>
    </row>
    <row r="128" spans="1:4" x14ac:dyDescent="0.25">
      <c r="A128" s="72"/>
      <c r="D128" s="73"/>
    </row>
    <row r="129" spans="1:4" x14ac:dyDescent="0.25">
      <c r="A129" s="72"/>
      <c r="D129" s="73"/>
    </row>
    <row r="130" spans="1:4" x14ac:dyDescent="0.25">
      <c r="A130" s="72"/>
      <c r="D130" s="73"/>
    </row>
    <row r="131" spans="1:4" x14ac:dyDescent="0.25">
      <c r="A131" s="72"/>
      <c r="D131" s="73"/>
    </row>
    <row r="132" spans="1:4" x14ac:dyDescent="0.25">
      <c r="A132" s="72"/>
      <c r="D132" s="73"/>
    </row>
    <row r="133" spans="1:4" x14ac:dyDescent="0.25">
      <c r="A133" s="72"/>
      <c r="D133" s="73"/>
    </row>
    <row r="134" spans="1:4" x14ac:dyDescent="0.25">
      <c r="A134" s="72"/>
      <c r="D134" s="73"/>
    </row>
    <row r="135" spans="1:4" x14ac:dyDescent="0.25">
      <c r="A135" s="72"/>
      <c r="D135" s="73"/>
    </row>
    <row r="136" spans="1:4" x14ac:dyDescent="0.25">
      <c r="A136" s="72"/>
      <c r="D136" s="73"/>
    </row>
    <row r="137" spans="1:4" x14ac:dyDescent="0.25">
      <c r="A137" s="72"/>
      <c r="D137" s="73"/>
    </row>
    <row r="138" spans="1:4" x14ac:dyDescent="0.25">
      <c r="A138" s="72"/>
      <c r="D138" s="73"/>
    </row>
    <row r="139" spans="1:4" x14ac:dyDescent="0.25">
      <c r="A139" s="72"/>
      <c r="D139" s="73"/>
    </row>
    <row r="140" spans="1:4" x14ac:dyDescent="0.25">
      <c r="A140" s="72"/>
      <c r="D140" s="73"/>
    </row>
    <row r="141" spans="1:4" x14ac:dyDescent="0.25">
      <c r="A141" s="72"/>
      <c r="D141" s="73"/>
    </row>
    <row r="142" spans="1:4" x14ac:dyDescent="0.25">
      <c r="A142" s="72"/>
      <c r="D142" s="73"/>
    </row>
    <row r="143" spans="1:4" x14ac:dyDescent="0.25">
      <c r="A143" s="72"/>
      <c r="D143" s="73"/>
    </row>
    <row r="144" spans="1:4" x14ac:dyDescent="0.25">
      <c r="A144" s="72"/>
      <c r="D144" s="73"/>
    </row>
    <row r="145" spans="1:4" x14ac:dyDescent="0.25">
      <c r="A145" s="72"/>
      <c r="D145" s="73"/>
    </row>
    <row r="146" spans="1:4" x14ac:dyDescent="0.25">
      <c r="A146" s="72"/>
      <c r="D146" s="73"/>
    </row>
    <row r="147" spans="1:4" x14ac:dyDescent="0.25">
      <c r="A147" s="72"/>
      <c r="D147" s="73"/>
    </row>
    <row r="148" spans="1:4" x14ac:dyDescent="0.25">
      <c r="A148" s="72"/>
      <c r="D148" s="73"/>
    </row>
    <row r="149" spans="1:4" x14ac:dyDescent="0.25">
      <c r="A149" s="72"/>
      <c r="D149" s="73"/>
    </row>
    <row r="150" spans="1:4" x14ac:dyDescent="0.25">
      <c r="A150" s="72"/>
      <c r="D150" s="73"/>
    </row>
    <row r="151" spans="1:4" x14ac:dyDescent="0.25">
      <c r="A151" s="72"/>
      <c r="D151" s="73"/>
    </row>
    <row r="152" spans="1:4" x14ac:dyDescent="0.25">
      <c r="A152" s="72"/>
      <c r="D152" s="73"/>
    </row>
    <row r="153" spans="1:4" x14ac:dyDescent="0.25">
      <c r="A153" s="72"/>
      <c r="D153" s="73"/>
    </row>
    <row r="154" spans="1:4" x14ac:dyDescent="0.25">
      <c r="A154" s="72"/>
      <c r="D154" s="73"/>
    </row>
    <row r="155" spans="1:4" x14ac:dyDescent="0.25">
      <c r="A155" s="72"/>
      <c r="D155" s="73"/>
    </row>
    <row r="156" spans="1:4" x14ac:dyDescent="0.25">
      <c r="A156" s="72"/>
      <c r="D156" s="73"/>
    </row>
    <row r="157" spans="1:4" x14ac:dyDescent="0.25">
      <c r="A157" s="72"/>
      <c r="D157" s="73"/>
    </row>
    <row r="158" spans="1:4" x14ac:dyDescent="0.25">
      <c r="A158" s="72"/>
      <c r="D158" s="73"/>
    </row>
    <row r="159" spans="1:4" x14ac:dyDescent="0.25">
      <c r="A159" s="72"/>
      <c r="D159" s="73"/>
    </row>
    <row r="160" spans="1:4" x14ac:dyDescent="0.25">
      <c r="A160" s="72"/>
      <c r="D160" s="73"/>
    </row>
    <row r="161" spans="1:4" x14ac:dyDescent="0.25">
      <c r="A161" s="72"/>
      <c r="D161" s="73"/>
    </row>
    <row r="162" spans="1:4" x14ac:dyDescent="0.25">
      <c r="A162" s="72"/>
      <c r="D162" s="73"/>
    </row>
    <row r="163" spans="1:4" x14ac:dyDescent="0.25">
      <c r="A163" s="72"/>
      <c r="D163" s="73"/>
    </row>
    <row r="164" spans="1:4" x14ac:dyDescent="0.25">
      <c r="A164" s="72"/>
      <c r="D164" s="73"/>
    </row>
    <row r="165" spans="1:4" x14ac:dyDescent="0.25">
      <c r="A165" s="72"/>
      <c r="D165" s="73"/>
    </row>
    <row r="166" spans="1:4" x14ac:dyDescent="0.25">
      <c r="A166" s="72"/>
      <c r="D166" s="73"/>
    </row>
    <row r="167" spans="1:4" x14ac:dyDescent="0.25">
      <c r="A167" s="72"/>
      <c r="D167" s="73"/>
    </row>
    <row r="168" spans="1:4" x14ac:dyDescent="0.25">
      <c r="A168" s="72"/>
      <c r="D168" s="73"/>
    </row>
    <row r="169" spans="1:4" x14ac:dyDescent="0.25">
      <c r="A169" s="72"/>
      <c r="D169" s="73"/>
    </row>
    <row r="170" spans="1:4" x14ac:dyDescent="0.25">
      <c r="A170" s="72"/>
      <c r="D170" s="73"/>
    </row>
    <row r="171" spans="1:4" x14ac:dyDescent="0.25">
      <c r="A171" s="72"/>
      <c r="D171" s="73"/>
    </row>
    <row r="172" spans="1:4" x14ac:dyDescent="0.25">
      <c r="A172" s="72"/>
      <c r="D172" s="73"/>
    </row>
    <row r="173" spans="1:4" x14ac:dyDescent="0.25">
      <c r="A173" s="72"/>
      <c r="D173" s="73"/>
    </row>
    <row r="174" spans="1:4" x14ac:dyDescent="0.25">
      <c r="A174" s="72"/>
      <c r="D174" s="73"/>
    </row>
    <row r="175" spans="1:4" x14ac:dyDescent="0.25">
      <c r="A175" s="72"/>
      <c r="D175" s="73"/>
    </row>
    <row r="176" spans="1:4" x14ac:dyDescent="0.25">
      <c r="A176" s="72"/>
      <c r="D176" s="73"/>
    </row>
    <row r="177" spans="1:4" x14ac:dyDescent="0.25">
      <c r="A177" s="72"/>
      <c r="D177" s="73"/>
    </row>
    <row r="178" spans="1:4" x14ac:dyDescent="0.25">
      <c r="A178" s="72"/>
      <c r="D178" s="73"/>
    </row>
    <row r="179" spans="1:4" x14ac:dyDescent="0.25">
      <c r="A179" s="72"/>
      <c r="D179" s="73"/>
    </row>
    <row r="180" spans="1:4" x14ac:dyDescent="0.25">
      <c r="A180" s="72"/>
      <c r="D180" s="73"/>
    </row>
    <row r="181" spans="1:4" x14ac:dyDescent="0.25">
      <c r="A181" s="72"/>
      <c r="D181" s="73"/>
    </row>
    <row r="182" spans="1:4" x14ac:dyDescent="0.25">
      <c r="A182" s="72"/>
      <c r="D182" s="73"/>
    </row>
    <row r="183" spans="1:4" x14ac:dyDescent="0.25">
      <c r="A183" s="72"/>
      <c r="D183" s="73"/>
    </row>
    <row r="184" spans="1:4" x14ac:dyDescent="0.25">
      <c r="A184" s="72"/>
      <c r="D184" s="73"/>
    </row>
    <row r="185" spans="1:4" x14ac:dyDescent="0.25">
      <c r="A185" s="72"/>
      <c r="D185" s="73"/>
    </row>
    <row r="186" spans="1:4" x14ac:dyDescent="0.25">
      <c r="A186" s="72"/>
      <c r="D186" s="73"/>
    </row>
    <row r="187" spans="1:4" x14ac:dyDescent="0.25">
      <c r="A187" s="72"/>
      <c r="D187" s="73"/>
    </row>
    <row r="188" spans="1:4" x14ac:dyDescent="0.25">
      <c r="A188" s="72"/>
      <c r="D188" s="73"/>
    </row>
    <row r="189" spans="1:4" x14ac:dyDescent="0.25">
      <c r="A189" s="72"/>
      <c r="D189" s="73"/>
    </row>
    <row r="190" spans="1:4" x14ac:dyDescent="0.25">
      <c r="A190" s="72"/>
      <c r="D190" s="73"/>
    </row>
    <row r="191" spans="1:4" x14ac:dyDescent="0.25">
      <c r="A191" s="72"/>
      <c r="D191" s="73"/>
    </row>
    <row r="192" spans="1:4" x14ac:dyDescent="0.25">
      <c r="A192" s="72"/>
      <c r="D192" s="73"/>
    </row>
    <row r="193" spans="1:4" x14ac:dyDescent="0.25">
      <c r="A193" s="72"/>
      <c r="D193" s="73"/>
    </row>
    <row r="194" spans="1:4" x14ac:dyDescent="0.25">
      <c r="A194" s="72"/>
      <c r="D194" s="73"/>
    </row>
    <row r="195" spans="1:4" x14ac:dyDescent="0.25">
      <c r="A195" s="72"/>
      <c r="D195" s="73"/>
    </row>
    <row r="196" spans="1:4" x14ac:dyDescent="0.25">
      <c r="A196" s="72"/>
      <c r="D196" s="73"/>
    </row>
    <row r="197" spans="1:4" x14ac:dyDescent="0.25">
      <c r="A197" s="72"/>
      <c r="D197" s="73"/>
    </row>
    <row r="198" spans="1:4" x14ac:dyDescent="0.25">
      <c r="A198" s="72"/>
      <c r="D198" s="73"/>
    </row>
    <row r="199" spans="1:4" x14ac:dyDescent="0.25">
      <c r="A199" s="72"/>
      <c r="D199" s="73"/>
    </row>
    <row r="200" spans="1:4" x14ac:dyDescent="0.25">
      <c r="A200" s="72"/>
      <c r="D200" s="73"/>
    </row>
    <row r="201" spans="1:4" x14ac:dyDescent="0.25">
      <c r="A201" s="72"/>
      <c r="D201" s="73"/>
    </row>
    <row r="202" spans="1:4" x14ac:dyDescent="0.25">
      <c r="A202" s="72"/>
      <c r="D202" s="73"/>
    </row>
    <row r="203" spans="1:4" x14ac:dyDescent="0.25">
      <c r="A203" s="72"/>
      <c r="D203" s="73"/>
    </row>
    <row r="204" spans="1:4" x14ac:dyDescent="0.25">
      <c r="A204" s="72"/>
      <c r="D204" s="73"/>
    </row>
    <row r="205" spans="1:4" x14ac:dyDescent="0.25">
      <c r="A205" s="72"/>
      <c r="D205" s="73"/>
    </row>
    <row r="206" spans="1:4" x14ac:dyDescent="0.25">
      <c r="A206" s="72"/>
      <c r="D206" s="73"/>
    </row>
    <row r="207" spans="1:4" x14ac:dyDescent="0.25">
      <c r="A207" s="72"/>
      <c r="D207" s="73"/>
    </row>
    <row r="208" spans="1:4" x14ac:dyDescent="0.25">
      <c r="A208" s="72"/>
      <c r="D208" s="73"/>
    </row>
    <row r="209" spans="1:4" x14ac:dyDescent="0.25">
      <c r="A209" s="72"/>
      <c r="D209" s="73"/>
    </row>
    <row r="210" spans="1:4" x14ac:dyDescent="0.25">
      <c r="A210" s="72"/>
      <c r="D210" s="73"/>
    </row>
    <row r="211" spans="1:4" x14ac:dyDescent="0.25">
      <c r="A211" s="72"/>
      <c r="D211" s="73"/>
    </row>
    <row r="212" spans="1:4" x14ac:dyDescent="0.25">
      <c r="A212" s="72"/>
      <c r="D212" s="73"/>
    </row>
    <row r="213" spans="1:4" x14ac:dyDescent="0.25">
      <c r="A213" s="72"/>
      <c r="D213" s="73"/>
    </row>
    <row r="214" spans="1:4" x14ac:dyDescent="0.25">
      <c r="A214" s="72"/>
      <c r="D214" s="73"/>
    </row>
    <row r="215" spans="1:4" x14ac:dyDescent="0.25">
      <c r="A215" s="72"/>
      <c r="D215" s="73"/>
    </row>
    <row r="216" spans="1:4" x14ac:dyDescent="0.25">
      <c r="A216" s="72"/>
      <c r="D216" s="73"/>
    </row>
    <row r="217" spans="1:4" x14ac:dyDescent="0.25">
      <c r="A217" s="72"/>
      <c r="D217" s="73"/>
    </row>
    <row r="218" spans="1:4" x14ac:dyDescent="0.25">
      <c r="A218" s="72"/>
      <c r="D218" s="73"/>
    </row>
    <row r="219" spans="1:4" x14ac:dyDescent="0.25">
      <c r="A219" s="72"/>
      <c r="D219" s="73"/>
    </row>
  </sheetData>
  <pageMargins left="0.7" right="0.7" top="0.75" bottom="0.75" header="0.3" footer="0.3"/>
  <pageSetup paperSize="9" orientation="portrait" r:id="rId1"/>
  <headerFooter>
    <oddFooter>&amp;C&amp;1#&amp;"Arial"&amp;10&amp;K000000SULZER CONFIDENTIAL</oddFooter>
  </headerFooter>
</worksheet>
</file>

<file path=docMetadata/LabelInfo.xml><?xml version="1.0" encoding="utf-8"?>
<clbl:labelList xmlns:clbl="http://schemas.microsoft.com/office/2020/mipLabelMetadata">
  <clbl:label id="{dc3eb348-6bb5-454e-8246-2b03a499fa4a}" enabled="1" method="Standard" siteId="{d9c7995d-4c06-40b7-829c-3921bdc751e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PMU</vt:lpstr>
      <vt:lpstr>SAP Extract</vt:lpstr>
      <vt:lpstr>History-Sorted</vt:lpstr>
      <vt:lpstr>PMU!Print_Area</vt:lpstr>
      <vt:lpstr>PMU!Print_Titles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Bellaraj, Nandakumar</dc:creator>
  <cp:lastModifiedBy>Egorov, Timofey</cp:lastModifiedBy>
  <cp:lastPrinted>2018-01-28T08:00:12Z</cp:lastPrinted>
  <dcterms:created xsi:type="dcterms:W3CDTF">2018-01-23T11:11:14Z</dcterms:created>
  <dcterms:modified xsi:type="dcterms:W3CDTF">2025-06-06T09:35:36Z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c3eb348-6bb5-454e-8246-2b03a499fa4a_Enabled">
    <vt:lpwstr>true</vt:lpwstr>
  </property>
  <property fmtid="{D5CDD505-2E9C-101B-9397-08002B2CF9AE}" pid="3" name="MSIP_Label_dc3eb348-6bb5-454e-8246-2b03a499fa4a_SetDate">
    <vt:lpwstr>2023-05-15T07:57:09Z</vt:lpwstr>
  </property>
  <property fmtid="{D5CDD505-2E9C-101B-9397-08002B2CF9AE}" pid="4" name="MSIP_Label_dc3eb348-6bb5-454e-8246-2b03a499fa4a_Method">
    <vt:lpwstr>Standard</vt:lpwstr>
  </property>
  <property fmtid="{D5CDD505-2E9C-101B-9397-08002B2CF9AE}" pid="5" name="MSIP_Label_dc3eb348-6bb5-454e-8246-2b03a499fa4a_Name">
    <vt:lpwstr>dc3eb348-6bb5-454e-8246-2b03a499fa4a</vt:lpwstr>
  </property>
  <property fmtid="{D5CDD505-2E9C-101B-9397-08002B2CF9AE}" pid="6" name="MSIP_Label_dc3eb348-6bb5-454e-8246-2b03a499fa4a_SiteId">
    <vt:lpwstr>d9c7995d-4c06-40b7-829c-3921bdc751ed</vt:lpwstr>
  </property>
  <property fmtid="{D5CDD505-2E9C-101B-9397-08002B2CF9AE}" pid="7" name="MSIP_Label_dc3eb348-6bb5-454e-8246-2b03a499fa4a_ActionId">
    <vt:lpwstr>90accb61-2446-4a6e-989b-e591f94dcae7</vt:lpwstr>
  </property>
  <property fmtid="{D5CDD505-2E9C-101B-9397-08002B2CF9AE}" pid="8" name="MSIP_Label_dc3eb348-6bb5-454e-8246-2b03a499fa4a_ContentBits">
    <vt:lpwstr>2</vt:lpwstr>
  </property>
</Properties>
</file>