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rlol\OneDrive\Рабочий стол\Чикчикпуки\ВУЗ\Информатика\ПР2\"/>
    </mc:Choice>
  </mc:AlternateContent>
  <xr:revisionPtr revIDLastSave="0" documentId="13_ncr:1_{CAF5E729-928C-4757-B9B9-F2BDB8F95542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Вариант 12" sheetId="1" r:id="rId1"/>
    <sheet name="Зад.2" sheetId="4" r:id="rId2"/>
    <sheet name="Лист1" sheetId="2" r:id="rId3"/>
    <sheet name="Лист2" sheetId="3" r:id="rId4"/>
  </sheets>
  <calcPr calcId="191029" iterate="1" iterateDelta="9.9999999999999994E-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4" l="1"/>
  <c r="A11" i="4" s="1"/>
  <c r="B6" i="4"/>
  <c r="B5" i="4"/>
  <c r="B4" i="4"/>
  <c r="E4" i="1"/>
  <c r="E5" i="1"/>
  <c r="E2" i="1"/>
  <c r="E3" i="1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B10" i="3"/>
  <c r="E9" i="3"/>
  <c r="B9" i="3"/>
  <c r="E8" i="3"/>
  <c r="B8" i="3"/>
  <c r="E7" i="3"/>
  <c r="B7" i="3"/>
  <c r="E6" i="3"/>
  <c r="B6" i="3"/>
  <c r="E5" i="3"/>
  <c r="B5" i="3"/>
  <c r="E4" i="3"/>
  <c r="B4" i="3"/>
  <c r="E3" i="3"/>
  <c r="B3" i="3"/>
  <c r="E2" i="3"/>
  <c r="B2" i="3"/>
  <c r="A12" i="4" l="1"/>
  <c r="B11" i="4"/>
  <c r="B10" i="4"/>
  <c r="E6" i="1"/>
  <c r="D3" i="1"/>
  <c r="D4" i="1"/>
  <c r="D5" i="1"/>
  <c r="D2" i="1"/>
  <c r="C6" i="1"/>
  <c r="G4" i="1" s="1"/>
  <c r="B6" i="1"/>
  <c r="F3" i="1" s="1"/>
  <c r="D10" i="4" l="1"/>
  <c r="C10" i="4"/>
  <c r="E10" i="4"/>
  <c r="D11" i="4"/>
  <c r="C11" i="4"/>
  <c r="E11" i="4"/>
  <c r="A13" i="4"/>
  <c r="B12" i="4"/>
  <c r="D6" i="1"/>
  <c r="F2" i="1"/>
  <c r="G5" i="1"/>
  <c r="F5" i="1"/>
  <c r="G2" i="1"/>
  <c r="F4" i="1"/>
  <c r="G3" i="1"/>
  <c r="F11" i="4" l="1"/>
  <c r="G11" i="4"/>
  <c r="H11" i="4"/>
  <c r="C12" i="4"/>
  <c r="D12" i="4"/>
  <c r="E12" i="4"/>
  <c r="H10" i="4"/>
  <c r="G10" i="4"/>
  <c r="F10" i="4"/>
  <c r="B13" i="4"/>
  <c r="A14" i="4"/>
  <c r="F6" i="1"/>
  <c r="G6" i="1"/>
  <c r="C13" i="4" l="1"/>
  <c r="D13" i="4"/>
  <c r="E13" i="4"/>
  <c r="F12" i="4"/>
  <c r="G12" i="4"/>
  <c r="H12" i="4"/>
  <c r="A15" i="4"/>
  <c r="B14" i="4"/>
  <c r="E14" i="4" l="1"/>
  <c r="C14" i="4"/>
  <c r="D14" i="4"/>
  <c r="H13" i="4"/>
  <c r="F13" i="4"/>
  <c r="G13" i="4"/>
  <c r="A16" i="4"/>
  <c r="B15" i="4"/>
  <c r="C15" i="4" l="1"/>
  <c r="D15" i="4"/>
  <c r="E15" i="4"/>
  <c r="F14" i="4"/>
  <c r="G14" i="4"/>
  <c r="H14" i="4"/>
  <c r="B16" i="4"/>
  <c r="A17" i="4"/>
  <c r="H15" i="4" l="1"/>
  <c r="F15" i="4"/>
  <c r="G15" i="4"/>
  <c r="E16" i="4"/>
  <c r="C16" i="4"/>
  <c r="D16" i="4"/>
  <c r="B17" i="4"/>
  <c r="A18" i="4"/>
  <c r="D17" i="4" l="1"/>
  <c r="E17" i="4"/>
  <c r="C17" i="4"/>
  <c r="G16" i="4"/>
  <c r="H16" i="4"/>
  <c r="F16" i="4"/>
  <c r="A19" i="4"/>
  <c r="B18" i="4"/>
  <c r="C18" i="4" l="1"/>
  <c r="D18" i="4"/>
  <c r="E18" i="4"/>
  <c r="F17" i="4"/>
  <c r="G17" i="4"/>
  <c r="H17" i="4"/>
  <c r="A20" i="4"/>
  <c r="B19" i="4"/>
  <c r="G18" i="4" l="1"/>
  <c r="F18" i="4"/>
  <c r="H18" i="4"/>
  <c r="D19" i="4"/>
  <c r="C19" i="4"/>
  <c r="E19" i="4"/>
  <c r="B20" i="4"/>
  <c r="A21" i="4"/>
  <c r="C20" i="4" l="1"/>
  <c r="D20" i="4"/>
  <c r="E20" i="4"/>
  <c r="F19" i="4"/>
  <c r="G19" i="4"/>
  <c r="H19" i="4"/>
  <c r="A22" i="4"/>
  <c r="B21" i="4"/>
  <c r="C21" i="4" l="1"/>
  <c r="D21" i="4"/>
  <c r="E21" i="4"/>
  <c r="F20" i="4"/>
  <c r="G20" i="4"/>
  <c r="H20" i="4"/>
  <c r="A23" i="4"/>
  <c r="B22" i="4"/>
  <c r="H21" i="4" l="1"/>
  <c r="G21" i="4"/>
  <c r="F21" i="4"/>
  <c r="E22" i="4"/>
  <c r="C22" i="4"/>
  <c r="D22" i="4"/>
  <c r="B23" i="4"/>
  <c r="A24" i="4"/>
  <c r="C23" i="4" l="1"/>
  <c r="D23" i="4"/>
  <c r="E23" i="4"/>
  <c r="F22" i="4"/>
  <c r="G22" i="4"/>
  <c r="H22" i="4"/>
  <c r="B24" i="4"/>
  <c r="A25" i="4"/>
  <c r="C24" i="4" l="1"/>
  <c r="D24" i="4"/>
  <c r="E24" i="4"/>
  <c r="H23" i="4"/>
  <c r="F23" i="4"/>
  <c r="G23" i="4"/>
  <c r="A26" i="4"/>
  <c r="B25" i="4"/>
  <c r="G24" i="4" l="1"/>
  <c r="H24" i="4"/>
  <c r="F24" i="4"/>
  <c r="D25" i="4"/>
  <c r="E25" i="4"/>
  <c r="C25" i="4"/>
  <c r="B26" i="4"/>
  <c r="A27" i="4"/>
  <c r="F25" i="4" l="1"/>
  <c r="G25" i="4"/>
  <c r="H25" i="4"/>
  <c r="C26" i="4"/>
  <c r="D26" i="4"/>
  <c r="E26" i="4"/>
  <c r="A28" i="4"/>
  <c r="B27" i="4"/>
  <c r="C27" i="4" l="1"/>
  <c r="D27" i="4"/>
  <c r="E27" i="4"/>
  <c r="G26" i="4"/>
  <c r="F26" i="4"/>
  <c r="H26" i="4"/>
  <c r="B28" i="4"/>
  <c r="A29" i="4"/>
  <c r="C28" i="4" l="1"/>
  <c r="D28" i="4"/>
  <c r="E28" i="4"/>
  <c r="F27" i="4"/>
  <c r="G27" i="4"/>
  <c r="H27" i="4"/>
  <c r="B29" i="4"/>
  <c r="A30" i="4"/>
  <c r="E29" i="4" l="1"/>
  <c r="C29" i="4"/>
  <c r="D29" i="4"/>
  <c r="F28" i="4"/>
  <c r="G28" i="4"/>
  <c r="H28" i="4"/>
  <c r="A31" i="4"/>
  <c r="B30" i="4"/>
  <c r="E30" i="4" l="1"/>
  <c r="C30" i="4"/>
  <c r="D30" i="4"/>
  <c r="H29" i="4"/>
  <c r="F29" i="4"/>
  <c r="G29" i="4"/>
  <c r="A32" i="4"/>
  <c r="B31" i="4"/>
  <c r="C31" i="4" l="1"/>
  <c r="D31" i="4"/>
  <c r="E31" i="4"/>
  <c r="F30" i="4"/>
  <c r="G30" i="4"/>
  <c r="H30" i="4"/>
  <c r="B32" i="4"/>
  <c r="A33" i="4"/>
  <c r="D32" i="4" l="1"/>
  <c r="C32" i="4"/>
  <c r="E32" i="4"/>
  <c r="H31" i="4"/>
  <c r="F31" i="4"/>
  <c r="G31" i="4"/>
  <c r="B33" i="4"/>
  <c r="A34" i="4"/>
  <c r="D33" i="4" l="1"/>
  <c r="E33" i="4"/>
  <c r="C33" i="4"/>
  <c r="G32" i="4"/>
  <c r="H32" i="4"/>
  <c r="F32" i="4"/>
  <c r="A35" i="4"/>
  <c r="B34" i="4"/>
  <c r="C34" i="4" l="1"/>
  <c r="D34" i="4"/>
  <c r="E34" i="4"/>
  <c r="F33" i="4"/>
  <c r="G33" i="4"/>
  <c r="H33" i="4"/>
  <c r="A36" i="4"/>
  <c r="B35" i="4"/>
  <c r="G34" i="4" l="1"/>
  <c r="F34" i="4"/>
  <c r="H34" i="4"/>
  <c r="D35" i="4"/>
  <c r="C35" i="4"/>
  <c r="E35" i="4"/>
  <c r="B36" i="4"/>
  <c r="A37" i="4"/>
  <c r="F35" i="4" l="1"/>
  <c r="G35" i="4"/>
  <c r="H35" i="4"/>
  <c r="C36" i="4"/>
  <c r="D36" i="4"/>
  <c r="E36" i="4"/>
  <c r="B37" i="4"/>
  <c r="A38" i="4"/>
  <c r="C37" i="4" l="1"/>
  <c r="D37" i="4"/>
  <c r="E37" i="4"/>
  <c r="F36" i="4"/>
  <c r="G36" i="4"/>
  <c r="H36" i="4"/>
  <c r="B38" i="4"/>
  <c r="A39" i="4"/>
  <c r="E38" i="4" l="1"/>
  <c r="C38" i="4"/>
  <c r="D38" i="4"/>
  <c r="H37" i="4"/>
  <c r="G37" i="4"/>
  <c r="F37" i="4"/>
  <c r="B39" i="4"/>
  <c r="A40" i="4"/>
  <c r="B40" i="4" s="1"/>
  <c r="D40" i="4" l="1"/>
  <c r="C40" i="4"/>
  <c r="E40" i="4"/>
  <c r="C39" i="4"/>
  <c r="D39" i="4"/>
  <c r="E39" i="4"/>
  <c r="F38" i="4"/>
  <c r="G38" i="4"/>
  <c r="H38" i="4"/>
  <c r="F39" i="4" l="1"/>
  <c r="G39" i="4"/>
  <c r="H39" i="4"/>
  <c r="G40" i="4"/>
  <c r="H40" i="4"/>
  <c r="F4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Адлет Мухамеджан</author>
  </authors>
  <commentList>
    <comment ref="A12" authorId="0" shapeId="0" xr:uid="{1E6296EB-2E4C-4082-A3B8-E6309690C3A9}">
      <text>
        <r>
          <rPr>
            <b/>
            <sz val="9"/>
            <color indexed="81"/>
            <rFont val="Tahoma"/>
            <family val="2"/>
            <charset val="204"/>
          </rPr>
          <t>Адлет Мухамеджан:</t>
        </r>
        <r>
          <rPr>
            <sz val="9"/>
            <color indexed="81"/>
            <rFont val="Tahoma"/>
            <family val="2"/>
            <charset val="204"/>
          </rPr>
          <t xml:space="preserve">
Обозначение используемых тем
</t>
        </r>
      </text>
    </comment>
  </commentList>
</comments>
</file>

<file path=xl/sharedStrings.xml><?xml version="1.0" encoding="utf-8"?>
<sst xmlns="http://schemas.openxmlformats.org/spreadsheetml/2006/main" count="42" uniqueCount="37">
  <si>
    <t>Поставщики</t>
  </si>
  <si>
    <t>1998г.,млн руб.</t>
  </si>
  <si>
    <t>1999г., млн руб.</t>
  </si>
  <si>
    <t>В % к 1998г.</t>
  </si>
  <si>
    <t>Удельный вес в 1998 г</t>
  </si>
  <si>
    <t>Удельный вес в 1999 г.</t>
  </si>
  <si>
    <t>ООО "Прима"</t>
  </si>
  <si>
    <t>АОЗТ "Томь"</t>
  </si>
  <si>
    <t>ЧП "Сантик"</t>
  </si>
  <si>
    <t>ОАО "Гермес"</t>
  </si>
  <si>
    <t>Всего</t>
  </si>
  <si>
    <t>Заголовки</t>
  </si>
  <si>
    <t>Исходные данные</t>
  </si>
  <si>
    <t>Результаты вычислений</t>
  </si>
  <si>
    <t>x</t>
  </si>
  <si>
    <t>y</t>
  </si>
  <si>
    <t>Ф.И.О.</t>
  </si>
  <si>
    <t>Дата рождения</t>
  </si>
  <si>
    <t>Дата конца исследования</t>
  </si>
  <si>
    <t>Прожитые годы(к началу исследования)</t>
  </si>
  <si>
    <t>Мухамеджан А.Е.</t>
  </si>
  <si>
    <t>Периоды биоритмов</t>
  </si>
  <si>
    <t>Физический</t>
  </si>
  <si>
    <t>Эмоциональный</t>
  </si>
  <si>
    <t>Интеллектуальный</t>
  </si>
  <si>
    <t>Прожитый день</t>
  </si>
  <si>
    <t>Физический цикл</t>
  </si>
  <si>
    <t>Эмоциональный цикл</t>
  </si>
  <si>
    <t>Интеллектуальный цикл</t>
  </si>
  <si>
    <t>Визуальное представление</t>
  </si>
  <si>
    <t>Физ.цикл</t>
  </si>
  <si>
    <t>Эм.цикл</t>
  </si>
  <si>
    <t>Инт.цикл</t>
  </si>
  <si>
    <t>Дата исследования</t>
  </si>
  <si>
    <t>Значение функций</t>
  </si>
  <si>
    <t>Дата начала исследования</t>
  </si>
  <si>
    <t>Превышение, млн.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</si>
</sst>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dd/mm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horizontal="center" wrapText="1"/>
    </xf>
    <xf numFmtId="9" fontId="0" fillId="3" borderId="1" xfId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wrapText="1"/>
    </xf>
    <xf numFmtId="0" fontId="0" fillId="0" borderId="0" xfId="0" applyAlignment="1">
      <alignment horizontal="center" vertical="center" wrapText="1"/>
    </xf>
    <xf numFmtId="9" fontId="0" fillId="3" borderId="1" xfId="1" applyNumberFormat="1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165" fontId="0" fillId="0" borderId="1" xfId="0" applyNumberFormat="1" applyBorder="1" applyAlignment="1">
      <alignment wrapText="1"/>
    </xf>
    <xf numFmtId="1" fontId="0" fillId="0" borderId="1" xfId="0" applyNumberFormat="1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53992530499371"/>
          <c:y val="2.8242959241564107E-2"/>
          <c:w val="0.82364123919632293"/>
          <c:h val="0.796861521079328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Зад.2!$D$9</c:f>
              <c:strCache>
                <c:ptCount val="1"/>
                <c:pt idx="0">
                  <c:v>Эмоциональный цикл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Зад.2!$A$10:$A$40</c:f>
              <c:numCache>
                <c:formatCode>m/d/yyyy</c:formatCode>
                <c:ptCount val="31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  <c:pt idx="24">
                  <c:v>45285</c:v>
                </c:pt>
                <c:pt idx="25">
                  <c:v>45286</c:v>
                </c:pt>
                <c:pt idx="26">
                  <c:v>45287</c:v>
                </c:pt>
                <c:pt idx="27">
                  <c:v>45288</c:v>
                </c:pt>
                <c:pt idx="28">
                  <c:v>45289</c:v>
                </c:pt>
                <c:pt idx="29">
                  <c:v>45290</c:v>
                </c:pt>
                <c:pt idx="30">
                  <c:v>45291</c:v>
                </c:pt>
              </c:numCache>
            </c:numRef>
          </c:xVal>
          <c:yVal>
            <c:numRef>
              <c:f>Зад.2!$D$10:$D$40</c:f>
              <c:numCache>
                <c:formatCode>0.00000</c:formatCode>
                <c:ptCount val="31"/>
                <c:pt idx="0">
                  <c:v>0.22252093395515057</c:v>
                </c:pt>
                <c:pt idx="1">
                  <c:v>-4.7998714378105767E-14</c:v>
                </c:pt>
                <c:pt idx="2">
                  <c:v>-0.22252093395524417</c:v>
                </c:pt>
                <c:pt idx="3">
                  <c:v>-0.43388373911717565</c:v>
                </c:pt>
                <c:pt idx="4">
                  <c:v>-0.6234898018575058</c:v>
                </c:pt>
                <c:pt idx="5">
                  <c:v>-0.78183148246747047</c:v>
                </c:pt>
                <c:pt idx="6">
                  <c:v>-0.900968867902322</c:v>
                </c:pt>
                <c:pt idx="7">
                  <c:v>-0.97492791218192365</c:v>
                </c:pt>
                <c:pt idx="8">
                  <c:v>-1</c:v>
                </c:pt>
                <c:pt idx="9">
                  <c:v>-0.97492791218182873</c:v>
                </c:pt>
                <c:pt idx="10">
                  <c:v>-0.9009688679029263</c:v>
                </c:pt>
                <c:pt idx="11">
                  <c:v>-0.78183148246720469</c:v>
                </c:pt>
                <c:pt idx="12">
                  <c:v>-0.62348980185859471</c:v>
                </c:pt>
                <c:pt idx="13">
                  <c:v>-0.43388373911843042</c:v>
                </c:pt>
                <c:pt idx="14">
                  <c:v>-0.22252093395660197</c:v>
                </c:pt>
                <c:pt idx="15">
                  <c:v>-1.440710831884795E-12</c:v>
                </c:pt>
                <c:pt idx="16">
                  <c:v>0.22252093395556616</c:v>
                </c:pt>
                <c:pt idx="17">
                  <c:v>0.43388373911747319</c:v>
                </c:pt>
                <c:pt idx="18">
                  <c:v>0.62348980185918623</c:v>
                </c:pt>
                <c:pt idx="19">
                  <c:v>0.78183148246767642</c:v>
                </c:pt>
                <c:pt idx="20">
                  <c:v>0.90096886790246533</c:v>
                </c:pt>
                <c:pt idx="21">
                  <c:v>0.97492791218159236</c:v>
                </c:pt>
                <c:pt idx="22">
                  <c:v>1</c:v>
                </c:pt>
                <c:pt idx="23">
                  <c:v>0.97492791218175523</c:v>
                </c:pt>
                <c:pt idx="24">
                  <c:v>0.90096886790278297</c:v>
                </c:pt>
                <c:pt idx="25">
                  <c:v>0.78183148246813294</c:v>
                </c:pt>
                <c:pt idx="26">
                  <c:v>0.62348980185975866</c:v>
                </c:pt>
                <c:pt idx="27">
                  <c:v>0.43388373911813283</c:v>
                </c:pt>
                <c:pt idx="28">
                  <c:v>0.22252093395627998</c:v>
                </c:pt>
                <c:pt idx="29">
                  <c:v>-7.0855842894401722E-13</c:v>
                </c:pt>
                <c:pt idx="30">
                  <c:v>-0.22252093395588818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E4-4CF7-8D30-2E3E44BB8D48}"/>
            </c:ext>
          </c:extLst>
        </c:ser>
        <c:ser>
          <c:idx val="1"/>
          <c:order val="1"/>
          <c:tx>
            <c:strRef>
              <c:f>Зад.2!$E$9</c:f>
              <c:strCache>
                <c:ptCount val="1"/>
                <c:pt idx="0">
                  <c:v>Интеллектуальный цикл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Зад.2!$A$10:$A$40</c:f>
              <c:numCache>
                <c:formatCode>m/d/yyyy</c:formatCode>
                <c:ptCount val="31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  <c:pt idx="24">
                  <c:v>45285</c:v>
                </c:pt>
                <c:pt idx="25">
                  <c:v>45286</c:v>
                </c:pt>
                <c:pt idx="26">
                  <c:v>45287</c:v>
                </c:pt>
                <c:pt idx="27">
                  <c:v>45288</c:v>
                </c:pt>
                <c:pt idx="28">
                  <c:v>45289</c:v>
                </c:pt>
                <c:pt idx="29">
                  <c:v>45290</c:v>
                </c:pt>
                <c:pt idx="30">
                  <c:v>45291</c:v>
                </c:pt>
              </c:numCache>
            </c:numRef>
          </c:xVal>
          <c:yVal>
            <c:numRef>
              <c:f>Зад.2!$E$10:$E$40</c:f>
              <c:numCache>
                <c:formatCode>0.00000</c:formatCode>
                <c:ptCount val="31"/>
                <c:pt idx="0">
                  <c:v>-0.28173255684155535</c:v>
                </c:pt>
                <c:pt idx="1">
                  <c:v>-0.45822652172808348</c:v>
                </c:pt>
                <c:pt idx="2">
                  <c:v>-0.618158986220263</c:v>
                </c:pt>
                <c:pt idx="3">
                  <c:v>-0.75574957435438339</c:v>
                </c:pt>
                <c:pt idx="4">
                  <c:v>-0.86602540378393777</c:v>
                </c:pt>
                <c:pt idx="5">
                  <c:v>-0.94500081871454578</c:v>
                </c:pt>
                <c:pt idx="6">
                  <c:v>-0.98982144188096843</c:v>
                </c:pt>
                <c:pt idx="7">
                  <c:v>-0.99886733918305282</c:v>
                </c:pt>
                <c:pt idx="8">
                  <c:v>-0.97181156832361604</c:v>
                </c:pt>
                <c:pt idx="9">
                  <c:v>-0.90963199535514472</c:v>
                </c:pt>
                <c:pt idx="10">
                  <c:v>-0.8145759520508471</c:v>
                </c:pt>
                <c:pt idx="11">
                  <c:v>-0.69007901148229667</c:v>
                </c:pt>
                <c:pt idx="12">
                  <c:v>-0.54064081745528536</c:v>
                </c:pt>
                <c:pt idx="13">
                  <c:v>-0.37166245566109019</c:v>
                </c:pt>
                <c:pt idx="14">
                  <c:v>-0.18925124436060181</c:v>
                </c:pt>
                <c:pt idx="15">
                  <c:v>-1.3877839849518736E-12</c:v>
                </c:pt>
                <c:pt idx="16">
                  <c:v>0.18925124435966253</c:v>
                </c:pt>
                <c:pt idx="17">
                  <c:v>0.37166245566020212</c:v>
                </c:pt>
                <c:pt idx="18">
                  <c:v>0.54064081745601089</c:v>
                </c:pt>
                <c:pt idx="19">
                  <c:v>0.69007901148160433</c:v>
                </c:pt>
                <c:pt idx="20">
                  <c:v>0.81457595205029221</c:v>
                </c:pt>
                <c:pt idx="21">
                  <c:v>0.90963199535399175</c:v>
                </c:pt>
                <c:pt idx="22">
                  <c:v>0.97181156832339044</c:v>
                </c:pt>
                <c:pt idx="23">
                  <c:v>0.9988673391830073</c:v>
                </c:pt>
                <c:pt idx="24">
                  <c:v>0.98982144188084575</c:v>
                </c:pt>
                <c:pt idx="25">
                  <c:v>0.94500081871485864</c:v>
                </c:pt>
                <c:pt idx="26">
                  <c:v>0.86602540378441617</c:v>
                </c:pt>
                <c:pt idx="27">
                  <c:v>0.75574957435500978</c:v>
                </c:pt>
                <c:pt idx="28">
                  <c:v>0.61815898621958509</c:v>
                </c:pt>
                <c:pt idx="29">
                  <c:v>0.45822652172731698</c:v>
                </c:pt>
                <c:pt idx="30">
                  <c:v>0.28173255684072784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E4-4CF7-8D30-2E3E44BB8D48}"/>
            </c:ext>
          </c:extLst>
        </c:ser>
        <c:ser>
          <c:idx val="2"/>
          <c:order val="2"/>
          <c:tx>
            <c:strRef>
              <c:f>Зад.2!$C$9</c:f>
              <c:strCache>
                <c:ptCount val="1"/>
                <c:pt idx="0">
                  <c:v>Физический цикл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Зад.2!$A$10:$A$40</c:f>
              <c:numCache>
                <c:formatCode>m/d/yyyy</c:formatCode>
                <c:ptCount val="31"/>
                <c:pt idx="0">
                  <c:v>45261</c:v>
                </c:pt>
                <c:pt idx="1">
                  <c:v>45262</c:v>
                </c:pt>
                <c:pt idx="2">
                  <c:v>45263</c:v>
                </c:pt>
                <c:pt idx="3">
                  <c:v>45264</c:v>
                </c:pt>
                <c:pt idx="4">
                  <c:v>45265</c:v>
                </c:pt>
                <c:pt idx="5">
                  <c:v>45266</c:v>
                </c:pt>
                <c:pt idx="6">
                  <c:v>45267</c:v>
                </c:pt>
                <c:pt idx="7">
                  <c:v>45268</c:v>
                </c:pt>
                <c:pt idx="8">
                  <c:v>45269</c:v>
                </c:pt>
                <c:pt idx="9">
                  <c:v>45270</c:v>
                </c:pt>
                <c:pt idx="10">
                  <c:v>45271</c:v>
                </c:pt>
                <c:pt idx="11">
                  <c:v>45272</c:v>
                </c:pt>
                <c:pt idx="12">
                  <c:v>45273</c:v>
                </c:pt>
                <c:pt idx="13">
                  <c:v>45274</c:v>
                </c:pt>
                <c:pt idx="14">
                  <c:v>45275</c:v>
                </c:pt>
                <c:pt idx="15">
                  <c:v>45276</c:v>
                </c:pt>
                <c:pt idx="16">
                  <c:v>45277</c:v>
                </c:pt>
                <c:pt idx="17">
                  <c:v>45278</c:v>
                </c:pt>
                <c:pt idx="18">
                  <c:v>45279</c:v>
                </c:pt>
                <c:pt idx="19">
                  <c:v>45280</c:v>
                </c:pt>
                <c:pt idx="20">
                  <c:v>45281</c:v>
                </c:pt>
                <c:pt idx="21">
                  <c:v>45282</c:v>
                </c:pt>
                <c:pt idx="22">
                  <c:v>45283</c:v>
                </c:pt>
                <c:pt idx="23">
                  <c:v>45284</c:v>
                </c:pt>
                <c:pt idx="24">
                  <c:v>45285</c:v>
                </c:pt>
                <c:pt idx="25">
                  <c:v>45286</c:v>
                </c:pt>
                <c:pt idx="26">
                  <c:v>45287</c:v>
                </c:pt>
                <c:pt idx="27">
                  <c:v>45288</c:v>
                </c:pt>
                <c:pt idx="28">
                  <c:v>45289</c:v>
                </c:pt>
                <c:pt idx="29">
                  <c:v>45290</c:v>
                </c:pt>
                <c:pt idx="30">
                  <c:v>45291</c:v>
                </c:pt>
              </c:numCache>
            </c:numRef>
          </c:xVal>
          <c:yVal>
            <c:numRef>
              <c:f>Зад.2!$C$10:$C$40</c:f>
              <c:numCache>
                <c:formatCode>0.00000</c:formatCode>
                <c:ptCount val="31"/>
                <c:pt idx="0">
                  <c:v>-0.73083596427804987</c:v>
                </c:pt>
                <c:pt idx="1">
                  <c:v>-0.51958395003605939</c:v>
                </c:pt>
                <c:pt idx="2">
                  <c:v>-0.26979677115678802</c:v>
                </c:pt>
                <c:pt idx="3">
                  <c:v>-5.9590526957364887E-13</c:v>
                </c:pt>
                <c:pt idx="4">
                  <c:v>0.26979677115564044</c:v>
                </c:pt>
                <c:pt idx="5">
                  <c:v>0.5195839500334869</c:v>
                </c:pt>
                <c:pt idx="6">
                  <c:v>0.73083596427847797</c:v>
                </c:pt>
                <c:pt idx="7">
                  <c:v>0.88788521840222667</c:v>
                </c:pt>
                <c:pt idx="8">
                  <c:v>0.97908408768208599</c:v>
                </c:pt>
                <c:pt idx="9">
                  <c:v>0.99766876919055192</c:v>
                </c:pt>
                <c:pt idx="10">
                  <c:v>0.94226092211916457</c:v>
                </c:pt>
                <c:pt idx="11">
                  <c:v>0.81696989301047074</c:v>
                </c:pt>
                <c:pt idx="12">
                  <c:v>0.63108794432533299</c:v>
                </c:pt>
                <c:pt idx="13">
                  <c:v>0.3984010898461619</c:v>
                </c:pt>
                <c:pt idx="14">
                  <c:v>0.13616664909699408</c:v>
                </c:pt>
                <c:pt idx="15">
                  <c:v>-0.13616664909466572</c:v>
                </c:pt>
                <c:pt idx="16">
                  <c:v>-0.39840108984400624</c:v>
                </c:pt>
                <c:pt idx="17">
                  <c:v>-0.63108794432633186</c:v>
                </c:pt>
                <c:pt idx="18">
                  <c:v>-0.81696989301016443</c:v>
                </c:pt>
                <c:pt idx="19">
                  <c:v>-0.94226092211898671</c:v>
                </c:pt>
                <c:pt idx="20">
                  <c:v>-0.99766876919051561</c:v>
                </c:pt>
                <c:pt idx="21">
                  <c:v>-0.97908408768256416</c:v>
                </c:pt>
                <c:pt idx="22">
                  <c:v>-0.88788521840330792</c:v>
                </c:pt>
                <c:pt idx="23">
                  <c:v>-0.730835964277599</c:v>
                </c:pt>
                <c:pt idx="24">
                  <c:v>-0.51958395003549496</c:v>
                </c:pt>
                <c:pt idx="25">
                  <c:v>-0.26979677115790351</c:v>
                </c:pt>
                <c:pt idx="26">
                  <c:v>-1.7543349585535939E-12</c:v>
                </c:pt>
                <c:pt idx="27">
                  <c:v>0.26979677115627648</c:v>
                </c:pt>
                <c:pt idx="28">
                  <c:v>0.51958395003560542</c:v>
                </c:pt>
                <c:pt idx="29">
                  <c:v>0.73083596427768727</c:v>
                </c:pt>
                <c:pt idx="30">
                  <c:v>0.88788521840253065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E4-4CF7-8D30-2E3E44BB8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502112"/>
        <c:axId val="268500448"/>
      </c:scatterChart>
      <c:valAx>
        <c:axId val="268502112"/>
        <c:scaling>
          <c:orientation val="minMax"/>
          <c:max val="45292"/>
          <c:min val="4526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День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d/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500448"/>
        <c:crosses val="autoZero"/>
        <c:crossBetween val="midCat"/>
        <c:majorUnit val="3"/>
      </c:valAx>
      <c:valAx>
        <c:axId val="26850044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</a:t>
                </a:r>
              </a:p>
              <a:p>
                <a:pPr>
                  <a:defRPr/>
                </a:pPr>
                <a:endParaRPr lang="ru-RU"/>
              </a:p>
            </c:rich>
          </c:tx>
          <c:layout>
            <c:manualLayout>
              <c:xMode val="edge"/>
              <c:yMode val="edge"/>
              <c:x val="1.0401095309044591E-2"/>
              <c:y val="0.292290707181087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50211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Объемы поставок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6217725204244012E-2"/>
          <c:y val="0.1421072796934866"/>
          <c:w val="0.86883581797421716"/>
          <c:h val="0.6001209762572782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'Вариант 12'!$B$1</c:f>
              <c:strCache>
                <c:ptCount val="1"/>
                <c:pt idx="0">
                  <c:v>1998г.,млн руб.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'Вариант 12'!$A$2:$A$5</c:f>
              <c:strCache>
                <c:ptCount val="4"/>
                <c:pt idx="0">
                  <c:v>ООО "Прима"</c:v>
                </c:pt>
                <c:pt idx="1">
                  <c:v>АОЗТ "Томь"</c:v>
                </c:pt>
                <c:pt idx="2">
                  <c:v>ЧП "Сантик"</c:v>
                </c:pt>
                <c:pt idx="3">
                  <c:v>ОАО "Гермес"</c:v>
                </c:pt>
              </c:strCache>
            </c:strRef>
          </c:cat>
          <c:val>
            <c:numRef>
              <c:f>'Вариант 12'!$B$2:$B$5</c:f>
              <c:numCache>
                <c:formatCode>General</c:formatCode>
                <c:ptCount val="4"/>
                <c:pt idx="0">
                  <c:v>15.5</c:v>
                </c:pt>
                <c:pt idx="1">
                  <c:v>23.4</c:v>
                </c:pt>
                <c:pt idx="2">
                  <c:v>0.96</c:v>
                </c:pt>
                <c:pt idx="3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0-49E3-A952-60AC4959561F}"/>
            </c:ext>
          </c:extLst>
        </c:ser>
        <c:ser>
          <c:idx val="1"/>
          <c:order val="1"/>
          <c:tx>
            <c:strRef>
              <c:f>'Вариант 12'!$C$1</c:f>
              <c:strCache>
                <c:ptCount val="1"/>
                <c:pt idx="0">
                  <c:v>1999г., млн руб.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'Вариант 12'!$A$2:$A$5</c:f>
              <c:strCache>
                <c:ptCount val="4"/>
                <c:pt idx="0">
                  <c:v>ООО "Прима"</c:v>
                </c:pt>
                <c:pt idx="1">
                  <c:v>АОЗТ "Томь"</c:v>
                </c:pt>
                <c:pt idx="2">
                  <c:v>ЧП "Сантик"</c:v>
                </c:pt>
                <c:pt idx="3">
                  <c:v>ОАО "Гермес"</c:v>
                </c:pt>
              </c:strCache>
            </c:strRef>
          </c:cat>
          <c:val>
            <c:numRef>
              <c:f>'Вариант 12'!$C$2:$C$5</c:f>
              <c:numCache>
                <c:formatCode>General</c:formatCode>
                <c:ptCount val="4"/>
                <c:pt idx="0">
                  <c:v>16.899999999999999</c:v>
                </c:pt>
                <c:pt idx="1">
                  <c:v>32.1</c:v>
                </c:pt>
                <c:pt idx="2">
                  <c:v>1.2</c:v>
                </c:pt>
                <c:pt idx="3">
                  <c:v>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50-49E3-A952-60AC4959561F}"/>
            </c:ext>
          </c:extLst>
        </c:ser>
        <c:ser>
          <c:idx val="2"/>
          <c:order val="2"/>
          <c:tx>
            <c:strRef>
              <c:f>'Вариант 12'!$D$1</c:f>
              <c:strCache>
                <c:ptCount val="1"/>
                <c:pt idx="0">
                  <c:v>Превышение, млн. руб.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'Вариант 12'!$A$2:$A$5</c:f>
              <c:strCache>
                <c:ptCount val="4"/>
                <c:pt idx="0">
                  <c:v>ООО "Прима"</c:v>
                </c:pt>
                <c:pt idx="1">
                  <c:v>АОЗТ "Томь"</c:v>
                </c:pt>
                <c:pt idx="2">
                  <c:v>ЧП "Сантик"</c:v>
                </c:pt>
                <c:pt idx="3">
                  <c:v>ОАО "Гермес"</c:v>
                </c:pt>
              </c:strCache>
            </c:strRef>
          </c:cat>
          <c:val>
            <c:numRef>
              <c:f>'Вариант 12'!$D$2:$D$5</c:f>
              <c:numCache>
                <c:formatCode>General</c:formatCode>
                <c:ptCount val="4"/>
                <c:pt idx="0">
                  <c:v>1.3999999999999986</c:v>
                </c:pt>
                <c:pt idx="1">
                  <c:v>8.7000000000000028</c:v>
                </c:pt>
                <c:pt idx="2">
                  <c:v>0.24</c:v>
                </c:pt>
                <c:pt idx="3">
                  <c:v>-1.0999999999999996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50-49E3-A952-60AC49595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97820560"/>
        <c:axId val="1797817648"/>
      </c:barChart>
      <c:catAx>
        <c:axId val="179782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Предприятия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7817648"/>
        <c:crosses val="autoZero"/>
        <c:auto val="1"/>
        <c:lblAlgn val="ctr"/>
        <c:lblOffset val="100"/>
        <c:noMultiLvlLbl val="0"/>
      </c:catAx>
      <c:valAx>
        <c:axId val="179781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подсчеты в млн руб.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782056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'Вариант 12'!$F$1</c:f>
              <c:strCache>
                <c:ptCount val="1"/>
                <c:pt idx="0">
                  <c:v>Удельный вес в 1998 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9C-48E6-98D1-113451102C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9C-48E6-98D1-113451102C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9C-48E6-98D1-113451102C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9C-48E6-98D1-113451102C4E}"/>
              </c:ext>
            </c:extLst>
          </c:dPt>
          <c:cat>
            <c:strRef>
              <c:f>'Вариант 12'!$A$2:$A$5</c:f>
              <c:strCache>
                <c:ptCount val="4"/>
                <c:pt idx="0">
                  <c:v>ООО "Прима"</c:v>
                </c:pt>
                <c:pt idx="1">
                  <c:v>АОЗТ "Томь"</c:v>
                </c:pt>
                <c:pt idx="2">
                  <c:v>ЧП "Сантик"</c:v>
                </c:pt>
                <c:pt idx="3">
                  <c:v>ОАО "Гермес"</c:v>
                </c:pt>
              </c:strCache>
            </c:strRef>
          </c:cat>
          <c:val>
            <c:numRef>
              <c:f>'Вариант 12'!$F$2:$F$5</c:f>
              <c:numCache>
                <c:formatCode>0%</c:formatCode>
                <c:ptCount val="4"/>
                <c:pt idx="0">
                  <c:v>0.32728040540540543</c:v>
                </c:pt>
                <c:pt idx="1">
                  <c:v>0.49408783783783783</c:v>
                </c:pt>
                <c:pt idx="2">
                  <c:v>2.0270270270270271E-2</c:v>
                </c:pt>
                <c:pt idx="3">
                  <c:v>0.15836148648648649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9C-48E6-98D1-113451102C4E}"/>
            </c:ext>
          </c:extLst>
        </c:ser>
        <c:ser>
          <c:idx val="1"/>
          <c:order val="1"/>
          <c:tx>
            <c:strRef>
              <c:f>'Вариант 12'!$G$1</c:f>
              <c:strCache>
                <c:ptCount val="1"/>
                <c:pt idx="0">
                  <c:v>Удельный вес в 1999 г.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D9C-48E6-98D1-113451102C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D9C-48E6-98D1-113451102C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D9C-48E6-98D1-113451102C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D9C-48E6-98D1-113451102C4E}"/>
              </c:ext>
            </c:extLst>
          </c:dPt>
          <c:cat>
            <c:strRef>
              <c:f>'Вариант 12'!$A$2:$A$5</c:f>
              <c:strCache>
                <c:ptCount val="4"/>
                <c:pt idx="0">
                  <c:v>ООО "Прима"</c:v>
                </c:pt>
                <c:pt idx="1">
                  <c:v>АОЗТ "Томь"</c:v>
                </c:pt>
                <c:pt idx="2">
                  <c:v>ЧП "Сантик"</c:v>
                </c:pt>
                <c:pt idx="3">
                  <c:v>ОАО "Гермес"</c:v>
                </c:pt>
              </c:strCache>
            </c:strRef>
          </c:cat>
          <c:val>
            <c:numRef>
              <c:f>'Вариант 12'!$G$2:$G$5</c:f>
              <c:numCache>
                <c:formatCode>0%</c:formatCode>
                <c:ptCount val="4"/>
                <c:pt idx="0">
                  <c:v>0.2985865724381625</c:v>
                </c:pt>
                <c:pt idx="1">
                  <c:v>0.56713780918727918</c:v>
                </c:pt>
                <c:pt idx="2">
                  <c:v>2.1201413427561835E-2</c:v>
                </c:pt>
                <c:pt idx="3">
                  <c:v>0.11307420494699646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D9C-48E6-98D1-113451102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59790026246719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'Вариант 12'!$G$1</c:f>
              <c:strCache>
                <c:ptCount val="1"/>
                <c:pt idx="0">
                  <c:v>Удельный вес в 1999 г.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AF-4B8B-A41D-7AC4C469B4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AF-4B8B-A41D-7AC4C469B4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AF-4B8B-A41D-7AC4C469B4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AF-4B8B-A41D-7AC4C469B474}"/>
              </c:ext>
            </c:extLst>
          </c:dPt>
          <c:cat>
            <c:strRef>
              <c:f>'Вариант 12'!$A$2:$A$5</c:f>
              <c:strCache>
                <c:ptCount val="4"/>
                <c:pt idx="0">
                  <c:v>ООО "Прима"</c:v>
                </c:pt>
                <c:pt idx="1">
                  <c:v>АОЗТ "Томь"</c:v>
                </c:pt>
                <c:pt idx="2">
                  <c:v>ЧП "Сантик"</c:v>
                </c:pt>
                <c:pt idx="3">
                  <c:v>ОАО "Гермес"</c:v>
                </c:pt>
              </c:strCache>
            </c:strRef>
          </c:cat>
          <c:val>
            <c:numRef>
              <c:f>'Вариант 12'!$G$2:$G$5</c:f>
              <c:numCache>
                <c:formatCode>0%</c:formatCode>
                <c:ptCount val="4"/>
                <c:pt idx="0">
                  <c:v>0.2985865724381625</c:v>
                </c:pt>
                <c:pt idx="1">
                  <c:v>0.56713780918727918</c:v>
                </c:pt>
                <c:pt idx="2">
                  <c:v>2.1201413427561835E-2</c:v>
                </c:pt>
                <c:pt idx="3">
                  <c:v>0.11307420494699646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AF-4B8B-A41D-7AC4C469B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ru-RU" sz="1600" b="1" i="0" u="none" strike="noStrike" kern="1200" cap="all" spc="12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Объемы поставок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'Вариант 12'!$C$2:$C$5</c:f>
              <c:strCache>
                <c:ptCount val="1"/>
                <c:pt idx="0">
                  <c:v>ООО "Прима"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'Вариант 12'!$D$2:$D$5</c:f>
              <c:strCache>
                <c:ptCount val="3"/>
                <c:pt idx="0">
                  <c:v>1998г.,млн руб.</c:v>
                </c:pt>
                <c:pt idx="1">
                  <c:v>1999г., млн руб.</c:v>
                </c:pt>
                <c:pt idx="2">
                  <c:v>Превышение, млн. руб.</c:v>
                </c:pt>
              </c:strCache>
            </c:strRef>
          </c:cat>
          <c:val>
            <c:numRef>
              <c:f>'Вариант 12'!$B$2:$B$5</c:f>
              <c:numCache>
                <c:formatCode>General</c:formatCode>
                <c:ptCount val="3"/>
                <c:pt idx="0">
                  <c:v>15.5</c:v>
                </c:pt>
                <c:pt idx="1">
                  <c:v>16.899999999999999</c:v>
                </c:pt>
                <c:pt idx="2">
                  <c:v>1.3999999999999986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A6-47FD-B6AA-D02AF437A4FC}"/>
            </c:ext>
          </c:extLst>
        </c:ser>
        <c:ser>
          <c:idx val="1"/>
          <c:order val="1"/>
          <c:tx>
            <c:strRef>
              <c:f>'Вариант 12'!$A$3</c:f>
              <c:strCache>
                <c:ptCount val="1"/>
                <c:pt idx="0">
                  <c:v>АОЗТ "Томь"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'Вариант 12'!$B$1:$D$1</c:f>
              <c:strCache>
                <c:ptCount val="3"/>
                <c:pt idx="0">
                  <c:v>1998г.,млн руб.</c:v>
                </c:pt>
                <c:pt idx="1">
                  <c:v>1999г., млн руб.</c:v>
                </c:pt>
                <c:pt idx="2">
                  <c:v>Превышение, млн. руб.</c:v>
                </c:pt>
              </c:strCache>
            </c:strRef>
          </c:cat>
          <c:val>
            <c:numRef>
              <c:f>'Вариант 12'!$B$3:$D$3</c:f>
              <c:numCache>
                <c:formatCode>General</c:formatCode>
                <c:ptCount val="3"/>
                <c:pt idx="0">
                  <c:v>23.4</c:v>
                </c:pt>
                <c:pt idx="1">
                  <c:v>32.1</c:v>
                </c:pt>
                <c:pt idx="2">
                  <c:v>8.7000000000000028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6-47FD-B6AA-D02AF437A4FC}"/>
            </c:ext>
          </c:extLst>
        </c:ser>
        <c:ser>
          <c:idx val="2"/>
          <c:order val="2"/>
          <c:tx>
            <c:strRef>
              <c:f>'Вариант 12'!$A$4</c:f>
              <c:strCache>
                <c:ptCount val="1"/>
                <c:pt idx="0">
                  <c:v>ЧП "Сантик"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'Вариант 12'!$B$1:$D$1</c:f>
              <c:strCache>
                <c:ptCount val="3"/>
                <c:pt idx="0">
                  <c:v>1998г.,млн руб.</c:v>
                </c:pt>
                <c:pt idx="1">
                  <c:v>1999г., млн руб.</c:v>
                </c:pt>
                <c:pt idx="2">
                  <c:v>Превышение, млн. руб.</c:v>
                </c:pt>
              </c:strCache>
            </c:strRef>
          </c:cat>
          <c:val>
            <c:numRef>
              <c:f>'Вариант 12'!$B$4:$D$4</c:f>
              <c:numCache>
                <c:formatCode>General</c:formatCode>
                <c:ptCount val="3"/>
                <c:pt idx="0">
                  <c:v>0.96</c:v>
                </c:pt>
                <c:pt idx="1">
                  <c:v>1.2</c:v>
                </c:pt>
                <c:pt idx="2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A6-47FD-B6AA-D02AF437A4FC}"/>
            </c:ext>
          </c:extLst>
        </c:ser>
        <c:ser>
          <c:idx val="3"/>
          <c:order val="3"/>
          <c:tx>
            <c:strRef>
              <c:f>'Вариант 12'!$A$5</c:f>
              <c:strCache>
                <c:ptCount val="1"/>
                <c:pt idx="0">
                  <c:v>ОАО "Гермес"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'Вариант 12'!$B$1:$D$1</c:f>
              <c:strCache>
                <c:ptCount val="3"/>
                <c:pt idx="0">
                  <c:v>1998г.,млн руб.</c:v>
                </c:pt>
                <c:pt idx="1">
                  <c:v>1999г., млн руб.</c:v>
                </c:pt>
                <c:pt idx="2">
                  <c:v>Превышение, млн. руб.</c:v>
                </c:pt>
              </c:strCache>
            </c:strRef>
          </c:cat>
          <c:val>
            <c:numRef>
              <c:f>'Вариант 12'!$B$5:$D$5</c:f>
              <c:numCache>
                <c:formatCode>General</c:formatCode>
                <c:ptCount val="3"/>
                <c:pt idx="0">
                  <c:v>7.5</c:v>
                </c:pt>
                <c:pt idx="1">
                  <c:v>6.4</c:v>
                </c:pt>
                <c:pt idx="2">
                  <c:v>-1.0999999999999996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A6-47FD-B6AA-D02AF437A4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axId val="786029759"/>
        <c:axId val="786026015"/>
      </c:barChart>
      <c:catAx>
        <c:axId val="78602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6026015"/>
        <c:crosses val="autoZero"/>
        <c:auto val="1"/>
        <c:lblAlgn val="ctr"/>
        <c:lblOffset val="100"/>
        <c:noMultiLvlLbl val="0"/>
      </c:catAx>
      <c:valAx>
        <c:axId val="7860260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8602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График функции с шагом 0.5</a:t>
            </a:r>
          </a:p>
          <a:p>
            <a:pPr>
              <a:defRPr/>
            </a:pPr>
            <a:endParaRPr lang="ru-RU"/>
          </a:p>
        </c:rich>
      </c:tx>
      <c:layout>
        <c:manualLayout>
          <c:xMode val="edge"/>
          <c:yMode val="edge"/>
          <c:x val="0.3238639974692103"/>
          <c:y val="4.468623579378983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0976729793910427E-2"/>
          <c:y val="0.15193979899538587"/>
          <c:w val="0.92117193568696165"/>
          <c:h val="0.63052194800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Лист2!$A$2:$A$10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xVal>
          <c:yVal>
            <c:numRef>
              <c:f>Лист2!$B$2:$B$10</c:f>
              <c:numCache>
                <c:formatCode>General</c:formatCode>
                <c:ptCount val="9"/>
                <c:pt idx="0">
                  <c:v>3.2188758248682006</c:v>
                </c:pt>
                <c:pt idx="1">
                  <c:v>2.3573099926832923</c:v>
                </c:pt>
                <c:pt idx="2">
                  <c:v>1.3862943611198906</c:v>
                </c:pt>
                <c:pt idx="3">
                  <c:v>1.4086600931682287</c:v>
                </c:pt>
                <c:pt idx="4">
                  <c:v>1.515716566510398</c:v>
                </c:pt>
                <c:pt idx="5">
                  <c:v>1.4086600931682287</c:v>
                </c:pt>
                <c:pt idx="6">
                  <c:v>1.1661185405891397</c:v>
                </c:pt>
                <c:pt idx="7">
                  <c:v>1.0029992535109149</c:v>
                </c:pt>
                <c:pt idx="8">
                  <c:v>1.100571819273523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1B25-4ABC-A89D-3F3EA2F7C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62112"/>
        <c:axId val="49662528"/>
        <c:extLst/>
      </c:scatterChart>
      <c:valAx>
        <c:axId val="49662112"/>
        <c:scaling>
          <c:orientation val="minMax"/>
          <c:max val="2"/>
          <c:min val="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662528"/>
        <c:crosses val="autoZero"/>
        <c:crossBetween val="midCat"/>
      </c:valAx>
      <c:valAx>
        <c:axId val="496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66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График функции с шагом 0.2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2413318076732327E-2"/>
          <c:y val="0.10972268143812582"/>
          <c:w val="0.92998997128833361"/>
          <c:h val="0.6735530085519242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Лист2!$E$1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Лист2!$D$2:$D$22</c:f>
              <c:numCache>
                <c:formatCode>General</c:formatCode>
                <c:ptCount val="2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xVal>
          <c:yVal>
            <c:numRef>
              <c:f>Лист2!$E$2:$E$22</c:f>
              <c:numCache>
                <c:formatCode>General</c:formatCode>
                <c:ptCount val="21"/>
                <c:pt idx="0">
                  <c:v>3.2188758248682006</c:v>
                </c:pt>
                <c:pt idx="1">
                  <c:v>2.8891265384877327</c:v>
                </c:pt>
                <c:pt idx="2">
                  <c:v>2.5395210897278786</c:v>
                </c:pt>
                <c:pt idx="3">
                  <c:v>2.1703785366719379</c:v>
                </c:pt>
                <c:pt idx="4">
                  <c:v>1.7839960786102209</c:v>
                </c:pt>
                <c:pt idx="5">
                  <c:v>1.3862943611198906</c:v>
                </c:pt>
                <c:pt idx="6">
                  <c:v>1.2679615779195075</c:v>
                </c:pt>
                <c:pt idx="7">
                  <c:v>1.3657410238963081</c:v>
                </c:pt>
                <c:pt idx="8">
                  <c:v>1.4456760958024437</c:v>
                </c:pt>
                <c:pt idx="9">
                  <c:v>1.4976976950371796</c:v>
                </c:pt>
                <c:pt idx="10">
                  <c:v>1.515716566510398</c:v>
                </c:pt>
                <c:pt idx="11">
                  <c:v>1.4976976950371796</c:v>
                </c:pt>
                <c:pt idx="12">
                  <c:v>1.4456760958024437</c:v>
                </c:pt>
                <c:pt idx="13">
                  <c:v>1.3657410238963081</c:v>
                </c:pt>
                <c:pt idx="14">
                  <c:v>1.2679615779195075</c:v>
                </c:pt>
                <c:pt idx="15">
                  <c:v>1.1661185405891397</c:v>
                </c:pt>
                <c:pt idx="16">
                  <c:v>1.0768306192246635</c:v>
                </c:pt>
                <c:pt idx="17">
                  <c:v>1.0172344772468385</c:v>
                </c:pt>
                <c:pt idx="18">
                  <c:v>1.0005114800625776</c:v>
                </c:pt>
                <c:pt idx="19">
                  <c:v>1.0306601828870434</c:v>
                </c:pt>
                <c:pt idx="20">
                  <c:v>1.100571819273523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97CB-415B-89B2-50AD380F3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871152"/>
        <c:axId val="261876144"/>
        <c:extLst/>
      </c:scatterChart>
      <c:valAx>
        <c:axId val="261871152"/>
        <c:scaling>
          <c:orientation val="minMax"/>
          <c:max val="2"/>
          <c:min val="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1876144"/>
        <c:crosses val="autoZero"/>
        <c:crossBetween val="midCat"/>
        <c:majorUnit val="1"/>
      </c:valAx>
      <c:valAx>
        <c:axId val="2618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187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функции с шагом 0.1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8279474052182898E-2"/>
          <c:y val="9.3836098085209943E-2"/>
          <c:w val="0.94377158601547573"/>
          <c:h val="0.72343236670869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Лист2!$H$1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Лист2!$G$2:$G$42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Лист2!$H$2:$H$42</c:f>
              <c:numCache>
                <c:formatCode>General</c:formatCode>
                <c:ptCount val="41"/>
                <c:pt idx="0">
                  <c:v>3.2188758248682006</c:v>
                </c:pt>
                <c:pt idx="1">
                  <c:v>3.056455714017114</c:v>
                </c:pt>
                <c:pt idx="2">
                  <c:v>2.8891265384877327</c:v>
                </c:pt>
                <c:pt idx="3">
                  <c:v>2.7168183152607095</c:v>
                </c:pt>
                <c:pt idx="4">
                  <c:v>2.5395210897278786</c:v>
                </c:pt>
                <c:pt idx="5">
                  <c:v>2.3573099926832923</c:v>
                </c:pt>
                <c:pt idx="6">
                  <c:v>2.1703785366719379</c:v>
                </c:pt>
                <c:pt idx="7">
                  <c:v>1.9790823872274959</c:v>
                </c:pt>
                <c:pt idx="8">
                  <c:v>1.7839960786102209</c:v>
                </c:pt>
                <c:pt idx="9">
                  <c:v>1.5859850310593229</c:v>
                </c:pt>
                <c:pt idx="10">
                  <c:v>1.3862943611198906</c:v>
                </c:pt>
                <c:pt idx="11">
                  <c:v>1.2165583193665364</c:v>
                </c:pt>
                <c:pt idx="12">
                  <c:v>1.2679615779195075</c:v>
                </c:pt>
                <c:pt idx="13">
                  <c:v>1.3183018424232378</c:v>
                </c:pt>
                <c:pt idx="14">
                  <c:v>1.3657410238963081</c:v>
                </c:pt>
                <c:pt idx="15">
                  <c:v>1.4086600931682287</c:v>
                </c:pt>
                <c:pt idx="16">
                  <c:v>1.4456760958024437</c:v>
                </c:pt>
                <c:pt idx="17">
                  <c:v>1.4756512462014229</c:v>
                </c:pt>
                <c:pt idx="18">
                  <c:v>1.4976976950371796</c:v>
                </c:pt>
                <c:pt idx="19">
                  <c:v>1.5111800263193342</c:v>
                </c:pt>
                <c:pt idx="20">
                  <c:v>1.515716566510398</c:v>
                </c:pt>
                <c:pt idx="21">
                  <c:v>1.5111800263193342</c:v>
                </c:pt>
                <c:pt idx="22">
                  <c:v>1.4976976950371796</c:v>
                </c:pt>
                <c:pt idx="23">
                  <c:v>1.4756512462014229</c:v>
                </c:pt>
                <c:pt idx="24">
                  <c:v>1.4456760958024437</c:v>
                </c:pt>
                <c:pt idx="25">
                  <c:v>1.4086600931682287</c:v>
                </c:pt>
                <c:pt idx="26">
                  <c:v>1.3657410238963081</c:v>
                </c:pt>
                <c:pt idx="27">
                  <c:v>1.3183018424232378</c:v>
                </c:pt>
                <c:pt idx="28">
                  <c:v>1.2679615779195075</c:v>
                </c:pt>
                <c:pt idx="29">
                  <c:v>1.2165583193665364</c:v>
                </c:pt>
                <c:pt idx="30">
                  <c:v>1.1661185405891397</c:v>
                </c:pt>
                <c:pt idx="31">
                  <c:v>1.1188045956511612</c:v>
                </c:pt>
                <c:pt idx="32">
                  <c:v>1.0768306192246635</c:v>
                </c:pt>
                <c:pt idx="33">
                  <c:v>1.042338626235298</c:v>
                </c:pt>
                <c:pt idx="34">
                  <c:v>1.0172344772468385</c:v>
                </c:pt>
                <c:pt idx="35">
                  <c:v>1.0029992535109149</c:v>
                </c:pt>
                <c:pt idx="36">
                  <c:v>1.0005114800625776</c:v>
                </c:pt>
                <c:pt idx="37">
                  <c:v>1.009927725104643</c:v>
                </c:pt>
                <c:pt idx="38">
                  <c:v>1.0306601828870434</c:v>
                </c:pt>
                <c:pt idx="39">
                  <c:v>1.0614590418212155</c:v>
                </c:pt>
                <c:pt idx="40">
                  <c:v>1.100571819273523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5113-4CAF-B2C0-7136CD102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890880"/>
        <c:axId val="260888384"/>
        <c:extLst/>
      </c:scatterChart>
      <c:valAx>
        <c:axId val="260890880"/>
        <c:scaling>
          <c:orientation val="minMax"/>
          <c:max val="2"/>
          <c:min val="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0888384"/>
        <c:crosses val="autoZero"/>
        <c:crossBetween val="midCat"/>
      </c:valAx>
      <c:valAx>
        <c:axId val="2608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089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32459</xdr:colOff>
      <xdr:row>7</xdr:row>
      <xdr:rowOff>21547</xdr:rowOff>
    </xdr:from>
    <xdr:to>
      <xdr:col>21</xdr:col>
      <xdr:colOff>64733</xdr:colOff>
      <xdr:row>33</xdr:row>
      <xdr:rowOff>92476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31308E4-5239-478B-9FF6-58CF6C585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476250</xdr:colOff>
      <xdr:row>17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F362966-604A-4A43-B21E-EF643BBFB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0</xdr:row>
      <xdr:rowOff>0</xdr:rowOff>
    </xdr:from>
    <xdr:to>
      <xdr:col>16</xdr:col>
      <xdr:colOff>180975</xdr:colOff>
      <xdr:row>14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2C7A4FB-2FAC-489D-ABE0-DB1CE4361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180976</xdr:colOff>
      <xdr:row>0</xdr:row>
      <xdr:rowOff>0</xdr:rowOff>
    </xdr:from>
    <xdr:to>
      <xdr:col>23</xdr:col>
      <xdr:colOff>485776</xdr:colOff>
      <xdr:row>14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3ED5131-F786-41DD-8B94-04A7A5B31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20411</xdr:colOff>
      <xdr:row>17</xdr:row>
      <xdr:rowOff>159203</xdr:rowOff>
    </xdr:from>
    <xdr:to>
      <xdr:col>18</xdr:col>
      <xdr:colOff>573942</xdr:colOff>
      <xdr:row>53</xdr:row>
      <xdr:rowOff>36634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43CEC87-0CB3-459E-BB72-867D384BA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35278</xdr:colOff>
      <xdr:row>1</xdr:row>
      <xdr:rowOff>23519</xdr:rowOff>
    </xdr:from>
    <xdr:to>
      <xdr:col>18</xdr:col>
      <xdr:colOff>587963</xdr:colOff>
      <xdr:row>16</xdr:row>
      <xdr:rowOff>35278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57E83F7-74A8-4F65-B1A7-91ACAFE3F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11761</xdr:colOff>
      <xdr:row>16</xdr:row>
      <xdr:rowOff>23519</xdr:rowOff>
    </xdr:from>
    <xdr:to>
      <xdr:col>19</xdr:col>
      <xdr:colOff>0</xdr:colOff>
      <xdr:row>32</xdr:row>
      <xdr:rowOff>164630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BA8B13F-B68E-4B13-9FF7-E551A64A9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19439</xdr:colOff>
      <xdr:row>32</xdr:row>
      <xdr:rowOff>184068</xdr:rowOff>
    </xdr:from>
    <xdr:to>
      <xdr:col>18</xdr:col>
      <xdr:colOff>607402</xdr:colOff>
      <xdr:row>50</xdr:row>
      <xdr:rowOff>31199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83A9250-ABED-4F12-9CE3-550F4CE0D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12</xdr:row>
      <xdr:rowOff>127567</xdr:rowOff>
    </xdr:from>
    <xdr:to>
      <xdr:col>3</xdr:col>
      <xdr:colOff>212612</xdr:colOff>
      <xdr:row>17</xdr:row>
      <xdr:rowOff>123701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826E21D-991F-43FD-97F3-75CF180EF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372746"/>
          <a:ext cx="2049576" cy="931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8"/>
  <sheetViews>
    <sheetView zoomScale="128" zoomScaleNormal="130" workbookViewId="0">
      <selection activeCell="C23" sqref="C23"/>
    </sheetView>
  </sheetViews>
  <sheetFormatPr defaultRowHeight="15" x14ac:dyDescent="0.25"/>
  <cols>
    <col min="1" max="1" width="16.42578125" style="6" customWidth="1"/>
    <col min="2" max="2" width="13.7109375" style="6" customWidth="1"/>
    <col min="3" max="3" width="12.42578125" style="6" bestFit="1" customWidth="1"/>
    <col min="4" max="4" width="15.42578125" style="6" customWidth="1"/>
    <col min="5" max="5" width="13" style="6" customWidth="1"/>
    <col min="6" max="7" width="10.42578125" style="6" customWidth="1"/>
    <col min="8" max="8" width="9.140625" style="6"/>
    <col min="9" max="9" width="9.28515625" style="6" bestFit="1" customWidth="1"/>
    <col min="10" max="10" width="13.140625" style="6" bestFit="1" customWidth="1"/>
    <col min="11" max="18" width="9.140625" style="6"/>
    <col min="19" max="19" width="9.28515625" style="6" bestFit="1" customWidth="1"/>
    <col min="20" max="20" width="13.140625" style="6" bestFit="1" customWidth="1"/>
    <col min="21" max="16384" width="9.140625" style="6"/>
  </cols>
  <sheetData>
    <row r="1" spans="1:20" ht="45" x14ac:dyDescent="0.25">
      <c r="A1" s="2" t="s">
        <v>0</v>
      </c>
      <c r="B1" s="2" t="s">
        <v>1</v>
      </c>
      <c r="C1" s="2" t="s">
        <v>2</v>
      </c>
      <c r="D1" s="2" t="s">
        <v>36</v>
      </c>
      <c r="E1" s="2" t="s">
        <v>3</v>
      </c>
      <c r="F1" s="2" t="s">
        <v>4</v>
      </c>
      <c r="G1" s="2" t="s">
        <v>5</v>
      </c>
      <c r="H1" s="1"/>
    </row>
    <row r="2" spans="1:20" x14ac:dyDescent="0.25">
      <c r="A2" s="3" t="s">
        <v>6</v>
      </c>
      <c r="B2" s="7">
        <v>15.5</v>
      </c>
      <c r="C2" s="7">
        <v>16.899999999999999</v>
      </c>
      <c r="D2" s="4">
        <f>C2-B2</f>
        <v>1.3999999999999986</v>
      </c>
      <c r="E2" s="12">
        <f>C2/B2</f>
        <v>1.0903225806451613</v>
      </c>
      <c r="F2" s="5">
        <f>B2/$B$6</f>
        <v>0.32728040540540543</v>
      </c>
      <c r="G2" s="5">
        <f>C2/$C$6</f>
        <v>0.2985865724381625</v>
      </c>
    </row>
    <row r="3" spans="1:20" x14ac:dyDescent="0.25">
      <c r="A3" s="3" t="s">
        <v>7</v>
      </c>
      <c r="B3" s="7">
        <v>23.4</v>
      </c>
      <c r="C3" s="7">
        <v>32.1</v>
      </c>
      <c r="D3" s="4">
        <f t="shared" ref="D3:D6" si="0">C3-B3</f>
        <v>8.7000000000000028</v>
      </c>
      <c r="E3" s="12">
        <f>C3/B3</f>
        <v>1.371794871794872</v>
      </c>
      <c r="F3" s="5">
        <f t="shared" ref="F3:F5" si="1">B3/$B$6</f>
        <v>0.49408783783783783</v>
      </c>
      <c r="G3" s="5">
        <f t="shared" ref="G3:G5" si="2">C3/$C$6</f>
        <v>0.56713780918727918</v>
      </c>
    </row>
    <row r="4" spans="1:20" x14ac:dyDescent="0.25">
      <c r="A4" s="3" t="s">
        <v>8</v>
      </c>
      <c r="B4" s="7">
        <v>0.96</v>
      </c>
      <c r="C4" s="7">
        <v>1.2</v>
      </c>
      <c r="D4" s="4">
        <f t="shared" si="0"/>
        <v>0.24</v>
      </c>
      <c r="E4" s="12">
        <f>C4/B4</f>
        <v>1.25</v>
      </c>
      <c r="F4" s="5">
        <f t="shared" si="1"/>
        <v>2.0270270270270271E-2</v>
      </c>
      <c r="G4" s="5">
        <f t="shared" si="2"/>
        <v>2.1201413427561835E-2</v>
      </c>
    </row>
    <row r="5" spans="1:20" x14ac:dyDescent="0.25">
      <c r="A5" s="3" t="s">
        <v>9</v>
      </c>
      <c r="B5" s="7">
        <v>7.5</v>
      </c>
      <c r="C5" s="7">
        <v>6.4</v>
      </c>
      <c r="D5" s="4">
        <f t="shared" si="0"/>
        <v>-1.0999999999999996</v>
      </c>
      <c r="E5" s="12">
        <f>C5/B5</f>
        <v>0.85333333333333339</v>
      </c>
      <c r="F5" s="5">
        <f t="shared" si="1"/>
        <v>0.15836148648648649</v>
      </c>
      <c r="G5" s="5">
        <f t="shared" si="2"/>
        <v>0.11307420494699646</v>
      </c>
    </row>
    <row r="6" spans="1:20" x14ac:dyDescent="0.25">
      <c r="A6" s="3" t="s">
        <v>10</v>
      </c>
      <c r="B6" s="4">
        <f>SUM(B2:B5)</f>
        <v>47.36</v>
      </c>
      <c r="C6" s="4">
        <f>SUM(C2:C5)</f>
        <v>56.6</v>
      </c>
      <c r="D6" s="4">
        <f t="shared" si="0"/>
        <v>9.240000000000002</v>
      </c>
      <c r="E6" s="5">
        <f>SUM(E2:E5)</f>
        <v>4.5654507857733666</v>
      </c>
      <c r="F6" s="5">
        <f>SUM(F2:F5)</f>
        <v>1</v>
      </c>
      <c r="G6" s="5">
        <f>SUM(G2:G5)</f>
        <v>1</v>
      </c>
    </row>
    <row r="12" spans="1:20" x14ac:dyDescent="0.25">
      <c r="A12" s="3" t="s">
        <v>11</v>
      </c>
    </row>
    <row r="13" spans="1:20" ht="30" x14ac:dyDescent="0.25">
      <c r="A13" s="8" t="s">
        <v>12</v>
      </c>
    </row>
    <row r="14" spans="1:20" ht="30" x14ac:dyDescent="0.25">
      <c r="A14" s="4" t="s">
        <v>13</v>
      </c>
    </row>
    <row r="15" spans="1:20" x14ac:dyDescent="0.25">
      <c r="F15" s="9"/>
      <c r="G15" s="9"/>
      <c r="I15" s="9"/>
      <c r="J15" s="9"/>
      <c r="S15" s="9"/>
      <c r="T15" s="9"/>
    </row>
    <row r="47" ht="15" customHeight="1" x14ac:dyDescent="0.25"/>
    <row r="48" ht="30" customHeigh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FBA47-B68B-4ABE-A8D5-60C3F5C9AA2A}">
  <dimension ref="A1:H40"/>
  <sheetViews>
    <sheetView zoomScale="103" workbookViewId="0">
      <selection activeCell="F10" sqref="F10"/>
    </sheetView>
  </sheetViews>
  <sheetFormatPr defaultRowHeight="15" x14ac:dyDescent="0.25"/>
  <cols>
    <col min="1" max="1" width="17.85546875" customWidth="1"/>
    <col min="2" max="2" width="12.85546875" customWidth="1"/>
    <col min="3" max="3" width="16.42578125" customWidth="1"/>
    <col min="4" max="4" width="14.42578125" customWidth="1"/>
    <col min="5" max="5" width="13.85546875" customWidth="1"/>
  </cols>
  <sheetData>
    <row r="1" spans="1:8" ht="30" x14ac:dyDescent="0.25">
      <c r="A1" s="13" t="s">
        <v>16</v>
      </c>
      <c r="B1" s="13" t="s">
        <v>20</v>
      </c>
      <c r="C1" s="6"/>
      <c r="D1" s="20" t="s">
        <v>21</v>
      </c>
      <c r="E1" s="20"/>
      <c r="F1" s="6"/>
      <c r="G1" s="6"/>
      <c r="H1" s="6"/>
    </row>
    <row r="2" spans="1:8" x14ac:dyDescent="0.25">
      <c r="A2" s="13" t="s">
        <v>17</v>
      </c>
      <c r="B2" s="14">
        <v>38041</v>
      </c>
      <c r="C2" s="6"/>
      <c r="D2" s="13" t="s">
        <v>22</v>
      </c>
      <c r="E2" s="13">
        <v>23</v>
      </c>
      <c r="F2" s="6"/>
      <c r="G2" s="6"/>
      <c r="H2" s="6"/>
    </row>
    <row r="3" spans="1:8" ht="30" x14ac:dyDescent="0.25">
      <c r="A3" s="13" t="s">
        <v>35</v>
      </c>
      <c r="B3" s="14">
        <v>45261</v>
      </c>
      <c r="C3" s="6"/>
      <c r="D3" s="13" t="s">
        <v>23</v>
      </c>
      <c r="E3" s="13">
        <v>28</v>
      </c>
      <c r="F3" s="6"/>
      <c r="G3" s="6"/>
      <c r="H3" s="6"/>
    </row>
    <row r="4" spans="1:8" ht="30" x14ac:dyDescent="0.25">
      <c r="A4" s="13" t="s">
        <v>18</v>
      </c>
      <c r="B4" s="14">
        <f>B3+30</f>
        <v>45291</v>
      </c>
      <c r="C4" s="6"/>
      <c r="D4" s="13" t="s">
        <v>24</v>
      </c>
      <c r="E4" s="13">
        <v>33</v>
      </c>
      <c r="F4" s="6"/>
      <c r="G4" s="6"/>
      <c r="H4" s="6"/>
    </row>
    <row r="5" spans="1:8" ht="45" x14ac:dyDescent="0.25">
      <c r="A5" s="13" t="s">
        <v>19</v>
      </c>
      <c r="B5" s="15">
        <f>B3-B2</f>
        <v>7220</v>
      </c>
      <c r="C5" s="6"/>
      <c r="D5" s="6"/>
      <c r="E5" s="6"/>
      <c r="F5" s="6"/>
      <c r="G5" s="6"/>
      <c r="H5" s="6"/>
    </row>
    <row r="6" spans="1:8" ht="45" x14ac:dyDescent="0.25">
      <c r="A6" s="13" t="s">
        <v>19</v>
      </c>
      <c r="B6" s="15">
        <f>YEAR(B3)-YEAR(B2)</f>
        <v>19</v>
      </c>
      <c r="C6" s="6"/>
      <c r="D6" s="6"/>
      <c r="E6" s="6"/>
      <c r="F6" s="6"/>
      <c r="G6" s="6"/>
      <c r="H6" s="6"/>
    </row>
    <row r="7" spans="1:8" x14ac:dyDescent="0.25">
      <c r="A7" s="6"/>
      <c r="B7" s="10"/>
      <c r="C7" s="6"/>
      <c r="D7" s="6"/>
      <c r="E7" s="6"/>
      <c r="F7" s="6"/>
      <c r="G7" s="6"/>
      <c r="H7" s="6"/>
    </row>
    <row r="8" spans="1:8" x14ac:dyDescent="0.25">
      <c r="A8" s="20" t="s">
        <v>33</v>
      </c>
      <c r="B8" s="20" t="s">
        <v>25</v>
      </c>
      <c r="C8" s="20" t="s">
        <v>34</v>
      </c>
      <c r="D8" s="20"/>
      <c r="E8" s="20"/>
      <c r="F8" s="21" t="s">
        <v>29</v>
      </c>
      <c r="G8" s="21"/>
      <c r="H8" s="21"/>
    </row>
    <row r="9" spans="1:8" ht="30" x14ac:dyDescent="0.25">
      <c r="A9" s="20"/>
      <c r="B9" s="20"/>
      <c r="C9" s="13" t="s">
        <v>26</v>
      </c>
      <c r="D9" s="13" t="s">
        <v>27</v>
      </c>
      <c r="E9" s="16" t="s">
        <v>28</v>
      </c>
      <c r="F9" s="17" t="s">
        <v>30</v>
      </c>
      <c r="G9" s="17" t="s">
        <v>31</v>
      </c>
      <c r="H9" s="17" t="s">
        <v>32</v>
      </c>
    </row>
    <row r="10" spans="1:8" x14ac:dyDescent="0.25">
      <c r="A10" s="18">
        <f>B3</f>
        <v>45261</v>
      </c>
      <c r="B10" s="13">
        <f>A10-$B$41</f>
        <v>45261</v>
      </c>
      <c r="C10" s="19">
        <f>SIN((2*PI()*$B10)/$E$2)</f>
        <v>-0.73083596427804987</v>
      </c>
      <c r="D10" s="19">
        <f>SIN((2*PI()*$B10)/$E$3)</f>
        <v>0.22252093395515057</v>
      </c>
      <c r="E10" s="19">
        <f>SIN((2*PI()*$B10)/$E$4)</f>
        <v>-0.28173255684155535</v>
      </c>
      <c r="F10" s="17" t="str">
        <f>IF( AND(TRUNC($C10,1)=TRUNC($D10,1),TRUNC($C10,1)=TRUNC($E10,1),($C10&lt;0)),"-!!!",IF(AND(TRUNC($C10,1)=TRUNC($D10,1),TRUNC($C10,1)=TRUNC($E10,1),($C10&gt;0)),"+!!!", IF(OR(TRUNC($C10,1)=TRUNC($D10,1), TRUNC($C10,1) = TRUNC($E10,1)),"*",IF(C10&lt;0, "-","+")) ) )</f>
        <v>-</v>
      </c>
      <c r="G10" s="17" t="str">
        <f>IF( AND(TRUNC($C10,1)=TRUNC($D10,1),TRUNC($C10,1)=TRUNC($E10,1),($C10&lt;0)),"-!!!",IF(AND(TRUNC($C10,1)=TRUNC($D10,1),TRUNC($C10,1)=TRUNC($E10,1),($C10&gt;0)),"+!!!",                                                                     IF(OR(TRUNC($C10,1)=TRUNC($D10,1), TRUNC($D10,1) = TRUNC($E10,1)),"*",IF(D10&lt;0, "-","+")) )  )</f>
        <v>+</v>
      </c>
      <c r="H10" s="17" t="str">
        <f>IF( AND(TRUNC($C10,1)=TRUNC($D10,1),TRUNC($C10,1)=TRUNC($E10,1),($C10&lt;0)),"-!!!",IF(AND(TRUNC($C10,1)=TRUNC($D10,1),TRUNC($C10,1)=TRUNC($E10,1),($C10&gt;0)),"+!!!",                                                                     IF(OR(TRUNC($E10,1)=TRUNC($D10,1), TRUNC($C10,1) = TRUNC($E10,1)),"*",IF(E10&lt;0, "-","+")) )  )</f>
        <v>-</v>
      </c>
    </row>
    <row r="11" spans="1:8" x14ac:dyDescent="0.25">
      <c r="A11" s="18">
        <f>A10+1</f>
        <v>45262</v>
      </c>
      <c r="B11" s="13">
        <f t="shared" ref="B11:B40" si="0">A11-$B$41</f>
        <v>45262</v>
      </c>
      <c r="C11" s="19">
        <f t="shared" ref="C11:C40" si="1">SIN((2*PI()*$B11)/$E$2)</f>
        <v>-0.51958395003605939</v>
      </c>
      <c r="D11" s="19">
        <f t="shared" ref="D11:D40" si="2">SIN((2*PI()*$B11)/$E$3)</f>
        <v>-4.7998714378105767E-14</v>
      </c>
      <c r="E11" s="19">
        <f t="shared" ref="E11:E40" si="3">SIN((2*PI()*$B11)/$E$4)</f>
        <v>-0.45822652172808348</v>
      </c>
      <c r="F11" s="17" t="str">
        <f t="shared" ref="F11:F40" si="4">IF( AND(TRUNC($C11,1)=TRUNC($D11,1),TRUNC($C11,1)=TRUNC($E11,1),($C11&lt;0)),"-!!!",IF(AND(TRUNC($C11,1)=TRUNC($D11,1),TRUNC($C11,1)=TRUNC($E11,1),($C11&gt;0)),"+!!!", IF(OR(TRUNC($C11,1)=TRUNC($D11,1), TRUNC($C11,1) = TRUNC($E11,1)),"*",IF(C11&lt;0, "-","+")) ) )</f>
        <v>-</v>
      </c>
      <c r="G11" s="17" t="str">
        <f t="shared" ref="G11:G40" si="5">IF( AND(TRUNC($C11,1)=TRUNC($D11,1),TRUNC($C11,1)=TRUNC($E11,1),($C11&lt;0)),"-!!!",IF(AND(TRUNC($C11,1)=TRUNC($D11,1),TRUNC($C11,1)=TRUNC($E11,1),($C11&gt;0)),"+!!!",                                                                     IF(OR(TRUNC($C11,1)=TRUNC($D11,1), TRUNC($D11,1) = TRUNC($E11,1)),"*",IF(D11&lt;0, "-","+")) )  )</f>
        <v>-</v>
      </c>
      <c r="H11" s="17" t="str">
        <f t="shared" ref="H11:H40" si="6">IF( AND(TRUNC($C11,1)=TRUNC($D11,1),TRUNC($C11,1)=TRUNC($E11,1),($C11&lt;0)),"-!!!",IF(AND(TRUNC($C11,1)=TRUNC($D11,1),TRUNC($C11,1)=TRUNC($E11,1),($C11&gt;0)),"+!!!",                                                                     IF(OR(TRUNC($E11,1)=TRUNC($D11,1), TRUNC($C11,1) = TRUNC($E11,1)),"*",IF(E11&lt;0, "-","+")) )  )</f>
        <v>-</v>
      </c>
    </row>
    <row r="12" spans="1:8" x14ac:dyDescent="0.25">
      <c r="A12" s="18">
        <f t="shared" ref="A12:A40" si="7">A11+1</f>
        <v>45263</v>
      </c>
      <c r="B12" s="13">
        <f t="shared" si="0"/>
        <v>45263</v>
      </c>
      <c r="C12" s="19">
        <f t="shared" si="1"/>
        <v>-0.26979677115678802</v>
      </c>
      <c r="D12" s="19">
        <f t="shared" si="2"/>
        <v>-0.22252093395524417</v>
      </c>
      <c r="E12" s="19">
        <f t="shared" si="3"/>
        <v>-0.618158986220263</v>
      </c>
      <c r="F12" s="17" t="str">
        <f t="shared" si="4"/>
        <v>*</v>
      </c>
      <c r="G12" s="17" t="str">
        <f t="shared" si="5"/>
        <v>*</v>
      </c>
      <c r="H12" s="17" t="str">
        <f t="shared" si="6"/>
        <v>-</v>
      </c>
    </row>
    <row r="13" spans="1:8" x14ac:dyDescent="0.25">
      <c r="A13" s="18">
        <f t="shared" si="7"/>
        <v>45264</v>
      </c>
      <c r="B13" s="13">
        <f t="shared" si="0"/>
        <v>45264</v>
      </c>
      <c r="C13" s="19">
        <f t="shared" si="1"/>
        <v>-5.9590526957364887E-13</v>
      </c>
      <c r="D13" s="19">
        <f t="shared" si="2"/>
        <v>-0.43388373911717565</v>
      </c>
      <c r="E13" s="19">
        <f t="shared" si="3"/>
        <v>-0.75574957435438339</v>
      </c>
      <c r="F13" s="17" t="str">
        <f t="shared" si="4"/>
        <v>-</v>
      </c>
      <c r="G13" s="17" t="str">
        <f t="shared" si="5"/>
        <v>-</v>
      </c>
      <c r="H13" s="17" t="str">
        <f t="shared" si="6"/>
        <v>-</v>
      </c>
    </row>
    <row r="14" spans="1:8" x14ac:dyDescent="0.25">
      <c r="A14" s="18">
        <f t="shared" si="7"/>
        <v>45265</v>
      </c>
      <c r="B14" s="13">
        <f t="shared" si="0"/>
        <v>45265</v>
      </c>
      <c r="C14" s="19">
        <f t="shared" si="1"/>
        <v>0.26979677115564044</v>
      </c>
      <c r="D14" s="19">
        <f t="shared" si="2"/>
        <v>-0.6234898018575058</v>
      </c>
      <c r="E14" s="19">
        <f t="shared" si="3"/>
        <v>-0.86602540378393777</v>
      </c>
      <c r="F14" s="17" t="str">
        <f t="shared" si="4"/>
        <v>+</v>
      </c>
      <c r="G14" s="17" t="str">
        <f t="shared" si="5"/>
        <v>-</v>
      </c>
      <c r="H14" s="17" t="str">
        <f t="shared" si="6"/>
        <v>-</v>
      </c>
    </row>
    <row r="15" spans="1:8" x14ac:dyDescent="0.25">
      <c r="A15" s="18">
        <f t="shared" si="7"/>
        <v>45266</v>
      </c>
      <c r="B15" s="13">
        <f t="shared" si="0"/>
        <v>45266</v>
      </c>
      <c r="C15" s="19">
        <f t="shared" si="1"/>
        <v>0.5195839500334869</v>
      </c>
      <c r="D15" s="19">
        <f t="shared" si="2"/>
        <v>-0.78183148246747047</v>
      </c>
      <c r="E15" s="19">
        <f t="shared" si="3"/>
        <v>-0.94500081871454578</v>
      </c>
      <c r="F15" s="17" t="str">
        <f t="shared" si="4"/>
        <v>+</v>
      </c>
      <c r="G15" s="17" t="str">
        <f t="shared" si="5"/>
        <v>-</v>
      </c>
      <c r="H15" s="17" t="str">
        <f t="shared" si="6"/>
        <v>-</v>
      </c>
    </row>
    <row r="16" spans="1:8" x14ac:dyDescent="0.25">
      <c r="A16" s="18">
        <f t="shared" si="7"/>
        <v>45267</v>
      </c>
      <c r="B16" s="13">
        <f t="shared" si="0"/>
        <v>45267</v>
      </c>
      <c r="C16" s="19">
        <f t="shared" si="1"/>
        <v>0.73083596427847797</v>
      </c>
      <c r="D16" s="19">
        <f t="shared" si="2"/>
        <v>-0.900968867902322</v>
      </c>
      <c r="E16" s="19">
        <f t="shared" si="3"/>
        <v>-0.98982144188096843</v>
      </c>
      <c r="F16" s="17" t="str">
        <f t="shared" si="4"/>
        <v>+</v>
      </c>
      <c r="G16" s="17" t="str">
        <f t="shared" si="5"/>
        <v>*</v>
      </c>
      <c r="H16" s="17" t="str">
        <f t="shared" si="6"/>
        <v>*</v>
      </c>
    </row>
    <row r="17" spans="1:8" x14ac:dyDescent="0.25">
      <c r="A17" s="18">
        <f t="shared" si="7"/>
        <v>45268</v>
      </c>
      <c r="B17" s="13">
        <f t="shared" si="0"/>
        <v>45268</v>
      </c>
      <c r="C17" s="19">
        <f t="shared" si="1"/>
        <v>0.88788521840222667</v>
      </c>
      <c r="D17" s="19">
        <f t="shared" si="2"/>
        <v>-0.97492791218192365</v>
      </c>
      <c r="E17" s="19">
        <f t="shared" si="3"/>
        <v>-0.99886733918305282</v>
      </c>
      <c r="F17" s="17" t="str">
        <f t="shared" si="4"/>
        <v>+</v>
      </c>
      <c r="G17" s="17" t="str">
        <f t="shared" si="5"/>
        <v>*</v>
      </c>
      <c r="H17" s="17" t="str">
        <f t="shared" si="6"/>
        <v>*</v>
      </c>
    </row>
    <row r="18" spans="1:8" x14ac:dyDescent="0.25">
      <c r="A18" s="18">
        <f t="shared" si="7"/>
        <v>45269</v>
      </c>
      <c r="B18" s="13">
        <f t="shared" si="0"/>
        <v>45269</v>
      </c>
      <c r="C18" s="19">
        <f t="shared" si="1"/>
        <v>0.97908408768208599</v>
      </c>
      <c r="D18" s="19">
        <f t="shared" si="2"/>
        <v>-1</v>
      </c>
      <c r="E18" s="19">
        <f t="shared" si="3"/>
        <v>-0.97181156832361604</v>
      </c>
      <c r="F18" s="17" t="str">
        <f t="shared" si="4"/>
        <v>+</v>
      </c>
      <c r="G18" s="17" t="str">
        <f t="shared" si="5"/>
        <v>-</v>
      </c>
      <c r="H18" s="17" t="str">
        <f t="shared" si="6"/>
        <v>-</v>
      </c>
    </row>
    <row r="19" spans="1:8" x14ac:dyDescent="0.25">
      <c r="A19" s="18">
        <f t="shared" si="7"/>
        <v>45270</v>
      </c>
      <c r="B19" s="13">
        <f t="shared" si="0"/>
        <v>45270</v>
      </c>
      <c r="C19" s="19">
        <f t="shared" si="1"/>
        <v>0.99766876919055192</v>
      </c>
      <c r="D19" s="19">
        <f t="shared" si="2"/>
        <v>-0.97492791218182873</v>
      </c>
      <c r="E19" s="19">
        <f t="shared" si="3"/>
        <v>-0.90963199535514472</v>
      </c>
      <c r="F19" s="17" t="str">
        <f t="shared" si="4"/>
        <v>+</v>
      </c>
      <c r="G19" s="17" t="str">
        <f t="shared" si="5"/>
        <v>*</v>
      </c>
      <c r="H19" s="17" t="str">
        <f t="shared" si="6"/>
        <v>*</v>
      </c>
    </row>
    <row r="20" spans="1:8" x14ac:dyDescent="0.25">
      <c r="A20" s="18">
        <f t="shared" si="7"/>
        <v>45271</v>
      </c>
      <c r="B20" s="13">
        <f t="shared" si="0"/>
        <v>45271</v>
      </c>
      <c r="C20" s="19">
        <f t="shared" si="1"/>
        <v>0.94226092211916457</v>
      </c>
      <c r="D20" s="19">
        <f t="shared" si="2"/>
        <v>-0.9009688679029263</v>
      </c>
      <c r="E20" s="19">
        <f t="shared" si="3"/>
        <v>-0.8145759520508471</v>
      </c>
      <c r="F20" s="17" t="str">
        <f t="shared" si="4"/>
        <v>+</v>
      </c>
      <c r="G20" s="17" t="str">
        <f t="shared" si="5"/>
        <v>-</v>
      </c>
      <c r="H20" s="17" t="str">
        <f t="shared" si="6"/>
        <v>-</v>
      </c>
    </row>
    <row r="21" spans="1:8" x14ac:dyDescent="0.25">
      <c r="A21" s="18">
        <f t="shared" si="7"/>
        <v>45272</v>
      </c>
      <c r="B21" s="13">
        <f t="shared" si="0"/>
        <v>45272</v>
      </c>
      <c r="C21" s="19">
        <f t="shared" si="1"/>
        <v>0.81696989301047074</v>
      </c>
      <c r="D21" s="19">
        <f t="shared" si="2"/>
        <v>-0.78183148246720469</v>
      </c>
      <c r="E21" s="19">
        <f t="shared" si="3"/>
        <v>-0.69007901148229667</v>
      </c>
      <c r="F21" s="17" t="str">
        <f t="shared" si="4"/>
        <v>+</v>
      </c>
      <c r="G21" s="17" t="str">
        <f t="shared" si="5"/>
        <v>-</v>
      </c>
      <c r="H21" s="17" t="str">
        <f t="shared" si="6"/>
        <v>-</v>
      </c>
    </row>
    <row r="22" spans="1:8" x14ac:dyDescent="0.25">
      <c r="A22" s="18">
        <f t="shared" si="7"/>
        <v>45273</v>
      </c>
      <c r="B22" s="13">
        <f t="shared" si="0"/>
        <v>45273</v>
      </c>
      <c r="C22" s="19">
        <f t="shared" si="1"/>
        <v>0.63108794432533299</v>
      </c>
      <c r="D22" s="19">
        <f t="shared" si="2"/>
        <v>-0.62348980185859471</v>
      </c>
      <c r="E22" s="19">
        <f t="shared" si="3"/>
        <v>-0.54064081745528536</v>
      </c>
      <c r="F22" s="17" t="str">
        <f t="shared" si="4"/>
        <v>+</v>
      </c>
      <c r="G22" s="17" t="str">
        <f t="shared" si="5"/>
        <v>-</v>
      </c>
      <c r="H22" s="17" t="str">
        <f t="shared" si="6"/>
        <v>-</v>
      </c>
    </row>
    <row r="23" spans="1:8" x14ac:dyDescent="0.25">
      <c r="A23" s="18">
        <f t="shared" si="7"/>
        <v>45274</v>
      </c>
      <c r="B23" s="13">
        <f t="shared" si="0"/>
        <v>45274</v>
      </c>
      <c r="C23" s="19">
        <f t="shared" si="1"/>
        <v>0.3984010898461619</v>
      </c>
      <c r="D23" s="19">
        <f t="shared" si="2"/>
        <v>-0.43388373911843042</v>
      </c>
      <c r="E23" s="19">
        <f t="shared" si="3"/>
        <v>-0.37166245566109019</v>
      </c>
      <c r="F23" s="17" t="str">
        <f t="shared" si="4"/>
        <v>+</v>
      </c>
      <c r="G23" s="17" t="str">
        <f t="shared" si="5"/>
        <v>-</v>
      </c>
      <c r="H23" s="17" t="str">
        <f t="shared" si="6"/>
        <v>-</v>
      </c>
    </row>
    <row r="24" spans="1:8" x14ac:dyDescent="0.25">
      <c r="A24" s="18">
        <f t="shared" si="7"/>
        <v>45275</v>
      </c>
      <c r="B24" s="13">
        <f t="shared" si="0"/>
        <v>45275</v>
      </c>
      <c r="C24" s="19">
        <f t="shared" si="1"/>
        <v>0.13616664909699408</v>
      </c>
      <c r="D24" s="19">
        <f t="shared" si="2"/>
        <v>-0.22252093395660197</v>
      </c>
      <c r="E24" s="19">
        <f t="shared" si="3"/>
        <v>-0.18925124436060181</v>
      </c>
      <c r="F24" s="17" t="str">
        <f t="shared" si="4"/>
        <v>+</v>
      </c>
      <c r="G24" s="17" t="str">
        <f t="shared" si="5"/>
        <v>-</v>
      </c>
      <c r="H24" s="17" t="str">
        <f t="shared" si="6"/>
        <v>-</v>
      </c>
    </row>
    <row r="25" spans="1:8" x14ac:dyDescent="0.25">
      <c r="A25" s="18">
        <f t="shared" si="7"/>
        <v>45276</v>
      </c>
      <c r="B25" s="13">
        <f t="shared" si="0"/>
        <v>45276</v>
      </c>
      <c r="C25" s="19">
        <f t="shared" si="1"/>
        <v>-0.13616664909466572</v>
      </c>
      <c r="D25" s="19">
        <f t="shared" si="2"/>
        <v>-1.440710831884795E-12</v>
      </c>
      <c r="E25" s="19">
        <f t="shared" si="3"/>
        <v>-1.3877839849518736E-12</v>
      </c>
      <c r="F25" s="17" t="str">
        <f t="shared" si="4"/>
        <v>-</v>
      </c>
      <c r="G25" s="17" t="str">
        <f t="shared" si="5"/>
        <v>*</v>
      </c>
      <c r="H25" s="17" t="str">
        <f t="shared" si="6"/>
        <v>*</v>
      </c>
    </row>
    <row r="26" spans="1:8" x14ac:dyDescent="0.25">
      <c r="A26" s="18">
        <f t="shared" si="7"/>
        <v>45277</v>
      </c>
      <c r="B26" s="13">
        <f t="shared" si="0"/>
        <v>45277</v>
      </c>
      <c r="C26" s="19">
        <f t="shared" si="1"/>
        <v>-0.39840108984400624</v>
      </c>
      <c r="D26" s="19">
        <f t="shared" si="2"/>
        <v>0.22252093395556616</v>
      </c>
      <c r="E26" s="19">
        <f t="shared" si="3"/>
        <v>0.18925124435966253</v>
      </c>
      <c r="F26" s="17" t="str">
        <f t="shared" si="4"/>
        <v>-</v>
      </c>
      <c r="G26" s="17" t="str">
        <f t="shared" si="5"/>
        <v>+</v>
      </c>
      <c r="H26" s="17" t="str">
        <f t="shared" si="6"/>
        <v>+</v>
      </c>
    </row>
    <row r="27" spans="1:8" x14ac:dyDescent="0.25">
      <c r="A27" s="18">
        <f t="shared" si="7"/>
        <v>45278</v>
      </c>
      <c r="B27" s="13">
        <f t="shared" si="0"/>
        <v>45278</v>
      </c>
      <c r="C27" s="19">
        <f t="shared" si="1"/>
        <v>-0.63108794432633186</v>
      </c>
      <c r="D27" s="19">
        <f t="shared" si="2"/>
        <v>0.43388373911747319</v>
      </c>
      <c r="E27" s="19">
        <f t="shared" si="3"/>
        <v>0.37166245566020212</v>
      </c>
      <c r="F27" s="17" t="str">
        <f t="shared" si="4"/>
        <v>-</v>
      </c>
      <c r="G27" s="17" t="str">
        <f t="shared" si="5"/>
        <v>+</v>
      </c>
      <c r="H27" s="17" t="str">
        <f t="shared" si="6"/>
        <v>+</v>
      </c>
    </row>
    <row r="28" spans="1:8" x14ac:dyDescent="0.25">
      <c r="A28" s="18">
        <f t="shared" si="7"/>
        <v>45279</v>
      </c>
      <c r="B28" s="13">
        <f t="shared" si="0"/>
        <v>45279</v>
      </c>
      <c r="C28" s="19">
        <f t="shared" si="1"/>
        <v>-0.81696989301016443</v>
      </c>
      <c r="D28" s="19">
        <f t="shared" si="2"/>
        <v>0.62348980185918623</v>
      </c>
      <c r="E28" s="19">
        <f t="shared" si="3"/>
        <v>0.54064081745601089</v>
      </c>
      <c r="F28" s="17" t="str">
        <f t="shared" si="4"/>
        <v>-</v>
      </c>
      <c r="G28" s="17" t="str">
        <f t="shared" si="5"/>
        <v>+</v>
      </c>
      <c r="H28" s="17" t="str">
        <f t="shared" si="6"/>
        <v>+</v>
      </c>
    </row>
    <row r="29" spans="1:8" x14ac:dyDescent="0.25">
      <c r="A29" s="18">
        <f t="shared" si="7"/>
        <v>45280</v>
      </c>
      <c r="B29" s="13">
        <f t="shared" si="0"/>
        <v>45280</v>
      </c>
      <c r="C29" s="19">
        <f t="shared" si="1"/>
        <v>-0.94226092211898671</v>
      </c>
      <c r="D29" s="19">
        <f t="shared" si="2"/>
        <v>0.78183148246767642</v>
      </c>
      <c r="E29" s="19">
        <f t="shared" si="3"/>
        <v>0.69007901148160433</v>
      </c>
      <c r="F29" s="17" t="str">
        <f t="shared" si="4"/>
        <v>-</v>
      </c>
      <c r="G29" s="17" t="str">
        <f t="shared" si="5"/>
        <v>+</v>
      </c>
      <c r="H29" s="17" t="str">
        <f t="shared" si="6"/>
        <v>+</v>
      </c>
    </row>
    <row r="30" spans="1:8" x14ac:dyDescent="0.25">
      <c r="A30" s="18">
        <f t="shared" si="7"/>
        <v>45281</v>
      </c>
      <c r="B30" s="13">
        <f t="shared" si="0"/>
        <v>45281</v>
      </c>
      <c r="C30" s="19">
        <f t="shared" si="1"/>
        <v>-0.99766876919051561</v>
      </c>
      <c r="D30" s="19">
        <f t="shared" si="2"/>
        <v>0.90096886790246533</v>
      </c>
      <c r="E30" s="19">
        <f t="shared" si="3"/>
        <v>0.81457595205029221</v>
      </c>
      <c r="F30" s="17" t="str">
        <f t="shared" si="4"/>
        <v>-</v>
      </c>
      <c r="G30" s="17" t="str">
        <f t="shared" si="5"/>
        <v>+</v>
      </c>
      <c r="H30" s="17" t="str">
        <f t="shared" si="6"/>
        <v>+</v>
      </c>
    </row>
    <row r="31" spans="1:8" x14ac:dyDescent="0.25">
      <c r="A31" s="18">
        <f t="shared" si="7"/>
        <v>45282</v>
      </c>
      <c r="B31" s="13">
        <f t="shared" si="0"/>
        <v>45282</v>
      </c>
      <c r="C31" s="19">
        <f t="shared" si="1"/>
        <v>-0.97908408768256416</v>
      </c>
      <c r="D31" s="19">
        <f t="shared" si="2"/>
        <v>0.97492791218159236</v>
      </c>
      <c r="E31" s="19">
        <f t="shared" si="3"/>
        <v>0.90963199535399175</v>
      </c>
      <c r="F31" s="17" t="str">
        <f t="shared" si="4"/>
        <v>-</v>
      </c>
      <c r="G31" s="17" t="str">
        <f t="shared" si="5"/>
        <v>*</v>
      </c>
      <c r="H31" s="17" t="str">
        <f t="shared" si="6"/>
        <v>*</v>
      </c>
    </row>
    <row r="32" spans="1:8" x14ac:dyDescent="0.25">
      <c r="A32" s="18">
        <f t="shared" si="7"/>
        <v>45283</v>
      </c>
      <c r="B32" s="13">
        <f t="shared" si="0"/>
        <v>45283</v>
      </c>
      <c r="C32" s="19">
        <f t="shared" si="1"/>
        <v>-0.88788521840330792</v>
      </c>
      <c r="D32" s="19">
        <f t="shared" si="2"/>
        <v>1</v>
      </c>
      <c r="E32" s="19">
        <f t="shared" si="3"/>
        <v>0.97181156832339044</v>
      </c>
      <c r="F32" s="17" t="str">
        <f t="shared" si="4"/>
        <v>-</v>
      </c>
      <c r="G32" s="17" t="str">
        <f t="shared" si="5"/>
        <v>+</v>
      </c>
      <c r="H32" s="17" t="str">
        <f t="shared" si="6"/>
        <v>+</v>
      </c>
    </row>
    <row r="33" spans="1:8" x14ac:dyDescent="0.25">
      <c r="A33" s="18">
        <f t="shared" si="7"/>
        <v>45284</v>
      </c>
      <c r="B33" s="13">
        <f t="shared" si="0"/>
        <v>45284</v>
      </c>
      <c r="C33" s="19">
        <f t="shared" si="1"/>
        <v>-0.730835964277599</v>
      </c>
      <c r="D33" s="19">
        <f t="shared" si="2"/>
        <v>0.97492791218175523</v>
      </c>
      <c r="E33" s="19">
        <f t="shared" si="3"/>
        <v>0.9988673391830073</v>
      </c>
      <c r="F33" s="17" t="str">
        <f t="shared" si="4"/>
        <v>-</v>
      </c>
      <c r="G33" s="17" t="str">
        <f t="shared" si="5"/>
        <v>*</v>
      </c>
      <c r="H33" s="17" t="str">
        <f t="shared" si="6"/>
        <v>*</v>
      </c>
    </row>
    <row r="34" spans="1:8" x14ac:dyDescent="0.25">
      <c r="A34" s="18">
        <f t="shared" si="7"/>
        <v>45285</v>
      </c>
      <c r="B34" s="13">
        <f t="shared" si="0"/>
        <v>45285</v>
      </c>
      <c r="C34" s="19">
        <f t="shared" si="1"/>
        <v>-0.51958395003549496</v>
      </c>
      <c r="D34" s="19">
        <f t="shared" si="2"/>
        <v>0.90096886790278297</v>
      </c>
      <c r="E34" s="19">
        <f t="shared" si="3"/>
        <v>0.98982144188084575</v>
      </c>
      <c r="F34" s="17" t="str">
        <f t="shared" si="4"/>
        <v>-</v>
      </c>
      <c r="G34" s="17" t="str">
        <f t="shared" si="5"/>
        <v>*</v>
      </c>
      <c r="H34" s="17" t="str">
        <f t="shared" si="6"/>
        <v>*</v>
      </c>
    </row>
    <row r="35" spans="1:8" x14ac:dyDescent="0.25">
      <c r="A35" s="18">
        <f t="shared" si="7"/>
        <v>45286</v>
      </c>
      <c r="B35" s="13">
        <f t="shared" si="0"/>
        <v>45286</v>
      </c>
      <c r="C35" s="19">
        <f t="shared" si="1"/>
        <v>-0.26979677115790351</v>
      </c>
      <c r="D35" s="19">
        <f t="shared" si="2"/>
        <v>0.78183148246813294</v>
      </c>
      <c r="E35" s="19">
        <f t="shared" si="3"/>
        <v>0.94500081871485864</v>
      </c>
      <c r="F35" s="17" t="str">
        <f t="shared" si="4"/>
        <v>-</v>
      </c>
      <c r="G35" s="17" t="str">
        <f t="shared" si="5"/>
        <v>+</v>
      </c>
      <c r="H35" s="17" t="str">
        <f t="shared" si="6"/>
        <v>+</v>
      </c>
    </row>
    <row r="36" spans="1:8" x14ac:dyDescent="0.25">
      <c r="A36" s="18">
        <f t="shared" si="7"/>
        <v>45287</v>
      </c>
      <c r="B36" s="13">
        <f t="shared" si="0"/>
        <v>45287</v>
      </c>
      <c r="C36" s="19">
        <f t="shared" si="1"/>
        <v>-1.7543349585535939E-12</v>
      </c>
      <c r="D36" s="19">
        <f t="shared" si="2"/>
        <v>0.62348980185975866</v>
      </c>
      <c r="E36" s="19">
        <f t="shared" si="3"/>
        <v>0.86602540378441617</v>
      </c>
      <c r="F36" s="17" t="str">
        <f t="shared" si="4"/>
        <v>-</v>
      </c>
      <c r="G36" s="17" t="str">
        <f t="shared" si="5"/>
        <v>+</v>
      </c>
      <c r="H36" s="17" t="str">
        <f t="shared" si="6"/>
        <v>+</v>
      </c>
    </row>
    <row r="37" spans="1:8" x14ac:dyDescent="0.25">
      <c r="A37" s="18">
        <f t="shared" si="7"/>
        <v>45288</v>
      </c>
      <c r="B37" s="13">
        <f t="shared" si="0"/>
        <v>45288</v>
      </c>
      <c r="C37" s="19">
        <f t="shared" si="1"/>
        <v>0.26979677115627648</v>
      </c>
      <c r="D37" s="19">
        <f t="shared" si="2"/>
        <v>0.43388373911813283</v>
      </c>
      <c r="E37" s="19">
        <f t="shared" si="3"/>
        <v>0.75574957435500978</v>
      </c>
      <c r="F37" s="17" t="str">
        <f t="shared" si="4"/>
        <v>+</v>
      </c>
      <c r="G37" s="17" t="str">
        <f t="shared" si="5"/>
        <v>+</v>
      </c>
      <c r="H37" s="17" t="str">
        <f t="shared" si="6"/>
        <v>+</v>
      </c>
    </row>
    <row r="38" spans="1:8" x14ac:dyDescent="0.25">
      <c r="A38" s="18">
        <f t="shared" si="7"/>
        <v>45289</v>
      </c>
      <c r="B38" s="13">
        <f t="shared" si="0"/>
        <v>45289</v>
      </c>
      <c r="C38" s="19">
        <f t="shared" si="1"/>
        <v>0.51958395003560542</v>
      </c>
      <c r="D38" s="19">
        <f t="shared" si="2"/>
        <v>0.22252093395627998</v>
      </c>
      <c r="E38" s="19">
        <f t="shared" si="3"/>
        <v>0.61815898621958509</v>
      </c>
      <c r="F38" s="17" t="str">
        <f t="shared" si="4"/>
        <v>+</v>
      </c>
      <c r="G38" s="17" t="str">
        <f t="shared" si="5"/>
        <v>+</v>
      </c>
      <c r="H38" s="17" t="str">
        <f t="shared" si="6"/>
        <v>+</v>
      </c>
    </row>
    <row r="39" spans="1:8" x14ac:dyDescent="0.25">
      <c r="A39" s="18">
        <f t="shared" si="7"/>
        <v>45290</v>
      </c>
      <c r="B39" s="13">
        <f t="shared" si="0"/>
        <v>45290</v>
      </c>
      <c r="C39" s="19">
        <f t="shared" si="1"/>
        <v>0.73083596427768727</v>
      </c>
      <c r="D39" s="19">
        <f t="shared" si="2"/>
        <v>-7.0855842894401722E-13</v>
      </c>
      <c r="E39" s="19">
        <f t="shared" si="3"/>
        <v>0.45822652172731698</v>
      </c>
      <c r="F39" s="17" t="str">
        <f t="shared" si="4"/>
        <v>+</v>
      </c>
      <c r="G39" s="17" t="str">
        <f t="shared" si="5"/>
        <v>-</v>
      </c>
      <c r="H39" s="17" t="str">
        <f t="shared" si="6"/>
        <v>+</v>
      </c>
    </row>
    <row r="40" spans="1:8" x14ac:dyDescent="0.25">
      <c r="A40" s="18">
        <f t="shared" si="7"/>
        <v>45291</v>
      </c>
      <c r="B40" s="13">
        <f t="shared" si="0"/>
        <v>45291</v>
      </c>
      <c r="C40" s="19">
        <f t="shared" si="1"/>
        <v>0.88788521840253065</v>
      </c>
      <c r="D40" s="19">
        <f t="shared" si="2"/>
        <v>-0.22252093395588818</v>
      </c>
      <c r="E40" s="19">
        <f t="shared" si="3"/>
        <v>0.28173255684072784</v>
      </c>
      <c r="F40" s="17" t="str">
        <f t="shared" si="4"/>
        <v>+</v>
      </c>
      <c r="G40" s="17" t="str">
        <f t="shared" si="5"/>
        <v>-</v>
      </c>
      <c r="H40" s="17" t="str">
        <f t="shared" si="6"/>
        <v>+</v>
      </c>
    </row>
  </sheetData>
  <mergeCells count="5">
    <mergeCell ref="D1:E1"/>
    <mergeCell ref="A8:A9"/>
    <mergeCell ref="B8:B9"/>
    <mergeCell ref="C8:E8"/>
    <mergeCell ref="F8:H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42459-433F-4D90-AD1C-749AC4875433}">
  <dimension ref="A1"/>
  <sheetViews>
    <sheetView zoomScale="78" zoomScaleNormal="140" workbookViewId="0">
      <selection activeCell="J20" sqref="J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40691-00BE-4AB1-9122-8E80AE1E61CA}">
  <dimension ref="A1:H42"/>
  <sheetViews>
    <sheetView tabSelected="1" zoomScale="98" workbookViewId="0">
      <selection activeCell="E8" sqref="E8"/>
    </sheetView>
  </sheetViews>
  <sheetFormatPr defaultRowHeight="15" x14ac:dyDescent="0.25"/>
  <sheetData>
    <row r="1" spans="1:8" x14ac:dyDescent="0.25">
      <c r="A1" s="11" t="s">
        <v>14</v>
      </c>
      <c r="B1" s="11" t="s">
        <v>15</v>
      </c>
      <c r="C1" s="6"/>
      <c r="D1" s="11" t="s">
        <v>14</v>
      </c>
      <c r="E1" s="11" t="s">
        <v>15</v>
      </c>
      <c r="G1" s="11" t="s">
        <v>14</v>
      </c>
      <c r="H1" s="11" t="s">
        <v>15</v>
      </c>
    </row>
    <row r="2" spans="1:8" x14ac:dyDescent="0.25">
      <c r="A2" s="6">
        <v>-2</v>
      </c>
      <c r="B2" s="6">
        <f>IF(A2&lt;=-1, 2*LN(1+POWER(A2,2)),POWER(1+POWER(COS(A2),2),3/5))</f>
        <v>3.2188758248682006</v>
      </c>
      <c r="C2" s="6"/>
      <c r="D2" s="6">
        <v>-2</v>
      </c>
      <c r="E2" s="6">
        <f>IF(D2&lt;=-1, 2*LN(1+POWER(D2,2)),POWER(1+POWER(COS(D2),2),3/5))</f>
        <v>3.2188758248682006</v>
      </c>
      <c r="G2" s="6">
        <v>-2</v>
      </c>
      <c r="H2" s="6">
        <f>IF(G2&lt;=-1, 2*LN(1+POWER(G2,2)),POWER(1+POWER(COS(G2),2),3/5))</f>
        <v>3.2188758248682006</v>
      </c>
    </row>
    <row r="3" spans="1:8" x14ac:dyDescent="0.25">
      <c r="A3" s="6">
        <v>-1.5</v>
      </c>
      <c r="B3" s="6">
        <f t="shared" ref="B3:B10" si="0">IF(A3&lt;=-1, 2*LN(1+POWER(A3,2)),POWER(1+POWER(COS(A3),2),3/5))</f>
        <v>2.3573099926832923</v>
      </c>
      <c r="C3" s="6"/>
      <c r="D3" s="6">
        <v>-1.8</v>
      </c>
      <c r="E3" s="6">
        <f t="shared" ref="E3:E22" si="1">IF(D3&lt;=-1, 2*LN(1+POWER(D3,2)),POWER(1+POWER(COS(D3),2),3/5))</f>
        <v>2.8891265384877327</v>
      </c>
      <c r="G3" s="6">
        <v>-1.9</v>
      </c>
      <c r="H3" s="6">
        <f t="shared" ref="H3:H31" si="2">IF(G3&lt;=-1, 2*LN(1+POWER(G3,2)),POWER(1+POWER(COS(G3),2),3/5))</f>
        <v>3.056455714017114</v>
      </c>
    </row>
    <row r="4" spans="1:8" x14ac:dyDescent="0.25">
      <c r="A4" s="6">
        <v>-1</v>
      </c>
      <c r="B4" s="6">
        <f t="shared" si="0"/>
        <v>1.3862943611198906</v>
      </c>
      <c r="C4" s="6"/>
      <c r="D4" s="6">
        <v>-1.6</v>
      </c>
      <c r="E4" s="6">
        <f t="shared" si="1"/>
        <v>2.5395210897278786</v>
      </c>
      <c r="G4" s="6">
        <v>-1.8</v>
      </c>
      <c r="H4" s="6">
        <f t="shared" si="2"/>
        <v>2.8891265384877327</v>
      </c>
    </row>
    <row r="5" spans="1:8" x14ac:dyDescent="0.25">
      <c r="A5" s="6">
        <v>-0.5</v>
      </c>
      <c r="B5" s="6">
        <f t="shared" si="0"/>
        <v>1.4086600931682287</v>
      </c>
      <c r="C5" s="6"/>
      <c r="D5" s="6">
        <v>-1.4</v>
      </c>
      <c r="E5" s="6">
        <f t="shared" si="1"/>
        <v>2.1703785366719379</v>
      </c>
      <c r="G5" s="6">
        <v>-1.7</v>
      </c>
      <c r="H5" s="6">
        <f t="shared" si="2"/>
        <v>2.7168183152607095</v>
      </c>
    </row>
    <row r="6" spans="1:8" x14ac:dyDescent="0.25">
      <c r="A6" s="6">
        <v>0</v>
      </c>
      <c r="B6" s="6">
        <f t="shared" si="0"/>
        <v>1.515716566510398</v>
      </c>
      <c r="C6" s="6"/>
      <c r="D6" s="6">
        <v>-1.2</v>
      </c>
      <c r="E6" s="6">
        <f t="shared" si="1"/>
        <v>1.7839960786102209</v>
      </c>
      <c r="G6" s="6">
        <v>-1.6</v>
      </c>
      <c r="H6" s="6">
        <f t="shared" si="2"/>
        <v>2.5395210897278786</v>
      </c>
    </row>
    <row r="7" spans="1:8" x14ac:dyDescent="0.25">
      <c r="A7" s="6">
        <v>0.5</v>
      </c>
      <c r="B7" s="6">
        <f t="shared" si="0"/>
        <v>1.4086600931682287</v>
      </c>
      <c r="C7" s="6"/>
      <c r="D7" s="6">
        <v>-1</v>
      </c>
      <c r="E7" s="6">
        <f t="shared" si="1"/>
        <v>1.3862943611198906</v>
      </c>
      <c r="G7" s="6">
        <v>-1.5</v>
      </c>
      <c r="H7" s="6">
        <f t="shared" si="2"/>
        <v>2.3573099926832923</v>
      </c>
    </row>
    <row r="8" spans="1:8" x14ac:dyDescent="0.25">
      <c r="A8" s="6">
        <v>1</v>
      </c>
      <c r="B8" s="6">
        <f t="shared" si="0"/>
        <v>1.1661185405891397</v>
      </c>
      <c r="C8" s="6"/>
      <c r="D8" s="6">
        <v>-0.8</v>
      </c>
      <c r="E8" s="6">
        <f t="shared" si="1"/>
        <v>1.2679615779195075</v>
      </c>
      <c r="G8" s="6">
        <v>-1.4</v>
      </c>
      <c r="H8" s="6">
        <f t="shared" si="2"/>
        <v>2.1703785366719379</v>
      </c>
    </row>
    <row r="9" spans="1:8" x14ac:dyDescent="0.25">
      <c r="A9" s="6">
        <v>1.5</v>
      </c>
      <c r="B9" s="6">
        <f t="shared" si="0"/>
        <v>1.0029992535109149</v>
      </c>
      <c r="C9" s="6"/>
      <c r="D9" s="6">
        <v>-0.6</v>
      </c>
      <c r="E9" s="6">
        <f t="shared" si="1"/>
        <v>1.3657410238963081</v>
      </c>
      <c r="G9" s="6">
        <v>-1.3</v>
      </c>
      <c r="H9" s="6">
        <f t="shared" si="2"/>
        <v>1.9790823872274959</v>
      </c>
    </row>
    <row r="10" spans="1:8" x14ac:dyDescent="0.25">
      <c r="A10" s="6">
        <v>2</v>
      </c>
      <c r="B10" s="6">
        <f t="shared" si="0"/>
        <v>1.100571819273523</v>
      </c>
      <c r="C10" s="6"/>
      <c r="D10" s="6">
        <v>-0.4</v>
      </c>
      <c r="E10" s="6">
        <f t="shared" si="1"/>
        <v>1.4456760958024437</v>
      </c>
      <c r="G10" s="6">
        <v>-1.2</v>
      </c>
      <c r="H10" s="6">
        <f t="shared" si="2"/>
        <v>1.7839960786102209</v>
      </c>
    </row>
    <row r="11" spans="1:8" x14ac:dyDescent="0.25">
      <c r="A11" s="6"/>
      <c r="B11" s="6"/>
      <c r="C11" s="6"/>
      <c r="D11" s="6">
        <v>-0.2</v>
      </c>
      <c r="E11" s="6">
        <f t="shared" si="1"/>
        <v>1.4976976950371796</v>
      </c>
      <c r="G11" s="6">
        <v>-1.1000000000000001</v>
      </c>
      <c r="H11" s="6">
        <f t="shared" si="2"/>
        <v>1.5859850310593229</v>
      </c>
    </row>
    <row r="12" spans="1:8" x14ac:dyDescent="0.25">
      <c r="A12" s="6"/>
      <c r="B12" s="6"/>
      <c r="C12" s="6"/>
      <c r="D12" s="6">
        <v>0</v>
      </c>
      <c r="E12" s="6">
        <f t="shared" si="1"/>
        <v>1.515716566510398</v>
      </c>
      <c r="G12" s="6">
        <v>-1</v>
      </c>
      <c r="H12" s="6">
        <f t="shared" si="2"/>
        <v>1.3862943611198906</v>
      </c>
    </row>
    <row r="13" spans="1:8" x14ac:dyDescent="0.25">
      <c r="A13" s="6"/>
      <c r="B13" s="6"/>
      <c r="C13" s="6"/>
      <c r="D13" s="6">
        <v>0.2</v>
      </c>
      <c r="E13" s="6">
        <f t="shared" si="1"/>
        <v>1.4976976950371796</v>
      </c>
      <c r="G13" s="6">
        <v>-0.9</v>
      </c>
      <c r="H13" s="6">
        <f t="shared" si="2"/>
        <v>1.2165583193665364</v>
      </c>
    </row>
    <row r="14" spans="1:8" x14ac:dyDescent="0.25">
      <c r="A14" s="6"/>
      <c r="B14" s="6"/>
      <c r="C14" s="6"/>
      <c r="D14" s="6">
        <v>0.4</v>
      </c>
      <c r="E14" s="6">
        <f t="shared" si="1"/>
        <v>1.4456760958024437</v>
      </c>
      <c r="G14" s="6">
        <v>-0.8</v>
      </c>
      <c r="H14" s="6">
        <f t="shared" si="2"/>
        <v>1.2679615779195075</v>
      </c>
    </row>
    <row r="15" spans="1:8" x14ac:dyDescent="0.25">
      <c r="A15" s="6"/>
      <c r="B15" s="6"/>
      <c r="C15" s="6"/>
      <c r="D15" s="6">
        <v>0.6</v>
      </c>
      <c r="E15" s="6">
        <f t="shared" si="1"/>
        <v>1.3657410238963081</v>
      </c>
      <c r="G15" s="6">
        <v>-0.7</v>
      </c>
      <c r="H15" s="6">
        <f t="shared" si="2"/>
        <v>1.3183018424232378</v>
      </c>
    </row>
    <row r="16" spans="1:8" x14ac:dyDescent="0.25">
      <c r="A16" s="6"/>
      <c r="B16" s="6"/>
      <c r="C16" s="6"/>
      <c r="D16" s="6">
        <v>0.8</v>
      </c>
      <c r="E16" s="6">
        <f t="shared" si="1"/>
        <v>1.2679615779195075</v>
      </c>
      <c r="G16" s="6">
        <v>-0.6</v>
      </c>
      <c r="H16" s="6">
        <f t="shared" si="2"/>
        <v>1.3657410238963081</v>
      </c>
    </row>
    <row r="17" spans="1:8" x14ac:dyDescent="0.25">
      <c r="A17" s="6"/>
      <c r="B17" s="6"/>
      <c r="C17" s="6"/>
      <c r="D17" s="6">
        <v>1</v>
      </c>
      <c r="E17" s="6">
        <f t="shared" si="1"/>
        <v>1.1661185405891397</v>
      </c>
      <c r="G17" s="6">
        <v>-0.5</v>
      </c>
      <c r="H17" s="6">
        <f t="shared" si="2"/>
        <v>1.4086600931682287</v>
      </c>
    </row>
    <row r="18" spans="1:8" x14ac:dyDescent="0.25">
      <c r="A18" s="6"/>
      <c r="B18" s="6"/>
      <c r="C18" s="6"/>
      <c r="D18" s="6">
        <v>1.2</v>
      </c>
      <c r="E18" s="6">
        <f t="shared" si="1"/>
        <v>1.0768306192246635</v>
      </c>
      <c r="G18" s="6">
        <v>-0.4</v>
      </c>
      <c r="H18" s="6">
        <f t="shared" si="2"/>
        <v>1.4456760958024437</v>
      </c>
    </row>
    <row r="19" spans="1:8" x14ac:dyDescent="0.25">
      <c r="A19" s="6"/>
      <c r="B19" s="6"/>
      <c r="C19" s="6"/>
      <c r="D19" s="6">
        <v>1.4</v>
      </c>
      <c r="E19" s="6">
        <f t="shared" si="1"/>
        <v>1.0172344772468385</v>
      </c>
      <c r="G19" s="6">
        <v>-0.3</v>
      </c>
      <c r="H19" s="6">
        <f t="shared" si="2"/>
        <v>1.4756512462014229</v>
      </c>
    </row>
    <row r="20" spans="1:8" x14ac:dyDescent="0.25">
      <c r="A20" s="6"/>
      <c r="B20" s="6"/>
      <c r="C20" s="6"/>
      <c r="D20" s="6">
        <v>1.6</v>
      </c>
      <c r="E20" s="6">
        <f t="shared" si="1"/>
        <v>1.0005114800625776</v>
      </c>
      <c r="G20" s="6">
        <v>-0.2</v>
      </c>
      <c r="H20" s="6">
        <f t="shared" si="2"/>
        <v>1.4976976950371796</v>
      </c>
    </row>
    <row r="21" spans="1:8" x14ac:dyDescent="0.25">
      <c r="A21" s="6"/>
      <c r="B21" s="6"/>
      <c r="C21" s="6"/>
      <c r="D21" s="6">
        <v>1.8</v>
      </c>
      <c r="E21" s="6">
        <f t="shared" si="1"/>
        <v>1.0306601828870434</v>
      </c>
      <c r="G21" s="6">
        <v>-0.1</v>
      </c>
      <c r="H21" s="6">
        <f t="shared" si="2"/>
        <v>1.5111800263193342</v>
      </c>
    </row>
    <row r="22" spans="1:8" x14ac:dyDescent="0.25">
      <c r="A22" s="6"/>
      <c r="B22" s="6"/>
      <c r="C22" s="6"/>
      <c r="D22" s="6">
        <v>2</v>
      </c>
      <c r="E22" s="6">
        <f t="shared" si="1"/>
        <v>1.100571819273523</v>
      </c>
      <c r="G22" s="6">
        <v>0</v>
      </c>
      <c r="H22" s="6">
        <f t="shared" si="2"/>
        <v>1.515716566510398</v>
      </c>
    </row>
    <row r="23" spans="1:8" x14ac:dyDescent="0.25">
      <c r="G23" s="6">
        <v>0.1</v>
      </c>
      <c r="H23" s="6">
        <f t="shared" si="2"/>
        <v>1.5111800263193342</v>
      </c>
    </row>
    <row r="24" spans="1:8" x14ac:dyDescent="0.25">
      <c r="G24" s="6">
        <v>0.2</v>
      </c>
      <c r="H24" s="6">
        <f t="shared" si="2"/>
        <v>1.4976976950371796</v>
      </c>
    </row>
    <row r="25" spans="1:8" x14ac:dyDescent="0.25">
      <c r="G25" s="6">
        <v>0.3</v>
      </c>
      <c r="H25" s="6">
        <f t="shared" si="2"/>
        <v>1.4756512462014229</v>
      </c>
    </row>
    <row r="26" spans="1:8" x14ac:dyDescent="0.25">
      <c r="G26" s="6">
        <v>0.4</v>
      </c>
      <c r="H26" s="6">
        <f t="shared" si="2"/>
        <v>1.4456760958024437</v>
      </c>
    </row>
    <row r="27" spans="1:8" x14ac:dyDescent="0.25">
      <c r="G27" s="6">
        <v>0.5</v>
      </c>
      <c r="H27" s="6">
        <f t="shared" si="2"/>
        <v>1.4086600931682287</v>
      </c>
    </row>
    <row r="28" spans="1:8" x14ac:dyDescent="0.25">
      <c r="G28" s="6">
        <v>0.6</v>
      </c>
      <c r="H28" s="6">
        <f t="shared" si="2"/>
        <v>1.3657410238963081</v>
      </c>
    </row>
    <row r="29" spans="1:8" x14ac:dyDescent="0.25">
      <c r="G29" s="6">
        <v>0.7</v>
      </c>
      <c r="H29" s="6">
        <f t="shared" si="2"/>
        <v>1.3183018424232378</v>
      </c>
    </row>
    <row r="30" spans="1:8" x14ac:dyDescent="0.25">
      <c r="G30" s="6">
        <v>0.8</v>
      </c>
      <c r="H30" s="6">
        <f t="shared" si="2"/>
        <v>1.2679615779195075</v>
      </c>
    </row>
    <row r="31" spans="1:8" x14ac:dyDescent="0.25">
      <c r="G31" s="6">
        <v>0.9</v>
      </c>
      <c r="H31" s="6">
        <f t="shared" si="2"/>
        <v>1.2165583193665364</v>
      </c>
    </row>
    <row r="32" spans="1:8" x14ac:dyDescent="0.25">
      <c r="G32" s="6">
        <v>1</v>
      </c>
      <c r="H32" s="6">
        <f t="shared" ref="H32:H42" si="3">IF(G32&lt;=-1, 2*LN(1+POWER(G32,2)),POWER(1+POWER(COS(G32),2),3/5))</f>
        <v>1.1661185405891397</v>
      </c>
    </row>
    <row r="33" spans="7:8" x14ac:dyDescent="0.25">
      <c r="G33" s="6">
        <v>1.1000000000000001</v>
      </c>
      <c r="H33" s="6">
        <f t="shared" si="3"/>
        <v>1.1188045956511612</v>
      </c>
    </row>
    <row r="34" spans="7:8" x14ac:dyDescent="0.25">
      <c r="G34" s="6">
        <v>1.2</v>
      </c>
      <c r="H34" s="6">
        <f t="shared" si="3"/>
        <v>1.0768306192246635</v>
      </c>
    </row>
    <row r="35" spans="7:8" x14ac:dyDescent="0.25">
      <c r="G35" s="6">
        <v>1.3</v>
      </c>
      <c r="H35" s="6">
        <f t="shared" si="3"/>
        <v>1.042338626235298</v>
      </c>
    </row>
    <row r="36" spans="7:8" x14ac:dyDescent="0.25">
      <c r="G36" s="6">
        <v>1.4</v>
      </c>
      <c r="H36" s="6">
        <f t="shared" si="3"/>
        <v>1.0172344772468385</v>
      </c>
    </row>
    <row r="37" spans="7:8" x14ac:dyDescent="0.25">
      <c r="G37" s="6">
        <v>1.5</v>
      </c>
      <c r="H37" s="6">
        <f t="shared" si="3"/>
        <v>1.0029992535109149</v>
      </c>
    </row>
    <row r="38" spans="7:8" x14ac:dyDescent="0.25">
      <c r="G38" s="6">
        <v>1.6</v>
      </c>
      <c r="H38" s="6">
        <f t="shared" si="3"/>
        <v>1.0005114800625776</v>
      </c>
    </row>
    <row r="39" spans="7:8" x14ac:dyDescent="0.25">
      <c r="G39" s="6">
        <v>1.7</v>
      </c>
      <c r="H39" s="6">
        <f t="shared" si="3"/>
        <v>1.009927725104643</v>
      </c>
    </row>
    <row r="40" spans="7:8" x14ac:dyDescent="0.25">
      <c r="G40" s="6">
        <v>1.8</v>
      </c>
      <c r="H40" s="6">
        <f t="shared" si="3"/>
        <v>1.0306601828870434</v>
      </c>
    </row>
    <row r="41" spans="7:8" x14ac:dyDescent="0.25">
      <c r="G41" s="6">
        <v>1.9</v>
      </c>
      <c r="H41" s="6">
        <f t="shared" si="3"/>
        <v>1.0614590418212155</v>
      </c>
    </row>
    <row r="42" spans="7:8" x14ac:dyDescent="0.25">
      <c r="G42" s="6">
        <v>2</v>
      </c>
      <c r="H42" s="6">
        <f t="shared" si="3"/>
        <v>1.100571819273523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Вариант 12</vt:lpstr>
      <vt:lpstr>Зад.2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Адлет Мухамеджан</dc:creator>
  <cp:lastModifiedBy>Адлет Мухамеджан</cp:lastModifiedBy>
  <dcterms:created xsi:type="dcterms:W3CDTF">2015-06-05T18:17:20Z</dcterms:created>
  <dcterms:modified xsi:type="dcterms:W3CDTF">2024-02-19T17:26:59Z</dcterms:modified>
</cp:coreProperties>
</file>