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ddh\Downloads\"/>
    </mc:Choice>
  </mc:AlternateContent>
  <xr:revisionPtr revIDLastSave="0" documentId="8_{D73A4BC8-B7AA-C042-ADD4-D20092F68D3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fo" sheetId="9" r:id="rId1"/>
    <sheet name="Balance Sheet" sheetId="14" r:id="rId2"/>
    <sheet name="Details" sheetId="8" r:id="rId3"/>
    <sheet name="CashFlow" sheetId="7" r:id="rId4"/>
    <sheet name="Economic BS Calculations" sheetId="13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cn.WorksheetConnection_T9A2C161" hidden="1">#REF!</definedName>
    <definedName name="BatMan">OFFSET('[1]Sparklines 2010 Only'!$B$247,0,0,1,COUNTA('[1]Sparklines 2010 Only'!$247:$247))</definedName>
    <definedName name="BatManRows">OFFSET('[1]Sparklines 2010 Only'!$I$269,0,0,COUNTA('[1]Sparklines 2010 Only'!$I$269:$I$1002),1)</definedName>
    <definedName name="BenTen">OFFSET('[1]Sparklines 2010 Only'!$B$248,0,0,1,COUNTA('[1]Sparklines 2010 Only'!$248:$248))</definedName>
    <definedName name="BobBuilder">OFFSET('[1]Sparklines 2010 Only'!$B$249,0,0,1,COUNTA('[1]Sparklines 2010 Only'!$249:$249))</definedName>
    <definedName name="ComRates">'[2]HLOOKUP Exact Match'!$I$1:$P$2</definedName>
    <definedName name="Date">'[3]Array Formulas'!$O$5:$O$37</definedName>
    <definedName name="DateCol">[3]SUMPRODUCT!$I$2:$I$207</definedName>
    <definedName name="DynamicList">OFFSET('[2]Dynamic List'!$A$4,0,0,COUNTA([2]OFFSET!$A:$A)+'[2]Dynamic List'!$B$4-1,1)</definedName>
    <definedName name="Employee">'[3]Array Formulas'!$N$5:$N$37</definedName>
    <definedName name="issued">[3]SUMPRODUCT!#REF!</definedName>
    <definedName name="jumps">[3]SUMPRODUCT!$H$2:$H$207</definedName>
    <definedName name="Last7">OFFSET([4]Sheet9!$B$2,COUNTA([4]Sheet9!$B:$B)-7-1,0,7,1)</definedName>
    <definedName name="ListPrograms">[2]!Table4[Program List]</definedName>
    <definedName name="m">OFFSET(#REF!,0,0,COUNTA(#REF!),1)</definedName>
    <definedName name="Markup">1.05</definedName>
    <definedName name="Months_2">OFFSET(#REF!,0,0,COUNTA(#REF!),1)</definedName>
    <definedName name="MrMaker">OFFSET('[1]Sparklines 2010 Only'!$B$250,0,0,1,COUNTA('[1]Sparklines 2010 Only'!$250:$250))</definedName>
    <definedName name="Nested_Column" hidden="1">#REF!</definedName>
    <definedName name="NightGarden">OFFSET('[1]Sparklines 2010 Only'!$B$251,0,0,1,COUNTA('[1]Sparklines 2010 Only'!$251:$251))</definedName>
    <definedName name="numbers">'[5]SUM plus SMALL'!$B$6:$B$26</definedName>
    <definedName name="Overtime">'[3]Array Formulas'!$P$5:$P$37</definedName>
    <definedName name="price">[3]SUMPRODUCT!$A$2:$A$207</definedName>
    <definedName name="_xlnm.Print_Area" localSheetId="1">'Balance Sheet'!$A$1:$D$48</definedName>
    <definedName name="_xlnm.Print_Area" localSheetId="3">CashFlow!$A$1:$D$63</definedName>
    <definedName name="_xlnm.Print_Area" localSheetId="2">Details!$A$1:$G$113</definedName>
    <definedName name="Region">'[3]Array Formulas'!$B$6:$B$11</definedName>
    <definedName name="Sales">'[3]Array Formulas'!$C$6:$C$11</definedName>
    <definedName name="Sales_Person">'[3]Array Formulas'!$A$6:$A$11</definedName>
    <definedName name="schedule1">Details!#REF!</definedName>
    <definedName name="schedule10">Details!#REF!</definedName>
    <definedName name="schedule11">Details!#REF!</definedName>
    <definedName name="schedule12">Details!#REF!</definedName>
    <definedName name="schedule2">Details!#REF!</definedName>
    <definedName name="schedule3">Details!#REF!</definedName>
    <definedName name="schedule4">Details!#REF!</definedName>
    <definedName name="schedule5a">Details!#REF!</definedName>
    <definedName name="schedule5b">Details!#REF!</definedName>
    <definedName name="schedule6">Details!#REF!</definedName>
    <definedName name="schedule7">Details!#REF!</definedName>
    <definedName name="schedule8">Details!#REF!</definedName>
    <definedName name="schedule9">Details!#REF!</definedName>
    <definedName name="solarSystem">[3]SUMPRODUCT!$G$2:$G$207</definedName>
    <definedName name="SpiderMan">OFFSET('[1]Sparklines 2010 Only'!$B$252,0,0,1,COUNTA('[1]Sparklines 2010 Only'!$252:$252))</definedName>
    <definedName name="valuevx">42.314159</definedName>
    <definedName name="vertex42_copyright" hidden="1">"© 2015 Vertex42 LLC"</definedName>
    <definedName name="vertex42_id" hidden="1">"personal-financial-statement.xlsx"</definedName>
    <definedName name="vertex42_title" hidden="1">"Personal Financial Statement Template"</definedName>
    <definedName name="Viewers">'[2]Named Ranges'!$C$2:$C$30</definedName>
    <definedName name="volRemaining">[3]SUMPRODUCT!#REF!</definedName>
    <definedName name="Volume">[3]SUMPRODUCT!$D$2:$D$207</definedName>
    <definedName name="Wiggles">OFFSET('[1]Sparklines 2010 Only'!$B$253,0,0,1,COUNTA('[1]Sparklines 2010 Only'!$253:$253))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8" l="1"/>
  <c r="D26" i="14"/>
  <c r="D31" i="14"/>
  <c r="D59" i="7"/>
  <c r="C59" i="7"/>
  <c r="D41" i="7"/>
  <c r="C41" i="7"/>
  <c r="D36" i="7"/>
  <c r="C36" i="7"/>
  <c r="D32" i="7"/>
  <c r="D61" i="7"/>
  <c r="C32" i="7"/>
  <c r="C61" i="7"/>
  <c r="D14" i="7"/>
  <c r="C14" i="7"/>
  <c r="C21" i="7"/>
  <c r="C23" i="7"/>
  <c r="D21" i="7"/>
  <c r="E5" i="14"/>
  <c r="E9" i="14"/>
  <c r="C28" i="8"/>
  <c r="E46" i="14"/>
  <c r="E50" i="14"/>
  <c r="C21" i="8"/>
  <c r="E26" i="14"/>
  <c r="E31" i="14"/>
  <c r="C15" i="8"/>
  <c r="E13" i="14"/>
  <c r="E18" i="14"/>
  <c r="C6" i="8"/>
  <c r="B6" i="8"/>
  <c r="D5" i="14"/>
  <c r="D9" i="14"/>
  <c r="B28" i="8"/>
  <c r="D46" i="14"/>
  <c r="D50" i="14"/>
  <c r="B15" i="8"/>
  <c r="D13" i="14"/>
  <c r="D18" i="14"/>
  <c r="E43" i="14"/>
  <c r="D43" i="14"/>
  <c r="B19" i="13"/>
  <c r="B18" i="13"/>
  <c r="B21" i="13"/>
  <c r="B8" i="13"/>
  <c r="B10" i="13"/>
  <c r="D23" i="7"/>
  <c r="D63" i="7"/>
  <c r="B23" i="13"/>
  <c r="C63" i="7"/>
  <c r="E20" i="14"/>
  <c r="E52" i="14"/>
  <c r="D52" i="14"/>
  <c r="D20" i="14"/>
  <c r="E54" i="14"/>
  <c r="D54" i="14"/>
</calcChain>
</file>

<file path=xl/sharedStrings.xml><?xml version="1.0" encoding="utf-8"?>
<sst xmlns="http://schemas.openxmlformats.org/spreadsheetml/2006/main" count="207" uniqueCount="178">
  <si>
    <t>Assets</t>
  </si>
  <si>
    <t>Total Assets</t>
  </si>
  <si>
    <t>Liabilities</t>
  </si>
  <si>
    <t>Total Liabilities</t>
  </si>
  <si>
    <t>Investments</t>
  </si>
  <si>
    <t>Other property</t>
  </si>
  <si>
    <t>[42]</t>
  </si>
  <si>
    <t>Net Cash Flow</t>
  </si>
  <si>
    <t>INFLOWS</t>
  </si>
  <si>
    <t>Gifts Received</t>
  </si>
  <si>
    <t>Rental Income</t>
  </si>
  <si>
    <t>Tax Returns</t>
  </si>
  <si>
    <t>Rebates/Refunds/Reimbursements</t>
  </si>
  <si>
    <t>OUTFLOWS</t>
  </si>
  <si>
    <t>Health Insurance</t>
  </si>
  <si>
    <t>Life Insurance</t>
  </si>
  <si>
    <t>Rental Maintenance</t>
  </si>
  <si>
    <t>Subscriptions and Dues</t>
  </si>
  <si>
    <t>Financing Activities</t>
  </si>
  <si>
    <t>Charitable Contributions</t>
  </si>
  <si>
    <t>Business Expenses</t>
  </si>
  <si>
    <t>Total Outflows</t>
  </si>
  <si>
    <t>Total Inflows</t>
  </si>
  <si>
    <t>Auto (Insurance, Fuel, Licenses, Service)</t>
  </si>
  <si>
    <t>Entertainment &amp; Recreation</t>
  </si>
  <si>
    <t>Rental Insurance</t>
  </si>
  <si>
    <t>Daily Living (Food, Clothing, Supplies, etc.)</t>
  </si>
  <si>
    <t>Personal Financial Statement</t>
  </si>
  <si>
    <t>Street Address:</t>
  </si>
  <si>
    <t>Current Address</t>
  </si>
  <si>
    <t>Own or Rent:</t>
  </si>
  <si>
    <t>Full Name:</t>
  </si>
  <si>
    <t>Date of Birth:</t>
  </si>
  <si>
    <t>Sensitive Personal Information</t>
  </si>
  <si>
    <t>Phone (work):</t>
  </si>
  <si>
    <t>Employment</t>
  </si>
  <si>
    <t>Position/Title:</t>
  </si>
  <si>
    <t>Since:</t>
  </si>
  <si>
    <t>Previous Employer:</t>
  </si>
  <si>
    <t>Address:</t>
  </si>
  <si>
    <t>How Long:</t>
  </si>
  <si>
    <t>Marital Status:</t>
  </si>
  <si>
    <t># of Dependents:</t>
  </si>
  <si>
    <t>(include self)</t>
  </si>
  <si>
    <t>Current Employer:</t>
  </si>
  <si>
    <t>Phone (home):</t>
  </si>
  <si>
    <t>Applicant Signature</t>
  </si>
  <si>
    <t>Date</t>
  </si>
  <si>
    <t>Certification</t>
  </si>
  <si>
    <t>DATE:</t>
  </si>
  <si>
    <t>Business Distributions</t>
  </si>
  <si>
    <t>Salary, Wages, Commissions</t>
  </si>
  <si>
    <t>Interest and Dividends</t>
  </si>
  <si>
    <t>Other Inflows</t>
  </si>
  <si>
    <t>Income</t>
  </si>
  <si>
    <t>Payroll / Income Deductions</t>
  </si>
  <si>
    <t>Miscellaneous</t>
  </si>
  <si>
    <t>Education</t>
  </si>
  <si>
    <t>Realized Capital Gains (Losses)</t>
  </si>
  <si>
    <t>Scholarships and Grants</t>
  </si>
  <si>
    <t>Retirement Benefits</t>
  </si>
  <si>
    <t>Child Support and Alimony</t>
  </si>
  <si>
    <t>Personal Balance Sheet</t>
  </si>
  <si>
    <t>Personal Cash Flow Statement</t>
  </si>
  <si>
    <t>Social Security Benefits</t>
  </si>
  <si>
    <t>Other Assets</t>
  </si>
  <si>
    <t>Checking Accounts</t>
  </si>
  <si>
    <t>Savings Accounts</t>
  </si>
  <si>
    <t>Vacation and Travel</t>
  </si>
  <si>
    <t>Other Living Expenses</t>
  </si>
  <si>
    <t>By signing this form, I certify that the information provided in this statement is true and correct.</t>
  </si>
  <si>
    <t>Supplies</t>
  </si>
  <si>
    <t>Utilities (Electicity, Gas, Water)</t>
  </si>
  <si>
    <t>Phone and Internet</t>
  </si>
  <si>
    <t>Maintenance</t>
  </si>
  <si>
    <t>Homeowners Insurance (not in escrow)</t>
  </si>
  <si>
    <t>Loan Payments (car, installment, student, etc.)</t>
  </si>
  <si>
    <t>Minimum Credit Card Payments</t>
  </si>
  <si>
    <t>Current Year</t>
  </si>
  <si>
    <t>Previous Year</t>
  </si>
  <si>
    <t>Closing Balance</t>
  </si>
  <si>
    <t>Non Current Assets</t>
  </si>
  <si>
    <t>Tangible Asstes (Fixed)</t>
  </si>
  <si>
    <t>Current Assets</t>
  </si>
  <si>
    <t>Life Insurance Policy</t>
  </si>
  <si>
    <t>NPS</t>
  </si>
  <si>
    <t>Real Estate</t>
  </si>
  <si>
    <t>Mutual Funds</t>
  </si>
  <si>
    <t>Provident Fund</t>
  </si>
  <si>
    <t>Automobiles</t>
  </si>
  <si>
    <t>Intangible Assets (Investments)</t>
  </si>
  <si>
    <t>Art and Collectibles</t>
  </si>
  <si>
    <t>Jewelry(Gold, Silver,etc.)</t>
  </si>
  <si>
    <t>2022E</t>
  </si>
  <si>
    <t>2021E</t>
  </si>
  <si>
    <t>Liquid Fund</t>
  </si>
  <si>
    <t>Debt Fund</t>
  </si>
  <si>
    <t>Equity Fund</t>
  </si>
  <si>
    <t>Total Tangible Assets(A)</t>
  </si>
  <si>
    <t>Economic Balance Sheet Calculations</t>
  </si>
  <si>
    <t>Asset</t>
  </si>
  <si>
    <t>Human Capital</t>
  </si>
  <si>
    <t>Current Salary</t>
  </si>
  <si>
    <t>Growth Rate in Income</t>
  </si>
  <si>
    <t>Number of years until retirement</t>
  </si>
  <si>
    <t>Discount Rate</t>
  </si>
  <si>
    <t>Present Value</t>
  </si>
  <si>
    <t>Future Living Expenses</t>
  </si>
  <si>
    <t>Current Living Expenses</t>
  </si>
  <si>
    <t>Inflation Rate</t>
  </si>
  <si>
    <t>Lifestyle Increase</t>
  </si>
  <si>
    <t>Total Expense Growth Rate</t>
  </si>
  <si>
    <t>Expected Life Expectancy</t>
  </si>
  <si>
    <t>Present Value of Savings</t>
  </si>
  <si>
    <t>EPS Contribution</t>
  </si>
  <si>
    <t>Total Intangible Assets(B)</t>
  </si>
  <si>
    <t>Other Cash and Cash Equivalents</t>
  </si>
  <si>
    <r>
      <t>Total Current Assets</t>
    </r>
    <r>
      <rPr>
        <i/>
        <sz val="11"/>
        <rFont val="Arial"/>
        <family val="2"/>
        <scheme val="major"/>
      </rPr>
      <t>(C)</t>
    </r>
  </si>
  <si>
    <t>Long Term Liabilities</t>
  </si>
  <si>
    <t>Short Term Liabilities</t>
  </si>
  <si>
    <t>Credit Card Bills</t>
  </si>
  <si>
    <t>Bank Overdraft</t>
  </si>
  <si>
    <t>Home Loan</t>
  </si>
  <si>
    <t>Loans taken against Life Insurance</t>
  </si>
  <si>
    <t>Unpaid Taxes</t>
  </si>
  <si>
    <t>Outstanding Interests on Loan</t>
  </si>
  <si>
    <t>Total Long  Term Liabilities(A)</t>
  </si>
  <si>
    <t>Total Short Term Liabilities(B)</t>
  </si>
  <si>
    <t>(A)+(B)</t>
  </si>
  <si>
    <t>Gold Loan</t>
  </si>
  <si>
    <t>Projected</t>
  </si>
  <si>
    <t>Actual</t>
  </si>
  <si>
    <t>Details</t>
  </si>
  <si>
    <t>Outstanding Rent Payment</t>
  </si>
  <si>
    <t>Education Loan</t>
  </si>
  <si>
    <t>Particulars</t>
  </si>
  <si>
    <t>Rs</t>
  </si>
  <si>
    <t>1. Home Loan</t>
  </si>
  <si>
    <t>HDFC</t>
  </si>
  <si>
    <t>HDFC Home Loan</t>
  </si>
  <si>
    <t>Rs.</t>
  </si>
  <si>
    <t>Flat at Bhwanipore</t>
  </si>
  <si>
    <t>Ancestral Home at Ekdalia</t>
  </si>
  <si>
    <t>Total</t>
  </si>
  <si>
    <t>2. Credit Card Bills</t>
  </si>
  <si>
    <t>October</t>
  </si>
  <si>
    <t>September</t>
  </si>
  <si>
    <t>August</t>
  </si>
  <si>
    <t>November</t>
  </si>
  <si>
    <t>December</t>
  </si>
  <si>
    <t>ICICI</t>
  </si>
  <si>
    <t>SBI</t>
  </si>
  <si>
    <t>3. Real Estate</t>
  </si>
  <si>
    <t>4. Savings Account</t>
  </si>
  <si>
    <t>Recurring Activities</t>
  </si>
  <si>
    <t>Salary</t>
  </si>
  <si>
    <t>Pension Received</t>
  </si>
  <si>
    <t>Interest Receicved</t>
  </si>
  <si>
    <t>Non-recurring Activities</t>
  </si>
  <si>
    <t>Sale of Land</t>
  </si>
  <si>
    <t>Sale of Jewelry</t>
  </si>
  <si>
    <t>Sub-Total</t>
  </si>
  <si>
    <t>Premium for Medical Policy</t>
  </si>
  <si>
    <t>TDS</t>
  </si>
  <si>
    <t>EMI for Home</t>
  </si>
  <si>
    <t>EMI for Bike</t>
  </si>
  <si>
    <t>Municipal Tax</t>
  </si>
  <si>
    <t>Pincode</t>
  </si>
  <si>
    <t>District</t>
  </si>
  <si>
    <t>Rent:</t>
  </si>
  <si>
    <t>State</t>
  </si>
  <si>
    <t>Aadhar Card No</t>
  </si>
  <si>
    <t>Medicines</t>
  </si>
  <si>
    <t>Mortgage Payments</t>
  </si>
  <si>
    <r>
      <t>(A)+(B)+</t>
    </r>
    <r>
      <rPr>
        <i/>
        <sz val="9"/>
        <color theme="4" tint="-0.499984740745262"/>
        <rFont val="Arial"/>
        <family val="2"/>
        <scheme val="major"/>
      </rPr>
      <t>(C)</t>
    </r>
  </si>
  <si>
    <r>
      <t>Net Worth</t>
    </r>
    <r>
      <rPr>
        <sz val="12"/>
        <color theme="4" tint="-0.499984740745262"/>
        <rFont val="Montserrat"/>
      </rPr>
      <t xml:space="preserve"> (Assets - Liabilities)</t>
    </r>
  </si>
  <si>
    <t>PERSONAL DETAILS</t>
  </si>
  <si>
    <t>Other Savings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</si>
</sst>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₹&quot;\ #,##0.00;[Red]&quot;₹&quot;\ \-#,##0.00"/>
    <numFmt numFmtId="164" formatCode="_(* #,##0_);_(* \(#,##0\);_(* &quot;-&quot;_);_(@_)"/>
    <numFmt numFmtId="165" formatCode="_(* #,##0.00_);_(* \(#,##0.00\);_(* &quot;-&quot;??_);_(@_)"/>
    <numFmt numFmtId="166" formatCode="_(&quot;$&quot;* #,##0_);_(&quot;$&quot;* \(#,##0\);_(&quot;$&quot;* &quot;-&quot;_);_(@_)"/>
    <numFmt numFmtId="167" formatCode="_(&quot;$&quot;* #,##0.00_);_(&quot;$&quot;* \(#,##0.00\);_(&quot;$&quot;* &quot;-&quot;??_);_(@_)"/>
    <numFmt numFmtId="168" formatCode="_(* #,##0_);_(* \(#,##0\);_(* &quot;-&quot;??_);_(@_)"/>
    <numFmt numFmtId="169" formatCode="[$-F800]dddd\,\ mmmm\ dd\,\ yyyy"/>
  </numFmts>
  <fonts count="39" x14ac:knownFonts="1">
    <font>
      <sz val="11"/>
      <name val="Arial"/>
      <family val="2"/>
    </font>
    <font>
      <sz val="11"/>
      <color theme="1"/>
      <name val="Arial"/>
      <family val="2"/>
      <scheme val="minor"/>
    </font>
    <font>
      <sz val="10"/>
      <name val="Verdana"/>
      <family val="2"/>
    </font>
    <font>
      <sz val="11"/>
      <name val="Arial"/>
      <family val="2"/>
    </font>
    <font>
      <sz val="11"/>
      <color theme="0"/>
      <name val="Arial"/>
      <family val="2"/>
      <scheme val="minor"/>
    </font>
    <font>
      <u/>
      <sz val="10"/>
      <color indexed="12"/>
      <name val="Arial"/>
      <family val="2"/>
    </font>
    <font>
      <b/>
      <i/>
      <sz val="11"/>
      <name val="Montserrat"/>
    </font>
    <font>
      <sz val="11"/>
      <name val="Montserrat"/>
    </font>
    <font>
      <i/>
      <sz val="8"/>
      <name val="Montserrat"/>
    </font>
    <font>
      <i/>
      <u/>
      <sz val="8"/>
      <color indexed="12"/>
      <name val="Montserrat"/>
    </font>
    <font>
      <sz val="10"/>
      <name val="Montserrat"/>
    </font>
    <font>
      <i/>
      <sz val="11"/>
      <name val="Montserrat"/>
    </font>
    <font>
      <b/>
      <sz val="12"/>
      <name val="Montserrat"/>
    </font>
    <font>
      <b/>
      <sz val="14"/>
      <color indexed="9"/>
      <name val="Montserrat"/>
    </font>
    <font>
      <sz val="12"/>
      <name val="Montserrat"/>
    </font>
    <font>
      <u/>
      <sz val="10"/>
      <color indexed="12"/>
      <name val="Montserrat"/>
    </font>
    <font>
      <sz val="8"/>
      <name val="Montserrat"/>
    </font>
    <font>
      <b/>
      <sz val="10"/>
      <name val="Montserrat"/>
    </font>
    <font>
      <b/>
      <sz val="11"/>
      <name val="Montserrat"/>
    </font>
    <font>
      <b/>
      <i/>
      <sz val="10"/>
      <name val="Montserrat"/>
    </font>
    <font>
      <i/>
      <sz val="11"/>
      <name val="Arial"/>
      <family val="2"/>
      <scheme val="major"/>
    </font>
    <font>
      <sz val="8"/>
      <color indexed="12"/>
      <name val="Montserrat"/>
    </font>
    <font>
      <sz val="10"/>
      <color indexed="9"/>
      <name val="Montserrat"/>
    </font>
    <font>
      <i/>
      <sz val="10"/>
      <name val="Montserrat"/>
    </font>
    <font>
      <sz val="2"/>
      <color indexed="9"/>
      <name val="Montserrat"/>
    </font>
    <font>
      <b/>
      <sz val="11"/>
      <color theme="4"/>
      <name val="Montserrat"/>
    </font>
    <font>
      <u/>
      <sz val="11"/>
      <color theme="10"/>
      <name val="Arial"/>
      <family val="2"/>
      <scheme val="minor"/>
    </font>
    <font>
      <b/>
      <sz val="18"/>
      <color theme="0"/>
      <name val="Montserrat"/>
    </font>
    <font>
      <sz val="10"/>
      <color theme="0"/>
      <name val="Montserrat"/>
    </font>
    <font>
      <b/>
      <sz val="11"/>
      <color theme="0"/>
      <name val="Montserrat"/>
    </font>
    <font>
      <sz val="18"/>
      <color theme="0"/>
      <name val="Montserrat"/>
    </font>
    <font>
      <b/>
      <sz val="14"/>
      <color theme="0"/>
      <name val="Montserrat"/>
    </font>
    <font>
      <b/>
      <sz val="12"/>
      <color theme="4" tint="-0.499984740745262"/>
      <name val="Montserrat"/>
    </font>
    <font>
      <b/>
      <sz val="11"/>
      <color theme="4" tint="-0.499984740745262"/>
      <name val="Montserrat"/>
    </font>
    <font>
      <b/>
      <sz val="14"/>
      <color theme="4" tint="-0.499984740745262"/>
      <name val="Montserrat"/>
    </font>
    <font>
      <b/>
      <i/>
      <sz val="11"/>
      <color theme="4" tint="-0.499984740745262"/>
      <name val="Montserrat"/>
    </font>
    <font>
      <i/>
      <sz val="9"/>
      <color theme="4" tint="-0.499984740745262"/>
      <name val="Montserrat"/>
    </font>
    <font>
      <i/>
      <sz val="9"/>
      <color theme="4" tint="-0.499984740745262"/>
      <name val="Arial"/>
      <family val="2"/>
      <scheme val="major"/>
    </font>
    <font>
      <sz val="12"/>
      <color theme="4" tint="-0.499984740745262"/>
      <name val="Montserrat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165" fontId="3" fillId="0" borderId="0" applyFont="0" applyFill="0" applyBorder="0" applyAlignment="0" applyProtection="0"/>
    <xf numFmtId="0" fontId="4" fillId="4" borderId="0" applyNumberFormat="0" applyBorder="0" applyAlignment="0" applyProtection="0"/>
    <xf numFmtId="0" fontId="1" fillId="0" borderId="0"/>
    <xf numFmtId="0" fontId="26" fillId="0" borderId="0" applyNumberFormat="0" applyFill="0" applyBorder="0" applyAlignment="0" applyProtection="0"/>
  </cellStyleXfs>
  <cellXfs count="92">
    <xf numFmtId="0" fontId="0" fillId="0" borderId="0" xfId="0"/>
    <xf numFmtId="0" fontId="6" fillId="0" borderId="0" xfId="0" applyFont="1" applyAlignment="1">
      <alignment vertical="center"/>
    </xf>
    <xf numFmtId="164" fontId="7" fillId="0" borderId="0" xfId="1" applyNumberFormat="1" applyFont="1" applyFill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0" xfId="2" applyFont="1" applyAlignment="1" applyProtection="1">
      <alignment horizontal="righ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5" fillId="0" borderId="0" xfId="2" applyFont="1" applyAlignment="1" applyProtection="1">
      <alignment vertical="center"/>
    </xf>
    <xf numFmtId="0" fontId="16" fillId="0" borderId="0" xfId="0" applyFont="1" applyAlignment="1">
      <alignment vertical="center"/>
    </xf>
    <xf numFmtId="0" fontId="10" fillId="0" borderId="0" xfId="0" applyFont="1"/>
    <xf numFmtId="0" fontId="18" fillId="0" borderId="0" xfId="0" applyFont="1" applyAlignment="1">
      <alignment vertical="center"/>
    </xf>
    <xf numFmtId="164" fontId="7" fillId="0" borderId="0" xfId="1" applyNumberFormat="1" applyFont="1" applyFill="1" applyBorder="1" applyAlignment="1">
      <alignment vertical="center"/>
    </xf>
    <xf numFmtId="0" fontId="19" fillId="0" borderId="0" xfId="0" applyFont="1" applyAlignment="1">
      <alignment vertical="center"/>
    </xf>
    <xf numFmtId="164" fontId="7" fillId="5" borderId="2" xfId="1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0" fontId="21" fillId="0" borderId="0" xfId="2" applyFont="1" applyAlignment="1" applyProtection="1">
      <alignment horizontal="right" vertical="center"/>
    </xf>
    <xf numFmtId="0" fontId="22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locked="0"/>
    </xf>
    <xf numFmtId="164" fontId="10" fillId="0" borderId="0" xfId="0" applyNumberFormat="1" applyFont="1" applyAlignment="1" applyProtection="1">
      <alignment vertical="center"/>
      <protection locked="0"/>
    </xf>
    <xf numFmtId="164" fontId="10" fillId="0" borderId="2" xfId="0" applyNumberFormat="1" applyFont="1" applyBorder="1" applyAlignment="1" applyProtection="1">
      <alignment vertical="center"/>
      <protection locked="0"/>
    </xf>
    <xf numFmtId="0" fontId="12" fillId="3" borderId="0" xfId="0" applyFont="1" applyFill="1" applyAlignment="1">
      <alignment vertical="center"/>
    </xf>
    <xf numFmtId="0" fontId="24" fillId="0" borderId="0" xfId="0" applyFont="1" applyAlignment="1">
      <alignment horizontal="right" vertical="center"/>
    </xf>
    <xf numFmtId="166" fontId="10" fillId="0" borderId="0" xfId="0" applyNumberFormat="1" applyFont="1" applyAlignment="1">
      <alignment vertical="center"/>
    </xf>
    <xf numFmtId="0" fontId="7" fillId="0" borderId="0" xfId="0" applyFont="1"/>
    <xf numFmtId="0" fontId="18" fillId="0" borderId="0" xfId="0" applyFont="1"/>
    <xf numFmtId="0" fontId="7" fillId="0" borderId="3" xfId="0" applyFont="1" applyBorder="1" applyAlignment="1">
      <alignment shrinkToFit="1"/>
    </xf>
    <xf numFmtId="168" fontId="7" fillId="0" borderId="3" xfId="3" applyNumberFormat="1" applyFont="1" applyBorder="1"/>
    <xf numFmtId="3" fontId="7" fillId="0" borderId="0" xfId="0" applyNumberFormat="1" applyFont="1"/>
    <xf numFmtId="0" fontId="7" fillId="0" borderId="8" xfId="0" applyFont="1" applyBorder="1" applyAlignment="1">
      <alignment shrinkToFit="1"/>
    </xf>
    <xf numFmtId="3" fontId="7" fillId="0" borderId="8" xfId="0" applyNumberFormat="1" applyFont="1" applyBorder="1" applyAlignment="1">
      <alignment shrinkToFit="1"/>
    </xf>
    <xf numFmtId="1" fontId="7" fillId="0" borderId="3" xfId="3" applyNumberFormat="1" applyFont="1" applyBorder="1"/>
    <xf numFmtId="164" fontId="10" fillId="0" borderId="9" xfId="0" applyNumberFormat="1" applyFont="1" applyBorder="1" applyAlignment="1" applyProtection="1">
      <alignment vertical="center"/>
      <protection locked="0"/>
    </xf>
    <xf numFmtId="164" fontId="10" fillId="0" borderId="1" xfId="0" applyNumberFormat="1" applyFont="1" applyBorder="1" applyAlignment="1" applyProtection="1">
      <alignment vertical="center"/>
      <protection locked="0"/>
    </xf>
    <xf numFmtId="0" fontId="23" fillId="0" borderId="0" xfId="0" applyFont="1" applyAlignment="1">
      <alignment horizontal="right" vertical="center"/>
    </xf>
    <xf numFmtId="164" fontId="12" fillId="3" borderId="0" xfId="0" applyNumberFormat="1" applyFont="1" applyFill="1" applyAlignment="1">
      <alignment vertical="center"/>
    </xf>
    <xf numFmtId="0" fontId="17" fillId="0" borderId="0" xfId="0" applyFont="1" applyAlignment="1">
      <alignment vertical="center"/>
    </xf>
    <xf numFmtId="4" fontId="7" fillId="0" borderId="0" xfId="0" applyNumberFormat="1" applyFont="1"/>
    <xf numFmtId="0" fontId="25" fillId="0" borderId="0" xfId="0" applyFont="1"/>
    <xf numFmtId="0" fontId="18" fillId="0" borderId="0" xfId="0" applyFont="1" applyAlignment="1">
      <alignment horizontal="right"/>
    </xf>
    <xf numFmtId="0" fontId="7" fillId="0" borderId="7" xfId="0" applyFont="1" applyBorder="1"/>
    <xf numFmtId="0" fontId="10" fillId="0" borderId="0" xfId="0" applyFont="1" applyAlignment="1">
      <alignment horizontal="right"/>
    </xf>
    <xf numFmtId="0" fontId="7" fillId="0" borderId="3" xfId="0" applyFont="1" applyBorder="1"/>
    <xf numFmtId="0" fontId="7" fillId="0" borderId="3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7" xfId="0" applyFont="1" applyBorder="1" applyAlignment="1">
      <alignment horizontal="left"/>
    </xf>
    <xf numFmtId="0" fontId="27" fillId="7" borderId="0" xfId="0" applyFont="1" applyFill="1" applyAlignment="1">
      <alignment vertical="center"/>
    </xf>
    <xf numFmtId="0" fontId="28" fillId="7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 applyAlignment="1">
      <alignment horizontal="center" vertical="center"/>
    </xf>
    <xf numFmtId="0" fontId="29" fillId="7" borderId="0" xfId="0" applyFont="1" applyFill="1"/>
    <xf numFmtId="0" fontId="31" fillId="7" borderId="0" xfId="0" applyFont="1" applyFill="1" applyAlignment="1">
      <alignment vertical="center"/>
    </xf>
    <xf numFmtId="0" fontId="31" fillId="7" borderId="0" xfId="0" applyFont="1" applyFill="1" applyAlignment="1" applyProtection="1">
      <alignment horizontal="center" vertical="center"/>
      <protection locked="0"/>
    </xf>
    <xf numFmtId="0" fontId="7" fillId="6" borderId="0" xfId="0" applyFont="1" applyFill="1"/>
    <xf numFmtId="0" fontId="18" fillId="6" borderId="0" xfId="0" applyFont="1" applyFill="1"/>
    <xf numFmtId="169" fontId="7" fillId="0" borderId="7" xfId="0" applyNumberFormat="1" applyFont="1" applyBorder="1"/>
    <xf numFmtId="0" fontId="29" fillId="4" borderId="0" xfId="4" applyFont="1"/>
    <xf numFmtId="8" fontId="29" fillId="4" borderId="0" xfId="4" applyNumberFormat="1" applyFont="1" applyAlignment="1">
      <alignment horizontal="right"/>
    </xf>
    <xf numFmtId="14" fontId="32" fillId="5" borderId="0" xfId="0" applyNumberFormat="1" applyFont="1" applyFill="1" applyAlignment="1">
      <alignment vertical="center"/>
    </xf>
    <xf numFmtId="0" fontId="33" fillId="0" borderId="0" xfId="0" applyFont="1"/>
    <xf numFmtId="0" fontId="35" fillId="0" borderId="0" xfId="0" applyFont="1" applyAlignment="1">
      <alignment vertical="center"/>
    </xf>
    <xf numFmtId="0" fontId="6" fillId="0" borderId="0" xfId="0" applyFont="1"/>
    <xf numFmtId="0" fontId="35" fillId="0" borderId="0" xfId="0" applyFont="1"/>
    <xf numFmtId="0" fontId="32" fillId="3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164" fontId="32" fillId="3" borderId="0" xfId="0" applyNumberFormat="1" applyFont="1" applyFill="1" applyAlignment="1">
      <alignment vertical="center"/>
    </xf>
    <xf numFmtId="164" fontId="32" fillId="2" borderId="1" xfId="0" applyNumberFormat="1" applyFont="1" applyFill="1" applyBorder="1" applyAlignment="1">
      <alignment vertical="center"/>
    </xf>
    <xf numFmtId="0" fontId="33" fillId="0" borderId="1" xfId="0" applyFont="1" applyBorder="1"/>
    <xf numFmtId="168" fontId="33" fillId="0" borderId="1" xfId="0" applyNumberFormat="1" applyFont="1" applyBorder="1"/>
    <xf numFmtId="0" fontId="32" fillId="6" borderId="0" xfId="0" applyFont="1" applyFill="1" applyAlignment="1">
      <alignment vertical="center"/>
    </xf>
    <xf numFmtId="0" fontId="36" fillId="6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 vertical="center"/>
    </xf>
    <xf numFmtId="164" fontId="32" fillId="6" borderId="10" xfId="0" applyNumberFormat="1" applyFont="1" applyFill="1" applyBorder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4" fontId="10" fillId="0" borderId="0" xfId="0" applyNumberFormat="1" applyFont="1"/>
    <xf numFmtId="9" fontId="10" fillId="0" borderId="0" xfId="0" applyNumberFormat="1" applyFont="1"/>
    <xf numFmtId="10" fontId="10" fillId="0" borderId="0" xfId="0" applyNumberFormat="1" applyFont="1"/>
    <xf numFmtId="0" fontId="10" fillId="8" borderId="0" xfId="0" applyFont="1" applyFill="1"/>
    <xf numFmtId="4" fontId="10" fillId="8" borderId="0" xfId="0" applyNumberFormat="1" applyFont="1" applyFill="1"/>
    <xf numFmtId="0" fontId="27" fillId="7" borderId="0" xfId="0" applyFont="1" applyFill="1" applyAlignment="1">
      <alignment horizontal="center" vertical="center"/>
    </xf>
    <xf numFmtId="14" fontId="7" fillId="0" borderId="4" xfId="0" applyNumberFormat="1" applyFont="1" applyBorder="1" applyAlignment="1">
      <alignment horizontal="left"/>
    </xf>
    <xf numFmtId="14" fontId="7" fillId="0" borderId="5" xfId="0" applyNumberFormat="1" applyFont="1" applyBorder="1" applyAlignment="1">
      <alignment horizontal="left"/>
    </xf>
    <xf numFmtId="14" fontId="7" fillId="0" borderId="6" xfId="0" applyNumberFormat="1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27" fillId="7" borderId="0" xfId="0" applyFont="1" applyFill="1" applyAlignment="1">
      <alignment horizontal="center" vertical="center" wrapText="1"/>
    </xf>
    <xf numFmtId="0" fontId="29" fillId="7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0" fillId="7" borderId="0" xfId="0" applyFont="1" applyFill="1" applyAlignment="1">
      <alignment horizontal="center" vertical="center"/>
    </xf>
  </cellXfs>
  <cellStyles count="7">
    <cellStyle name="60% - Accent1" xfId="4" builtinId="32"/>
    <cellStyle name="Comma" xfId="3" builtinId="3"/>
    <cellStyle name="Currency" xfId="1" builtinId="4"/>
    <cellStyle name="Hyperlink" xfId="2" builtinId="8" customBuiltin="1"/>
    <cellStyle name="Hyperlink 2" xfId="6" xr:uid="{00000000-0005-0000-0000-000004000000}"/>
    <cellStyle name="Normal" xfId="0" builtinId="0" customBuiltin="1"/>
    <cellStyle name="Normal 2" xfId="5" xr:uid="{00000000-0005-0000-0000-000006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 /><Relationship Id="rId13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externalLink" Target="externalLinks/externalLink2.xml" /><Relationship Id="rId12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externalLink" Target="externalLinks/externalLink1.xml" /><Relationship Id="rId11" Type="http://schemas.openxmlformats.org/officeDocument/2006/relationships/theme" Target="theme/theme1.xml" /><Relationship Id="rId5" Type="http://schemas.openxmlformats.org/officeDocument/2006/relationships/worksheet" Target="worksheets/sheet5.xml" /><Relationship Id="rId10" Type="http://schemas.openxmlformats.org/officeDocument/2006/relationships/externalLink" Target="externalLinks/externalLink5.xml" /><Relationship Id="rId4" Type="http://schemas.openxmlformats.org/officeDocument/2006/relationships/worksheet" Target="worksheets/sheet4.xml" /><Relationship Id="rId9" Type="http://schemas.openxmlformats.org/officeDocument/2006/relationships/externalLink" Target="externalLinks/externalLink4.xml" /><Relationship Id="rId14" Type="http://schemas.openxmlformats.org/officeDocument/2006/relationships/calcChain" Target="calcChain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My%20Documents/Training/Training%20Content/Syllabuses%20MOTH/Excel%202007/Dashboards/session_4_appropriate_charts_2010.xlsx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My%20Documents/Training/Training%20Content/Excel%20Sample%20Files/Excel_Blog_Workbooks.xlsx" TargetMode="External" 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Excel_Blog_Workbooks_2.xlsx" TargetMode="External" 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2B%20-%20sparkline%20examples.xlsx" TargetMode="External" 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SimpleArrayExamples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ppropriate Charts"/>
      <sheetName val="Sparklines 2010 Only"/>
      <sheetName val="Win, Loss, Draw Cond Formatting"/>
      <sheetName val="Dynamic Labels"/>
    </sheetNames>
    <sheetDataSet>
      <sheetData sheetId="0"/>
      <sheetData sheetId="1"/>
      <sheetData sheetId="2">
        <row r="247">
          <cell r="B247" t="str">
            <v>Bat Man</v>
          </cell>
          <cell r="C247">
            <v>379</v>
          </cell>
          <cell r="D247">
            <v>432</v>
          </cell>
          <cell r="E247">
            <v>880</v>
          </cell>
          <cell r="F247">
            <v>461</v>
          </cell>
        </row>
        <row r="248">
          <cell r="B248" t="str">
            <v>Ben Ten</v>
          </cell>
          <cell r="C248">
            <v>505</v>
          </cell>
          <cell r="D248">
            <v>470</v>
          </cell>
          <cell r="E248">
            <v>684</v>
          </cell>
          <cell r="F248">
            <v>443</v>
          </cell>
        </row>
        <row r="249">
          <cell r="B249" t="str">
            <v>Bob The Builder</v>
          </cell>
          <cell r="C249">
            <v>328</v>
          </cell>
          <cell r="D249">
            <v>771</v>
          </cell>
          <cell r="E249">
            <v>470</v>
          </cell>
          <cell r="F249">
            <v>719</v>
          </cell>
        </row>
        <row r="250">
          <cell r="B250" t="str">
            <v>Mr Maker</v>
          </cell>
          <cell r="C250">
            <v>209</v>
          </cell>
          <cell r="D250">
            <v>748</v>
          </cell>
          <cell r="E250">
            <v>617</v>
          </cell>
          <cell r="F250">
            <v>840</v>
          </cell>
        </row>
        <row r="251">
          <cell r="B251" t="str">
            <v>Night Garden</v>
          </cell>
          <cell r="C251">
            <v>170</v>
          </cell>
          <cell r="D251">
            <v>727</v>
          </cell>
          <cell r="E251">
            <v>654</v>
          </cell>
          <cell r="F251">
            <v>573</v>
          </cell>
        </row>
        <row r="252">
          <cell r="B252" t="str">
            <v>Spider Man</v>
          </cell>
          <cell r="C252">
            <v>756</v>
          </cell>
          <cell r="D252">
            <v>537</v>
          </cell>
          <cell r="E252">
            <v>490</v>
          </cell>
          <cell r="F252">
            <v>849</v>
          </cell>
        </row>
        <row r="253">
          <cell r="B253" t="str">
            <v>Wiggles</v>
          </cell>
          <cell r="C253">
            <v>336</v>
          </cell>
          <cell r="D253">
            <v>567</v>
          </cell>
          <cell r="E253">
            <v>851</v>
          </cell>
          <cell r="F253">
            <v>504</v>
          </cell>
        </row>
        <row r="269">
          <cell r="I269">
            <v>379</v>
          </cell>
        </row>
        <row r="270">
          <cell r="I270">
            <v>432</v>
          </cell>
        </row>
        <row r="271">
          <cell r="I271">
            <v>880</v>
          </cell>
        </row>
        <row r="272">
          <cell r="I272">
            <v>461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F Sample Data"/>
      <sheetName val="Nested IF's"/>
      <sheetName val="SUMIF_IFS Sample Data"/>
      <sheetName val="COUNTIF_IFS Sample Data"/>
      <sheetName val="VLOOKUP Exact Match"/>
      <sheetName val="VLOOKUP Sorted List"/>
      <sheetName val="HLOOKUP Exact Match"/>
      <sheetName val="HLOOKUP Sorted List"/>
      <sheetName val="Absolute References"/>
      <sheetName val="IFERROR VLOOKUP"/>
      <sheetName val="IF AND OR"/>
      <sheetName val="SUBTOTAL"/>
      <sheetName val="Named Ranges"/>
      <sheetName val="Pivot Tables"/>
      <sheetName val="ROUND"/>
      <sheetName val="Drop Down Lists"/>
      <sheetName val="OFFSET"/>
      <sheetName val="Running Total"/>
      <sheetName val="INDEX &amp; MATCH"/>
      <sheetName val="Dynamic List"/>
      <sheetName val="Tables"/>
      <sheetName val="Excel_Blog_Workbook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I1" t="str">
            <v>Doug</v>
          </cell>
          <cell r="J1" t="str">
            <v>Dave</v>
          </cell>
          <cell r="K1" t="str">
            <v>Brian</v>
          </cell>
          <cell r="L1" t="str">
            <v>Larry</v>
          </cell>
          <cell r="M1" t="str">
            <v>Rob</v>
          </cell>
          <cell r="N1" t="str">
            <v>Morgan</v>
          </cell>
          <cell r="O1" t="str">
            <v>Jones</v>
          </cell>
          <cell r="P1" t="str">
            <v>Gill</v>
          </cell>
        </row>
        <row r="2">
          <cell r="I2">
            <v>0.06</v>
          </cell>
          <cell r="J2">
            <v>0.05</v>
          </cell>
          <cell r="K2">
            <v>0.04</v>
          </cell>
          <cell r="L2">
            <v>0.04</v>
          </cell>
          <cell r="M2">
            <v>0.05</v>
          </cell>
          <cell r="N2">
            <v>0.04</v>
          </cell>
          <cell r="O2">
            <v>0.06</v>
          </cell>
          <cell r="P2">
            <v>0.04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>
            <v>91</v>
          </cell>
        </row>
        <row r="3">
          <cell r="C3">
            <v>87</v>
          </cell>
        </row>
        <row r="4">
          <cell r="C4">
            <v>99</v>
          </cell>
        </row>
        <row r="5">
          <cell r="C5">
            <v>102</v>
          </cell>
        </row>
        <row r="6">
          <cell r="C6">
            <v>125</v>
          </cell>
        </row>
        <row r="7">
          <cell r="C7">
            <v>140</v>
          </cell>
        </row>
        <row r="8">
          <cell r="C8">
            <v>107</v>
          </cell>
        </row>
        <row r="9">
          <cell r="C9">
            <v>133</v>
          </cell>
        </row>
        <row r="10">
          <cell r="C10">
            <v>79</v>
          </cell>
        </row>
        <row r="11">
          <cell r="C11">
            <v>85</v>
          </cell>
        </row>
        <row r="12">
          <cell r="C12">
            <v>91</v>
          </cell>
        </row>
        <row r="13">
          <cell r="C13">
            <v>73</v>
          </cell>
        </row>
        <row r="14">
          <cell r="C14">
            <v>49</v>
          </cell>
        </row>
        <row r="15">
          <cell r="C15">
            <v>50</v>
          </cell>
        </row>
        <row r="16">
          <cell r="C16">
            <v>51</v>
          </cell>
        </row>
        <row r="17">
          <cell r="C17">
            <v>59</v>
          </cell>
        </row>
        <row r="18">
          <cell r="C18">
            <v>57</v>
          </cell>
        </row>
        <row r="19">
          <cell r="C19">
            <v>32</v>
          </cell>
        </row>
        <row r="20">
          <cell r="C20">
            <v>37</v>
          </cell>
        </row>
        <row r="21">
          <cell r="C21">
            <v>44</v>
          </cell>
        </row>
        <row r="22">
          <cell r="C22">
            <v>138</v>
          </cell>
        </row>
        <row r="23">
          <cell r="C23">
            <v>172</v>
          </cell>
        </row>
        <row r="24">
          <cell r="C24">
            <v>206</v>
          </cell>
        </row>
        <row r="25">
          <cell r="C25">
            <v>240</v>
          </cell>
        </row>
        <row r="26">
          <cell r="C26">
            <v>83</v>
          </cell>
        </row>
        <row r="27">
          <cell r="C27">
            <v>95</v>
          </cell>
        </row>
        <row r="28">
          <cell r="C28">
            <v>72</v>
          </cell>
        </row>
        <row r="29">
          <cell r="C29">
            <v>86</v>
          </cell>
        </row>
        <row r="30">
          <cell r="C30">
            <v>87</v>
          </cell>
        </row>
      </sheetData>
      <sheetData sheetId="14" refreshError="1"/>
      <sheetData sheetId="15" refreshError="1"/>
      <sheetData sheetId="16"/>
      <sheetData sheetId="17">
        <row r="1">
          <cell r="A1" t="str">
            <v>Start</v>
          </cell>
        </row>
        <row r="7">
          <cell r="A7" t="str">
            <v>X</v>
          </cell>
        </row>
        <row r="9">
          <cell r="A9" t="str">
            <v>Different OFFSET Examples</v>
          </cell>
        </row>
        <row r="11">
          <cell r="A11" t="str">
            <v>OFFSET reference a single cell =OFFSET(B13,1,2,3,2)</v>
          </cell>
        </row>
        <row r="18">
          <cell r="A18" t="str">
            <v>OFFSET reference a range of cells =OFFSET(B20:B22,0,2,1,1)</v>
          </cell>
        </row>
        <row r="25">
          <cell r="A25" t="str">
            <v>OFFSET reference a range of cells with height &amp; width omitted =OFFSET(B27:B29,4,0)</v>
          </cell>
        </row>
        <row r="35">
          <cell r="A35" t="str">
            <v>OFFSET reference a single cell =OFFSET(D39,-2,-2,1,1)</v>
          </cell>
        </row>
        <row r="42">
          <cell r="A42" t="str">
            <v>Dynamic SUM using OFFSET</v>
          </cell>
        </row>
        <row r="59">
          <cell r="A59" t="str">
            <v>SUM and MAX with OFFSET and MATCH</v>
          </cell>
        </row>
        <row r="61">
          <cell r="A61" t="str">
            <v>Select a Program</v>
          </cell>
        </row>
        <row r="62">
          <cell r="A62" t="str">
            <v>Sum of Viewers</v>
          </cell>
        </row>
        <row r="63">
          <cell r="A63" t="str">
            <v>Highest Viewers</v>
          </cell>
        </row>
        <row r="64">
          <cell r="A64" t="str">
            <v>Lowest Viewers</v>
          </cell>
        </row>
        <row r="76">
          <cell r="A76" t="str">
            <v>SUM COUNT and OFFSET</v>
          </cell>
        </row>
        <row r="78">
          <cell r="A78" t="str">
            <v>Program</v>
          </cell>
        </row>
        <row r="79">
          <cell r="A79" t="str">
            <v>Bat Man</v>
          </cell>
        </row>
        <row r="80">
          <cell r="A80" t="str">
            <v>Ben Ten</v>
          </cell>
        </row>
        <row r="81">
          <cell r="A81" t="str">
            <v>Bob The Builder</v>
          </cell>
        </row>
        <row r="82">
          <cell r="A82" t="str">
            <v>Mr Maker</v>
          </cell>
        </row>
        <row r="83">
          <cell r="A83" t="str">
            <v>Night Garden</v>
          </cell>
        </row>
        <row r="84">
          <cell r="A84" t="str">
            <v>Spider Man</v>
          </cell>
        </row>
        <row r="85">
          <cell r="A85" t="str">
            <v>Wiggles</v>
          </cell>
        </row>
        <row r="86">
          <cell r="A86" t="str">
            <v>Grand Total</v>
          </cell>
        </row>
        <row r="88">
          <cell r="A88" t="str">
            <v>Control Formula in cell G86 =SUM(OFFSET($A$78,1,1,COUNT($B$79:OFFSET($B$86,-1,0,1,1)),4))-F86</v>
          </cell>
        </row>
      </sheetData>
      <sheetData sheetId="18" refreshError="1"/>
      <sheetData sheetId="19" refreshError="1"/>
      <sheetData sheetId="20">
        <row r="4">
          <cell r="A4" t="str">
            <v>Bat Man</v>
          </cell>
        </row>
      </sheetData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Time Calculations"/>
      <sheetName val="Cell Formatting"/>
      <sheetName val="Conditional Formatting"/>
      <sheetName val="Filters"/>
      <sheetName val="CHOOSE with VLOOKUP"/>
      <sheetName val="Insert a Subtotal"/>
      <sheetName val="Group &amp; Outline"/>
      <sheetName val="Text to Columns"/>
      <sheetName val="CONCATENATE"/>
      <sheetName val="T Function"/>
      <sheetName val="N Function"/>
      <sheetName val="Camera Tool"/>
      <sheetName val="Compound Interest"/>
      <sheetName val="RAND &amp; RANDBETWEEN"/>
      <sheetName val="Shapes &amp; Smart Art"/>
      <sheetName val="STDEV"/>
      <sheetName val="MIN &amp; MAX"/>
      <sheetName val="CHOOSE"/>
      <sheetName val="CEILING &amp; FLOOR"/>
      <sheetName val="UPPER &amp; LOWER"/>
      <sheetName val="TRIM"/>
      <sheetName val="SUMPRODUCT"/>
      <sheetName val="Array Formulas"/>
      <sheetName val="VLOOKUP COLUM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2">
          <cell r="A2">
            <v>2.2000000000000002</v>
          </cell>
          <cell r="D2">
            <v>206264</v>
          </cell>
          <cell r="G2" t="str">
            <v>Rens</v>
          </cell>
          <cell r="H2">
            <v>7</v>
          </cell>
          <cell r="I2">
            <v>40574</v>
          </cell>
        </row>
        <row r="3">
          <cell r="A3">
            <v>2.2000000000000002</v>
          </cell>
          <cell r="D3">
            <v>7222425</v>
          </cell>
          <cell r="G3" t="str">
            <v>Eystur</v>
          </cell>
          <cell r="H3">
            <v>6</v>
          </cell>
          <cell r="I3">
            <v>40572</v>
          </cell>
        </row>
        <row r="4">
          <cell r="A4">
            <v>2.2000000000000002</v>
          </cell>
          <cell r="D4">
            <v>13417</v>
          </cell>
          <cell r="G4" t="str">
            <v>Rens</v>
          </cell>
          <cell r="H4">
            <v>7</v>
          </cell>
          <cell r="I4">
            <v>40570</v>
          </cell>
        </row>
        <row r="5">
          <cell r="A5">
            <v>2.2200000000000002</v>
          </cell>
          <cell r="D5">
            <v>8941606</v>
          </cell>
          <cell r="G5" t="str">
            <v>Endrulf</v>
          </cell>
          <cell r="H5">
            <v>6</v>
          </cell>
          <cell r="I5">
            <v>40568</v>
          </cell>
        </row>
        <row r="6">
          <cell r="A6">
            <v>2.2200000000000002</v>
          </cell>
          <cell r="D6">
            <v>5217955</v>
          </cell>
          <cell r="G6" t="str">
            <v>Endrulf</v>
          </cell>
          <cell r="H6">
            <v>6</v>
          </cell>
          <cell r="I6">
            <v>40566</v>
          </cell>
        </row>
        <row r="7">
          <cell r="A7">
            <v>2.2200000000000002</v>
          </cell>
          <cell r="D7">
            <v>6097718</v>
          </cell>
          <cell r="G7" t="str">
            <v>Endrulf</v>
          </cell>
          <cell r="H7">
            <v>6</v>
          </cell>
          <cell r="I7">
            <v>40564</v>
          </cell>
        </row>
        <row r="8">
          <cell r="A8">
            <v>2.2200000000000002</v>
          </cell>
          <cell r="D8">
            <v>4205813</v>
          </cell>
          <cell r="G8" t="str">
            <v>Endrulf</v>
          </cell>
          <cell r="H8">
            <v>6</v>
          </cell>
          <cell r="I8">
            <v>40562</v>
          </cell>
        </row>
        <row r="9">
          <cell r="A9">
            <v>2.2999999999999998</v>
          </cell>
          <cell r="D9">
            <v>149036</v>
          </cell>
          <cell r="G9" t="str">
            <v>Abudban</v>
          </cell>
          <cell r="H9">
            <v>3</v>
          </cell>
          <cell r="I9">
            <v>40560</v>
          </cell>
        </row>
        <row r="10">
          <cell r="A10">
            <v>2.2999999999999998</v>
          </cell>
          <cell r="D10">
            <v>2831</v>
          </cell>
          <cell r="G10" t="str">
            <v>Magico</v>
          </cell>
          <cell r="H10">
            <v>3</v>
          </cell>
          <cell r="I10">
            <v>40558</v>
          </cell>
        </row>
        <row r="11">
          <cell r="A11">
            <v>2.2999999999999998</v>
          </cell>
          <cell r="D11">
            <v>6260241</v>
          </cell>
          <cell r="G11" t="str">
            <v>Abudban</v>
          </cell>
          <cell r="H11">
            <v>3</v>
          </cell>
          <cell r="I11">
            <v>40556</v>
          </cell>
        </row>
        <row r="12">
          <cell r="A12">
            <v>2.31</v>
          </cell>
          <cell r="D12">
            <v>2577</v>
          </cell>
          <cell r="G12" t="str">
            <v>Magico</v>
          </cell>
          <cell r="H12">
            <v>3</v>
          </cell>
          <cell r="I12">
            <v>40554</v>
          </cell>
        </row>
        <row r="13">
          <cell r="A13">
            <v>2.39</v>
          </cell>
          <cell r="D13">
            <v>6729</v>
          </cell>
          <cell r="G13" t="str">
            <v>Magico</v>
          </cell>
          <cell r="H13">
            <v>3</v>
          </cell>
          <cell r="I13">
            <v>40552</v>
          </cell>
        </row>
        <row r="14">
          <cell r="A14">
            <v>2.4</v>
          </cell>
          <cell r="D14">
            <v>503183</v>
          </cell>
          <cell r="G14" t="str">
            <v>Rens</v>
          </cell>
          <cell r="H14">
            <v>7</v>
          </cell>
          <cell r="I14">
            <v>40550</v>
          </cell>
        </row>
        <row r="15">
          <cell r="A15">
            <v>2.4300000000000002</v>
          </cell>
          <cell r="D15">
            <v>194004</v>
          </cell>
          <cell r="G15" t="str">
            <v>Abudban</v>
          </cell>
          <cell r="H15">
            <v>3</v>
          </cell>
          <cell r="I15">
            <v>40548</v>
          </cell>
        </row>
        <row r="16">
          <cell r="A16">
            <v>2.44</v>
          </cell>
          <cell r="D16">
            <v>7146820</v>
          </cell>
          <cell r="G16" t="str">
            <v>Malukker</v>
          </cell>
          <cell r="H16">
            <v>4</v>
          </cell>
          <cell r="I16">
            <v>40546</v>
          </cell>
        </row>
        <row r="17">
          <cell r="A17">
            <v>2.4500000000000002</v>
          </cell>
          <cell r="D17">
            <v>42999</v>
          </cell>
          <cell r="G17" t="str">
            <v>Malukker</v>
          </cell>
          <cell r="H17">
            <v>4</v>
          </cell>
          <cell r="I17">
            <v>40544</v>
          </cell>
        </row>
        <row r="18">
          <cell r="A18">
            <v>2.4700000000000002</v>
          </cell>
          <cell r="D18">
            <v>2337485</v>
          </cell>
          <cell r="G18" t="str">
            <v>Ammold</v>
          </cell>
          <cell r="H18">
            <v>2</v>
          </cell>
          <cell r="I18">
            <v>40542</v>
          </cell>
        </row>
        <row r="19">
          <cell r="A19">
            <v>2.48</v>
          </cell>
          <cell r="D19">
            <v>1054804</v>
          </cell>
          <cell r="G19" t="str">
            <v>Onga</v>
          </cell>
          <cell r="H19">
            <v>3</v>
          </cell>
          <cell r="I19">
            <v>40540</v>
          </cell>
        </row>
        <row r="20">
          <cell r="A20">
            <v>2.48</v>
          </cell>
          <cell r="D20">
            <v>51901042</v>
          </cell>
          <cell r="G20" t="str">
            <v>Ammold</v>
          </cell>
          <cell r="H20">
            <v>2</v>
          </cell>
          <cell r="I20">
            <v>40538</v>
          </cell>
        </row>
        <row r="21">
          <cell r="A21">
            <v>2.4900000000000002</v>
          </cell>
          <cell r="D21">
            <v>1684826</v>
          </cell>
          <cell r="G21" t="str">
            <v>Magico</v>
          </cell>
          <cell r="H21">
            <v>3</v>
          </cell>
          <cell r="I21">
            <v>40536</v>
          </cell>
        </row>
        <row r="22">
          <cell r="A22">
            <v>2.5</v>
          </cell>
          <cell r="D22">
            <v>10000000</v>
          </cell>
          <cell r="G22" t="str">
            <v>Illinfrik</v>
          </cell>
          <cell r="H22">
            <v>7</v>
          </cell>
          <cell r="I22">
            <v>40534</v>
          </cell>
        </row>
        <row r="23">
          <cell r="A23">
            <v>2.5</v>
          </cell>
          <cell r="D23">
            <v>20000000</v>
          </cell>
          <cell r="G23" t="str">
            <v>Magico</v>
          </cell>
          <cell r="H23">
            <v>3</v>
          </cell>
          <cell r="I23">
            <v>40532</v>
          </cell>
        </row>
        <row r="24">
          <cell r="A24">
            <v>2.5</v>
          </cell>
          <cell r="D24">
            <v>20000000</v>
          </cell>
          <cell r="G24" t="str">
            <v>Frarn</v>
          </cell>
          <cell r="H24">
            <v>5</v>
          </cell>
          <cell r="I24">
            <v>40530</v>
          </cell>
        </row>
        <row r="25">
          <cell r="A25">
            <v>2.5</v>
          </cell>
          <cell r="D25">
            <v>2000000000</v>
          </cell>
          <cell r="G25" t="str">
            <v>Pator</v>
          </cell>
          <cell r="H25">
            <v>4</v>
          </cell>
          <cell r="I25">
            <v>40528</v>
          </cell>
        </row>
        <row r="26">
          <cell r="A26">
            <v>2.5</v>
          </cell>
          <cell r="D26">
            <v>14006933</v>
          </cell>
          <cell r="G26" t="str">
            <v>Odatrik</v>
          </cell>
          <cell r="H26">
            <v>6</v>
          </cell>
          <cell r="I26">
            <v>40526</v>
          </cell>
        </row>
        <row r="27">
          <cell r="A27">
            <v>2.5</v>
          </cell>
          <cell r="D27">
            <v>2233793</v>
          </cell>
          <cell r="G27" t="str">
            <v>Rens</v>
          </cell>
          <cell r="H27">
            <v>1</v>
          </cell>
          <cell r="I27">
            <v>40524</v>
          </cell>
        </row>
        <row r="28">
          <cell r="A28">
            <v>2.5</v>
          </cell>
          <cell r="D28">
            <v>38503531</v>
          </cell>
          <cell r="G28" t="str">
            <v>Eystur</v>
          </cell>
          <cell r="H28">
            <v>6</v>
          </cell>
          <cell r="I28">
            <v>40522</v>
          </cell>
        </row>
        <row r="29">
          <cell r="A29">
            <v>2.5</v>
          </cell>
          <cell r="D29">
            <v>303318</v>
          </cell>
          <cell r="G29" t="str">
            <v>Auga</v>
          </cell>
          <cell r="H29">
            <v>5</v>
          </cell>
          <cell r="I29">
            <v>40520</v>
          </cell>
        </row>
        <row r="30">
          <cell r="A30">
            <v>2.5</v>
          </cell>
          <cell r="D30">
            <v>368169</v>
          </cell>
          <cell r="G30" t="str">
            <v>Rens</v>
          </cell>
          <cell r="H30">
            <v>7</v>
          </cell>
          <cell r="I30">
            <v>40518</v>
          </cell>
        </row>
        <row r="31">
          <cell r="A31">
            <v>2.5</v>
          </cell>
          <cell r="D31">
            <v>841833</v>
          </cell>
          <cell r="G31" t="str">
            <v>Ammold</v>
          </cell>
          <cell r="H31">
            <v>2</v>
          </cell>
          <cell r="I31">
            <v>40516</v>
          </cell>
        </row>
        <row r="32">
          <cell r="A32">
            <v>2.5</v>
          </cell>
          <cell r="D32">
            <v>2497</v>
          </cell>
          <cell r="G32" t="str">
            <v>Endrulf</v>
          </cell>
          <cell r="H32">
            <v>3</v>
          </cell>
          <cell r="I32">
            <v>40514</v>
          </cell>
        </row>
        <row r="33">
          <cell r="A33">
            <v>2.5</v>
          </cell>
          <cell r="D33">
            <v>321625</v>
          </cell>
          <cell r="G33" t="str">
            <v>Abudban</v>
          </cell>
          <cell r="H33">
            <v>4</v>
          </cell>
          <cell r="I33">
            <v>40512</v>
          </cell>
        </row>
        <row r="34">
          <cell r="A34">
            <v>2.5</v>
          </cell>
          <cell r="D34">
            <v>14301481</v>
          </cell>
          <cell r="G34" t="str">
            <v>Malukker</v>
          </cell>
          <cell r="H34">
            <v>4</v>
          </cell>
          <cell r="I34">
            <v>40510</v>
          </cell>
        </row>
        <row r="35">
          <cell r="A35">
            <v>2.5099</v>
          </cell>
          <cell r="D35">
            <v>29859840</v>
          </cell>
          <cell r="G35" t="str">
            <v>Pator</v>
          </cell>
          <cell r="H35">
            <v>4</v>
          </cell>
          <cell r="I35">
            <v>40508</v>
          </cell>
        </row>
        <row r="36">
          <cell r="A36">
            <v>2.5099</v>
          </cell>
          <cell r="D36">
            <v>32493</v>
          </cell>
          <cell r="G36" t="str">
            <v>Magico</v>
          </cell>
          <cell r="H36">
            <v>3</v>
          </cell>
          <cell r="I36">
            <v>40506</v>
          </cell>
        </row>
        <row r="37">
          <cell r="A37">
            <v>2.52</v>
          </cell>
          <cell r="D37">
            <v>35831808</v>
          </cell>
          <cell r="G37" t="str">
            <v>Pator</v>
          </cell>
          <cell r="H37">
            <v>4</v>
          </cell>
          <cell r="I37">
            <v>40504</v>
          </cell>
        </row>
        <row r="38">
          <cell r="A38">
            <v>2.5299</v>
          </cell>
          <cell r="D38">
            <v>42998169</v>
          </cell>
          <cell r="G38" t="str">
            <v>Pator</v>
          </cell>
          <cell r="H38">
            <v>4</v>
          </cell>
          <cell r="I38">
            <v>40502</v>
          </cell>
        </row>
        <row r="39">
          <cell r="A39">
            <v>2.54</v>
          </cell>
          <cell r="D39">
            <v>51597802</v>
          </cell>
          <cell r="G39" t="str">
            <v>Pator</v>
          </cell>
          <cell r="H39">
            <v>4</v>
          </cell>
          <cell r="I39">
            <v>40500</v>
          </cell>
        </row>
        <row r="40">
          <cell r="A40">
            <v>2.54</v>
          </cell>
          <cell r="D40">
            <v>1880412</v>
          </cell>
          <cell r="G40" t="str">
            <v>Malukker</v>
          </cell>
          <cell r="H40">
            <v>2</v>
          </cell>
          <cell r="I40">
            <v>40498</v>
          </cell>
        </row>
        <row r="41">
          <cell r="A41">
            <v>2.54</v>
          </cell>
          <cell r="D41">
            <v>9704320</v>
          </cell>
          <cell r="G41" t="str">
            <v>Abudban</v>
          </cell>
          <cell r="H41">
            <v>4</v>
          </cell>
          <cell r="I41">
            <v>40496</v>
          </cell>
        </row>
        <row r="42">
          <cell r="A42">
            <v>2.5499999999999998</v>
          </cell>
          <cell r="D42">
            <v>61917362</v>
          </cell>
          <cell r="G42" t="str">
            <v>Pator</v>
          </cell>
          <cell r="H42">
            <v>4</v>
          </cell>
          <cell r="I42">
            <v>40494</v>
          </cell>
        </row>
        <row r="43">
          <cell r="A43">
            <v>2.5499999999999998</v>
          </cell>
          <cell r="D43">
            <v>47813453</v>
          </cell>
          <cell r="G43" t="str">
            <v>Pator</v>
          </cell>
          <cell r="H43">
            <v>4</v>
          </cell>
          <cell r="I43">
            <v>40492</v>
          </cell>
        </row>
        <row r="44">
          <cell r="A44">
            <v>2.5499999999999998</v>
          </cell>
          <cell r="D44">
            <v>364997</v>
          </cell>
          <cell r="G44" t="str">
            <v>Onga</v>
          </cell>
          <cell r="H44">
            <v>3</v>
          </cell>
          <cell r="I44">
            <v>40490</v>
          </cell>
        </row>
        <row r="45">
          <cell r="A45">
            <v>2.5499999999999998</v>
          </cell>
          <cell r="D45">
            <v>608073</v>
          </cell>
          <cell r="G45" t="str">
            <v>Abudban</v>
          </cell>
          <cell r="H45">
            <v>4</v>
          </cell>
          <cell r="I45">
            <v>40488</v>
          </cell>
        </row>
        <row r="46">
          <cell r="A46">
            <v>2.56</v>
          </cell>
          <cell r="D46">
            <v>74300834</v>
          </cell>
          <cell r="G46" t="str">
            <v>Pator</v>
          </cell>
          <cell r="H46">
            <v>4</v>
          </cell>
          <cell r="I46">
            <v>40486</v>
          </cell>
        </row>
        <row r="47">
          <cell r="A47">
            <v>2.57</v>
          </cell>
          <cell r="D47">
            <v>89161000</v>
          </cell>
          <cell r="G47" t="str">
            <v>Pator</v>
          </cell>
          <cell r="H47">
            <v>4</v>
          </cell>
          <cell r="I47">
            <v>40484</v>
          </cell>
        </row>
        <row r="48">
          <cell r="A48">
            <v>2.57</v>
          </cell>
          <cell r="D48">
            <v>151402</v>
          </cell>
          <cell r="G48" t="str">
            <v>Onga</v>
          </cell>
          <cell r="H48">
            <v>3</v>
          </cell>
          <cell r="I48">
            <v>40482</v>
          </cell>
        </row>
        <row r="49">
          <cell r="A49">
            <v>2.58</v>
          </cell>
          <cell r="D49">
            <v>106993200</v>
          </cell>
          <cell r="G49" t="str">
            <v>Pator</v>
          </cell>
          <cell r="H49">
            <v>4</v>
          </cell>
          <cell r="I49">
            <v>40480</v>
          </cell>
        </row>
        <row r="50">
          <cell r="A50">
            <v>2.59</v>
          </cell>
          <cell r="D50">
            <v>128391840</v>
          </cell>
          <cell r="G50" t="str">
            <v>Pator</v>
          </cell>
          <cell r="H50">
            <v>4</v>
          </cell>
          <cell r="I50">
            <v>40478</v>
          </cell>
        </row>
        <row r="51">
          <cell r="A51">
            <v>2.59</v>
          </cell>
          <cell r="D51">
            <v>3146569</v>
          </cell>
          <cell r="G51" t="str">
            <v>Ammold</v>
          </cell>
          <cell r="H51">
            <v>2</v>
          </cell>
          <cell r="I51">
            <v>40476</v>
          </cell>
        </row>
        <row r="52">
          <cell r="A52">
            <v>2.6</v>
          </cell>
          <cell r="D52">
            <v>154070200</v>
          </cell>
          <cell r="G52" t="str">
            <v>Pator</v>
          </cell>
          <cell r="H52">
            <v>4</v>
          </cell>
          <cell r="I52">
            <v>40474</v>
          </cell>
        </row>
        <row r="53">
          <cell r="A53">
            <v>2.6</v>
          </cell>
          <cell r="D53">
            <v>17804459</v>
          </cell>
          <cell r="G53" t="str">
            <v>Odatrik</v>
          </cell>
          <cell r="H53">
            <v>6</v>
          </cell>
          <cell r="I53">
            <v>40472</v>
          </cell>
        </row>
        <row r="54">
          <cell r="A54">
            <v>2.6</v>
          </cell>
          <cell r="D54">
            <v>857489</v>
          </cell>
          <cell r="G54" t="str">
            <v>Malukker</v>
          </cell>
          <cell r="H54">
            <v>2</v>
          </cell>
          <cell r="I54">
            <v>40470</v>
          </cell>
        </row>
        <row r="55">
          <cell r="A55">
            <v>2.6</v>
          </cell>
          <cell r="D55">
            <v>542669</v>
          </cell>
          <cell r="G55" t="str">
            <v>Magico</v>
          </cell>
          <cell r="H55">
            <v>3</v>
          </cell>
          <cell r="I55">
            <v>40468</v>
          </cell>
        </row>
        <row r="56">
          <cell r="A56">
            <v>2.6</v>
          </cell>
          <cell r="D56">
            <v>279093</v>
          </cell>
          <cell r="G56" t="str">
            <v>Magico</v>
          </cell>
          <cell r="H56">
            <v>3</v>
          </cell>
          <cell r="I56">
            <v>40466</v>
          </cell>
        </row>
        <row r="57">
          <cell r="A57">
            <v>2.65</v>
          </cell>
          <cell r="D57">
            <v>100000000</v>
          </cell>
          <cell r="G57" t="str">
            <v>Pator</v>
          </cell>
          <cell r="H57">
            <v>4</v>
          </cell>
          <cell r="I57">
            <v>40464</v>
          </cell>
        </row>
        <row r="58">
          <cell r="A58">
            <v>2.65</v>
          </cell>
          <cell r="D58">
            <v>200000</v>
          </cell>
          <cell r="G58" t="str">
            <v>Rens</v>
          </cell>
          <cell r="H58">
            <v>7</v>
          </cell>
          <cell r="I58">
            <v>40462</v>
          </cell>
        </row>
        <row r="59">
          <cell r="A59">
            <v>2.65</v>
          </cell>
          <cell r="D59">
            <v>2314780</v>
          </cell>
          <cell r="G59" t="str">
            <v>Ammold</v>
          </cell>
          <cell r="H59">
            <v>2</v>
          </cell>
          <cell r="I59">
            <v>40460</v>
          </cell>
        </row>
        <row r="60">
          <cell r="A60">
            <v>2.75</v>
          </cell>
          <cell r="D60">
            <v>20000000</v>
          </cell>
          <cell r="G60" t="str">
            <v>Illinfrik</v>
          </cell>
          <cell r="H60">
            <v>7</v>
          </cell>
          <cell r="I60">
            <v>40458</v>
          </cell>
        </row>
        <row r="61">
          <cell r="A61">
            <v>2.75</v>
          </cell>
          <cell r="D61">
            <v>22005</v>
          </cell>
          <cell r="G61" t="str">
            <v>Abudban</v>
          </cell>
          <cell r="H61">
            <v>3</v>
          </cell>
          <cell r="I61">
            <v>40456</v>
          </cell>
        </row>
        <row r="62">
          <cell r="A62">
            <v>2.75</v>
          </cell>
          <cell r="D62">
            <v>20000000</v>
          </cell>
          <cell r="G62" t="str">
            <v>Frarn</v>
          </cell>
          <cell r="H62">
            <v>5</v>
          </cell>
          <cell r="I62">
            <v>40454</v>
          </cell>
        </row>
        <row r="63">
          <cell r="A63">
            <v>2.7799</v>
          </cell>
          <cell r="D63">
            <v>307383</v>
          </cell>
          <cell r="G63" t="str">
            <v>Pator</v>
          </cell>
          <cell r="H63">
            <v>4</v>
          </cell>
          <cell r="I63">
            <v>40452</v>
          </cell>
        </row>
        <row r="64">
          <cell r="A64">
            <v>2.81</v>
          </cell>
          <cell r="D64">
            <v>85872</v>
          </cell>
          <cell r="G64" t="str">
            <v>Ammold</v>
          </cell>
          <cell r="H64">
            <v>2</v>
          </cell>
          <cell r="I64">
            <v>40450</v>
          </cell>
        </row>
        <row r="65">
          <cell r="A65">
            <v>2.85</v>
          </cell>
          <cell r="D65">
            <v>13965</v>
          </cell>
          <cell r="G65" t="str">
            <v>Onga</v>
          </cell>
          <cell r="H65">
            <v>5</v>
          </cell>
          <cell r="I65">
            <v>40448</v>
          </cell>
        </row>
        <row r="66">
          <cell r="A66">
            <v>2.9</v>
          </cell>
          <cell r="D66">
            <v>29347</v>
          </cell>
          <cell r="G66" t="str">
            <v>Rens</v>
          </cell>
          <cell r="H66">
            <v>6</v>
          </cell>
          <cell r="I66">
            <v>40446</v>
          </cell>
        </row>
        <row r="67">
          <cell r="A67">
            <v>2.95</v>
          </cell>
          <cell r="D67">
            <v>390000</v>
          </cell>
          <cell r="G67" t="str">
            <v>Abudban</v>
          </cell>
          <cell r="H67">
            <v>3</v>
          </cell>
          <cell r="I67">
            <v>40444</v>
          </cell>
        </row>
        <row r="68">
          <cell r="A68">
            <v>2.95</v>
          </cell>
          <cell r="D68">
            <v>371831</v>
          </cell>
          <cell r="G68" t="str">
            <v>Illinfrik</v>
          </cell>
          <cell r="H68">
            <v>5</v>
          </cell>
          <cell r="I68">
            <v>40442</v>
          </cell>
        </row>
        <row r="69">
          <cell r="A69">
            <v>2.96</v>
          </cell>
          <cell r="D69">
            <v>5000000</v>
          </cell>
          <cell r="G69" t="str">
            <v>Rens</v>
          </cell>
          <cell r="H69">
            <v>7</v>
          </cell>
          <cell r="I69">
            <v>40440</v>
          </cell>
        </row>
        <row r="70">
          <cell r="A70">
            <v>2.99</v>
          </cell>
          <cell r="D70">
            <v>18650</v>
          </cell>
          <cell r="G70" t="str">
            <v>Frarn</v>
          </cell>
          <cell r="H70">
            <v>6</v>
          </cell>
          <cell r="I70">
            <v>40438</v>
          </cell>
        </row>
        <row r="71">
          <cell r="A71">
            <v>3</v>
          </cell>
          <cell r="D71">
            <v>30000000</v>
          </cell>
          <cell r="G71" t="str">
            <v>Illinfrik</v>
          </cell>
          <cell r="H71">
            <v>7</v>
          </cell>
          <cell r="I71">
            <v>40436</v>
          </cell>
        </row>
        <row r="72">
          <cell r="A72">
            <v>3</v>
          </cell>
          <cell r="D72">
            <v>212153</v>
          </cell>
          <cell r="G72" t="str">
            <v>Onga</v>
          </cell>
          <cell r="H72">
            <v>5</v>
          </cell>
          <cell r="I72">
            <v>40434</v>
          </cell>
        </row>
        <row r="73">
          <cell r="A73">
            <v>3</v>
          </cell>
          <cell r="D73">
            <v>2082662</v>
          </cell>
          <cell r="G73" t="str">
            <v>Pator</v>
          </cell>
          <cell r="H73">
            <v>6</v>
          </cell>
          <cell r="I73">
            <v>40432</v>
          </cell>
        </row>
        <row r="74">
          <cell r="A74">
            <v>3</v>
          </cell>
          <cell r="D74">
            <v>48679</v>
          </cell>
          <cell r="G74" t="str">
            <v>Odatrik</v>
          </cell>
          <cell r="H74">
            <v>6</v>
          </cell>
          <cell r="I74">
            <v>40430</v>
          </cell>
        </row>
        <row r="75">
          <cell r="A75">
            <v>3</v>
          </cell>
          <cell r="D75">
            <v>6171154</v>
          </cell>
          <cell r="G75" t="str">
            <v>Onga</v>
          </cell>
          <cell r="H75">
            <v>5</v>
          </cell>
          <cell r="I75">
            <v>40428</v>
          </cell>
        </row>
        <row r="76">
          <cell r="A76">
            <v>3</v>
          </cell>
          <cell r="D76">
            <v>125090</v>
          </cell>
          <cell r="G76" t="str">
            <v>Onga</v>
          </cell>
          <cell r="H76">
            <v>5</v>
          </cell>
          <cell r="I76">
            <v>40426</v>
          </cell>
        </row>
        <row r="77">
          <cell r="A77">
            <v>3</v>
          </cell>
          <cell r="D77">
            <v>30000000</v>
          </cell>
          <cell r="G77" t="str">
            <v>Frarn</v>
          </cell>
          <cell r="H77">
            <v>5</v>
          </cell>
          <cell r="I77">
            <v>40424</v>
          </cell>
        </row>
        <row r="78">
          <cell r="A78">
            <v>3</v>
          </cell>
          <cell r="D78">
            <v>58774430</v>
          </cell>
          <cell r="G78" t="str">
            <v>Frarn</v>
          </cell>
          <cell r="H78">
            <v>5</v>
          </cell>
          <cell r="I78">
            <v>40422</v>
          </cell>
        </row>
        <row r="79">
          <cell r="A79">
            <v>3</v>
          </cell>
          <cell r="D79">
            <v>165134</v>
          </cell>
          <cell r="G79" t="str">
            <v>Rens</v>
          </cell>
          <cell r="H79">
            <v>7</v>
          </cell>
          <cell r="I79">
            <v>40420</v>
          </cell>
        </row>
        <row r="80">
          <cell r="A80">
            <v>3</v>
          </cell>
          <cell r="D80">
            <v>36000000</v>
          </cell>
          <cell r="G80" t="str">
            <v>Rens</v>
          </cell>
          <cell r="H80">
            <v>1</v>
          </cell>
          <cell r="I80">
            <v>40418</v>
          </cell>
        </row>
        <row r="81">
          <cell r="A81">
            <v>3</v>
          </cell>
          <cell r="D81">
            <v>36000000</v>
          </cell>
          <cell r="G81" t="str">
            <v>Rens</v>
          </cell>
          <cell r="H81">
            <v>1</v>
          </cell>
          <cell r="I81">
            <v>40416</v>
          </cell>
        </row>
        <row r="82">
          <cell r="A82">
            <v>3</v>
          </cell>
          <cell r="D82">
            <v>86634</v>
          </cell>
          <cell r="G82" t="str">
            <v>Abudban</v>
          </cell>
          <cell r="H82">
            <v>3</v>
          </cell>
          <cell r="I82">
            <v>40414</v>
          </cell>
        </row>
        <row r="83">
          <cell r="A83">
            <v>3</v>
          </cell>
          <cell r="D83">
            <v>14531</v>
          </cell>
          <cell r="G83" t="str">
            <v>Malukker</v>
          </cell>
          <cell r="H83">
            <v>2</v>
          </cell>
          <cell r="I83">
            <v>40412</v>
          </cell>
        </row>
        <row r="84">
          <cell r="A84">
            <v>3</v>
          </cell>
          <cell r="D84">
            <v>3</v>
          </cell>
          <cell r="G84" t="str">
            <v>Abudban</v>
          </cell>
          <cell r="H84">
            <v>3</v>
          </cell>
          <cell r="I84">
            <v>40410</v>
          </cell>
        </row>
        <row r="85">
          <cell r="A85">
            <v>3.1</v>
          </cell>
          <cell r="D85">
            <v>19993</v>
          </cell>
          <cell r="G85" t="str">
            <v>Rens</v>
          </cell>
          <cell r="H85">
            <v>7</v>
          </cell>
          <cell r="I85">
            <v>40408</v>
          </cell>
        </row>
        <row r="86">
          <cell r="A86">
            <v>3.15</v>
          </cell>
          <cell r="D86">
            <v>461661</v>
          </cell>
          <cell r="G86" t="str">
            <v>Malukker</v>
          </cell>
          <cell r="H86">
            <v>4</v>
          </cell>
          <cell r="I86">
            <v>40406</v>
          </cell>
        </row>
        <row r="87">
          <cell r="A87">
            <v>3.3</v>
          </cell>
          <cell r="D87">
            <v>30974592</v>
          </cell>
          <cell r="G87" t="str">
            <v>Pator</v>
          </cell>
          <cell r="H87">
            <v>4</v>
          </cell>
          <cell r="I87">
            <v>40404</v>
          </cell>
        </row>
        <row r="88">
          <cell r="A88">
            <v>4</v>
          </cell>
          <cell r="D88">
            <v>21250</v>
          </cell>
          <cell r="G88" t="str">
            <v>Rens</v>
          </cell>
          <cell r="H88">
            <v>7</v>
          </cell>
          <cell r="I88">
            <v>40402</v>
          </cell>
        </row>
        <row r="89">
          <cell r="A89">
            <v>4.0999999999999996</v>
          </cell>
          <cell r="D89">
            <v>27756</v>
          </cell>
          <cell r="G89" t="str">
            <v>Rens</v>
          </cell>
          <cell r="H89">
            <v>7</v>
          </cell>
          <cell r="I89">
            <v>40400</v>
          </cell>
        </row>
        <row r="90">
          <cell r="A90">
            <v>4.2</v>
          </cell>
          <cell r="D90">
            <v>2554</v>
          </cell>
          <cell r="G90" t="str">
            <v>Rens</v>
          </cell>
          <cell r="H90">
            <v>7</v>
          </cell>
          <cell r="I90">
            <v>40398</v>
          </cell>
        </row>
        <row r="91">
          <cell r="A91">
            <v>4.33</v>
          </cell>
          <cell r="D91">
            <v>58951923</v>
          </cell>
          <cell r="G91" t="str">
            <v>Pator</v>
          </cell>
          <cell r="H91">
            <v>4</v>
          </cell>
          <cell r="I91">
            <v>40396</v>
          </cell>
        </row>
        <row r="92">
          <cell r="A92">
            <v>4.4000000000000004</v>
          </cell>
          <cell r="D92">
            <v>1080</v>
          </cell>
          <cell r="G92" t="str">
            <v>Rens</v>
          </cell>
          <cell r="H92">
            <v>7</v>
          </cell>
          <cell r="I92">
            <v>40394</v>
          </cell>
        </row>
        <row r="93">
          <cell r="A93">
            <v>4.99</v>
          </cell>
          <cell r="D93">
            <v>100000</v>
          </cell>
          <cell r="G93" t="str">
            <v>Rens</v>
          </cell>
          <cell r="H93">
            <v>7</v>
          </cell>
          <cell r="I93">
            <v>40392</v>
          </cell>
        </row>
        <row r="94">
          <cell r="A94">
            <v>5</v>
          </cell>
          <cell r="D94">
            <v>10753130</v>
          </cell>
          <cell r="G94" t="str">
            <v>Pator</v>
          </cell>
          <cell r="H94">
            <v>4</v>
          </cell>
          <cell r="I94">
            <v>40390</v>
          </cell>
        </row>
        <row r="95">
          <cell r="A95">
            <v>8.99</v>
          </cell>
          <cell r="D95">
            <v>63045</v>
          </cell>
          <cell r="G95" t="str">
            <v>Rens</v>
          </cell>
          <cell r="H95">
            <v>7</v>
          </cell>
          <cell r="I95">
            <v>40388</v>
          </cell>
        </row>
        <row r="96">
          <cell r="A96">
            <v>9.31</v>
          </cell>
          <cell r="D96">
            <v>2078</v>
          </cell>
          <cell r="G96" t="str">
            <v>Malukker</v>
          </cell>
          <cell r="H96">
            <v>2</v>
          </cell>
          <cell r="I96">
            <v>40386</v>
          </cell>
        </row>
        <row r="97">
          <cell r="A97">
            <v>11.89</v>
          </cell>
          <cell r="D97">
            <v>1000000</v>
          </cell>
          <cell r="G97" t="str">
            <v>Eystur</v>
          </cell>
          <cell r="H97">
            <v>7</v>
          </cell>
          <cell r="I97">
            <v>40384</v>
          </cell>
        </row>
        <row r="98">
          <cell r="A98">
            <v>55</v>
          </cell>
          <cell r="D98">
            <v>56563</v>
          </cell>
          <cell r="G98" t="str">
            <v>Abudban</v>
          </cell>
          <cell r="H98">
            <v>3</v>
          </cell>
          <cell r="I98">
            <v>40382</v>
          </cell>
        </row>
        <row r="99">
          <cell r="A99">
            <v>220</v>
          </cell>
          <cell r="D99">
            <v>2497</v>
          </cell>
          <cell r="G99" t="str">
            <v>Rens</v>
          </cell>
          <cell r="H99">
            <v>7</v>
          </cell>
          <cell r="I99">
            <v>40380</v>
          </cell>
        </row>
        <row r="100">
          <cell r="A100">
            <v>2.5</v>
          </cell>
          <cell r="D100">
            <v>200000000</v>
          </cell>
          <cell r="G100" t="str">
            <v>Auga</v>
          </cell>
          <cell r="H100">
            <v>8</v>
          </cell>
          <cell r="I100">
            <v>40378</v>
          </cell>
        </row>
        <row r="101">
          <cell r="A101">
            <v>2.5</v>
          </cell>
          <cell r="D101">
            <v>19999999</v>
          </cell>
          <cell r="G101" t="str">
            <v>Endrulf</v>
          </cell>
          <cell r="H101">
            <v>6</v>
          </cell>
          <cell r="I101">
            <v>40376</v>
          </cell>
        </row>
        <row r="102">
          <cell r="A102">
            <v>2.5</v>
          </cell>
          <cell r="D102">
            <v>4000000</v>
          </cell>
          <cell r="G102" t="str">
            <v>Abudban</v>
          </cell>
          <cell r="H102">
            <v>6</v>
          </cell>
          <cell r="I102">
            <v>40374</v>
          </cell>
        </row>
        <row r="103">
          <cell r="A103">
            <v>2.42</v>
          </cell>
          <cell r="D103">
            <v>87000000</v>
          </cell>
          <cell r="G103" t="str">
            <v>Pator</v>
          </cell>
          <cell r="H103">
            <v>4</v>
          </cell>
          <cell r="I103">
            <v>40372</v>
          </cell>
        </row>
        <row r="104">
          <cell r="A104">
            <v>2.42</v>
          </cell>
          <cell r="D104">
            <v>50000000</v>
          </cell>
          <cell r="G104" t="str">
            <v>Endrulf</v>
          </cell>
          <cell r="H104">
            <v>3</v>
          </cell>
          <cell r="I104">
            <v>40370</v>
          </cell>
        </row>
        <row r="105">
          <cell r="A105">
            <v>2.41</v>
          </cell>
          <cell r="D105">
            <v>110000000</v>
          </cell>
          <cell r="G105" t="str">
            <v>Pator</v>
          </cell>
          <cell r="H105">
            <v>4</v>
          </cell>
          <cell r="I105">
            <v>40368</v>
          </cell>
        </row>
        <row r="106">
          <cell r="A106">
            <v>2.4</v>
          </cell>
          <cell r="D106">
            <v>100000000</v>
          </cell>
          <cell r="G106" t="str">
            <v>Pator</v>
          </cell>
          <cell r="H106">
            <v>4</v>
          </cell>
          <cell r="I106">
            <v>40366</v>
          </cell>
        </row>
        <row r="107">
          <cell r="A107">
            <v>2.4</v>
          </cell>
          <cell r="D107">
            <v>100000000</v>
          </cell>
          <cell r="G107" t="str">
            <v>Pator</v>
          </cell>
          <cell r="H107">
            <v>4</v>
          </cell>
          <cell r="I107">
            <v>40364</v>
          </cell>
        </row>
        <row r="108">
          <cell r="A108">
            <v>2.4</v>
          </cell>
          <cell r="D108">
            <v>10000000</v>
          </cell>
          <cell r="G108" t="str">
            <v>Magico</v>
          </cell>
          <cell r="H108">
            <v>7</v>
          </cell>
          <cell r="I108">
            <v>40362</v>
          </cell>
        </row>
        <row r="109">
          <cell r="A109">
            <v>2.4</v>
          </cell>
          <cell r="D109">
            <v>10000000</v>
          </cell>
          <cell r="G109" t="str">
            <v>Malukker</v>
          </cell>
          <cell r="H109">
            <v>5</v>
          </cell>
          <cell r="I109">
            <v>40360</v>
          </cell>
        </row>
        <row r="110">
          <cell r="A110">
            <v>2.4</v>
          </cell>
          <cell r="D110">
            <v>20000000</v>
          </cell>
          <cell r="G110" t="str">
            <v>Ammold</v>
          </cell>
          <cell r="H110">
            <v>2</v>
          </cell>
          <cell r="I110">
            <v>40358</v>
          </cell>
        </row>
        <row r="111">
          <cell r="A111">
            <v>2.4</v>
          </cell>
          <cell r="D111">
            <v>50000000</v>
          </cell>
          <cell r="G111" t="str">
            <v>Pator</v>
          </cell>
          <cell r="H111">
            <v>4</v>
          </cell>
          <cell r="I111">
            <v>40356</v>
          </cell>
        </row>
        <row r="112">
          <cell r="A112">
            <v>2.39</v>
          </cell>
          <cell r="D112">
            <v>5000000</v>
          </cell>
          <cell r="G112" t="str">
            <v>Magico</v>
          </cell>
          <cell r="H112">
            <v>7</v>
          </cell>
          <cell r="I112">
            <v>40354</v>
          </cell>
        </row>
        <row r="113">
          <cell r="A113">
            <v>2.38</v>
          </cell>
          <cell r="D113">
            <v>2500000</v>
          </cell>
          <cell r="G113" t="str">
            <v>Magico</v>
          </cell>
          <cell r="H113">
            <v>7</v>
          </cell>
          <cell r="I113">
            <v>40352</v>
          </cell>
        </row>
        <row r="114">
          <cell r="A114">
            <v>2.37</v>
          </cell>
          <cell r="D114">
            <v>10000000</v>
          </cell>
          <cell r="G114" t="str">
            <v>Magico</v>
          </cell>
          <cell r="H114">
            <v>7</v>
          </cell>
          <cell r="I114">
            <v>40350</v>
          </cell>
        </row>
        <row r="115">
          <cell r="A115">
            <v>2.37</v>
          </cell>
          <cell r="D115">
            <v>2000000</v>
          </cell>
          <cell r="G115" t="str">
            <v>Ammold</v>
          </cell>
          <cell r="H115">
            <v>5</v>
          </cell>
          <cell r="I115">
            <v>40348</v>
          </cell>
        </row>
        <row r="116">
          <cell r="A116">
            <v>2.37</v>
          </cell>
          <cell r="D116">
            <v>10000000</v>
          </cell>
          <cell r="G116" t="str">
            <v>Onga</v>
          </cell>
          <cell r="H116">
            <v>4</v>
          </cell>
          <cell r="I116">
            <v>40346</v>
          </cell>
        </row>
        <row r="117">
          <cell r="A117">
            <v>2.36</v>
          </cell>
          <cell r="D117">
            <v>262000000</v>
          </cell>
          <cell r="G117" t="str">
            <v>Onga</v>
          </cell>
          <cell r="H117">
            <v>4</v>
          </cell>
          <cell r="I117">
            <v>40344</v>
          </cell>
        </row>
        <row r="118">
          <cell r="A118">
            <v>2.35</v>
          </cell>
          <cell r="D118">
            <v>25000000</v>
          </cell>
          <cell r="G118" t="str">
            <v>Onga</v>
          </cell>
          <cell r="H118">
            <v>4</v>
          </cell>
          <cell r="I118">
            <v>40342</v>
          </cell>
        </row>
        <row r="119">
          <cell r="A119">
            <v>2.34</v>
          </cell>
          <cell r="D119">
            <v>300000000</v>
          </cell>
          <cell r="G119" t="str">
            <v>Pator</v>
          </cell>
          <cell r="H119">
            <v>4</v>
          </cell>
          <cell r="I119">
            <v>40340</v>
          </cell>
        </row>
        <row r="120">
          <cell r="A120">
            <v>2.33</v>
          </cell>
          <cell r="D120">
            <v>40000000</v>
          </cell>
          <cell r="G120" t="str">
            <v>Magico</v>
          </cell>
          <cell r="H120">
            <v>7</v>
          </cell>
          <cell r="I120">
            <v>40338</v>
          </cell>
        </row>
        <row r="121">
          <cell r="A121">
            <v>2.3199999999999998</v>
          </cell>
          <cell r="D121">
            <v>400000000</v>
          </cell>
          <cell r="G121" t="str">
            <v>Rens</v>
          </cell>
          <cell r="H121">
            <v>1</v>
          </cell>
          <cell r="I121">
            <v>40336</v>
          </cell>
        </row>
        <row r="122">
          <cell r="A122">
            <v>2.31</v>
          </cell>
          <cell r="D122">
            <v>800000000</v>
          </cell>
          <cell r="G122" t="str">
            <v>Illinfrik</v>
          </cell>
          <cell r="H122">
            <v>5</v>
          </cell>
          <cell r="I122">
            <v>40334</v>
          </cell>
        </row>
        <row r="123">
          <cell r="A123">
            <v>2.31</v>
          </cell>
          <cell r="D123">
            <v>4000000</v>
          </cell>
          <cell r="G123" t="str">
            <v>Malukker</v>
          </cell>
          <cell r="H123">
            <v>2</v>
          </cell>
          <cell r="I123">
            <v>40332</v>
          </cell>
        </row>
        <row r="124">
          <cell r="A124">
            <v>2.2999999999999998</v>
          </cell>
          <cell r="D124">
            <v>300000000</v>
          </cell>
          <cell r="G124" t="str">
            <v>Malukker</v>
          </cell>
          <cell r="H124">
            <v>2</v>
          </cell>
          <cell r="I124">
            <v>40330</v>
          </cell>
        </row>
        <row r="125">
          <cell r="A125">
            <v>2.29</v>
          </cell>
          <cell r="D125">
            <v>8335395</v>
          </cell>
          <cell r="G125" t="str">
            <v>Pator</v>
          </cell>
          <cell r="H125">
            <v>4</v>
          </cell>
          <cell r="I125">
            <v>40328</v>
          </cell>
        </row>
        <row r="126">
          <cell r="A126">
            <v>2.29</v>
          </cell>
          <cell r="D126">
            <v>90000000</v>
          </cell>
          <cell r="G126" t="str">
            <v>Illinfrik</v>
          </cell>
          <cell r="H126">
            <v>4</v>
          </cell>
          <cell r="I126">
            <v>40326</v>
          </cell>
        </row>
        <row r="127">
          <cell r="A127">
            <v>2.2799</v>
          </cell>
          <cell r="D127">
            <v>150150150</v>
          </cell>
          <cell r="G127" t="str">
            <v>Onga</v>
          </cell>
          <cell r="H127">
            <v>3</v>
          </cell>
          <cell r="I127">
            <v>40324</v>
          </cell>
        </row>
        <row r="128">
          <cell r="A128">
            <v>2.2599</v>
          </cell>
          <cell r="D128">
            <v>2400000</v>
          </cell>
          <cell r="G128" t="str">
            <v>Ammold</v>
          </cell>
          <cell r="H128">
            <v>2</v>
          </cell>
          <cell r="I128">
            <v>40322</v>
          </cell>
        </row>
        <row r="129">
          <cell r="A129">
            <v>2.25</v>
          </cell>
          <cell r="D129">
            <v>1022000000</v>
          </cell>
          <cell r="G129" t="str">
            <v>Pator</v>
          </cell>
          <cell r="H129">
            <v>4</v>
          </cell>
          <cell r="I129">
            <v>40320</v>
          </cell>
        </row>
        <row r="130">
          <cell r="A130">
            <v>2.25</v>
          </cell>
          <cell r="D130">
            <v>50000000</v>
          </cell>
          <cell r="G130" t="str">
            <v>Ammold</v>
          </cell>
          <cell r="H130">
            <v>2</v>
          </cell>
          <cell r="I130">
            <v>40318</v>
          </cell>
        </row>
        <row r="131">
          <cell r="A131">
            <v>2.2400000000000002</v>
          </cell>
          <cell r="D131">
            <v>10000000</v>
          </cell>
          <cell r="G131" t="str">
            <v>Ammold</v>
          </cell>
          <cell r="H131">
            <v>2</v>
          </cell>
          <cell r="I131">
            <v>40316</v>
          </cell>
        </row>
        <row r="132">
          <cell r="A132">
            <v>2.2400000000000002</v>
          </cell>
          <cell r="D132">
            <v>20000000</v>
          </cell>
          <cell r="G132" t="str">
            <v>Onga</v>
          </cell>
          <cell r="H132">
            <v>3</v>
          </cell>
          <cell r="I132">
            <v>40314</v>
          </cell>
        </row>
        <row r="133">
          <cell r="A133">
            <v>2.23</v>
          </cell>
          <cell r="D133">
            <v>6000000</v>
          </cell>
          <cell r="G133" t="str">
            <v>Rens</v>
          </cell>
          <cell r="H133">
            <v>1</v>
          </cell>
          <cell r="I133">
            <v>40312</v>
          </cell>
        </row>
        <row r="134">
          <cell r="A134">
            <v>2.23</v>
          </cell>
          <cell r="D134">
            <v>300000000</v>
          </cell>
          <cell r="G134" t="str">
            <v>Pator</v>
          </cell>
          <cell r="H134">
            <v>4</v>
          </cell>
          <cell r="I134">
            <v>40310</v>
          </cell>
        </row>
        <row r="135">
          <cell r="A135">
            <v>2.2200000000000002</v>
          </cell>
          <cell r="D135">
            <v>25000000</v>
          </cell>
          <cell r="G135" t="str">
            <v>Abudban</v>
          </cell>
          <cell r="H135">
            <v>4</v>
          </cell>
          <cell r="I135">
            <v>40308</v>
          </cell>
        </row>
        <row r="136">
          <cell r="A136">
            <v>2.21</v>
          </cell>
          <cell r="D136">
            <v>50000000</v>
          </cell>
          <cell r="G136" t="str">
            <v>Ammold</v>
          </cell>
          <cell r="H136">
            <v>2</v>
          </cell>
          <cell r="I136">
            <v>40306</v>
          </cell>
        </row>
        <row r="137">
          <cell r="A137">
            <v>2.21</v>
          </cell>
          <cell r="D137">
            <v>80000000</v>
          </cell>
          <cell r="G137" t="str">
            <v>Abudban</v>
          </cell>
          <cell r="H137">
            <v>4</v>
          </cell>
          <cell r="I137">
            <v>40304</v>
          </cell>
        </row>
        <row r="138">
          <cell r="A138">
            <v>2.21</v>
          </cell>
          <cell r="D138">
            <v>100000000</v>
          </cell>
          <cell r="G138" t="str">
            <v>Abudban</v>
          </cell>
          <cell r="H138">
            <v>4</v>
          </cell>
          <cell r="I138">
            <v>40302</v>
          </cell>
        </row>
        <row r="139">
          <cell r="A139">
            <v>2.21</v>
          </cell>
          <cell r="D139">
            <v>250000</v>
          </cell>
          <cell r="G139" t="str">
            <v>Eystur</v>
          </cell>
          <cell r="H139">
            <v>6</v>
          </cell>
          <cell r="I139">
            <v>40300</v>
          </cell>
        </row>
        <row r="140">
          <cell r="A140">
            <v>2.2000000000000002</v>
          </cell>
          <cell r="D140">
            <v>3000000</v>
          </cell>
          <cell r="G140" t="str">
            <v>Eystur</v>
          </cell>
          <cell r="H140">
            <v>6</v>
          </cell>
          <cell r="I140">
            <v>40298</v>
          </cell>
        </row>
        <row r="141">
          <cell r="A141">
            <v>2.2000000000000002</v>
          </cell>
          <cell r="D141">
            <v>100000000</v>
          </cell>
          <cell r="G141" t="str">
            <v>Ammold</v>
          </cell>
          <cell r="H141">
            <v>2</v>
          </cell>
          <cell r="I141">
            <v>40296</v>
          </cell>
        </row>
        <row r="142">
          <cell r="A142">
            <v>2.19</v>
          </cell>
          <cell r="D142">
            <v>10000000</v>
          </cell>
          <cell r="G142" t="str">
            <v>Frarn</v>
          </cell>
          <cell r="H142">
            <v>7</v>
          </cell>
          <cell r="I142">
            <v>40294</v>
          </cell>
        </row>
        <row r="143">
          <cell r="A143">
            <v>2.1800000000000002</v>
          </cell>
          <cell r="D143">
            <v>300000000</v>
          </cell>
          <cell r="G143" t="str">
            <v>Rens</v>
          </cell>
          <cell r="H143">
            <v>1</v>
          </cell>
          <cell r="I143">
            <v>40292</v>
          </cell>
        </row>
        <row r="144">
          <cell r="A144">
            <v>2.1800000000000002</v>
          </cell>
          <cell r="D144">
            <v>180000000</v>
          </cell>
          <cell r="G144" t="str">
            <v>Frarn</v>
          </cell>
          <cell r="H144">
            <v>6</v>
          </cell>
          <cell r="I144">
            <v>40290</v>
          </cell>
        </row>
        <row r="145">
          <cell r="A145">
            <v>2.17</v>
          </cell>
          <cell r="D145">
            <v>93000000</v>
          </cell>
          <cell r="G145" t="str">
            <v>Frarn</v>
          </cell>
          <cell r="H145">
            <v>5</v>
          </cell>
          <cell r="I145">
            <v>40288</v>
          </cell>
        </row>
        <row r="146">
          <cell r="A146">
            <v>2.17</v>
          </cell>
          <cell r="D146">
            <v>10000000</v>
          </cell>
          <cell r="G146" t="str">
            <v>Onga</v>
          </cell>
          <cell r="H146">
            <v>3</v>
          </cell>
          <cell r="I146">
            <v>40286</v>
          </cell>
        </row>
        <row r="147">
          <cell r="A147">
            <v>2.17</v>
          </cell>
          <cell r="D147">
            <v>16200000</v>
          </cell>
          <cell r="G147" t="str">
            <v>Frarn</v>
          </cell>
          <cell r="H147">
            <v>5</v>
          </cell>
          <cell r="I147">
            <v>40284</v>
          </cell>
        </row>
        <row r="148">
          <cell r="A148">
            <v>2.16</v>
          </cell>
          <cell r="D148">
            <v>10000000</v>
          </cell>
          <cell r="G148" t="str">
            <v>Frarn</v>
          </cell>
          <cell r="H148">
            <v>5</v>
          </cell>
          <cell r="I148">
            <v>40282</v>
          </cell>
        </row>
        <row r="149">
          <cell r="A149">
            <v>2.14</v>
          </cell>
          <cell r="D149">
            <v>2000000</v>
          </cell>
          <cell r="G149" t="str">
            <v>Eystur</v>
          </cell>
          <cell r="H149">
            <v>6</v>
          </cell>
          <cell r="I149">
            <v>40280</v>
          </cell>
        </row>
        <row r="150">
          <cell r="A150">
            <v>2.13</v>
          </cell>
          <cell r="D150">
            <v>100000000</v>
          </cell>
          <cell r="G150" t="str">
            <v>Pator</v>
          </cell>
          <cell r="H150">
            <v>5</v>
          </cell>
          <cell r="I150">
            <v>40278</v>
          </cell>
        </row>
        <row r="151">
          <cell r="A151">
            <v>2.13</v>
          </cell>
          <cell r="D151">
            <v>100000000</v>
          </cell>
          <cell r="G151" t="str">
            <v>Ammold</v>
          </cell>
          <cell r="H151">
            <v>2</v>
          </cell>
          <cell r="I151">
            <v>40276</v>
          </cell>
        </row>
        <row r="152">
          <cell r="A152">
            <v>2.12</v>
          </cell>
          <cell r="D152">
            <v>50000000</v>
          </cell>
          <cell r="G152" t="str">
            <v>Abudban</v>
          </cell>
          <cell r="H152">
            <v>4</v>
          </cell>
          <cell r="I152">
            <v>40274</v>
          </cell>
        </row>
        <row r="153">
          <cell r="A153">
            <v>2.12</v>
          </cell>
          <cell r="D153">
            <v>500000000</v>
          </cell>
          <cell r="G153" t="str">
            <v>Pator</v>
          </cell>
          <cell r="H153">
            <v>4</v>
          </cell>
          <cell r="I153">
            <v>40272</v>
          </cell>
        </row>
        <row r="154">
          <cell r="A154">
            <v>2.12</v>
          </cell>
          <cell r="D154">
            <v>500000000</v>
          </cell>
          <cell r="G154" t="str">
            <v>Pator</v>
          </cell>
          <cell r="H154">
            <v>4</v>
          </cell>
          <cell r="I154">
            <v>40270</v>
          </cell>
        </row>
        <row r="155">
          <cell r="A155">
            <v>2.12</v>
          </cell>
          <cell r="D155">
            <v>20000000</v>
          </cell>
          <cell r="G155" t="str">
            <v>Rens</v>
          </cell>
          <cell r="H155">
            <v>1</v>
          </cell>
          <cell r="I155">
            <v>40268</v>
          </cell>
        </row>
        <row r="156">
          <cell r="A156">
            <v>2.12</v>
          </cell>
          <cell r="D156">
            <v>20000000</v>
          </cell>
          <cell r="G156" t="str">
            <v>Odatrik</v>
          </cell>
          <cell r="H156">
            <v>6</v>
          </cell>
          <cell r="I156">
            <v>40266</v>
          </cell>
        </row>
        <row r="157">
          <cell r="A157">
            <v>2.11</v>
          </cell>
          <cell r="D157">
            <v>400000000</v>
          </cell>
          <cell r="G157" t="str">
            <v>Rens</v>
          </cell>
          <cell r="H157">
            <v>1</v>
          </cell>
          <cell r="I157">
            <v>40264</v>
          </cell>
        </row>
        <row r="158">
          <cell r="A158">
            <v>2.11</v>
          </cell>
          <cell r="D158">
            <v>10000000</v>
          </cell>
          <cell r="G158" t="str">
            <v>Magico</v>
          </cell>
          <cell r="H158">
            <v>7</v>
          </cell>
          <cell r="I158">
            <v>40262</v>
          </cell>
        </row>
        <row r="159">
          <cell r="A159">
            <v>2.11</v>
          </cell>
          <cell r="D159">
            <v>100000000</v>
          </cell>
          <cell r="G159" t="str">
            <v>Pator</v>
          </cell>
          <cell r="H159">
            <v>4</v>
          </cell>
          <cell r="I159">
            <v>40260</v>
          </cell>
        </row>
        <row r="160">
          <cell r="A160">
            <v>2.09</v>
          </cell>
          <cell r="D160">
            <v>5000000</v>
          </cell>
          <cell r="G160" t="str">
            <v>Abudban</v>
          </cell>
          <cell r="H160">
            <v>3</v>
          </cell>
          <cell r="I160">
            <v>40258</v>
          </cell>
        </row>
        <row r="161">
          <cell r="A161">
            <v>2.09</v>
          </cell>
          <cell r="D161">
            <v>2000000</v>
          </cell>
          <cell r="G161" t="str">
            <v>Rens</v>
          </cell>
          <cell r="H161">
            <v>8</v>
          </cell>
          <cell r="I161">
            <v>40256</v>
          </cell>
        </row>
        <row r="162">
          <cell r="A162">
            <v>2.09</v>
          </cell>
          <cell r="D162">
            <v>150000000</v>
          </cell>
          <cell r="G162" t="str">
            <v>Eystur</v>
          </cell>
          <cell r="H162">
            <v>11</v>
          </cell>
          <cell r="I162">
            <v>40254</v>
          </cell>
        </row>
        <row r="163">
          <cell r="A163">
            <v>2.08</v>
          </cell>
          <cell r="D163">
            <v>65000000</v>
          </cell>
          <cell r="G163" t="str">
            <v>Malukker</v>
          </cell>
          <cell r="H163">
            <v>2</v>
          </cell>
          <cell r="I163">
            <v>40252</v>
          </cell>
        </row>
        <row r="164">
          <cell r="A164">
            <v>2.0699999999999998</v>
          </cell>
          <cell r="D164">
            <v>50000000</v>
          </cell>
          <cell r="G164" t="str">
            <v>Abudban</v>
          </cell>
          <cell r="H164">
            <v>3</v>
          </cell>
          <cell r="I164">
            <v>40250</v>
          </cell>
        </row>
        <row r="165">
          <cell r="A165">
            <v>2.0699999999999998</v>
          </cell>
          <cell r="D165">
            <v>1014369479</v>
          </cell>
          <cell r="G165" t="str">
            <v>Auga</v>
          </cell>
          <cell r="H165">
            <v>3</v>
          </cell>
          <cell r="I165">
            <v>40248</v>
          </cell>
        </row>
        <row r="166">
          <cell r="A166">
            <v>2.0699999999999998</v>
          </cell>
          <cell r="D166">
            <v>75000000</v>
          </cell>
          <cell r="G166" t="str">
            <v>Pator</v>
          </cell>
          <cell r="H166">
            <v>4</v>
          </cell>
          <cell r="I166">
            <v>40246</v>
          </cell>
        </row>
        <row r="167">
          <cell r="A167">
            <v>2.0699999999999998</v>
          </cell>
          <cell r="D167">
            <v>65000000</v>
          </cell>
          <cell r="G167" t="str">
            <v>Malukker</v>
          </cell>
          <cell r="H167">
            <v>2</v>
          </cell>
          <cell r="I167">
            <v>40244</v>
          </cell>
        </row>
        <row r="168">
          <cell r="A168">
            <v>2.06</v>
          </cell>
          <cell r="D168">
            <v>50000000</v>
          </cell>
          <cell r="G168" t="str">
            <v>Ammold</v>
          </cell>
          <cell r="H168">
            <v>2</v>
          </cell>
          <cell r="I168">
            <v>40242</v>
          </cell>
        </row>
        <row r="169">
          <cell r="A169">
            <v>2.06</v>
          </cell>
          <cell r="D169">
            <v>1500000</v>
          </cell>
          <cell r="G169" t="str">
            <v>Abudban</v>
          </cell>
          <cell r="H169">
            <v>3</v>
          </cell>
          <cell r="I169">
            <v>40240</v>
          </cell>
        </row>
        <row r="170">
          <cell r="A170">
            <v>2.06</v>
          </cell>
          <cell r="D170">
            <v>4700000</v>
          </cell>
          <cell r="G170" t="str">
            <v>Abudban</v>
          </cell>
          <cell r="H170">
            <v>3</v>
          </cell>
          <cell r="I170">
            <v>40238</v>
          </cell>
        </row>
        <row r="171">
          <cell r="A171">
            <v>2.06</v>
          </cell>
          <cell r="D171">
            <v>210000000</v>
          </cell>
          <cell r="G171" t="str">
            <v>Magico</v>
          </cell>
          <cell r="H171">
            <v>3</v>
          </cell>
          <cell r="I171">
            <v>40236</v>
          </cell>
        </row>
        <row r="172">
          <cell r="A172">
            <v>2.06</v>
          </cell>
          <cell r="D172">
            <v>1000000</v>
          </cell>
          <cell r="G172" t="str">
            <v>Rens</v>
          </cell>
          <cell r="H172">
            <v>7</v>
          </cell>
          <cell r="I172">
            <v>40234</v>
          </cell>
        </row>
        <row r="173">
          <cell r="A173">
            <v>2.0499999999999998</v>
          </cell>
          <cell r="D173">
            <v>8000000</v>
          </cell>
          <cell r="G173" t="str">
            <v>Onga</v>
          </cell>
          <cell r="H173">
            <v>5</v>
          </cell>
          <cell r="I173">
            <v>40232</v>
          </cell>
        </row>
        <row r="174">
          <cell r="A174">
            <v>2.04</v>
          </cell>
          <cell r="D174">
            <v>50000000</v>
          </cell>
          <cell r="G174" t="str">
            <v>Abudban</v>
          </cell>
          <cell r="H174">
            <v>4</v>
          </cell>
          <cell r="I174">
            <v>40230</v>
          </cell>
        </row>
        <row r="175">
          <cell r="A175">
            <v>2.04</v>
          </cell>
          <cell r="D175">
            <v>50000000</v>
          </cell>
          <cell r="G175" t="str">
            <v>Malukker</v>
          </cell>
          <cell r="H175">
            <v>4</v>
          </cell>
          <cell r="I175">
            <v>40228</v>
          </cell>
        </row>
        <row r="176">
          <cell r="A176">
            <v>2.0299</v>
          </cell>
          <cell r="D176">
            <v>20000000</v>
          </cell>
          <cell r="G176" t="str">
            <v>Ammold</v>
          </cell>
          <cell r="H176">
            <v>2</v>
          </cell>
          <cell r="I176">
            <v>40226</v>
          </cell>
        </row>
        <row r="177">
          <cell r="A177">
            <v>2.0299</v>
          </cell>
          <cell r="D177">
            <v>400000000</v>
          </cell>
          <cell r="G177" t="str">
            <v>Ammold</v>
          </cell>
          <cell r="H177">
            <v>2</v>
          </cell>
          <cell r="I177">
            <v>40224</v>
          </cell>
        </row>
        <row r="178">
          <cell r="A178">
            <v>2.02</v>
          </cell>
          <cell r="D178">
            <v>50000000</v>
          </cell>
          <cell r="G178" t="str">
            <v>Rens</v>
          </cell>
          <cell r="H178">
            <v>7</v>
          </cell>
          <cell r="I178">
            <v>40222</v>
          </cell>
        </row>
        <row r="179">
          <cell r="A179">
            <v>2.0099</v>
          </cell>
          <cell r="D179">
            <v>9341299</v>
          </cell>
          <cell r="G179" t="str">
            <v>Endrulf</v>
          </cell>
          <cell r="H179">
            <v>4</v>
          </cell>
          <cell r="I179">
            <v>40220</v>
          </cell>
        </row>
        <row r="180">
          <cell r="A180">
            <v>2.0099</v>
          </cell>
          <cell r="D180">
            <v>100000000</v>
          </cell>
          <cell r="G180" t="str">
            <v>Malukker</v>
          </cell>
          <cell r="H180">
            <v>2</v>
          </cell>
          <cell r="I180">
            <v>40218</v>
          </cell>
        </row>
        <row r="181">
          <cell r="A181">
            <v>2</v>
          </cell>
          <cell r="D181">
            <v>100000000</v>
          </cell>
          <cell r="G181" t="str">
            <v>Odatrik</v>
          </cell>
          <cell r="H181">
            <v>6</v>
          </cell>
          <cell r="I181">
            <v>40216</v>
          </cell>
        </row>
        <row r="182">
          <cell r="A182">
            <v>2</v>
          </cell>
          <cell r="D182">
            <v>1000000</v>
          </cell>
          <cell r="G182" t="str">
            <v>Ammold</v>
          </cell>
          <cell r="H182">
            <v>2</v>
          </cell>
          <cell r="I182">
            <v>40214</v>
          </cell>
        </row>
        <row r="183">
          <cell r="A183">
            <v>2</v>
          </cell>
          <cell r="D183">
            <v>40000000</v>
          </cell>
          <cell r="G183" t="str">
            <v>Abudban</v>
          </cell>
          <cell r="H183">
            <v>3</v>
          </cell>
          <cell r="I183">
            <v>40212</v>
          </cell>
        </row>
        <row r="184">
          <cell r="A184">
            <v>1.99</v>
          </cell>
          <cell r="D184">
            <v>400000000</v>
          </cell>
          <cell r="G184" t="str">
            <v>Pator</v>
          </cell>
          <cell r="H184">
            <v>4</v>
          </cell>
          <cell r="I184">
            <v>40210</v>
          </cell>
        </row>
        <row r="185">
          <cell r="A185">
            <v>1.99</v>
          </cell>
          <cell r="D185">
            <v>30000000</v>
          </cell>
          <cell r="G185" t="str">
            <v>Abudban</v>
          </cell>
          <cell r="H185">
            <v>3</v>
          </cell>
          <cell r="I185">
            <v>40208</v>
          </cell>
        </row>
        <row r="186">
          <cell r="A186">
            <v>1.98</v>
          </cell>
          <cell r="D186">
            <v>200000000</v>
          </cell>
          <cell r="G186" t="str">
            <v>Pator</v>
          </cell>
          <cell r="H186">
            <v>4</v>
          </cell>
          <cell r="I186">
            <v>40206</v>
          </cell>
        </row>
        <row r="187">
          <cell r="A187">
            <v>1.98</v>
          </cell>
          <cell r="D187">
            <v>400000000</v>
          </cell>
          <cell r="G187" t="str">
            <v>Abudban</v>
          </cell>
          <cell r="H187">
            <v>2</v>
          </cell>
          <cell r="I187">
            <v>40204</v>
          </cell>
        </row>
        <row r="188">
          <cell r="A188">
            <v>1.98</v>
          </cell>
          <cell r="D188">
            <v>1000000</v>
          </cell>
          <cell r="G188" t="str">
            <v>Abudban</v>
          </cell>
          <cell r="H188">
            <v>2</v>
          </cell>
          <cell r="I188">
            <v>40202</v>
          </cell>
        </row>
        <row r="189">
          <cell r="A189">
            <v>1.97</v>
          </cell>
          <cell r="D189">
            <v>20000000</v>
          </cell>
          <cell r="G189" t="str">
            <v>Pator</v>
          </cell>
          <cell r="H189">
            <v>4</v>
          </cell>
          <cell r="I189">
            <v>40200</v>
          </cell>
        </row>
        <row r="190">
          <cell r="A190">
            <v>1.9</v>
          </cell>
          <cell r="D190">
            <v>110000000</v>
          </cell>
          <cell r="G190" t="str">
            <v>Abudban</v>
          </cell>
          <cell r="H190">
            <v>3</v>
          </cell>
          <cell r="I190">
            <v>40198</v>
          </cell>
        </row>
        <row r="191">
          <cell r="A191">
            <v>1.9</v>
          </cell>
          <cell r="D191">
            <v>100000000</v>
          </cell>
          <cell r="G191" t="str">
            <v>Endrulf</v>
          </cell>
          <cell r="H191">
            <v>3</v>
          </cell>
          <cell r="I191">
            <v>40196</v>
          </cell>
        </row>
        <row r="192">
          <cell r="A192">
            <v>1.9</v>
          </cell>
          <cell r="D192">
            <v>10000000</v>
          </cell>
          <cell r="G192" t="str">
            <v>Illinfrik</v>
          </cell>
          <cell r="H192">
            <v>4</v>
          </cell>
          <cell r="I192">
            <v>40194</v>
          </cell>
        </row>
        <row r="193">
          <cell r="A193">
            <v>1.86</v>
          </cell>
          <cell r="D193">
            <v>500000000</v>
          </cell>
          <cell r="G193" t="str">
            <v>Ammold</v>
          </cell>
          <cell r="H193">
            <v>2</v>
          </cell>
          <cell r="I193">
            <v>40192</v>
          </cell>
        </row>
        <row r="194">
          <cell r="A194">
            <v>1.79</v>
          </cell>
          <cell r="D194">
            <v>60000000</v>
          </cell>
          <cell r="G194" t="str">
            <v>Malukker</v>
          </cell>
          <cell r="H194">
            <v>5</v>
          </cell>
          <cell r="I194">
            <v>40190</v>
          </cell>
        </row>
        <row r="195">
          <cell r="A195">
            <v>1.72</v>
          </cell>
          <cell r="D195">
            <v>200000000</v>
          </cell>
          <cell r="G195" t="str">
            <v>Odatrik</v>
          </cell>
          <cell r="H195">
            <v>6</v>
          </cell>
          <cell r="I195">
            <v>40188</v>
          </cell>
        </row>
        <row r="196">
          <cell r="A196">
            <v>1.72</v>
          </cell>
          <cell r="D196">
            <v>50000000</v>
          </cell>
          <cell r="G196" t="str">
            <v>Malukker</v>
          </cell>
          <cell r="H196">
            <v>2</v>
          </cell>
          <cell r="I196">
            <v>40186</v>
          </cell>
        </row>
        <row r="197">
          <cell r="A197">
            <v>1.7</v>
          </cell>
          <cell r="D197">
            <v>4000000</v>
          </cell>
          <cell r="G197" t="str">
            <v>Onga</v>
          </cell>
          <cell r="H197">
            <v>3</v>
          </cell>
          <cell r="I197">
            <v>40184</v>
          </cell>
        </row>
        <row r="198">
          <cell r="A198">
            <v>1.7</v>
          </cell>
          <cell r="D198">
            <v>10000000</v>
          </cell>
          <cell r="G198" t="str">
            <v>Magico</v>
          </cell>
          <cell r="H198">
            <v>2</v>
          </cell>
          <cell r="I198">
            <v>40182</v>
          </cell>
        </row>
        <row r="199">
          <cell r="A199">
            <v>1.69</v>
          </cell>
          <cell r="D199">
            <v>20000000</v>
          </cell>
          <cell r="G199" t="str">
            <v>Frarn</v>
          </cell>
          <cell r="H199">
            <v>6</v>
          </cell>
          <cell r="I199">
            <v>40180</v>
          </cell>
        </row>
        <row r="200">
          <cell r="A200">
            <v>1.64</v>
          </cell>
          <cell r="D200">
            <v>100000000</v>
          </cell>
          <cell r="G200" t="str">
            <v>Malukker</v>
          </cell>
          <cell r="H200">
            <v>9</v>
          </cell>
          <cell r="I200">
            <v>40178</v>
          </cell>
        </row>
        <row r="201">
          <cell r="A201">
            <v>1.54</v>
          </cell>
          <cell r="D201">
            <v>10000000</v>
          </cell>
          <cell r="G201" t="str">
            <v>Abudban</v>
          </cell>
          <cell r="H201">
            <v>3</v>
          </cell>
          <cell r="I201">
            <v>40176</v>
          </cell>
        </row>
        <row r="202">
          <cell r="A202">
            <v>1.53</v>
          </cell>
          <cell r="D202">
            <v>500000000</v>
          </cell>
          <cell r="G202" t="str">
            <v>Rens</v>
          </cell>
          <cell r="H202">
            <v>1</v>
          </cell>
          <cell r="I202">
            <v>40174</v>
          </cell>
        </row>
        <row r="203">
          <cell r="A203">
            <v>1.52</v>
          </cell>
          <cell r="D203">
            <v>400000000</v>
          </cell>
          <cell r="G203" t="str">
            <v>Ammold</v>
          </cell>
          <cell r="H203">
            <v>2</v>
          </cell>
          <cell r="I203">
            <v>40172</v>
          </cell>
        </row>
        <row r="204">
          <cell r="A204">
            <v>1.5</v>
          </cell>
          <cell r="D204">
            <v>100000</v>
          </cell>
          <cell r="G204" t="str">
            <v>Abudban</v>
          </cell>
          <cell r="H204">
            <v>3</v>
          </cell>
          <cell r="I204">
            <v>40170</v>
          </cell>
        </row>
        <row r="205">
          <cell r="A205">
            <v>1.5</v>
          </cell>
          <cell r="D205">
            <v>1000000</v>
          </cell>
          <cell r="G205" t="str">
            <v>Pator</v>
          </cell>
          <cell r="H205">
            <v>6</v>
          </cell>
          <cell r="I205">
            <v>40168</v>
          </cell>
        </row>
        <row r="206">
          <cell r="A206">
            <v>1</v>
          </cell>
          <cell r="D206">
            <v>20000000</v>
          </cell>
          <cell r="G206" t="str">
            <v>Malukker</v>
          </cell>
          <cell r="H206">
            <v>2</v>
          </cell>
          <cell r="I206">
            <v>40166</v>
          </cell>
        </row>
        <row r="207">
          <cell r="A207">
            <v>0.08</v>
          </cell>
          <cell r="D207">
            <v>200000000</v>
          </cell>
          <cell r="G207" t="str">
            <v>Malukker</v>
          </cell>
          <cell r="H207">
            <v>2</v>
          </cell>
          <cell r="I207">
            <v>40164</v>
          </cell>
        </row>
      </sheetData>
      <sheetData sheetId="23">
        <row r="5">
          <cell r="N5" t="str">
            <v>Chad</v>
          </cell>
          <cell r="O5">
            <v>40676</v>
          </cell>
          <cell r="P5">
            <v>1</v>
          </cell>
        </row>
        <row r="6">
          <cell r="A6" t="str">
            <v>John</v>
          </cell>
          <cell r="B6" t="str">
            <v>North</v>
          </cell>
          <cell r="C6">
            <v>76</v>
          </cell>
          <cell r="N6" t="str">
            <v>Chad</v>
          </cell>
          <cell r="O6">
            <v>40707</v>
          </cell>
          <cell r="P6">
            <v>3</v>
          </cell>
        </row>
        <row r="7">
          <cell r="A7" t="str">
            <v>Jim</v>
          </cell>
          <cell r="B7" t="str">
            <v>South</v>
          </cell>
          <cell r="C7">
            <v>94</v>
          </cell>
          <cell r="N7" t="str">
            <v>Chris</v>
          </cell>
          <cell r="O7">
            <v>40706</v>
          </cell>
          <cell r="P7">
            <v>1</v>
          </cell>
        </row>
        <row r="8">
          <cell r="A8" t="str">
            <v>James</v>
          </cell>
          <cell r="B8" t="str">
            <v>North</v>
          </cell>
          <cell r="C8">
            <v>54</v>
          </cell>
          <cell r="N8" t="str">
            <v>Charlie</v>
          </cell>
          <cell r="O8">
            <v>40716</v>
          </cell>
          <cell r="P8">
            <v>3</v>
          </cell>
        </row>
        <row r="9">
          <cell r="A9" t="str">
            <v>John</v>
          </cell>
          <cell r="B9" t="str">
            <v>North</v>
          </cell>
          <cell r="C9">
            <v>66</v>
          </cell>
          <cell r="N9" t="str">
            <v>Callum</v>
          </cell>
          <cell r="O9">
            <v>40691</v>
          </cell>
          <cell r="P9">
            <v>4</v>
          </cell>
        </row>
        <row r="10">
          <cell r="A10" t="str">
            <v>Jim</v>
          </cell>
          <cell r="B10" t="str">
            <v>South</v>
          </cell>
          <cell r="C10">
            <v>70</v>
          </cell>
          <cell r="N10" t="str">
            <v>Callum</v>
          </cell>
          <cell r="O10">
            <v>40706</v>
          </cell>
          <cell r="P10">
            <v>1</v>
          </cell>
        </row>
        <row r="11">
          <cell r="A11" t="str">
            <v>James</v>
          </cell>
          <cell r="B11" t="str">
            <v>North</v>
          </cell>
          <cell r="C11">
            <v>80</v>
          </cell>
          <cell r="N11" t="str">
            <v>Chad</v>
          </cell>
          <cell r="O11">
            <v>40716</v>
          </cell>
          <cell r="P11">
            <v>1</v>
          </cell>
        </row>
        <row r="12">
          <cell r="N12" t="str">
            <v>Craig</v>
          </cell>
          <cell r="O12">
            <v>40716</v>
          </cell>
          <cell r="P12">
            <v>1</v>
          </cell>
        </row>
        <row r="13">
          <cell r="N13" t="str">
            <v>Connor</v>
          </cell>
          <cell r="O13">
            <v>40698</v>
          </cell>
          <cell r="P13">
            <v>2</v>
          </cell>
        </row>
        <row r="14">
          <cell r="N14" t="str">
            <v>Charlie</v>
          </cell>
          <cell r="O14">
            <v>40664</v>
          </cell>
          <cell r="P14">
            <v>4</v>
          </cell>
        </row>
        <row r="15">
          <cell r="N15" t="str">
            <v>Chris</v>
          </cell>
          <cell r="O15">
            <v>40665</v>
          </cell>
          <cell r="P15">
            <v>1</v>
          </cell>
        </row>
        <row r="16">
          <cell r="N16" t="str">
            <v>Connor</v>
          </cell>
          <cell r="O16">
            <v>40672</v>
          </cell>
          <cell r="P16">
            <v>3</v>
          </cell>
        </row>
        <row r="17">
          <cell r="N17" t="str">
            <v>Connor</v>
          </cell>
          <cell r="O17">
            <v>40667</v>
          </cell>
          <cell r="P17">
            <v>4</v>
          </cell>
        </row>
        <row r="18">
          <cell r="N18" t="str">
            <v>Callum</v>
          </cell>
          <cell r="O18">
            <v>40675</v>
          </cell>
          <cell r="P18">
            <v>1</v>
          </cell>
        </row>
        <row r="19">
          <cell r="N19" t="str">
            <v>Chris</v>
          </cell>
          <cell r="O19">
            <v>40706</v>
          </cell>
          <cell r="P19">
            <v>1</v>
          </cell>
        </row>
        <row r="20">
          <cell r="N20" t="str">
            <v>Carl</v>
          </cell>
          <cell r="O20">
            <v>40716</v>
          </cell>
          <cell r="P20">
            <v>1</v>
          </cell>
        </row>
        <row r="21">
          <cell r="N21" t="str">
            <v>Craig</v>
          </cell>
          <cell r="O21">
            <v>40699</v>
          </cell>
          <cell r="P21">
            <v>1</v>
          </cell>
        </row>
        <row r="22">
          <cell r="N22" t="str">
            <v>Callum</v>
          </cell>
          <cell r="O22">
            <v>40714</v>
          </cell>
          <cell r="P22">
            <v>4</v>
          </cell>
        </row>
        <row r="23">
          <cell r="N23" t="str">
            <v>Craig</v>
          </cell>
          <cell r="O23">
            <v>40666</v>
          </cell>
          <cell r="P23">
            <v>2</v>
          </cell>
        </row>
        <row r="24">
          <cell r="N24" t="str">
            <v>Connor</v>
          </cell>
          <cell r="O24">
            <v>40674</v>
          </cell>
          <cell r="P24">
            <v>3</v>
          </cell>
        </row>
        <row r="25">
          <cell r="N25" t="str">
            <v>Carl</v>
          </cell>
          <cell r="O25">
            <v>40681</v>
          </cell>
          <cell r="P25">
            <v>4</v>
          </cell>
        </row>
        <row r="26">
          <cell r="N26" t="str">
            <v>Chad</v>
          </cell>
          <cell r="O26">
            <v>40686</v>
          </cell>
          <cell r="P26">
            <v>4</v>
          </cell>
        </row>
        <row r="27">
          <cell r="N27" t="str">
            <v>Connor</v>
          </cell>
          <cell r="O27">
            <v>40695</v>
          </cell>
          <cell r="P27">
            <v>3</v>
          </cell>
        </row>
        <row r="28">
          <cell r="N28" t="str">
            <v>Callum</v>
          </cell>
          <cell r="O28">
            <v>40688</v>
          </cell>
          <cell r="P28">
            <v>3</v>
          </cell>
        </row>
        <row r="29">
          <cell r="N29" t="str">
            <v>Connor</v>
          </cell>
          <cell r="O29">
            <v>40667</v>
          </cell>
          <cell r="P29">
            <v>1</v>
          </cell>
        </row>
        <row r="30">
          <cell r="N30" t="str">
            <v>Chris</v>
          </cell>
          <cell r="O30">
            <v>40701</v>
          </cell>
          <cell r="P30">
            <v>3</v>
          </cell>
        </row>
        <row r="31">
          <cell r="N31" t="str">
            <v>Chris</v>
          </cell>
          <cell r="O31">
            <v>40703</v>
          </cell>
          <cell r="P31">
            <v>2</v>
          </cell>
        </row>
        <row r="32">
          <cell r="N32" t="str">
            <v>Chad</v>
          </cell>
          <cell r="O32">
            <v>40704</v>
          </cell>
          <cell r="P32">
            <v>1</v>
          </cell>
        </row>
        <row r="33">
          <cell r="N33" t="str">
            <v>Callum</v>
          </cell>
          <cell r="O33">
            <v>40722</v>
          </cell>
          <cell r="P33">
            <v>4</v>
          </cell>
        </row>
        <row r="34">
          <cell r="N34" t="str">
            <v>Chris</v>
          </cell>
          <cell r="O34">
            <v>40671</v>
          </cell>
          <cell r="P34">
            <v>1</v>
          </cell>
        </row>
        <row r="35">
          <cell r="N35" t="str">
            <v>Craig</v>
          </cell>
          <cell r="O35">
            <v>40702</v>
          </cell>
          <cell r="P35">
            <v>4</v>
          </cell>
        </row>
        <row r="36">
          <cell r="N36" t="str">
            <v>Carl</v>
          </cell>
          <cell r="O36">
            <v>40690</v>
          </cell>
          <cell r="P36">
            <v>3</v>
          </cell>
        </row>
        <row r="37">
          <cell r="N37" t="str">
            <v>Craig</v>
          </cell>
          <cell r="O37">
            <v>40703</v>
          </cell>
          <cell r="P37">
            <v>3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Spark Line 1"/>
      <sheetName val="Basic Spark Line 2"/>
      <sheetName val="Spark Line Options"/>
      <sheetName val="Sparkline Axis Options"/>
      <sheetName val="Using Sparklines Effectively"/>
      <sheetName val="Date Axis Type"/>
      <sheetName val="Sheet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 t="str">
            <v>Sales</v>
          </cell>
        </row>
        <row r="2">
          <cell r="B2">
            <v>695</v>
          </cell>
        </row>
        <row r="3">
          <cell r="B3">
            <v>687</v>
          </cell>
        </row>
        <row r="4">
          <cell r="B4">
            <v>687</v>
          </cell>
        </row>
        <row r="5">
          <cell r="B5">
            <v>695</v>
          </cell>
        </row>
        <row r="6">
          <cell r="B6">
            <v>708</v>
          </cell>
        </row>
        <row r="7">
          <cell r="B7">
            <v>719</v>
          </cell>
        </row>
        <row r="8">
          <cell r="B8">
            <v>726</v>
          </cell>
        </row>
        <row r="9">
          <cell r="B9">
            <v>727</v>
          </cell>
        </row>
        <row r="10">
          <cell r="B10">
            <v>735</v>
          </cell>
        </row>
        <row r="11">
          <cell r="B11">
            <v>744</v>
          </cell>
        </row>
        <row r="12">
          <cell r="B12">
            <v>744</v>
          </cell>
        </row>
        <row r="13">
          <cell r="B13">
            <v>740</v>
          </cell>
        </row>
        <row r="14">
          <cell r="B14">
            <v>740</v>
          </cell>
        </row>
        <row r="15">
          <cell r="B15">
            <v>735</v>
          </cell>
        </row>
        <row r="16">
          <cell r="B16">
            <v>750</v>
          </cell>
        </row>
        <row r="17">
          <cell r="B17">
            <v>743</v>
          </cell>
        </row>
        <row r="18">
          <cell r="B18">
            <v>743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Operations on Array Constants"/>
      <sheetName val="Example 1"/>
      <sheetName val="Conditional Sum Ex1"/>
      <sheetName val="AVG plus IF"/>
      <sheetName val="SUM plus SMALL"/>
      <sheetName val="SUM and Nested IF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B6">
            <v>12</v>
          </cell>
        </row>
        <row r="7">
          <cell r="B7">
            <v>-5</v>
          </cell>
        </row>
        <row r="8">
          <cell r="B8">
            <v>3</v>
          </cell>
        </row>
        <row r="9">
          <cell r="B9">
            <v>2</v>
          </cell>
        </row>
        <row r="10">
          <cell r="B10">
            <v>18</v>
          </cell>
        </row>
        <row r="11">
          <cell r="B11">
            <v>4</v>
          </cell>
        </row>
        <row r="12">
          <cell r="B12">
            <v>5</v>
          </cell>
        </row>
        <row r="13">
          <cell r="B13">
            <v>25</v>
          </cell>
        </row>
        <row r="14">
          <cell r="B14">
            <v>15</v>
          </cell>
        </row>
        <row r="15">
          <cell r="B15">
            <v>7</v>
          </cell>
        </row>
        <row r="16">
          <cell r="B16">
            <v>99</v>
          </cell>
        </row>
        <row r="17">
          <cell r="B17">
            <v>23</v>
          </cell>
        </row>
        <row r="18">
          <cell r="B18">
            <v>6</v>
          </cell>
        </row>
        <row r="19">
          <cell r="B19">
            <v>14</v>
          </cell>
        </row>
        <row r="20">
          <cell r="B20">
            <v>28</v>
          </cell>
        </row>
        <row r="21">
          <cell r="B21">
            <v>0</v>
          </cell>
        </row>
        <row r="22">
          <cell r="B22">
            <v>6</v>
          </cell>
        </row>
        <row r="23">
          <cell r="B23">
            <v>13</v>
          </cell>
        </row>
        <row r="24">
          <cell r="B24">
            <v>7</v>
          </cell>
        </row>
        <row r="25">
          <cell r="B25">
            <v>4</v>
          </cell>
        </row>
        <row r="26">
          <cell r="B26">
            <v>8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showGridLines="0" tabSelected="1" zoomScaleNormal="100" workbookViewId="0">
      <selection activeCell="A47" sqref="A47"/>
    </sheetView>
  </sheetViews>
  <sheetFormatPr defaultColWidth="8.94921875" defaultRowHeight="15" x14ac:dyDescent="0.2"/>
  <cols>
    <col min="1" max="1" width="39.71875" style="25" customWidth="1"/>
    <col min="2" max="2" width="10.05078125" style="25" customWidth="1"/>
    <col min="3" max="3" width="10.171875" style="25" customWidth="1"/>
    <col min="4" max="4" width="23.66015625" style="25" customWidth="1"/>
    <col min="5" max="5" width="1.9609375" style="25" customWidth="1"/>
    <col min="6" max="6" width="14.953125" style="25" customWidth="1"/>
    <col min="7" max="7" width="10.05078125" style="25" customWidth="1"/>
    <col min="8" max="8" width="8.94921875" style="25"/>
    <col min="9" max="9" width="10.05078125" style="25" customWidth="1"/>
    <col min="10" max="10" width="5.1484375" style="25" customWidth="1"/>
    <col min="11" max="16384" width="8.94921875" style="25"/>
  </cols>
  <sheetData>
    <row r="1" spans="1:11" ht="23.1" customHeight="1" x14ac:dyDescent="0.2">
      <c r="A1" s="88" t="s">
        <v>27</v>
      </c>
      <c r="B1" s="88"/>
      <c r="C1" s="88"/>
      <c r="D1" s="88"/>
      <c r="F1" s="40" t="s">
        <v>49</v>
      </c>
      <c r="G1" s="56"/>
      <c r="H1" s="56"/>
      <c r="I1" s="56"/>
      <c r="K1" s="6"/>
    </row>
    <row r="2" spans="1:11" x14ac:dyDescent="0.2">
      <c r="K2" s="6"/>
    </row>
    <row r="3" spans="1:11" x14ac:dyDescent="0.2">
      <c r="F3" s="40"/>
      <c r="K3" s="9"/>
    </row>
    <row r="4" spans="1:11" x14ac:dyDescent="0.2">
      <c r="K4" s="10"/>
    </row>
    <row r="5" spans="1:11" ht="18.75" x14ac:dyDescent="0.2">
      <c r="A5" s="52" t="s">
        <v>176</v>
      </c>
      <c r="B5" s="52"/>
      <c r="C5" s="52"/>
      <c r="D5" s="52"/>
    </row>
    <row r="6" spans="1:11" x14ac:dyDescent="0.2">
      <c r="A6" s="42"/>
    </row>
    <row r="7" spans="1:11" x14ac:dyDescent="0.2">
      <c r="A7" s="42" t="s">
        <v>31</v>
      </c>
      <c r="B7" s="85"/>
      <c r="C7" s="86"/>
      <c r="D7" s="87"/>
    </row>
    <row r="8" spans="1:11" x14ac:dyDescent="0.2">
      <c r="A8" s="42" t="s">
        <v>45</v>
      </c>
      <c r="B8" s="85"/>
      <c r="C8" s="86"/>
      <c r="D8" s="87"/>
    </row>
    <row r="9" spans="1:11" x14ac:dyDescent="0.2">
      <c r="A9" s="42" t="s">
        <v>34</v>
      </c>
      <c r="B9" s="85"/>
      <c r="C9" s="86"/>
      <c r="D9" s="87"/>
    </row>
    <row r="10" spans="1:11" ht="15" customHeight="1" x14ac:dyDescent="0.2">
      <c r="A10" s="42"/>
    </row>
    <row r="11" spans="1:11" x14ac:dyDescent="0.2">
      <c r="A11" s="55" t="s">
        <v>29</v>
      </c>
      <c r="B11" s="54"/>
      <c r="C11" s="54"/>
      <c r="D11" s="54"/>
    </row>
    <row r="12" spans="1:11" ht="20.25" customHeight="1" x14ac:dyDescent="0.2">
      <c r="A12" s="42" t="s">
        <v>28</v>
      </c>
      <c r="B12" s="85"/>
      <c r="C12" s="86"/>
      <c r="D12" s="87"/>
    </row>
    <row r="13" spans="1:11" x14ac:dyDescent="0.2">
      <c r="A13" s="42" t="s">
        <v>167</v>
      </c>
      <c r="B13" s="85"/>
      <c r="C13" s="86"/>
      <c r="D13" s="87"/>
    </row>
    <row r="14" spans="1:11" ht="15.75" customHeight="1" x14ac:dyDescent="0.2">
      <c r="A14" s="42" t="s">
        <v>168</v>
      </c>
      <c r="B14" s="85"/>
      <c r="C14" s="86"/>
      <c r="D14" s="87"/>
    </row>
    <row r="15" spans="1:11" x14ac:dyDescent="0.2">
      <c r="A15" s="42" t="s">
        <v>170</v>
      </c>
      <c r="B15" s="43"/>
      <c r="C15" s="42"/>
      <c r="D15" s="42"/>
    </row>
    <row r="16" spans="1:11" ht="14.25" customHeight="1" x14ac:dyDescent="0.2">
      <c r="A16" s="42" t="s">
        <v>30</v>
      </c>
      <c r="B16" s="43"/>
      <c r="C16" s="42" t="s">
        <v>169</v>
      </c>
      <c r="D16" s="43"/>
    </row>
    <row r="17" spans="1:4" x14ac:dyDescent="0.2">
      <c r="A17" s="11"/>
    </row>
    <row r="18" spans="1:4" x14ac:dyDescent="0.2">
      <c r="A18" s="55" t="s">
        <v>33</v>
      </c>
      <c r="B18" s="54"/>
      <c r="C18" s="54"/>
      <c r="D18" s="54"/>
    </row>
    <row r="19" spans="1:4" x14ac:dyDescent="0.2">
      <c r="A19" s="42" t="s">
        <v>171</v>
      </c>
      <c r="B19" s="85"/>
      <c r="C19" s="86"/>
      <c r="D19" s="87"/>
    </row>
    <row r="20" spans="1:4" x14ac:dyDescent="0.2">
      <c r="A20" s="42" t="s">
        <v>32</v>
      </c>
      <c r="B20" s="82"/>
      <c r="C20" s="83"/>
      <c r="D20" s="84"/>
    </row>
    <row r="21" spans="1:4" x14ac:dyDescent="0.2">
      <c r="A21" s="42" t="s">
        <v>42</v>
      </c>
      <c r="B21" s="44"/>
      <c r="C21" s="25" t="s">
        <v>43</v>
      </c>
    </row>
    <row r="22" spans="1:4" x14ac:dyDescent="0.2">
      <c r="A22" s="42" t="s">
        <v>41</v>
      </c>
      <c r="B22" s="44"/>
    </row>
    <row r="23" spans="1:4" x14ac:dyDescent="0.2">
      <c r="A23" s="11"/>
    </row>
    <row r="24" spans="1:4" x14ac:dyDescent="0.2">
      <c r="A24" s="55" t="s">
        <v>35</v>
      </c>
      <c r="B24" s="54"/>
      <c r="C24" s="54"/>
      <c r="D24" s="54"/>
    </row>
    <row r="25" spans="1:4" x14ac:dyDescent="0.2">
      <c r="A25" s="42" t="s">
        <v>44</v>
      </c>
      <c r="B25" s="82"/>
      <c r="C25" s="83"/>
      <c r="D25" s="84"/>
    </row>
    <row r="26" spans="1:4" x14ac:dyDescent="0.2">
      <c r="A26" s="42" t="s">
        <v>39</v>
      </c>
      <c r="B26" s="82"/>
      <c r="C26" s="83"/>
      <c r="D26" s="84"/>
    </row>
    <row r="27" spans="1:4" x14ac:dyDescent="0.2">
      <c r="A27" s="42" t="s">
        <v>36</v>
      </c>
      <c r="B27" s="82"/>
      <c r="C27" s="83"/>
      <c r="D27" s="84"/>
    </row>
    <row r="28" spans="1:4" x14ac:dyDescent="0.2">
      <c r="A28" s="42" t="s">
        <v>37</v>
      </c>
      <c r="B28" s="44"/>
    </row>
    <row r="29" spans="1:4" x14ac:dyDescent="0.2">
      <c r="A29" s="11"/>
    </row>
    <row r="30" spans="1:4" x14ac:dyDescent="0.2">
      <c r="A30" s="42" t="s">
        <v>38</v>
      </c>
      <c r="B30" s="82"/>
      <c r="C30" s="83"/>
      <c r="D30" s="84"/>
    </row>
    <row r="31" spans="1:4" x14ac:dyDescent="0.2">
      <c r="A31" s="42" t="s">
        <v>39</v>
      </c>
      <c r="B31" s="82"/>
      <c r="C31" s="83"/>
      <c r="D31" s="84"/>
    </row>
    <row r="32" spans="1:4" x14ac:dyDescent="0.2">
      <c r="A32" s="42" t="s">
        <v>36</v>
      </c>
      <c r="B32" s="82"/>
      <c r="C32" s="83"/>
      <c r="D32" s="84"/>
    </row>
    <row r="33" spans="1:5" x14ac:dyDescent="0.2">
      <c r="A33" s="42" t="s">
        <v>40</v>
      </c>
      <c r="B33" s="43"/>
    </row>
    <row r="35" spans="1:5" x14ac:dyDescent="0.2">
      <c r="A35" s="42"/>
    </row>
    <row r="36" spans="1:5" x14ac:dyDescent="0.2">
      <c r="A36" s="55" t="s">
        <v>48</v>
      </c>
      <c r="B36" s="55"/>
      <c r="C36" s="55"/>
      <c r="D36" s="55"/>
      <c r="E36" s="55"/>
    </row>
    <row r="37" spans="1:5" x14ac:dyDescent="0.2">
      <c r="A37" s="42"/>
    </row>
    <row r="38" spans="1:5" x14ac:dyDescent="0.2">
      <c r="A38" s="45" t="s">
        <v>70</v>
      </c>
    </row>
    <row r="39" spans="1:5" x14ac:dyDescent="0.2">
      <c r="A39" s="42"/>
    </row>
    <row r="40" spans="1:5" x14ac:dyDescent="0.2">
      <c r="A40" s="42"/>
    </row>
    <row r="41" spans="1:5" x14ac:dyDescent="0.2">
      <c r="A41" s="46"/>
      <c r="B41" s="41"/>
      <c r="C41" s="41"/>
      <c r="D41" s="41"/>
    </row>
    <row r="42" spans="1:5" x14ac:dyDescent="0.2">
      <c r="A42" s="26" t="s">
        <v>46</v>
      </c>
      <c r="D42" s="26" t="s">
        <v>47</v>
      </c>
    </row>
  </sheetData>
  <mergeCells count="15">
    <mergeCell ref="A1:D1"/>
    <mergeCell ref="B26:D26"/>
    <mergeCell ref="B30:D30"/>
    <mergeCell ref="B31:D31"/>
    <mergeCell ref="B27:D27"/>
    <mergeCell ref="B32:D32"/>
    <mergeCell ref="B25:D25"/>
    <mergeCell ref="B7:D7"/>
    <mergeCell ref="B8:D8"/>
    <mergeCell ref="B9:D9"/>
    <mergeCell ref="B12:D12"/>
    <mergeCell ref="B13:D13"/>
    <mergeCell ref="B14:D14"/>
    <mergeCell ref="B19:D19"/>
    <mergeCell ref="B20:D20"/>
  </mergeCells>
  <dataValidations count="2">
    <dataValidation type="list" allowBlank="1" showInputMessage="1" showErrorMessage="1" sqref="B22 G22" xr:uid="{00000000-0002-0000-0100-000000000000}">
      <formula1>"Married,Unmarried,Separated,Single"</formula1>
    </dataValidation>
    <dataValidation type="list" allowBlank="1" showInputMessage="1" showErrorMessage="1" sqref="B16 G16" xr:uid="{00000000-0002-0000-0100-000002000000}">
      <formula1>"Own,Rent"</formula1>
    </dataValidation>
  </dataValidations>
  <pageMargins left="0.35" right="0.35" top="0.5" bottom="0.5" header="0.25" footer="0.25"/>
  <pageSetup orientation="portrait" r:id="rId1"/>
  <headerFooter>
    <oddHeader>&amp;C&amp;"Arial,Bold"CONFIDENTIAL</oddHeader>
    <oddFooter>&amp;C&amp;"Arial,Bold"CONFIDENTIAL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5"/>
  <sheetViews>
    <sheetView showGridLines="0" topLeftCell="A38" zoomScaleNormal="100" workbookViewId="0">
      <selection activeCell="D54" sqref="D54"/>
    </sheetView>
  </sheetViews>
  <sheetFormatPr defaultColWidth="8.94921875" defaultRowHeight="12.75" x14ac:dyDescent="0.15"/>
  <cols>
    <col min="1" max="1" width="11.5234375" style="11" customWidth="1"/>
    <col min="2" max="2" width="39.47265625" style="11" customWidth="1"/>
    <col min="3" max="3" width="11.03125" style="11" customWidth="1"/>
    <col min="4" max="5" width="15.8125" style="11" customWidth="1"/>
    <col min="6" max="6" width="20.9609375" style="11" customWidth="1"/>
    <col min="7" max="16384" width="8.94921875" style="11"/>
  </cols>
  <sheetData>
    <row r="1" spans="1:6" s="6" customFormat="1" ht="19.5" customHeight="1" x14ac:dyDescent="0.15">
      <c r="A1" s="47" t="s">
        <v>62</v>
      </c>
      <c r="B1" s="47"/>
      <c r="C1" s="48"/>
      <c r="D1" s="89" t="s">
        <v>80</v>
      </c>
      <c r="E1" s="89"/>
    </row>
    <row r="2" spans="1:6" s="6" customFormat="1" ht="15" x14ac:dyDescent="0.15">
      <c r="A2" s="8"/>
      <c r="D2" s="59" t="s">
        <v>78</v>
      </c>
      <c r="E2" s="59" t="s">
        <v>79</v>
      </c>
    </row>
    <row r="3" spans="1:6" s="6" customFormat="1" ht="18.75" x14ac:dyDescent="0.15">
      <c r="A3" s="49" t="s">
        <v>2</v>
      </c>
      <c r="B3" s="49"/>
      <c r="C3" s="50" t="s">
        <v>132</v>
      </c>
      <c r="D3" s="50" t="s">
        <v>93</v>
      </c>
      <c r="E3" s="50" t="s">
        <v>94</v>
      </c>
      <c r="F3" s="9"/>
    </row>
    <row r="4" spans="1:6" s="6" customFormat="1" ht="15" x14ac:dyDescent="0.15">
      <c r="A4" s="74" t="s">
        <v>118</v>
      </c>
      <c r="B4" s="1"/>
      <c r="C4" s="2"/>
      <c r="D4" s="2"/>
      <c r="E4" s="2"/>
      <c r="F4" s="10"/>
    </row>
    <row r="5" spans="1:6" s="6" customFormat="1" ht="15" x14ac:dyDescent="0.15">
      <c r="B5" s="6" t="s">
        <v>122</v>
      </c>
      <c r="C5" s="2"/>
      <c r="D5" s="15">
        <f>Details!B6</f>
        <v>900000</v>
      </c>
      <c r="E5" s="15">
        <f>Details!C5</f>
        <v>1000000</v>
      </c>
      <c r="F5" s="10"/>
    </row>
    <row r="6" spans="1:6" s="6" customFormat="1" ht="15" x14ac:dyDescent="0.15">
      <c r="B6" s="6" t="s">
        <v>134</v>
      </c>
      <c r="C6" s="5"/>
      <c r="D6" s="15">
        <v>50000</v>
      </c>
      <c r="E6" s="15">
        <v>80000</v>
      </c>
      <c r="F6" s="10"/>
    </row>
    <row r="7" spans="1:6" s="6" customFormat="1" ht="15" x14ac:dyDescent="0.15">
      <c r="B7" s="6" t="s">
        <v>123</v>
      </c>
      <c r="C7" s="5"/>
      <c r="D7" s="15"/>
      <c r="E7" s="15"/>
      <c r="F7" s="10"/>
    </row>
    <row r="8" spans="1:6" s="6" customFormat="1" ht="15" x14ac:dyDescent="0.15">
      <c r="B8" s="6" t="s">
        <v>129</v>
      </c>
      <c r="C8" s="5"/>
      <c r="D8" s="15"/>
      <c r="E8" s="15"/>
      <c r="F8" s="10"/>
    </row>
    <row r="9" spans="1:6" s="6" customFormat="1" ht="15.75" thickBot="1" x14ac:dyDescent="0.2">
      <c r="C9" s="7" t="s">
        <v>126</v>
      </c>
      <c r="D9" s="16">
        <f>SUM(D5:D8)</f>
        <v>950000</v>
      </c>
      <c r="E9" s="16">
        <f>SUM(E5:E8)</f>
        <v>1080000</v>
      </c>
      <c r="F9" s="10"/>
    </row>
    <row r="10" spans="1:6" s="6" customFormat="1" ht="13.5" thickTop="1" x14ac:dyDescent="0.15">
      <c r="C10" s="5"/>
      <c r="D10" s="10"/>
      <c r="E10" s="10"/>
      <c r="F10" s="10"/>
    </row>
    <row r="11" spans="1:6" s="6" customFormat="1" ht="15" x14ac:dyDescent="0.15">
      <c r="C11" s="7"/>
      <c r="D11" s="10"/>
      <c r="E11" s="10"/>
      <c r="F11" s="10"/>
    </row>
    <row r="12" spans="1:6" s="6" customFormat="1" ht="15" x14ac:dyDescent="0.15">
      <c r="A12" s="74" t="s">
        <v>119</v>
      </c>
      <c r="B12" s="12"/>
      <c r="C12" s="7"/>
      <c r="D12" s="13"/>
      <c r="E12" s="13"/>
      <c r="F12" s="10"/>
    </row>
    <row r="13" spans="1:6" s="6" customFormat="1" ht="15" x14ac:dyDescent="0.15">
      <c r="B13" s="6" t="s">
        <v>120</v>
      </c>
      <c r="C13" s="5"/>
      <c r="D13" s="15">
        <f>Details!B15</f>
        <v>58000</v>
      </c>
      <c r="E13" s="15">
        <f>Details!C15</f>
        <v>41000</v>
      </c>
      <c r="F13" s="10"/>
    </row>
    <row r="14" spans="1:6" s="6" customFormat="1" ht="15" x14ac:dyDescent="0.15">
      <c r="A14" s="4"/>
      <c r="B14" s="6" t="s">
        <v>121</v>
      </c>
      <c r="C14" s="5"/>
      <c r="D14" s="15"/>
      <c r="E14" s="15"/>
      <c r="F14" s="10"/>
    </row>
    <row r="15" spans="1:6" s="6" customFormat="1" ht="15" x14ac:dyDescent="0.15">
      <c r="A15" s="4"/>
      <c r="B15" s="6" t="s">
        <v>124</v>
      </c>
      <c r="C15" s="5"/>
      <c r="D15" s="15"/>
      <c r="E15" s="15"/>
      <c r="F15" s="10"/>
    </row>
    <row r="16" spans="1:6" s="6" customFormat="1" ht="15" x14ac:dyDescent="0.15">
      <c r="A16" s="4"/>
      <c r="B16" s="6" t="s">
        <v>125</v>
      </c>
      <c r="C16" s="4"/>
      <c r="D16" s="15"/>
      <c r="E16" s="15"/>
      <c r="F16" s="10"/>
    </row>
    <row r="17" spans="1:6" s="6" customFormat="1" ht="15" x14ac:dyDescent="0.15">
      <c r="A17" s="4"/>
      <c r="B17" s="6" t="s">
        <v>133</v>
      </c>
      <c r="C17" s="7"/>
      <c r="D17" s="15"/>
      <c r="E17" s="15"/>
      <c r="F17" s="10"/>
    </row>
    <row r="18" spans="1:6" s="6" customFormat="1" ht="15.75" thickBot="1" x14ac:dyDescent="0.2">
      <c r="A18" s="4"/>
      <c r="B18" s="14"/>
      <c r="C18" s="7" t="s">
        <v>127</v>
      </c>
      <c r="D18" s="16">
        <f>SUM(D13:D17)</f>
        <v>58000</v>
      </c>
      <c r="E18" s="16">
        <f>SUM(E13:E17)</f>
        <v>41000</v>
      </c>
      <c r="F18" s="10"/>
    </row>
    <row r="19" spans="1:6" s="6" customFormat="1" ht="15.75" thickTop="1" x14ac:dyDescent="0.15">
      <c r="A19" s="4"/>
      <c r="C19" s="5"/>
      <c r="F19" s="10"/>
    </row>
    <row r="20" spans="1:6" s="6" customFormat="1" ht="15.75" thickBot="1" x14ac:dyDescent="0.2">
      <c r="A20" s="70" t="s">
        <v>3</v>
      </c>
      <c r="B20" s="70"/>
      <c r="C20" s="71" t="s">
        <v>128</v>
      </c>
      <c r="D20" s="73">
        <f>D9+D18</f>
        <v>1008000</v>
      </c>
      <c r="E20" s="73">
        <f>E9+E18</f>
        <v>1121000</v>
      </c>
      <c r="F20" s="10"/>
    </row>
    <row r="21" spans="1:6" s="6" customFormat="1" ht="15.75" thickTop="1" x14ac:dyDescent="0.15">
      <c r="A21" s="4"/>
      <c r="C21" s="4"/>
      <c r="F21" s="10"/>
    </row>
    <row r="22" spans="1:6" s="6" customFormat="1" ht="15" x14ac:dyDescent="0.15">
      <c r="A22" s="8"/>
    </row>
    <row r="23" spans="1:6" s="6" customFormat="1" ht="18.75" x14ac:dyDescent="0.15">
      <c r="A23" s="49" t="s">
        <v>0</v>
      </c>
      <c r="B23" s="49"/>
      <c r="C23" s="50" t="s">
        <v>132</v>
      </c>
      <c r="D23" s="50" t="s">
        <v>93</v>
      </c>
      <c r="E23" s="50" t="s">
        <v>94</v>
      </c>
      <c r="F23" s="9"/>
    </row>
    <row r="24" spans="1:6" s="6" customFormat="1" ht="15" x14ac:dyDescent="0.15">
      <c r="A24" s="74" t="s">
        <v>81</v>
      </c>
      <c r="B24" s="1"/>
      <c r="C24" s="2"/>
      <c r="D24" s="2"/>
      <c r="E24" s="2"/>
      <c r="F24" s="10"/>
    </row>
    <row r="25" spans="1:6" s="6" customFormat="1" ht="15" x14ac:dyDescent="0.15">
      <c r="B25" s="75" t="s">
        <v>82</v>
      </c>
      <c r="C25" s="2"/>
      <c r="D25" s="2"/>
      <c r="E25" s="2"/>
      <c r="F25" s="10"/>
    </row>
    <row r="26" spans="1:6" s="6" customFormat="1" ht="15" x14ac:dyDescent="0.15">
      <c r="B26" s="6" t="s">
        <v>86</v>
      </c>
      <c r="C26" s="5"/>
      <c r="D26" s="15">
        <f>Details!B21</f>
        <v>2750000</v>
      </c>
      <c r="E26" s="15">
        <f>Details!C21</f>
        <v>2500000</v>
      </c>
      <c r="F26" s="10"/>
    </row>
    <row r="27" spans="1:6" s="6" customFormat="1" ht="15" x14ac:dyDescent="0.15">
      <c r="B27" s="6" t="s">
        <v>89</v>
      </c>
      <c r="C27" s="5"/>
      <c r="D27" s="15">
        <v>350000</v>
      </c>
      <c r="E27" s="15">
        <v>400000</v>
      </c>
      <c r="F27" s="10"/>
    </row>
    <row r="28" spans="1:6" s="6" customFormat="1" ht="15" x14ac:dyDescent="0.15">
      <c r="B28" s="6" t="s">
        <v>92</v>
      </c>
      <c r="C28" s="5"/>
      <c r="D28" s="15">
        <v>320000</v>
      </c>
      <c r="E28" s="15">
        <v>300000</v>
      </c>
      <c r="F28" s="10"/>
    </row>
    <row r="29" spans="1:6" s="6" customFormat="1" ht="15" x14ac:dyDescent="0.15">
      <c r="B29" s="6" t="s">
        <v>91</v>
      </c>
      <c r="C29" s="5"/>
      <c r="D29" s="15">
        <v>0</v>
      </c>
      <c r="E29" s="15">
        <v>0</v>
      </c>
      <c r="F29" s="10"/>
    </row>
    <row r="30" spans="1:6" s="6" customFormat="1" ht="15" x14ac:dyDescent="0.15">
      <c r="B30" s="6" t="s">
        <v>5</v>
      </c>
      <c r="C30" s="5"/>
      <c r="D30" s="15">
        <v>0</v>
      </c>
      <c r="E30" s="15">
        <v>0</v>
      </c>
      <c r="F30" s="10"/>
    </row>
    <row r="31" spans="1:6" s="6" customFormat="1" ht="15.75" thickBot="1" x14ac:dyDescent="0.2">
      <c r="C31" s="7" t="s">
        <v>98</v>
      </c>
      <c r="D31" s="16">
        <f>SUM(D26:D30)</f>
        <v>3420000</v>
      </c>
      <c r="E31" s="16">
        <f>SUM(E26:E30)</f>
        <v>3200000</v>
      </c>
      <c r="F31" s="10"/>
    </row>
    <row r="32" spans="1:6" s="6" customFormat="1" ht="15.75" thickTop="1" x14ac:dyDescent="0.15">
      <c r="B32" s="75" t="s">
        <v>90</v>
      </c>
      <c r="C32" s="7"/>
      <c r="D32" s="13"/>
      <c r="E32" s="13"/>
      <c r="F32" s="10"/>
    </row>
    <row r="33" spans="1:6" s="6" customFormat="1" ht="15" x14ac:dyDescent="0.15">
      <c r="B33" s="14" t="s">
        <v>4</v>
      </c>
      <c r="C33" s="2"/>
      <c r="D33" s="2"/>
      <c r="E33" s="2"/>
      <c r="F33" s="10"/>
    </row>
    <row r="34" spans="1:6" s="6" customFormat="1" ht="15" x14ac:dyDescent="0.15">
      <c r="A34" s="4"/>
      <c r="B34" s="6" t="s">
        <v>84</v>
      </c>
      <c r="C34" s="5"/>
      <c r="D34" s="15"/>
      <c r="E34" s="15"/>
      <c r="F34" s="10"/>
    </row>
    <row r="35" spans="1:6" s="6" customFormat="1" ht="15" x14ac:dyDescent="0.15">
      <c r="A35" s="4"/>
      <c r="B35" s="6" t="s">
        <v>85</v>
      </c>
      <c r="C35" s="5"/>
      <c r="D35" s="15"/>
      <c r="E35" s="15"/>
      <c r="F35" s="10"/>
    </row>
    <row r="36" spans="1:6" s="6" customFormat="1" ht="15" x14ac:dyDescent="0.15">
      <c r="A36" s="4"/>
      <c r="B36" s="6" t="s">
        <v>88</v>
      </c>
      <c r="C36" s="5"/>
      <c r="D36" s="15"/>
      <c r="E36" s="15"/>
      <c r="F36" s="10"/>
    </row>
    <row r="37" spans="1:6" s="6" customFormat="1" ht="15" x14ac:dyDescent="0.15">
      <c r="A37" s="4"/>
      <c r="B37" s="6" t="s">
        <v>114</v>
      </c>
      <c r="C37" s="4"/>
      <c r="D37" s="15"/>
      <c r="E37" s="15"/>
      <c r="F37" s="10"/>
    </row>
    <row r="38" spans="1:6" s="6" customFormat="1" ht="15" x14ac:dyDescent="0.15">
      <c r="A38" s="4"/>
      <c r="B38" s="14" t="s">
        <v>87</v>
      </c>
      <c r="C38" s="5"/>
      <c r="F38" s="10"/>
    </row>
    <row r="39" spans="1:6" s="6" customFormat="1" ht="15" x14ac:dyDescent="0.15">
      <c r="A39" s="4"/>
      <c r="B39" s="6" t="s">
        <v>95</v>
      </c>
      <c r="C39" s="5"/>
      <c r="D39" s="15"/>
      <c r="E39" s="15"/>
      <c r="F39" s="10"/>
    </row>
    <row r="40" spans="1:6" s="6" customFormat="1" ht="15" x14ac:dyDescent="0.15">
      <c r="A40" s="4"/>
      <c r="B40" s="6" t="s">
        <v>97</v>
      </c>
      <c r="C40" s="5"/>
      <c r="D40" s="15"/>
      <c r="E40" s="15"/>
      <c r="F40" s="10"/>
    </row>
    <row r="41" spans="1:6" s="6" customFormat="1" ht="15" x14ac:dyDescent="0.15">
      <c r="A41" s="4"/>
      <c r="B41" s="6" t="s">
        <v>96</v>
      </c>
      <c r="C41" s="4"/>
      <c r="D41" s="15"/>
      <c r="E41" s="15"/>
      <c r="F41" s="10"/>
    </row>
    <row r="42" spans="1:6" s="6" customFormat="1" ht="15" x14ac:dyDescent="0.15">
      <c r="A42" s="4"/>
      <c r="B42" s="6" t="s">
        <v>65</v>
      </c>
      <c r="C42" s="4"/>
      <c r="D42" s="15"/>
      <c r="E42" s="15"/>
      <c r="F42" s="10"/>
    </row>
    <row r="43" spans="1:6" s="6" customFormat="1" ht="15.75" thickBot="1" x14ac:dyDescent="0.2">
      <c r="A43" s="4"/>
      <c r="C43" s="7" t="s">
        <v>115</v>
      </c>
      <c r="D43" s="16">
        <f>SUM(D34:D42)</f>
        <v>0</v>
      </c>
      <c r="E43" s="16">
        <f>SUM(E34:E42)</f>
        <v>0</v>
      </c>
      <c r="F43" s="10"/>
    </row>
    <row r="44" spans="1:6" s="6" customFormat="1" ht="15.75" thickTop="1" x14ac:dyDescent="0.15">
      <c r="A44" s="4"/>
      <c r="C44" s="7"/>
      <c r="D44" s="13"/>
      <c r="E44" s="13"/>
      <c r="F44" s="10"/>
    </row>
    <row r="45" spans="1:6" s="6" customFormat="1" ht="15" x14ac:dyDescent="0.15">
      <c r="A45" s="74" t="s">
        <v>83</v>
      </c>
      <c r="B45" s="1"/>
      <c r="C45" s="2"/>
      <c r="D45" s="2"/>
      <c r="E45" s="2"/>
      <c r="F45" s="10"/>
    </row>
    <row r="46" spans="1:6" s="6" customFormat="1" ht="15" x14ac:dyDescent="0.15">
      <c r="A46" s="12"/>
      <c r="B46" s="6" t="s">
        <v>67</v>
      </c>
      <c r="C46" s="2"/>
      <c r="D46" s="15">
        <f>Details!B28</f>
        <v>7700000</v>
      </c>
      <c r="E46" s="15">
        <f>Details!C28</f>
        <v>7500000</v>
      </c>
      <c r="F46" s="10"/>
    </row>
    <row r="47" spans="1:6" s="6" customFormat="1" ht="15" x14ac:dyDescent="0.15">
      <c r="A47" s="3"/>
      <c r="B47" s="6" t="s">
        <v>66</v>
      </c>
      <c r="C47" s="5"/>
      <c r="D47" s="15"/>
      <c r="E47" s="15"/>
    </row>
    <row r="48" spans="1:6" s="6" customFormat="1" ht="15" x14ac:dyDescent="0.15">
      <c r="A48" s="3"/>
      <c r="B48" s="6" t="s">
        <v>177</v>
      </c>
      <c r="C48" s="5"/>
      <c r="D48" s="15"/>
      <c r="E48" s="15"/>
    </row>
    <row r="49" spans="1:5" s="6" customFormat="1" ht="15" x14ac:dyDescent="0.15">
      <c r="A49" s="4"/>
      <c r="B49" s="6" t="s">
        <v>116</v>
      </c>
      <c r="C49" s="4"/>
      <c r="D49" s="15"/>
      <c r="E49" s="15"/>
    </row>
    <row r="50" spans="1:5" s="6" customFormat="1" ht="15.75" thickBot="1" x14ac:dyDescent="0.2">
      <c r="A50" s="4"/>
      <c r="C50" s="7" t="s">
        <v>117</v>
      </c>
      <c r="D50" s="16">
        <f>SUM(D46:D49)</f>
        <v>7700000</v>
      </c>
      <c r="E50" s="16">
        <f>SUM(E46:E49)</f>
        <v>7500000</v>
      </c>
    </row>
    <row r="51" spans="1:5" s="6" customFormat="1" ht="15.75" thickTop="1" x14ac:dyDescent="0.15">
      <c r="A51" s="12"/>
      <c r="B51" s="1"/>
      <c r="C51" s="2"/>
      <c r="D51" s="2"/>
      <c r="E51" s="2"/>
    </row>
    <row r="52" spans="1:5" s="6" customFormat="1" ht="15.75" thickBot="1" x14ac:dyDescent="0.2">
      <c r="A52" s="70" t="s">
        <v>1</v>
      </c>
      <c r="B52" s="70"/>
      <c r="C52" s="71" t="s">
        <v>174</v>
      </c>
      <c r="D52" s="73">
        <f>D31+D43+D50</f>
        <v>11120000</v>
      </c>
      <c r="E52" s="73">
        <f>E31+E43+E50</f>
        <v>10700000</v>
      </c>
    </row>
    <row r="53" spans="1:5" s="6" customFormat="1" ht="15.75" thickTop="1" x14ac:dyDescent="0.15">
      <c r="A53" s="4"/>
      <c r="B53" s="4"/>
      <c r="C53" s="17"/>
    </row>
    <row r="54" spans="1:5" s="6" customFormat="1" ht="15.75" thickBot="1" x14ac:dyDescent="0.2">
      <c r="A54" s="65" t="s">
        <v>175</v>
      </c>
      <c r="B54" s="65"/>
      <c r="C54" s="72"/>
      <c r="D54" s="67">
        <f>D52-D20</f>
        <v>10112000</v>
      </c>
      <c r="E54" s="67">
        <f>E52-E20</f>
        <v>9579000</v>
      </c>
    </row>
    <row r="55" spans="1:5" s="6" customFormat="1" ht="13.5" thickTop="1" x14ac:dyDescent="0.15"/>
    <row r="56" spans="1:5" s="6" customFormat="1" x14ac:dyDescent="0.15"/>
    <row r="57" spans="1:5" s="6" customFormat="1" x14ac:dyDescent="0.15"/>
    <row r="58" spans="1:5" s="6" customFormat="1" x14ac:dyDescent="0.15"/>
    <row r="59" spans="1:5" s="6" customFormat="1" x14ac:dyDescent="0.15"/>
    <row r="60" spans="1:5" s="6" customFormat="1" x14ac:dyDescent="0.15"/>
    <row r="61" spans="1:5" s="6" customFormat="1" x14ac:dyDescent="0.15"/>
    <row r="62" spans="1:5" s="6" customFormat="1" x14ac:dyDescent="0.15"/>
    <row r="63" spans="1:5" s="6" customFormat="1" x14ac:dyDescent="0.15"/>
    <row r="64" spans="1:5" s="6" customFormat="1" x14ac:dyDescent="0.15"/>
    <row r="65" spans="1:5" s="6" customFormat="1" x14ac:dyDescent="0.15"/>
    <row r="66" spans="1:5" s="6" customFormat="1" x14ac:dyDescent="0.15"/>
    <row r="67" spans="1:5" s="6" customFormat="1" x14ac:dyDescent="0.15"/>
    <row r="68" spans="1:5" s="6" customFormat="1" x14ac:dyDescent="0.15"/>
    <row r="69" spans="1:5" s="6" customFormat="1" x14ac:dyDescent="0.15"/>
    <row r="70" spans="1:5" s="6" customFormat="1" x14ac:dyDescent="0.15"/>
    <row r="71" spans="1:5" s="6" customFormat="1" x14ac:dyDescent="0.15"/>
    <row r="72" spans="1:5" s="6" customFormat="1" x14ac:dyDescent="0.15"/>
    <row r="73" spans="1:5" s="6" customFormat="1" x14ac:dyDescent="0.15"/>
    <row r="74" spans="1:5" s="6" customFormat="1" x14ac:dyDescent="0.15">
      <c r="A74" s="11"/>
      <c r="B74" s="11"/>
      <c r="C74" s="11"/>
      <c r="D74" s="11"/>
      <c r="E74" s="11"/>
    </row>
    <row r="75" spans="1:5" s="6" customFormat="1" x14ac:dyDescent="0.15">
      <c r="A75" s="11"/>
      <c r="B75" s="11"/>
      <c r="C75" s="11"/>
      <c r="D75" s="11"/>
      <c r="E75" s="11"/>
    </row>
  </sheetData>
  <sheetProtection formatCells="0" formatColumns="0" formatRows="0" insertColumns="0" insertRows="0" insertHyperlinks="0" deleteColumns="0" deleteRows="0" sort="0"/>
  <mergeCells count="1">
    <mergeCell ref="D1:E1"/>
  </mergeCells>
  <printOptions horizontalCentered="1"/>
  <pageMargins left="0.75" right="0.75" top="0.5" bottom="0.5" header="0.25" footer="0.25"/>
  <pageSetup scale="90" orientation="portrait" r:id="rId1"/>
  <headerFooter alignWithMargins="0">
    <oddHeader>&amp;C&amp;"Arial,Bold"CONFIDENTIAL</oddHeader>
    <oddFooter>&amp;C&amp;"Arial,Bold"CONFIDENTIAL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9"/>
  <sheetViews>
    <sheetView showGridLines="0" topLeftCell="A7" zoomScaleNormal="100" workbookViewId="0">
      <selection activeCell="B28" sqref="B28"/>
    </sheetView>
  </sheetViews>
  <sheetFormatPr defaultColWidth="8.94921875" defaultRowHeight="15" x14ac:dyDescent="0.2"/>
  <cols>
    <col min="1" max="1" width="51.3671875" style="25" customWidth="1"/>
    <col min="2" max="2" width="12.625" style="25" bestFit="1" customWidth="1"/>
    <col min="3" max="3" width="12.9921875" style="25" bestFit="1" customWidth="1"/>
    <col min="4" max="4" width="11.5234375" style="25" bestFit="1" customWidth="1"/>
    <col min="5" max="5" width="9.68359375" style="25" customWidth="1"/>
    <col min="6" max="6" width="11.15234375" style="25" bestFit="1" customWidth="1"/>
    <col min="7" max="7" width="11.765625" style="25" bestFit="1" customWidth="1"/>
    <col min="8" max="8" width="3.30859375" style="25" customWidth="1"/>
    <col min="9" max="16384" width="8.94921875" style="25"/>
  </cols>
  <sheetData>
    <row r="1" spans="1:9" ht="23.25" x14ac:dyDescent="0.2">
      <c r="A1" s="81" t="s">
        <v>132</v>
      </c>
      <c r="B1" s="51">
        <v>2022</v>
      </c>
      <c r="C1" s="51">
        <v>2021</v>
      </c>
      <c r="I1" s="6"/>
    </row>
    <row r="2" spans="1:9" x14ac:dyDescent="0.2">
      <c r="B2" s="39"/>
      <c r="C2" s="39"/>
      <c r="I2" s="6"/>
    </row>
    <row r="3" spans="1:9" x14ac:dyDescent="0.2">
      <c r="A3" s="60" t="s">
        <v>137</v>
      </c>
      <c r="I3" s="9"/>
    </row>
    <row r="4" spans="1:9" x14ac:dyDescent="0.2">
      <c r="A4" s="57" t="s">
        <v>135</v>
      </c>
      <c r="B4" s="58" t="s">
        <v>136</v>
      </c>
      <c r="C4" s="58" t="s">
        <v>136</v>
      </c>
      <c r="I4" s="10"/>
    </row>
    <row r="5" spans="1:9" x14ac:dyDescent="0.2">
      <c r="A5" s="27" t="s">
        <v>139</v>
      </c>
      <c r="B5" s="28">
        <v>900000</v>
      </c>
      <c r="C5" s="28">
        <v>1000000</v>
      </c>
    </row>
    <row r="6" spans="1:9" ht="15.75" thickBot="1" x14ac:dyDescent="0.25">
      <c r="A6" s="68" t="s">
        <v>143</v>
      </c>
      <c r="B6" s="69">
        <f>SUM(B5)</f>
        <v>900000</v>
      </c>
      <c r="C6" s="69">
        <f>SUM(C5)</f>
        <v>1000000</v>
      </c>
    </row>
    <row r="7" spans="1:9" ht="15.75" thickTop="1" x14ac:dyDescent="0.2"/>
    <row r="8" spans="1:9" x14ac:dyDescent="0.2">
      <c r="A8" s="60" t="s">
        <v>144</v>
      </c>
    </row>
    <row r="9" spans="1:9" x14ac:dyDescent="0.2">
      <c r="A9" s="57" t="s">
        <v>135</v>
      </c>
      <c r="B9" s="58" t="s">
        <v>140</v>
      </c>
      <c r="C9" s="58" t="s">
        <v>140</v>
      </c>
    </row>
    <row r="10" spans="1:9" x14ac:dyDescent="0.2">
      <c r="A10" s="27" t="s">
        <v>147</v>
      </c>
      <c r="B10" s="32">
        <v>8000</v>
      </c>
      <c r="C10" s="32">
        <v>5000</v>
      </c>
    </row>
    <row r="11" spans="1:9" x14ac:dyDescent="0.2">
      <c r="A11" s="30" t="s">
        <v>146</v>
      </c>
      <c r="B11" s="31">
        <v>14000</v>
      </c>
      <c r="C11" s="31">
        <v>7000</v>
      </c>
    </row>
    <row r="12" spans="1:9" x14ac:dyDescent="0.2">
      <c r="A12" s="30" t="s">
        <v>145</v>
      </c>
      <c r="B12" s="31">
        <v>16000</v>
      </c>
      <c r="C12" s="31">
        <v>12000</v>
      </c>
    </row>
    <row r="13" spans="1:9" x14ac:dyDescent="0.2">
      <c r="A13" s="30" t="s">
        <v>148</v>
      </c>
      <c r="B13" s="31">
        <v>13000</v>
      </c>
      <c r="C13" s="31">
        <v>8000</v>
      </c>
    </row>
    <row r="14" spans="1:9" x14ac:dyDescent="0.2">
      <c r="A14" s="30" t="s">
        <v>149</v>
      </c>
      <c r="B14" s="31">
        <v>7000</v>
      </c>
      <c r="C14" s="31">
        <v>9000</v>
      </c>
    </row>
    <row r="15" spans="1:9" ht="15.75" thickBot="1" x14ac:dyDescent="0.25">
      <c r="A15" s="68" t="s">
        <v>143</v>
      </c>
      <c r="B15" s="69">
        <f>SUM(B10:B14)</f>
        <v>58000</v>
      </c>
      <c r="C15" s="69">
        <f>SUM(C10:C14)</f>
        <v>41000</v>
      </c>
    </row>
    <row r="16" spans="1:9" ht="15.75" thickTop="1" x14ac:dyDescent="0.2"/>
    <row r="17" spans="1:3" x14ac:dyDescent="0.2">
      <c r="A17" s="60" t="s">
        <v>152</v>
      </c>
    </row>
    <row r="18" spans="1:3" x14ac:dyDescent="0.2">
      <c r="A18" s="57" t="s">
        <v>135</v>
      </c>
      <c r="B18" s="58" t="s">
        <v>140</v>
      </c>
      <c r="C18" s="58" t="s">
        <v>140</v>
      </c>
    </row>
    <row r="19" spans="1:3" x14ac:dyDescent="0.2">
      <c r="A19" s="27" t="s">
        <v>141</v>
      </c>
      <c r="B19" s="28">
        <v>2200000</v>
      </c>
      <c r="C19" s="28">
        <v>2000000</v>
      </c>
    </row>
    <row r="20" spans="1:3" x14ac:dyDescent="0.2">
      <c r="A20" s="30" t="s">
        <v>142</v>
      </c>
      <c r="B20" s="31">
        <v>550000</v>
      </c>
      <c r="C20" s="31">
        <v>500000</v>
      </c>
    </row>
    <row r="21" spans="1:3" ht="15.75" thickBot="1" x14ac:dyDescent="0.25">
      <c r="A21" s="68" t="s">
        <v>143</v>
      </c>
      <c r="B21" s="69">
        <f>SUM(B19:B20)</f>
        <v>2750000</v>
      </c>
      <c r="C21" s="69">
        <f>SUM(C19:C20)</f>
        <v>2500000</v>
      </c>
    </row>
    <row r="22" spans="1:3" ht="15.75" thickTop="1" x14ac:dyDescent="0.2"/>
    <row r="23" spans="1:3" x14ac:dyDescent="0.2">
      <c r="A23" s="60" t="s">
        <v>153</v>
      </c>
    </row>
    <row r="24" spans="1:3" x14ac:dyDescent="0.2">
      <c r="A24" s="57" t="s">
        <v>135</v>
      </c>
      <c r="B24" s="58" t="s">
        <v>140</v>
      </c>
      <c r="C24" s="58" t="s">
        <v>140</v>
      </c>
    </row>
    <row r="25" spans="1:3" x14ac:dyDescent="0.2">
      <c r="A25" s="27" t="s">
        <v>138</v>
      </c>
      <c r="B25" s="28">
        <v>3700000</v>
      </c>
      <c r="C25" s="28">
        <v>3500000</v>
      </c>
    </row>
    <row r="26" spans="1:3" x14ac:dyDescent="0.2">
      <c r="A26" s="30" t="s">
        <v>150</v>
      </c>
      <c r="B26" s="31">
        <v>1200000</v>
      </c>
      <c r="C26" s="31">
        <v>1500000</v>
      </c>
    </row>
    <row r="27" spans="1:3" x14ac:dyDescent="0.2">
      <c r="A27" s="25" t="s">
        <v>151</v>
      </c>
      <c r="B27" s="29">
        <v>2800000</v>
      </c>
      <c r="C27" s="29">
        <v>2500000</v>
      </c>
    </row>
    <row r="28" spans="1:3" ht="15.75" thickBot="1" x14ac:dyDescent="0.25">
      <c r="A28" s="68" t="s">
        <v>143</v>
      </c>
      <c r="B28" s="69">
        <f>SUM(B25:B27)</f>
        <v>7700000</v>
      </c>
      <c r="C28" s="69">
        <f>SUM(C25:C27)</f>
        <v>7500000</v>
      </c>
    </row>
    <row r="29" spans="1:3" ht="15.75" thickTop="1" x14ac:dyDescent="0.2"/>
  </sheetData>
  <pageMargins left="0.35" right="0.35" top="0.5" bottom="0.5" header="0.25" footer="0.25"/>
  <pageSetup scale="85" fitToHeight="0" orientation="portrait" r:id="rId1"/>
  <headerFooter>
    <oddHeader>&amp;C&amp;"Arial,Bold"CONFIDENTIAL</oddHeader>
    <oddFooter>&amp;C&amp;"Arial,Bold"CONFIDENTIAL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64"/>
  <sheetViews>
    <sheetView showGridLines="0" topLeftCell="A48" workbookViewId="0">
      <selection activeCell="D58" sqref="D58"/>
    </sheetView>
  </sheetViews>
  <sheetFormatPr defaultColWidth="8.94921875" defaultRowHeight="12.75" x14ac:dyDescent="0.15"/>
  <cols>
    <col min="1" max="1" width="5.26953125" style="11" customWidth="1"/>
    <col min="2" max="2" width="38.00390625" style="11" customWidth="1"/>
    <col min="3" max="4" width="15.4453125" style="11" customWidth="1"/>
    <col min="5" max="5" width="8.45703125" style="11" customWidth="1"/>
    <col min="6" max="6" width="28.44140625" style="11" customWidth="1"/>
    <col min="7" max="16384" width="8.94921875" style="11"/>
  </cols>
  <sheetData>
    <row r="1" spans="1:6" s="6" customFormat="1" ht="23.25" x14ac:dyDescent="0.15">
      <c r="A1" s="91" t="s">
        <v>63</v>
      </c>
      <c r="B1" s="91"/>
      <c r="C1" s="91"/>
      <c r="D1" s="91"/>
    </row>
    <row r="2" spans="1:6" s="6" customFormat="1" ht="16.350000000000001" customHeight="1" x14ac:dyDescent="0.15">
      <c r="C2" s="90" t="s">
        <v>78</v>
      </c>
      <c r="D2" s="90"/>
      <c r="F2" s="9"/>
    </row>
    <row r="3" spans="1:6" s="6" customFormat="1" ht="18.75" x14ac:dyDescent="0.15">
      <c r="A3" s="52" t="s">
        <v>8</v>
      </c>
      <c r="B3" s="52"/>
      <c r="C3" s="53" t="s">
        <v>130</v>
      </c>
      <c r="D3" s="53" t="s">
        <v>131</v>
      </c>
      <c r="E3" s="18"/>
      <c r="F3" s="10"/>
    </row>
    <row r="4" spans="1:6" s="6" customFormat="1" ht="15" x14ac:dyDescent="0.15">
      <c r="A4" s="61" t="s">
        <v>54</v>
      </c>
      <c r="B4" s="19"/>
      <c r="C4" s="20"/>
      <c r="D4" s="20"/>
    </row>
    <row r="5" spans="1:6" s="6" customFormat="1" x14ac:dyDescent="0.15">
      <c r="A5" s="37" t="s">
        <v>154</v>
      </c>
      <c r="C5" s="21"/>
      <c r="D5" s="21"/>
      <c r="F5" s="19" t="s">
        <v>51</v>
      </c>
    </row>
    <row r="6" spans="1:6" s="6" customFormat="1" x14ac:dyDescent="0.15">
      <c r="B6" s="6" t="s">
        <v>155</v>
      </c>
      <c r="C6" s="21">
        <v>500000</v>
      </c>
      <c r="D6" s="21"/>
      <c r="F6" s="19" t="s">
        <v>50</v>
      </c>
    </row>
    <row r="7" spans="1:6" s="6" customFormat="1" x14ac:dyDescent="0.15">
      <c r="B7" s="6" t="s">
        <v>10</v>
      </c>
      <c r="C7" s="21"/>
      <c r="D7" s="21"/>
      <c r="F7" s="19" t="s">
        <v>10</v>
      </c>
    </row>
    <row r="8" spans="1:6" s="6" customFormat="1" x14ac:dyDescent="0.15">
      <c r="B8" s="6" t="s">
        <v>52</v>
      </c>
      <c r="C8" s="21"/>
      <c r="D8" s="21"/>
      <c r="F8" s="19" t="s">
        <v>52</v>
      </c>
    </row>
    <row r="9" spans="1:6" s="6" customFormat="1" x14ac:dyDescent="0.15">
      <c r="B9" s="6" t="s">
        <v>156</v>
      </c>
      <c r="C9" s="21"/>
      <c r="D9" s="21"/>
      <c r="F9" s="19" t="s">
        <v>64</v>
      </c>
    </row>
    <row r="10" spans="1:6" s="6" customFormat="1" x14ac:dyDescent="0.15">
      <c r="B10" s="6" t="s">
        <v>157</v>
      </c>
      <c r="C10" s="21"/>
      <c r="D10" s="21"/>
      <c r="F10" s="19" t="s">
        <v>60</v>
      </c>
    </row>
    <row r="11" spans="1:6" s="6" customFormat="1" x14ac:dyDescent="0.15">
      <c r="A11" s="37" t="s">
        <v>158</v>
      </c>
      <c r="C11" s="21"/>
      <c r="D11" s="21"/>
      <c r="F11" s="19" t="s">
        <v>61</v>
      </c>
    </row>
    <row r="12" spans="1:6" s="6" customFormat="1" x14ac:dyDescent="0.15">
      <c r="B12" s="6" t="s">
        <v>159</v>
      </c>
      <c r="C12" s="21"/>
      <c r="D12" s="21"/>
      <c r="F12" s="19" t="s">
        <v>58</v>
      </c>
    </row>
    <row r="13" spans="1:6" s="6" customFormat="1" x14ac:dyDescent="0.15">
      <c r="B13" s="6" t="s">
        <v>160</v>
      </c>
      <c r="C13" s="33"/>
      <c r="D13" s="33"/>
      <c r="F13" s="19"/>
    </row>
    <row r="14" spans="1:6" s="6" customFormat="1" ht="13.5" thickBot="1" x14ac:dyDescent="0.2">
      <c r="B14" s="35" t="s">
        <v>161</v>
      </c>
      <c r="C14" s="34">
        <f>SUM(C5:C13)</f>
        <v>500000</v>
      </c>
      <c r="D14" s="34">
        <f>SUM(D5:D13)</f>
        <v>0</v>
      </c>
      <c r="F14" s="19"/>
    </row>
    <row r="15" spans="1:6" s="6" customFormat="1" ht="13.5" thickTop="1" x14ac:dyDescent="0.15">
      <c r="C15" s="20"/>
      <c r="D15" s="20"/>
      <c r="F15" s="19"/>
    </row>
    <row r="16" spans="1:6" s="6" customFormat="1" ht="15" x14ac:dyDescent="0.15">
      <c r="A16" s="61" t="s">
        <v>53</v>
      </c>
      <c r="B16" s="19"/>
      <c r="C16" s="20"/>
      <c r="D16" s="20"/>
    </row>
    <row r="17" spans="1:5" s="6" customFormat="1" x14ac:dyDescent="0.15">
      <c r="B17" s="19" t="s">
        <v>12</v>
      </c>
      <c r="C17" s="21"/>
      <c r="D17" s="21"/>
    </row>
    <row r="18" spans="1:5" s="6" customFormat="1" x14ac:dyDescent="0.15">
      <c r="B18" s="19" t="s">
        <v>9</v>
      </c>
      <c r="C18" s="21"/>
      <c r="D18" s="21"/>
    </row>
    <row r="19" spans="1:5" s="6" customFormat="1" x14ac:dyDescent="0.15">
      <c r="B19" s="19" t="s">
        <v>11</v>
      </c>
      <c r="C19" s="21"/>
      <c r="D19" s="21"/>
    </row>
    <row r="20" spans="1:5" s="6" customFormat="1" x14ac:dyDescent="0.15">
      <c r="B20" s="19" t="s">
        <v>59</v>
      </c>
      <c r="C20" s="21"/>
      <c r="D20" s="21"/>
    </row>
    <row r="21" spans="1:5" s="6" customFormat="1" ht="13.5" thickBot="1" x14ac:dyDescent="0.2">
      <c r="B21" s="35" t="s">
        <v>161</v>
      </c>
      <c r="C21" s="34">
        <f>SUM(C17:C20)</f>
        <v>0</v>
      </c>
      <c r="D21" s="34">
        <f>SUM(D17:D20)</f>
        <v>0</v>
      </c>
    </row>
    <row r="22" spans="1:5" s="6" customFormat="1" ht="13.5" thickTop="1" x14ac:dyDescent="0.15">
      <c r="B22" s="35"/>
    </row>
    <row r="23" spans="1:5" s="6" customFormat="1" ht="15" x14ac:dyDescent="0.15">
      <c r="A23" s="22" t="s">
        <v>22</v>
      </c>
      <c r="B23" s="22"/>
      <c r="C23" s="36">
        <f>C14+C21</f>
        <v>500000</v>
      </c>
      <c r="D23" s="36">
        <f>D14+D21</f>
        <v>0</v>
      </c>
    </row>
    <row r="24" spans="1:5" s="6" customFormat="1" x14ac:dyDescent="0.15">
      <c r="C24" s="23" t="s">
        <v>6</v>
      </c>
    </row>
    <row r="25" spans="1:5" s="6" customFormat="1" ht="18.75" x14ac:dyDescent="0.15">
      <c r="A25" s="49" t="s">
        <v>13</v>
      </c>
      <c r="B25" s="49"/>
      <c r="C25" s="49"/>
      <c r="D25" s="49"/>
      <c r="E25" s="18"/>
    </row>
    <row r="26" spans="1:5" ht="15" x14ac:dyDescent="0.2">
      <c r="A26" s="62" t="s">
        <v>55</v>
      </c>
    </row>
    <row r="27" spans="1:5" s="6" customFormat="1" x14ac:dyDescent="0.15">
      <c r="B27" s="19" t="s">
        <v>162</v>
      </c>
      <c r="C27" s="21">
        <v>2000</v>
      </c>
      <c r="D27" s="21">
        <v>2000</v>
      </c>
    </row>
    <row r="28" spans="1:5" s="6" customFormat="1" x14ac:dyDescent="0.15">
      <c r="B28" s="19" t="s">
        <v>163</v>
      </c>
      <c r="C28" s="21"/>
      <c r="D28" s="21"/>
    </row>
    <row r="29" spans="1:5" s="6" customFormat="1" x14ac:dyDescent="0.15">
      <c r="B29" s="19" t="s">
        <v>164</v>
      </c>
      <c r="C29" s="21"/>
      <c r="D29" s="21"/>
    </row>
    <row r="30" spans="1:5" s="6" customFormat="1" x14ac:dyDescent="0.15">
      <c r="B30" s="19" t="s">
        <v>165</v>
      </c>
      <c r="C30" s="21"/>
      <c r="D30" s="21"/>
    </row>
    <row r="31" spans="1:5" s="6" customFormat="1" x14ac:dyDescent="0.15">
      <c r="B31" s="19" t="s">
        <v>19</v>
      </c>
      <c r="C31" s="21"/>
      <c r="D31" s="21"/>
      <c r="E31" s="24"/>
    </row>
    <row r="32" spans="1:5" s="6" customFormat="1" ht="13.5" thickBot="1" x14ac:dyDescent="0.2">
      <c r="B32" s="35" t="s">
        <v>161</v>
      </c>
      <c r="C32" s="34">
        <f>SUM(C27:C31)</f>
        <v>2000</v>
      </c>
      <c r="D32" s="34">
        <f>SUM(D27:D31)</f>
        <v>2000</v>
      </c>
    </row>
    <row r="33" spans="1:6" ht="15.75" thickTop="1" x14ac:dyDescent="0.2">
      <c r="A33" s="63" t="s">
        <v>20</v>
      </c>
    </row>
    <row r="34" spans="1:6" s="6" customFormat="1" x14ac:dyDescent="0.15">
      <c r="B34" s="19" t="s">
        <v>16</v>
      </c>
      <c r="C34" s="21"/>
      <c r="D34" s="21"/>
    </row>
    <row r="35" spans="1:6" s="6" customFormat="1" x14ac:dyDescent="0.15">
      <c r="B35" s="19" t="s">
        <v>25</v>
      </c>
      <c r="C35" s="21"/>
      <c r="D35" s="21"/>
    </row>
    <row r="36" spans="1:6" s="6" customFormat="1" ht="13.5" thickBot="1" x14ac:dyDescent="0.2">
      <c r="B36" s="35" t="s">
        <v>161</v>
      </c>
      <c r="C36" s="34">
        <f>SUM(C34:C35)</f>
        <v>0</v>
      </c>
      <c r="D36" s="34">
        <f>SUM(D34:D35)</f>
        <v>0</v>
      </c>
    </row>
    <row r="37" spans="1:6" ht="15.75" thickTop="1" x14ac:dyDescent="0.2">
      <c r="A37" s="63" t="s">
        <v>18</v>
      </c>
      <c r="F37" s="6"/>
    </row>
    <row r="38" spans="1:6" s="6" customFormat="1" x14ac:dyDescent="0.15">
      <c r="B38" s="19" t="s">
        <v>173</v>
      </c>
      <c r="C38" s="21">
        <v>5000</v>
      </c>
      <c r="D38" s="21">
        <v>4000</v>
      </c>
    </row>
    <row r="39" spans="1:6" s="6" customFormat="1" x14ac:dyDescent="0.15">
      <c r="B39" s="19" t="s">
        <v>76</v>
      </c>
      <c r="C39" s="21"/>
      <c r="D39" s="21"/>
    </row>
    <row r="40" spans="1:6" s="6" customFormat="1" x14ac:dyDescent="0.15">
      <c r="B40" s="19" t="s">
        <v>77</v>
      </c>
      <c r="C40" s="21"/>
      <c r="D40" s="21"/>
      <c r="F40" s="11"/>
    </row>
    <row r="41" spans="1:6" s="6" customFormat="1" ht="13.5" thickBot="1" x14ac:dyDescent="0.2">
      <c r="B41" s="35" t="s">
        <v>161</v>
      </c>
      <c r="C41" s="34">
        <f>SUM(C38:C40)</f>
        <v>5000</v>
      </c>
      <c r="D41" s="34">
        <f>SUM(D38:D40)</f>
        <v>4000</v>
      </c>
      <c r="F41" s="11"/>
    </row>
    <row r="42" spans="1:6" ht="15.75" thickTop="1" x14ac:dyDescent="0.2">
      <c r="A42" s="63" t="s">
        <v>69</v>
      </c>
    </row>
    <row r="43" spans="1:6" s="6" customFormat="1" x14ac:dyDescent="0.15">
      <c r="B43" s="19" t="s">
        <v>23</v>
      </c>
      <c r="C43" s="21"/>
      <c r="D43" s="21"/>
    </row>
    <row r="44" spans="1:6" s="6" customFormat="1" x14ac:dyDescent="0.15">
      <c r="B44" s="19" t="s">
        <v>26</v>
      </c>
      <c r="C44" s="21"/>
      <c r="D44" s="21"/>
    </row>
    <row r="45" spans="1:6" s="6" customFormat="1" x14ac:dyDescent="0.15">
      <c r="B45" s="19" t="s">
        <v>57</v>
      </c>
      <c r="C45" s="21"/>
      <c r="D45" s="21"/>
    </row>
    <row r="46" spans="1:6" s="6" customFormat="1" x14ac:dyDescent="0.15">
      <c r="B46" s="19" t="s">
        <v>24</v>
      </c>
      <c r="C46" s="21"/>
      <c r="D46" s="21"/>
    </row>
    <row r="47" spans="1:6" s="6" customFormat="1" x14ac:dyDescent="0.15">
      <c r="B47" s="19" t="s">
        <v>14</v>
      </c>
      <c r="C47" s="21"/>
      <c r="D47" s="21"/>
    </row>
    <row r="48" spans="1:6" s="6" customFormat="1" x14ac:dyDescent="0.15">
      <c r="B48" s="19" t="s">
        <v>75</v>
      </c>
      <c r="C48" s="21"/>
      <c r="D48" s="21"/>
    </row>
    <row r="49" spans="1:4" s="6" customFormat="1" x14ac:dyDescent="0.15">
      <c r="B49" s="19" t="s">
        <v>15</v>
      </c>
      <c r="C49" s="21"/>
      <c r="D49" s="21"/>
    </row>
    <row r="50" spans="1:4" s="6" customFormat="1" x14ac:dyDescent="0.15">
      <c r="B50" s="19" t="s">
        <v>74</v>
      </c>
      <c r="C50" s="21"/>
      <c r="D50" s="21"/>
    </row>
    <row r="51" spans="1:4" s="6" customFormat="1" x14ac:dyDescent="0.15">
      <c r="B51" s="19" t="s">
        <v>172</v>
      </c>
      <c r="C51" s="21"/>
      <c r="D51" s="21"/>
    </row>
    <row r="52" spans="1:4" s="6" customFormat="1" x14ac:dyDescent="0.15">
      <c r="B52" s="19" t="s">
        <v>73</v>
      </c>
      <c r="C52" s="21"/>
      <c r="D52" s="21"/>
    </row>
    <row r="53" spans="1:4" s="6" customFormat="1" x14ac:dyDescent="0.15">
      <c r="B53" s="19" t="s">
        <v>166</v>
      </c>
      <c r="C53" s="21"/>
      <c r="D53" s="21"/>
    </row>
    <row r="54" spans="1:4" s="6" customFormat="1" x14ac:dyDescent="0.15">
      <c r="B54" s="19" t="s">
        <v>17</v>
      </c>
      <c r="C54" s="21"/>
      <c r="D54" s="21"/>
    </row>
    <row r="55" spans="1:4" s="6" customFormat="1" x14ac:dyDescent="0.15">
      <c r="B55" s="19" t="s">
        <v>71</v>
      </c>
      <c r="C55" s="21"/>
      <c r="D55" s="21"/>
    </row>
    <row r="56" spans="1:4" s="6" customFormat="1" x14ac:dyDescent="0.15">
      <c r="B56" s="19" t="s">
        <v>72</v>
      </c>
      <c r="C56" s="21"/>
      <c r="D56" s="21"/>
    </row>
    <row r="57" spans="1:4" s="6" customFormat="1" x14ac:dyDescent="0.15">
      <c r="B57" s="19" t="s">
        <v>68</v>
      </c>
      <c r="C57" s="21"/>
      <c r="D57" s="21"/>
    </row>
    <row r="58" spans="1:4" s="6" customFormat="1" x14ac:dyDescent="0.15">
      <c r="B58" s="19" t="s">
        <v>56</v>
      </c>
      <c r="C58" s="21"/>
      <c r="D58" s="21"/>
    </row>
    <row r="59" spans="1:4" s="6" customFormat="1" ht="13.5" thickBot="1" x14ac:dyDescent="0.2">
      <c r="B59" s="35" t="s">
        <v>161</v>
      </c>
      <c r="C59" s="34">
        <f>SUM(C43:C58)</f>
        <v>0</v>
      </c>
      <c r="D59" s="34">
        <f>SUM(D43:D58)</f>
        <v>0</v>
      </c>
    </row>
    <row r="60" spans="1:4" s="6" customFormat="1" ht="13.5" thickTop="1" x14ac:dyDescent="0.15"/>
    <row r="61" spans="1:4" s="6" customFormat="1" ht="15" x14ac:dyDescent="0.15">
      <c r="A61" s="64" t="s">
        <v>21</v>
      </c>
      <c r="B61" s="22"/>
      <c r="C61" s="66">
        <f>C32+C36+C41+C59</f>
        <v>7000</v>
      </c>
      <c r="D61" s="66">
        <f>D32+D36+D41+D59</f>
        <v>6000</v>
      </c>
    </row>
    <row r="62" spans="1:4" s="6" customFormat="1" x14ac:dyDescent="0.15"/>
    <row r="63" spans="1:4" s="6" customFormat="1" ht="15.75" thickBot="1" x14ac:dyDescent="0.2">
      <c r="A63" s="65" t="s">
        <v>7</v>
      </c>
      <c r="B63" s="65"/>
      <c r="C63" s="67">
        <f>C23-C61</f>
        <v>493000</v>
      </c>
      <c r="D63" s="67">
        <f>D23-D61</f>
        <v>-6000</v>
      </c>
    </row>
    <row r="64" spans="1:4" ht="13.5" thickTop="1" x14ac:dyDescent="0.15"/>
  </sheetData>
  <sortState xmlns:xlrd2="http://schemas.microsoft.com/office/spreadsheetml/2017/richdata2" ref="B36:B51">
    <sortCondition ref="B36"/>
  </sortState>
  <mergeCells count="2">
    <mergeCell ref="C2:D2"/>
    <mergeCell ref="A1:D1"/>
  </mergeCells>
  <printOptions horizontalCentered="1"/>
  <pageMargins left="0.75" right="0.75" top="0.5" bottom="0.5" header="0.25" footer="0.25"/>
  <pageSetup scale="91" orientation="portrait" r:id="rId1"/>
  <headerFooter>
    <oddHeader>&amp;C&amp;"Arial,Bold"CONFIDENTIAL</oddHeader>
    <oddFooter>&amp;C&amp;"Arial,Bold"CONFIDENTIAL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workbookViewId="0">
      <selection activeCell="B6" sqref="B6"/>
    </sheetView>
  </sheetViews>
  <sheetFormatPr defaultColWidth="8.94921875" defaultRowHeight="15" x14ac:dyDescent="0.2"/>
  <cols>
    <col min="1" max="1" width="51.85546875" style="25" customWidth="1"/>
    <col min="2" max="2" width="24.640625" style="25" customWidth="1"/>
    <col min="3" max="3" width="10.6640625" style="25" bestFit="1" customWidth="1"/>
    <col min="4" max="16384" width="8.94921875" style="25"/>
  </cols>
  <sheetData>
    <row r="1" spans="1:3" ht="23.25" x14ac:dyDescent="0.2">
      <c r="A1" s="91" t="s">
        <v>99</v>
      </c>
      <c r="B1" s="91"/>
    </row>
    <row r="3" spans="1:3" ht="18.75" x14ac:dyDescent="0.2">
      <c r="A3" s="49" t="s">
        <v>100</v>
      </c>
      <c r="B3" s="49"/>
    </row>
    <row r="4" spans="1:3" x14ac:dyDescent="0.2">
      <c r="A4" s="25" t="s">
        <v>101</v>
      </c>
    </row>
    <row r="6" spans="1:3" x14ac:dyDescent="0.2">
      <c r="A6" s="11" t="s">
        <v>102</v>
      </c>
      <c r="B6" s="76">
        <v>500000</v>
      </c>
      <c r="C6" s="38"/>
    </row>
    <row r="7" spans="1:3" x14ac:dyDescent="0.2">
      <c r="A7" s="11" t="s">
        <v>103</v>
      </c>
      <c r="B7" s="77">
        <v>0.14000000000000001</v>
      </c>
    </row>
    <row r="8" spans="1:3" x14ac:dyDescent="0.2">
      <c r="A8" s="11" t="s">
        <v>104</v>
      </c>
      <c r="B8" s="11">
        <f>60-35</f>
        <v>25</v>
      </c>
    </row>
    <row r="9" spans="1:3" x14ac:dyDescent="0.2">
      <c r="A9" s="11" t="s">
        <v>105</v>
      </c>
      <c r="B9" s="78">
        <v>9.5000000000000001E-2</v>
      </c>
    </row>
    <row r="10" spans="1:3" x14ac:dyDescent="0.2">
      <c r="A10" s="11" t="s">
        <v>106</v>
      </c>
      <c r="B10" s="80">
        <f>B6*(((1+B7)/(1+B9))^B8-1)/((1+B7)/(1+B9)-1)/(1+B9)</f>
        <v>19299545.308324967</v>
      </c>
    </row>
    <row r="12" spans="1:3" ht="18.75" x14ac:dyDescent="0.2">
      <c r="A12" s="49" t="s">
        <v>2</v>
      </c>
      <c r="B12" s="49"/>
    </row>
    <row r="13" spans="1:3" x14ac:dyDescent="0.2">
      <c r="A13" s="25" t="s">
        <v>107</v>
      </c>
    </row>
    <row r="15" spans="1:3" x14ac:dyDescent="0.2">
      <c r="A15" s="11" t="s">
        <v>108</v>
      </c>
      <c r="B15" s="11">
        <v>340000</v>
      </c>
    </row>
    <row r="16" spans="1:3" x14ac:dyDescent="0.2">
      <c r="A16" s="11" t="s">
        <v>109</v>
      </c>
      <c r="B16" s="77">
        <v>0.04</v>
      </c>
    </row>
    <row r="17" spans="1:2" x14ac:dyDescent="0.2">
      <c r="A17" s="11" t="s">
        <v>110</v>
      </c>
      <c r="B17" s="77">
        <v>0.05</v>
      </c>
    </row>
    <row r="18" spans="1:2" x14ac:dyDescent="0.2">
      <c r="A18" s="11" t="s">
        <v>111</v>
      </c>
      <c r="B18" s="77">
        <f>(1+B16)*(1+B17)-1</f>
        <v>9.2000000000000082E-2</v>
      </c>
    </row>
    <row r="19" spans="1:2" x14ac:dyDescent="0.2">
      <c r="A19" s="11" t="s">
        <v>112</v>
      </c>
      <c r="B19" s="11">
        <f>75-35</f>
        <v>40</v>
      </c>
    </row>
    <row r="20" spans="1:2" x14ac:dyDescent="0.2">
      <c r="A20" s="11" t="s">
        <v>105</v>
      </c>
      <c r="B20" s="78">
        <v>9.5000000000000001E-2</v>
      </c>
    </row>
    <row r="21" spans="1:2" x14ac:dyDescent="0.2">
      <c r="A21" s="11" t="s">
        <v>106</v>
      </c>
      <c r="B21" s="80">
        <f>B15*(((1+B18)/(1+B20))^B19-1)/((1+B18)/(1+B20)-1)/(1+B20)</f>
        <v>11779006.897824561</v>
      </c>
    </row>
    <row r="22" spans="1:2" x14ac:dyDescent="0.2">
      <c r="A22" s="11"/>
      <c r="B22" s="11"/>
    </row>
    <row r="23" spans="1:2" x14ac:dyDescent="0.2">
      <c r="A23" s="79" t="s">
        <v>113</v>
      </c>
      <c r="B23" s="80">
        <f>B10-B21</f>
        <v>7520538.4105004054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Info</vt:lpstr>
      <vt:lpstr>Balance Sheet</vt:lpstr>
      <vt:lpstr>Details</vt:lpstr>
      <vt:lpstr>CashFlow</vt:lpstr>
      <vt:lpstr>Economic BS Calculations</vt:lpstr>
      <vt:lpstr>Balance Sheet!Print_Area</vt:lpstr>
      <vt:lpstr>CashFlow!Print_Area</vt:lpstr>
      <vt:lpstr>Details!Print_Area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Personal Financial Statement Template</dc:title>
  <dc:creator>Vertex42.com</dc:creator>
  <dc:description>(c) 2015 Vertex42 LLC. All Rights Reserved.</dc:description>
  <cp:lastModifiedBy>Siddhi Mukim</cp:lastModifiedBy>
  <cp:lastPrinted>2015-07-17T22:30:58Z</cp:lastPrinted>
  <dcterms:created xsi:type="dcterms:W3CDTF">2004-08-16T18:44:14Z</dcterms:created>
  <dcterms:modified xsi:type="dcterms:W3CDTF">2023-04-20T05:00:14Z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2015 Vertex42 LLC</vt:lpwstr>
  </property>
  <property fmtid="{D5CDD505-2E9C-101B-9397-08002B2CF9AE}" pid="3" name="Version">
    <vt:lpwstr>1.0.2</vt:lpwstr>
  </property>
  <property fmtid="{D5CDD505-2E9C-101B-9397-08002B2CF9AE}" pid="4" name="Source">
    <vt:lpwstr>https://www.vertex42.com/ExcelTemplates/personal-financial-statement.html</vt:lpwstr>
  </property>
</Properties>
</file>