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24" i="1"/>
  <c r="H23"/>
  <c r="H22"/>
  <c r="D13"/>
  <c r="D20"/>
  <c r="C20"/>
  <c r="B20"/>
  <c r="F6"/>
  <c r="E6"/>
  <c r="D6"/>
  <c r="C8"/>
  <c r="F8"/>
  <c r="E8"/>
  <c r="D8"/>
  <c r="F9" l="1"/>
  <c r="G7"/>
  <c r="H7" s="1"/>
  <c r="C7"/>
  <c r="H6"/>
  <c r="C6"/>
  <c r="F5"/>
  <c r="E5"/>
  <c r="H5" s="1"/>
  <c r="D5"/>
  <c r="F3"/>
  <c r="E3"/>
  <c r="E9" s="1"/>
  <c r="D3"/>
  <c r="H3" s="1"/>
  <c r="C4"/>
  <c r="C9" s="1"/>
  <c r="G9" l="1"/>
  <c r="H4"/>
  <c r="D9"/>
  <c r="F10" l="1"/>
  <c r="F11" s="1"/>
  <c r="H16" s="1"/>
  <c r="H13" s="1"/>
  <c r="E10"/>
  <c r="E11" s="1"/>
  <c r="F16" s="1"/>
  <c r="F13" s="1"/>
  <c r="D10"/>
  <c r="D11"/>
  <c r="D16" s="1"/>
  <c r="H9"/>
  <c r="H8"/>
  <c r="E23" l="1"/>
</calcChain>
</file>

<file path=xl/sharedStrings.xml><?xml version="1.0" encoding="utf-8"?>
<sst xmlns="http://schemas.openxmlformats.org/spreadsheetml/2006/main" count="34" uniqueCount="31">
  <si>
    <t>Item</t>
  </si>
  <si>
    <t>Total</t>
  </si>
  <si>
    <t>Fixos</t>
  </si>
  <si>
    <t>Variaveis</t>
  </si>
  <si>
    <t>A</t>
  </si>
  <si>
    <t>B</t>
  </si>
  <si>
    <t>C</t>
  </si>
  <si>
    <t>I</t>
  </si>
  <si>
    <t>Mão-de obra</t>
  </si>
  <si>
    <t>Embalagens</t>
  </si>
  <si>
    <t>Energia</t>
  </si>
  <si>
    <t>Despesas Adm</t>
  </si>
  <si>
    <t>Despesas de vendas</t>
  </si>
  <si>
    <t>Mercadorias</t>
  </si>
  <si>
    <t>$</t>
  </si>
  <si>
    <t>Cvu:</t>
  </si>
  <si>
    <t>Quantidade:</t>
  </si>
  <si>
    <t>Produto A</t>
  </si>
  <si>
    <t>PE:</t>
  </si>
  <si>
    <t>preço unitário de A:</t>
  </si>
  <si>
    <t>preço unitário de B:</t>
  </si>
  <si>
    <t>preço unitário de C:</t>
  </si>
  <si>
    <t>Produto B</t>
  </si>
  <si>
    <t>Produto C</t>
  </si>
  <si>
    <t>MIX QUANTIDADE DO PRODUTO</t>
  </si>
  <si>
    <t>Margem A:</t>
  </si>
  <si>
    <t>Margem B:</t>
  </si>
  <si>
    <t>Margem C:</t>
  </si>
  <si>
    <t>A:</t>
  </si>
  <si>
    <t>B:</t>
  </si>
  <si>
    <t>C: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</si>
</sst>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4" fontId="0" fillId="0" borderId="0" xfId="2" applyFont="1" applyAlignment="1">
      <alignment horizontal="center"/>
    </xf>
    <xf numFmtId="44" fontId="0" fillId="0" borderId="0" xfId="2" applyFont="1"/>
    <xf numFmtId="44" fontId="0" fillId="0" borderId="0" xfId="0" applyNumberFormat="1"/>
    <xf numFmtId="44" fontId="0" fillId="0" borderId="0" xfId="3" applyNumberFormat="1" applyFont="1"/>
    <xf numFmtId="0" fontId="0" fillId="3" borderId="3" xfId="0" applyFill="1" applyBorder="1" applyAlignment="1">
      <alignment horizontal="right"/>
    </xf>
    <xf numFmtId="44" fontId="0" fillId="3" borderId="4" xfId="0" applyNumberFormat="1" applyFill="1" applyBorder="1"/>
    <xf numFmtId="0" fontId="0" fillId="3" borderId="5" xfId="0" applyFill="1" applyBorder="1" applyAlignment="1">
      <alignment horizontal="right"/>
    </xf>
    <xf numFmtId="2" fontId="0" fillId="3" borderId="6" xfId="0" applyNumberFormat="1" applyFill="1" applyBorder="1"/>
    <xf numFmtId="44" fontId="0" fillId="5" borderId="0" xfId="0" applyNumberFormat="1" applyFill="1"/>
    <xf numFmtId="0" fontId="0" fillId="4" borderId="0" xfId="0" applyFill="1"/>
    <xf numFmtId="43" fontId="0" fillId="0" borderId="0" xfId="1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0" borderId="0" xfId="2" applyNumberFormat="1" applyFont="1"/>
    <xf numFmtId="1" fontId="0" fillId="4" borderId="0" xfId="0" applyNumberFormat="1" applyFill="1"/>
    <xf numFmtId="44" fontId="0" fillId="6" borderId="0" xfId="2" applyFont="1" applyFill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topLeftCell="B1" workbookViewId="0">
      <selection activeCell="C12" sqref="C12"/>
    </sheetView>
  </sheetViews>
  <sheetFormatPr defaultRowHeight="15"/>
  <cols>
    <col min="1" max="1" width="33.7109375" customWidth="1"/>
    <col min="2" max="2" width="23.140625" customWidth="1"/>
    <col min="3" max="3" width="17" customWidth="1"/>
    <col min="4" max="4" width="14.28515625" bestFit="1" customWidth="1"/>
    <col min="5" max="5" width="15.85546875" bestFit="1" customWidth="1"/>
    <col min="6" max="6" width="14.28515625" bestFit="1" customWidth="1"/>
    <col min="7" max="7" width="13.28515625" bestFit="1" customWidth="1"/>
    <col min="8" max="8" width="14.28515625" bestFit="1" customWidth="1"/>
  </cols>
  <sheetData>
    <row r="1" spans="1:8">
      <c r="A1" t="s">
        <v>0</v>
      </c>
      <c r="B1" s="3" t="s">
        <v>14</v>
      </c>
      <c r="C1" t="s">
        <v>2</v>
      </c>
      <c r="D1" s="14" t="s">
        <v>3</v>
      </c>
      <c r="E1" s="14"/>
      <c r="F1" s="14"/>
      <c r="G1" s="14"/>
      <c r="H1" s="1" t="s">
        <v>1</v>
      </c>
    </row>
    <row r="2" spans="1:8">
      <c r="B2" s="4"/>
      <c r="D2" s="1" t="s">
        <v>4</v>
      </c>
      <c r="E2" s="1" t="s">
        <v>5</v>
      </c>
      <c r="F2" s="1" t="s">
        <v>6</v>
      </c>
      <c r="G2" s="1" t="s">
        <v>7</v>
      </c>
    </row>
    <row r="3" spans="1:8">
      <c r="A3" t="s">
        <v>13</v>
      </c>
      <c r="B3" s="4">
        <v>290000</v>
      </c>
      <c r="D3" s="6">
        <f>B3*40/100</f>
        <v>116000</v>
      </c>
      <c r="E3" s="4">
        <f>B3*30/100</f>
        <v>87000</v>
      </c>
      <c r="F3" s="4">
        <f>B3*30/100</f>
        <v>87000</v>
      </c>
      <c r="G3" s="4"/>
      <c r="H3" s="5">
        <f t="shared" ref="H3:H9" si="0">SUM(C3:G3)</f>
        <v>290000</v>
      </c>
    </row>
    <row r="4" spans="1:8">
      <c r="A4" t="s">
        <v>8</v>
      </c>
      <c r="B4" s="4">
        <v>170000</v>
      </c>
      <c r="C4" s="5">
        <f>B4</f>
        <v>170000</v>
      </c>
      <c r="D4" s="4"/>
      <c r="E4" s="4"/>
      <c r="F4" s="4"/>
      <c r="G4" s="4"/>
      <c r="H4" s="5">
        <f t="shared" si="0"/>
        <v>170000</v>
      </c>
    </row>
    <row r="5" spans="1:8">
      <c r="A5" t="s">
        <v>9</v>
      </c>
      <c r="B5" s="4">
        <v>50000</v>
      </c>
      <c r="D5" s="4">
        <f>B5*40/100</f>
        <v>20000</v>
      </c>
      <c r="E5" s="4">
        <f>B5*30/100</f>
        <v>15000</v>
      </c>
      <c r="F5" s="4">
        <f>B5*30/100</f>
        <v>15000</v>
      </c>
      <c r="G5" s="4"/>
      <c r="H5" s="5">
        <f t="shared" si="0"/>
        <v>50000</v>
      </c>
    </row>
    <row r="6" spans="1:8">
      <c r="A6" t="s">
        <v>10</v>
      </c>
      <c r="B6" s="4">
        <v>75000</v>
      </c>
      <c r="C6" s="5">
        <f>B6*10/100</f>
        <v>7500</v>
      </c>
      <c r="D6" s="4">
        <f>B6*20/100</f>
        <v>15000</v>
      </c>
      <c r="E6" s="4">
        <f>B6*35/100</f>
        <v>26250</v>
      </c>
      <c r="F6" s="4">
        <f>B6*35/100</f>
        <v>26250</v>
      </c>
      <c r="G6" s="4"/>
      <c r="H6" s="5">
        <f t="shared" si="0"/>
        <v>75000</v>
      </c>
    </row>
    <row r="7" spans="1:8">
      <c r="A7" t="s">
        <v>11</v>
      </c>
      <c r="B7" s="4">
        <v>85000</v>
      </c>
      <c r="C7" s="5">
        <f>B7*80/100</f>
        <v>68000</v>
      </c>
      <c r="D7" s="4"/>
      <c r="E7" s="4"/>
      <c r="F7" s="4"/>
      <c r="G7" s="4">
        <f>(B7-C7)</f>
        <v>17000</v>
      </c>
      <c r="H7" s="5">
        <f t="shared" si="0"/>
        <v>85000</v>
      </c>
    </row>
    <row r="8" spans="1:8">
      <c r="A8" t="s">
        <v>12</v>
      </c>
      <c r="B8" s="4">
        <v>110000</v>
      </c>
      <c r="C8" s="5">
        <f>B8*10/100</f>
        <v>11000</v>
      </c>
      <c r="D8" s="4">
        <f>B8*25/100</f>
        <v>27500</v>
      </c>
      <c r="E8" s="4">
        <f>B8*20/100</f>
        <v>22000</v>
      </c>
      <c r="F8" s="4">
        <f>B8*45/100</f>
        <v>49500</v>
      </c>
      <c r="G8" s="4"/>
      <c r="H8" s="5">
        <f t="shared" si="0"/>
        <v>110000</v>
      </c>
    </row>
    <row r="9" spans="1:8">
      <c r="A9" t="s">
        <v>1</v>
      </c>
      <c r="B9" s="4">
        <v>780000</v>
      </c>
      <c r="C9" s="19">
        <f>SUM(C3:C8)</f>
        <v>256500</v>
      </c>
      <c r="D9" s="4">
        <f>SUM(D3:D8)</f>
        <v>178500</v>
      </c>
      <c r="E9" s="4">
        <f>SUM(E3:E8)</f>
        <v>150250</v>
      </c>
      <c r="F9" s="4">
        <f>SUM(F3:F8)</f>
        <v>177750</v>
      </c>
      <c r="G9" s="4">
        <f>SUM(G3:G8)</f>
        <v>17000</v>
      </c>
      <c r="H9" s="5">
        <f t="shared" si="0"/>
        <v>780000</v>
      </c>
    </row>
    <row r="10" spans="1:8">
      <c r="D10" s="5">
        <f>(G9*40)/100</f>
        <v>6800</v>
      </c>
      <c r="E10" s="5">
        <f>G9*30/100</f>
        <v>5100</v>
      </c>
      <c r="F10" s="5">
        <f>G9*30/100</f>
        <v>5100</v>
      </c>
    </row>
    <row r="11" spans="1:8">
      <c r="D11" s="5">
        <f>SUM(D9:D10)</f>
        <v>185300</v>
      </c>
      <c r="E11" s="5">
        <f>SUM(E9:E10)</f>
        <v>155350</v>
      </c>
      <c r="F11" s="5">
        <f>SUM(F9:F10)</f>
        <v>182850</v>
      </c>
    </row>
    <row r="12" spans="1:8">
      <c r="D12" s="5"/>
      <c r="E12" s="5"/>
      <c r="F12" s="5"/>
    </row>
    <row r="13" spans="1:8">
      <c r="C13" s="12" t="s">
        <v>25</v>
      </c>
      <c r="D13" s="11">
        <f>B15-D16</f>
        <v>9.4116666666666671</v>
      </c>
      <c r="E13" s="12" t="s">
        <v>26</v>
      </c>
      <c r="F13" s="11">
        <f>B16-F16</f>
        <v>11.547777777777778</v>
      </c>
      <c r="G13" s="12" t="s">
        <v>27</v>
      </c>
      <c r="H13" s="11">
        <f>B17-H16</f>
        <v>6.9366666666666665</v>
      </c>
    </row>
    <row r="14" spans="1:8">
      <c r="A14" s="2" t="s">
        <v>16</v>
      </c>
      <c r="B14" s="17">
        <v>150000</v>
      </c>
    </row>
    <row r="15" spans="1:8">
      <c r="A15" s="2" t="s">
        <v>19</v>
      </c>
      <c r="B15" s="4">
        <v>12.5</v>
      </c>
      <c r="C15" s="15" t="s">
        <v>17</v>
      </c>
      <c r="D15" s="16"/>
      <c r="E15" s="15" t="s">
        <v>22</v>
      </c>
      <c r="F15" s="16"/>
      <c r="G15" s="15" t="s">
        <v>23</v>
      </c>
      <c r="H15" s="16"/>
    </row>
    <row r="16" spans="1:8">
      <c r="A16" s="2" t="s">
        <v>20</v>
      </c>
      <c r="B16" s="4">
        <v>15</v>
      </c>
      <c r="C16" s="7" t="s">
        <v>15</v>
      </c>
      <c r="D16" s="8">
        <f>D11/B20</f>
        <v>3.0883333333333334</v>
      </c>
      <c r="E16" s="7" t="s">
        <v>15</v>
      </c>
      <c r="F16" s="8">
        <f>E11/C20</f>
        <v>3.4522222222222223</v>
      </c>
      <c r="G16" s="7" t="s">
        <v>15</v>
      </c>
      <c r="H16" s="8">
        <f>F11/D20</f>
        <v>4.0633333333333335</v>
      </c>
    </row>
    <row r="17" spans="1:8">
      <c r="A17" s="2" t="s">
        <v>21</v>
      </c>
      <c r="B17" s="4">
        <v>11</v>
      </c>
      <c r="C17" s="9"/>
      <c r="D17" s="10"/>
      <c r="E17" s="9"/>
      <c r="F17" s="10"/>
      <c r="G17" s="9"/>
      <c r="H17" s="10"/>
    </row>
    <row r="20" spans="1:8">
      <c r="A20" s="2" t="s">
        <v>24</v>
      </c>
      <c r="B20">
        <f>B14*40/100</f>
        <v>60000</v>
      </c>
      <c r="C20">
        <f>B14*30/100</f>
        <v>45000</v>
      </c>
      <c r="D20">
        <f>B14*30/100</f>
        <v>45000</v>
      </c>
    </row>
    <row r="22" spans="1:8">
      <c r="G22" s="2" t="s">
        <v>28</v>
      </c>
      <c r="H22" s="13">
        <f>C9/D13</f>
        <v>27253.408889675931</v>
      </c>
    </row>
    <row r="23" spans="1:8">
      <c r="D23" s="12" t="s">
        <v>18</v>
      </c>
      <c r="E23" s="18">
        <f>C9/(0.4*D13+0.3*F13+0.3*H13)</f>
        <v>27551.020408163266</v>
      </c>
      <c r="G23" s="2" t="s">
        <v>29</v>
      </c>
      <c r="H23" s="13">
        <f>C9/F13</f>
        <v>22212.065813528337</v>
      </c>
    </row>
    <row r="24" spans="1:8">
      <c r="G24" s="2" t="s">
        <v>30</v>
      </c>
      <c r="H24" s="13">
        <f>C9/H13</f>
        <v>36977.414704469003</v>
      </c>
    </row>
  </sheetData>
  <mergeCells count="4">
    <mergeCell ref="D1:G1"/>
    <mergeCell ref="C15:D15"/>
    <mergeCell ref="E15:F15"/>
    <mergeCell ref="G15:H1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</dc:creator>
  <cp:lastModifiedBy>WELLINGTON</cp:lastModifiedBy>
  <dcterms:created xsi:type="dcterms:W3CDTF">2015-11-27T13:43:52Z</dcterms:created>
  <dcterms:modified xsi:type="dcterms:W3CDTF">2015-11-27T18:07:42Z</dcterms:modified>
</cp:coreProperties>
</file>