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5600" windowHeight="9240"/>
  </bookViews>
  <sheets>
    <sheet name="PE1" sheetId="1" r:id="rId1"/>
    <sheet name="PE2" sheetId="2" r:id="rId2"/>
    <sheet name="PE3" sheetId="3" r:id="rId3"/>
    <sheet name="PE4" sheetId="4" r:id="rId4"/>
  </sheets>
  <calcPr calcId="125725"/>
</workbook>
</file>

<file path=xl/calcChain.xml><?xml version="1.0" encoding="utf-8"?>
<calcChain xmlns="http://schemas.openxmlformats.org/spreadsheetml/2006/main">
  <c r="H16" i="1"/>
  <c r="H18" i="2"/>
  <c r="H19"/>
  <c r="D11" i="4"/>
  <c r="C11"/>
  <c r="D10"/>
  <c r="C10"/>
  <c r="H11" i="3"/>
  <c r="H10"/>
  <c r="D7"/>
  <c r="C7"/>
  <c r="D6"/>
  <c r="C6"/>
  <c r="D5"/>
  <c r="C5"/>
  <c r="D8" i="2"/>
  <c r="D4" i="3"/>
  <c r="D3"/>
  <c r="C10" i="1"/>
  <c r="C11"/>
  <c r="C12"/>
  <c r="D12"/>
  <c r="D15" i="2"/>
  <c r="C15"/>
  <c r="D14"/>
  <c r="C14"/>
  <c r="D7"/>
  <c r="C7"/>
  <c r="D11" i="1"/>
  <c r="D8"/>
  <c r="C8"/>
  <c r="C16"/>
  <c r="C11" i="3" l="1"/>
  <c r="C8"/>
  <c r="B8"/>
  <c r="E7"/>
  <c r="E5"/>
  <c r="E6"/>
  <c r="B12" i="4"/>
  <c r="B13" i="1"/>
  <c r="B16" i="2"/>
  <c r="E11" i="4" l="1"/>
  <c r="E10"/>
  <c r="C15"/>
  <c r="D12"/>
  <c r="H14" s="1"/>
  <c r="C12"/>
  <c r="H15" l="1"/>
  <c r="E12"/>
  <c r="D15" s="1"/>
  <c r="E15" s="1"/>
  <c r="D13" i="1"/>
  <c r="D16" i="2"/>
  <c r="C16"/>
  <c r="C19"/>
  <c r="E4"/>
  <c r="E7"/>
  <c r="E14"/>
  <c r="E15"/>
  <c r="E11" i="1"/>
  <c r="E12"/>
  <c r="E8"/>
  <c r="E16" i="2" l="1"/>
  <c r="D19" s="1"/>
  <c r="E19" s="1"/>
  <c r="C13" i="1"/>
  <c r="H17" s="1"/>
  <c r="E13" l="1"/>
  <c r="D16" s="1"/>
  <c r="E16" s="1"/>
  <c r="D8" i="3"/>
  <c r="E8" s="1"/>
  <c r="D11" s="1"/>
  <c r="E11" s="1"/>
</calcChain>
</file>

<file path=xl/sharedStrings.xml><?xml version="1.0" encoding="utf-8"?>
<sst xmlns="http://schemas.openxmlformats.org/spreadsheetml/2006/main" count="105" uniqueCount="46">
  <si>
    <t xml:space="preserve">Elementos </t>
  </si>
  <si>
    <t>Peças de reposição</t>
  </si>
  <si>
    <t>$</t>
  </si>
  <si>
    <t>Fixos</t>
  </si>
  <si>
    <t>Variáveis</t>
  </si>
  <si>
    <t>Secretária</t>
  </si>
  <si>
    <t xml:space="preserve">Internet </t>
  </si>
  <si>
    <t>Taxa de condomínio</t>
  </si>
  <si>
    <t>Aluguel</t>
  </si>
  <si>
    <t>Salário do técnicos</t>
  </si>
  <si>
    <t>Pró-labore</t>
  </si>
  <si>
    <t>Seguros</t>
  </si>
  <si>
    <t>Energia elétrica</t>
  </si>
  <si>
    <t>Material de expediente</t>
  </si>
  <si>
    <t>Dados Complementares</t>
  </si>
  <si>
    <t>Preço unitário do serviço</t>
  </si>
  <si>
    <t xml:space="preserve">Quantidade de serviços </t>
  </si>
  <si>
    <t xml:space="preserve">Taxas de rateio </t>
  </si>
  <si>
    <t>Fixos (%)</t>
  </si>
  <si>
    <t>Variavéis(%)</t>
  </si>
  <si>
    <t>Salário dos técnicos</t>
  </si>
  <si>
    <t>Salários do escritório</t>
  </si>
  <si>
    <t>Depreciação das instalações</t>
  </si>
  <si>
    <t>Juros bancários</t>
  </si>
  <si>
    <t>Salários dos técnicos</t>
  </si>
  <si>
    <t>Manutenção das áquinas</t>
  </si>
  <si>
    <t>Materiais secundários</t>
  </si>
  <si>
    <t>Fretes d entrega</t>
  </si>
  <si>
    <t>Honorários dos proprietário</t>
  </si>
  <si>
    <t>Segurança</t>
  </si>
  <si>
    <t>Material de expedientes</t>
  </si>
  <si>
    <t>Elementos</t>
  </si>
  <si>
    <t>Manutenção do computador</t>
  </si>
  <si>
    <t>Remuneração</t>
  </si>
  <si>
    <t>Material expediente</t>
  </si>
  <si>
    <t>Salários dos vendedores</t>
  </si>
  <si>
    <t>Auxiliar administrativo</t>
  </si>
  <si>
    <t>Comunicação</t>
  </si>
  <si>
    <t>Comissões por vendas</t>
  </si>
  <si>
    <t>Preço unitário do computador</t>
  </si>
  <si>
    <t>Volume de vendas</t>
  </si>
  <si>
    <t>Total</t>
  </si>
  <si>
    <t xml:space="preserve">Total </t>
  </si>
  <si>
    <t>total</t>
  </si>
  <si>
    <t>PE:</t>
  </si>
  <si>
    <t>CVu:</t>
  </si>
</sst>
</file>

<file path=xl/styles.xml><?xml version="1.0" encoding="utf-8"?>
<styleSheet xmlns="http://schemas.openxmlformats.org/spreadsheetml/2006/main">
  <numFmts count="3">
    <numFmt numFmtId="44" formatCode="_-&quot;R$&quot;\ * #,##0.00_-;\-&quot;R$&quot;\ * #,##0.00_-;_-&quot;R$&quot;\ * &quot;-&quot;??_-;_-@_-"/>
    <numFmt numFmtId="164" formatCode="&quot;R$&quot;\ #,##0.00"/>
    <numFmt numFmtId="165" formatCode="0.000"/>
  </numFmts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3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2" fontId="0" fillId="0" borderId="0" xfId="0" applyNumberFormat="1" applyAlignment="1">
      <alignment horizontal="right"/>
    </xf>
    <xf numFmtId="2" fontId="0" fillId="0" borderId="0" xfId="0" applyNumberFormat="1"/>
    <xf numFmtId="0" fontId="0" fillId="0" borderId="0" xfId="0" applyAlignment="1"/>
    <xf numFmtId="164" fontId="0" fillId="0" borderId="0" xfId="0" applyNumberFormat="1"/>
    <xf numFmtId="2" fontId="1" fillId="0" borderId="0" xfId="0" applyNumberFormat="1" applyFont="1" applyAlignment="1">
      <alignment horizontal="center"/>
    </xf>
    <xf numFmtId="164" fontId="0" fillId="0" borderId="0" xfId="0" applyNumberFormat="1" applyAlignment="1">
      <alignment horizontal="right"/>
    </xf>
    <xf numFmtId="0" fontId="0" fillId="0" borderId="0" xfId="0" applyNumberFormat="1"/>
    <xf numFmtId="164" fontId="1" fillId="0" borderId="0" xfId="0" applyNumberFormat="1" applyFont="1"/>
    <xf numFmtId="165" fontId="0" fillId="0" borderId="0" xfId="0" applyNumberFormat="1"/>
    <xf numFmtId="9" fontId="0" fillId="0" borderId="0" xfId="1" applyFont="1"/>
    <xf numFmtId="165" fontId="1" fillId="0" borderId="0" xfId="0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1" applyNumberFormat="1" applyFont="1"/>
    <xf numFmtId="164" fontId="3" fillId="0" borderId="0" xfId="0" applyNumberFormat="1" applyFont="1"/>
    <xf numFmtId="164" fontId="4" fillId="0" borderId="0" xfId="0" applyNumberFormat="1" applyFont="1"/>
    <xf numFmtId="2" fontId="1" fillId="0" borderId="0" xfId="0" applyNumberFormat="1" applyFont="1"/>
    <xf numFmtId="2" fontId="3" fillId="0" borderId="0" xfId="0" applyNumberFormat="1" applyFont="1"/>
    <xf numFmtId="2" fontId="4" fillId="0" borderId="0" xfId="0" applyNumberFormat="1" applyFont="1"/>
    <xf numFmtId="2" fontId="5" fillId="0" borderId="0" xfId="0" applyNumberFormat="1" applyFont="1"/>
    <xf numFmtId="164" fontId="5" fillId="0" borderId="0" xfId="0" applyNumberFormat="1" applyFont="1"/>
    <xf numFmtId="164" fontId="1" fillId="0" borderId="0" xfId="0" applyNumberFormat="1" applyFont="1" applyAlignment="1">
      <alignment horizontal="center"/>
    </xf>
    <xf numFmtId="44" fontId="0" fillId="0" borderId="0" xfId="2" applyFont="1"/>
    <xf numFmtId="44" fontId="1" fillId="0" borderId="0" xfId="2" applyFont="1" applyAlignment="1">
      <alignment horizontal="center"/>
    </xf>
    <xf numFmtId="44" fontId="0" fillId="0" borderId="0" xfId="2" applyFont="1" applyAlignment="1">
      <alignment horizontal="right"/>
    </xf>
    <xf numFmtId="44" fontId="1" fillId="0" borderId="0" xfId="2" applyFont="1"/>
    <xf numFmtId="164" fontId="0" fillId="0" borderId="0" xfId="2" applyNumberFormat="1" applyFont="1"/>
    <xf numFmtId="44" fontId="4" fillId="0" borderId="0" xfId="2" applyFont="1"/>
    <xf numFmtId="0" fontId="1" fillId="2" borderId="0" xfId="0" applyFont="1" applyFill="1" applyAlignment="1">
      <alignment horizontal="right"/>
    </xf>
    <xf numFmtId="44" fontId="6" fillId="2" borderId="0" xfId="2" applyNumberFormat="1" applyFont="1" applyFill="1"/>
    <xf numFmtId="2" fontId="6" fillId="2" borderId="0" xfId="2" applyNumberFormat="1" applyFont="1" applyFill="1"/>
    <xf numFmtId="44" fontId="6" fillId="2" borderId="0" xfId="2" applyFont="1" applyFill="1"/>
    <xf numFmtId="2" fontId="6" fillId="2" borderId="0" xfId="0" applyNumberFormat="1" applyFont="1" applyFill="1"/>
    <xf numFmtId="164" fontId="6" fillId="2" borderId="0" xfId="0" applyNumberFormat="1" applyFont="1" applyFill="1"/>
  </cellXfs>
  <cellStyles count="3">
    <cellStyle name="Moeda" xfId="2" builtinId="4"/>
    <cellStyle name="Normal" xfId="0" builtinId="0"/>
    <cellStyle name="Porcentagem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2"/>
  <sheetViews>
    <sheetView tabSelected="1" topLeftCell="A6" workbookViewId="0">
      <selection activeCell="H16" sqref="H16"/>
    </sheetView>
  </sheetViews>
  <sheetFormatPr defaultRowHeight="15"/>
  <cols>
    <col min="1" max="1" width="23.28515625" customWidth="1"/>
    <col min="2" max="2" width="11.42578125" style="5" customWidth="1"/>
    <col min="3" max="3" width="13" style="12" customWidth="1"/>
    <col min="4" max="4" width="13" customWidth="1"/>
    <col min="5" max="5" width="13.28515625" bestFit="1" customWidth="1"/>
    <col min="8" max="8" width="14.85546875" customWidth="1"/>
  </cols>
  <sheetData>
    <row r="1" spans="1:8">
      <c r="A1" s="2" t="s">
        <v>0</v>
      </c>
      <c r="B1" s="8" t="s">
        <v>2</v>
      </c>
      <c r="C1" s="14" t="s">
        <v>3</v>
      </c>
      <c r="D1" s="2" t="s">
        <v>4</v>
      </c>
      <c r="E1" s="2" t="s">
        <v>41</v>
      </c>
      <c r="F1" s="6"/>
    </row>
    <row r="2" spans="1:8">
      <c r="A2" s="2"/>
      <c r="B2" s="4"/>
      <c r="C2" s="15"/>
      <c r="D2" s="1"/>
      <c r="E2" s="2"/>
      <c r="F2" s="1"/>
      <c r="G2" s="1"/>
    </row>
    <row r="3" spans="1:8">
      <c r="A3" t="s">
        <v>1</v>
      </c>
      <c r="B3" s="9">
        <v>4300</v>
      </c>
      <c r="D3" s="27">
        <v>4300</v>
      </c>
      <c r="E3" s="28"/>
    </row>
    <row r="4" spans="1:8">
      <c r="A4" t="s">
        <v>5</v>
      </c>
      <c r="B4" s="7">
        <v>1340</v>
      </c>
      <c r="C4" s="25">
        <v>1340</v>
      </c>
      <c r="D4" s="25"/>
      <c r="E4" s="28"/>
    </row>
    <row r="5" spans="1:8">
      <c r="A5" t="s">
        <v>6</v>
      </c>
      <c r="B5" s="7">
        <v>500</v>
      </c>
      <c r="C5" s="25">
        <v>500</v>
      </c>
      <c r="D5" s="25"/>
      <c r="E5" s="28"/>
    </row>
    <row r="6" spans="1:8">
      <c r="A6" t="s">
        <v>7</v>
      </c>
      <c r="B6" s="7">
        <v>670</v>
      </c>
      <c r="C6" s="25">
        <v>670</v>
      </c>
      <c r="D6" s="25"/>
      <c r="E6" s="28"/>
    </row>
    <row r="7" spans="1:8">
      <c r="A7" t="s">
        <v>8</v>
      </c>
      <c r="B7" s="7">
        <v>4200</v>
      </c>
      <c r="C7" s="25">
        <v>4200</v>
      </c>
      <c r="D7" s="25"/>
      <c r="E7" s="28"/>
    </row>
    <row r="8" spans="1:8">
      <c r="A8" t="s">
        <v>9</v>
      </c>
      <c r="B8" s="7">
        <v>6500</v>
      </c>
      <c r="C8" s="29">
        <f>B8*D20</f>
        <v>5525</v>
      </c>
      <c r="D8" s="25">
        <f>B8*E20</f>
        <v>975</v>
      </c>
      <c r="E8" s="28">
        <f>SUM(C8:D8)</f>
        <v>6500</v>
      </c>
    </row>
    <row r="9" spans="1:8">
      <c r="A9" t="s">
        <v>10</v>
      </c>
      <c r="B9" s="7">
        <v>7000</v>
      </c>
      <c r="C9" s="25">
        <v>7000</v>
      </c>
      <c r="D9" s="25"/>
      <c r="E9" s="28"/>
    </row>
    <row r="10" spans="1:8">
      <c r="A10" t="s">
        <v>11</v>
      </c>
      <c r="B10" s="7">
        <v>1800</v>
      </c>
      <c r="C10" s="29">
        <f>B10</f>
        <v>1800</v>
      </c>
      <c r="D10" s="25"/>
      <c r="E10" s="28"/>
    </row>
    <row r="11" spans="1:8">
      <c r="A11" t="s">
        <v>12</v>
      </c>
      <c r="B11" s="7">
        <v>835</v>
      </c>
      <c r="C11" s="25">
        <f>B11*D21</f>
        <v>542.75</v>
      </c>
      <c r="D11" s="25">
        <f>B11*E21</f>
        <v>292.25</v>
      </c>
      <c r="E11" s="28">
        <f>SUM(C11:D11)</f>
        <v>835</v>
      </c>
    </row>
    <row r="12" spans="1:8">
      <c r="A12" t="s">
        <v>13</v>
      </c>
      <c r="B12" s="7">
        <v>1150</v>
      </c>
      <c r="C12" s="25">
        <f>B12*D22</f>
        <v>862.5</v>
      </c>
      <c r="D12" s="25">
        <f>B12*E22</f>
        <v>287.5</v>
      </c>
      <c r="E12" s="28">
        <f>SUM(C12:D12)</f>
        <v>1150</v>
      </c>
    </row>
    <row r="13" spans="1:8" s="3" customFormat="1">
      <c r="A13" s="2" t="s">
        <v>42</v>
      </c>
      <c r="B13" s="11">
        <f>SUM(B3:B12)</f>
        <v>28295</v>
      </c>
      <c r="C13" s="28">
        <f>SUM(C3:C12)</f>
        <v>22440.25</v>
      </c>
      <c r="D13" s="28">
        <f>SUM(D3:D12)</f>
        <v>5854.75</v>
      </c>
      <c r="E13" s="28">
        <f>C13+D13</f>
        <v>28295</v>
      </c>
    </row>
    <row r="15" spans="1:8">
      <c r="A15" s="2" t="s">
        <v>14</v>
      </c>
    </row>
    <row r="16" spans="1:8">
      <c r="A16" t="s">
        <v>15</v>
      </c>
      <c r="B16" s="7">
        <v>80</v>
      </c>
      <c r="C16" s="20">
        <f>B16*B17</f>
        <v>29200</v>
      </c>
      <c r="D16" s="21">
        <f>E13</f>
        <v>28295</v>
      </c>
      <c r="E16" s="22">
        <f>C16-D16</f>
        <v>905</v>
      </c>
      <c r="G16" s="31" t="s">
        <v>45</v>
      </c>
      <c r="H16" s="32">
        <f>D13/B17</f>
        <v>16.040410958904111</v>
      </c>
    </row>
    <row r="17" spans="1:8">
      <c r="A17" t="s">
        <v>16</v>
      </c>
      <c r="B17" s="10">
        <v>365</v>
      </c>
      <c r="G17" s="31" t="s">
        <v>44</v>
      </c>
      <c r="H17" s="33">
        <f>C13/(B16 -H16)</f>
        <v>350.85044066780182</v>
      </c>
    </row>
    <row r="19" spans="1:8">
      <c r="A19" s="3" t="s">
        <v>17</v>
      </c>
      <c r="D19" s="3" t="s">
        <v>18</v>
      </c>
      <c r="E19" s="3" t="s">
        <v>19</v>
      </c>
    </row>
    <row r="20" spans="1:8">
      <c r="A20" t="s">
        <v>20</v>
      </c>
      <c r="D20" s="13">
        <v>0.85</v>
      </c>
      <c r="E20" s="13">
        <v>0.15</v>
      </c>
    </row>
    <row r="21" spans="1:8">
      <c r="A21" t="s">
        <v>12</v>
      </c>
      <c r="D21" s="13">
        <v>0.65</v>
      </c>
      <c r="E21" s="13">
        <v>0.35</v>
      </c>
    </row>
    <row r="22" spans="1:8">
      <c r="A22" t="s">
        <v>13</v>
      </c>
      <c r="D22" s="13">
        <v>0.75</v>
      </c>
      <c r="E22" s="13">
        <v>0.25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26"/>
  <sheetViews>
    <sheetView topLeftCell="A6" workbookViewId="0">
      <selection activeCell="H19" sqref="H19"/>
    </sheetView>
  </sheetViews>
  <sheetFormatPr defaultRowHeight="15"/>
  <cols>
    <col min="1" max="1" width="27" customWidth="1"/>
    <col min="2" max="2" width="12.140625" style="5" bestFit="1" customWidth="1"/>
    <col min="3" max="3" width="17.42578125" customWidth="1"/>
    <col min="4" max="4" width="11.7109375" bestFit="1" customWidth="1"/>
    <col min="5" max="5" width="10.42578125" customWidth="1"/>
    <col min="8" max="8" width="10.5703125" bestFit="1" customWidth="1"/>
  </cols>
  <sheetData>
    <row r="1" spans="1:6">
      <c r="A1" s="3" t="s">
        <v>31</v>
      </c>
      <c r="B1" s="8" t="s">
        <v>2</v>
      </c>
      <c r="C1" s="2" t="s">
        <v>3</v>
      </c>
      <c r="D1" s="2" t="s">
        <v>4</v>
      </c>
      <c r="E1" s="2" t="s">
        <v>41</v>
      </c>
      <c r="F1" s="2"/>
    </row>
    <row r="2" spans="1:6">
      <c r="A2" s="2"/>
      <c r="E2" s="3"/>
    </row>
    <row r="3" spans="1:6">
      <c r="A3" t="s">
        <v>21</v>
      </c>
      <c r="B3" s="7">
        <v>3680</v>
      </c>
      <c r="C3" s="25">
        <v>3680</v>
      </c>
      <c r="D3" s="5"/>
      <c r="E3" s="19"/>
    </row>
    <row r="4" spans="1:6">
      <c r="A4" t="s">
        <v>22</v>
      </c>
      <c r="B4" s="7">
        <v>500</v>
      </c>
      <c r="C4" s="25">
        <v>450</v>
      </c>
      <c r="D4" s="5">
        <v>50</v>
      </c>
      <c r="E4" s="19">
        <f t="shared" ref="E4:E7" si="0">SUM(C4:D4)</f>
        <v>500</v>
      </c>
    </row>
    <row r="5" spans="1:6">
      <c r="A5" t="s">
        <v>23</v>
      </c>
      <c r="B5" s="7">
        <v>350</v>
      </c>
      <c r="C5" s="25">
        <v>350</v>
      </c>
      <c r="D5" s="5"/>
      <c r="E5" s="19"/>
    </row>
    <row r="6" spans="1:6">
      <c r="A6" t="s">
        <v>8</v>
      </c>
      <c r="B6" s="7">
        <v>1500</v>
      </c>
      <c r="C6" s="25">
        <v>1500</v>
      </c>
      <c r="D6" s="5"/>
      <c r="E6" s="19"/>
    </row>
    <row r="7" spans="1:6">
      <c r="A7" t="s">
        <v>24</v>
      </c>
      <c r="B7" s="7">
        <v>5300</v>
      </c>
      <c r="C7" s="25">
        <f>B7*D24/100</f>
        <v>3710</v>
      </c>
      <c r="D7" s="5">
        <f>B7*E24/100</f>
        <v>1590</v>
      </c>
      <c r="E7" s="19">
        <f t="shared" si="0"/>
        <v>5300</v>
      </c>
    </row>
    <row r="8" spans="1:6">
      <c r="A8" t="s">
        <v>25</v>
      </c>
      <c r="B8" s="7">
        <v>870</v>
      </c>
      <c r="C8" s="25"/>
      <c r="D8" s="5">
        <f>B8</f>
        <v>870</v>
      </c>
      <c r="E8" s="19"/>
    </row>
    <row r="9" spans="1:6">
      <c r="A9" t="s">
        <v>26</v>
      </c>
      <c r="B9" s="7">
        <v>125</v>
      </c>
      <c r="C9" s="25"/>
      <c r="D9" s="7">
        <v>125</v>
      </c>
      <c r="E9" s="19"/>
    </row>
    <row r="10" spans="1:6">
      <c r="A10" t="s">
        <v>27</v>
      </c>
      <c r="B10" s="7">
        <v>280</v>
      </c>
      <c r="C10" s="25"/>
      <c r="D10" s="7">
        <v>280</v>
      </c>
      <c r="E10" s="19"/>
    </row>
    <row r="11" spans="1:6">
      <c r="A11" t="s">
        <v>28</v>
      </c>
      <c r="B11" s="7">
        <v>5500</v>
      </c>
      <c r="C11" s="25">
        <v>5500</v>
      </c>
      <c r="D11" s="5"/>
      <c r="E11" s="19"/>
    </row>
    <row r="12" spans="1:6">
      <c r="A12" t="s">
        <v>29</v>
      </c>
      <c r="B12" s="7">
        <v>550</v>
      </c>
      <c r="C12" s="25">
        <v>550</v>
      </c>
      <c r="D12" s="5"/>
      <c r="E12" s="19"/>
    </row>
    <row r="13" spans="1:6">
      <c r="A13" t="s">
        <v>11</v>
      </c>
      <c r="B13" s="7">
        <v>1300</v>
      </c>
      <c r="C13" s="25">
        <v>1300</v>
      </c>
      <c r="D13" s="5"/>
      <c r="E13" s="19"/>
    </row>
    <row r="14" spans="1:6">
      <c r="A14" t="s">
        <v>12</v>
      </c>
      <c r="B14" s="7">
        <v>490</v>
      </c>
      <c r="C14" s="25">
        <f>B14*D25/100</f>
        <v>196</v>
      </c>
      <c r="D14" s="5">
        <f>B14*E25/100</f>
        <v>294</v>
      </c>
      <c r="E14" s="19">
        <f t="shared" ref="E14:E15" si="1">SUM(C14:D14)</f>
        <v>490</v>
      </c>
    </row>
    <row r="15" spans="1:6">
      <c r="A15" t="s">
        <v>30</v>
      </c>
      <c r="B15" s="7">
        <v>770</v>
      </c>
      <c r="C15" s="25">
        <f>B15*D26/100</f>
        <v>654.5</v>
      </c>
      <c r="D15" s="5">
        <f>B15*E26/100</f>
        <v>115.5</v>
      </c>
      <c r="E15" s="19">
        <f t="shared" si="1"/>
        <v>770</v>
      </c>
    </row>
    <row r="16" spans="1:6" s="3" customFormat="1">
      <c r="A16" s="2" t="s">
        <v>43</v>
      </c>
      <c r="B16" s="11">
        <f>SUM(B3:B15)</f>
        <v>21215</v>
      </c>
      <c r="C16" s="28">
        <f>SUM(C3:C15)</f>
        <v>17890.5</v>
      </c>
      <c r="D16" s="19">
        <f>SUM(D3:D15)</f>
        <v>3324.5</v>
      </c>
      <c r="E16" s="19">
        <f>C16+D16</f>
        <v>21215</v>
      </c>
    </row>
    <row r="17" spans="1:9">
      <c r="B17" s="7"/>
    </row>
    <row r="18" spans="1:9">
      <c r="A18" s="2" t="s">
        <v>14</v>
      </c>
      <c r="G18" s="31" t="s">
        <v>45</v>
      </c>
      <c r="H18" s="34">
        <f>D16/B20</f>
        <v>5.2769841269841269</v>
      </c>
      <c r="I18" s="5"/>
    </row>
    <row r="19" spans="1:9">
      <c r="A19" t="s">
        <v>15</v>
      </c>
      <c r="B19" s="7">
        <v>45</v>
      </c>
      <c r="C19" s="17">
        <f>B19*B20</f>
        <v>28350</v>
      </c>
      <c r="D19" s="18">
        <f>E16</f>
        <v>21215</v>
      </c>
      <c r="E19" s="23">
        <f>C19-D19</f>
        <v>7135</v>
      </c>
      <c r="G19" s="31" t="s">
        <v>44</v>
      </c>
      <c r="H19" s="33">
        <f>C16/(B19-H18)</f>
        <v>450.38121116461207</v>
      </c>
    </row>
    <row r="20" spans="1:9">
      <c r="A20" t="s">
        <v>16</v>
      </c>
      <c r="B20" s="10">
        <v>630</v>
      </c>
      <c r="C20" s="7"/>
    </row>
    <row r="22" spans="1:9">
      <c r="A22" s="3" t="s">
        <v>17</v>
      </c>
      <c r="D22" s="3" t="s">
        <v>18</v>
      </c>
      <c r="E22" s="3" t="s">
        <v>19</v>
      </c>
    </row>
    <row r="23" spans="1:9">
      <c r="A23" t="s">
        <v>22</v>
      </c>
      <c r="D23">
        <v>90</v>
      </c>
      <c r="E23" s="16">
        <v>10</v>
      </c>
    </row>
    <row r="24" spans="1:9">
      <c r="A24" t="s">
        <v>20</v>
      </c>
      <c r="D24">
        <v>70</v>
      </c>
      <c r="E24" s="16">
        <v>30</v>
      </c>
    </row>
    <row r="25" spans="1:9">
      <c r="A25" t="s">
        <v>12</v>
      </c>
      <c r="D25">
        <v>40</v>
      </c>
      <c r="E25" s="16">
        <v>60</v>
      </c>
    </row>
    <row r="26" spans="1:9">
      <c r="A26" t="s">
        <v>13</v>
      </c>
      <c r="D26">
        <v>85</v>
      </c>
      <c r="E26" s="16">
        <v>15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17"/>
  <sheetViews>
    <sheetView workbookViewId="0">
      <selection activeCell="G11" sqref="G11"/>
    </sheetView>
  </sheetViews>
  <sheetFormatPr defaultRowHeight="15"/>
  <cols>
    <col min="1" max="1" width="27.28515625" customWidth="1"/>
    <col min="2" max="2" width="10.7109375" bestFit="1" customWidth="1"/>
    <col min="3" max="3" width="13.42578125" customWidth="1"/>
    <col min="4" max="4" width="12.5703125" customWidth="1"/>
    <col min="5" max="5" width="12.140625" bestFit="1" customWidth="1"/>
    <col min="8" max="8" width="10.7109375" bestFit="1" customWidth="1"/>
  </cols>
  <sheetData>
    <row r="1" spans="1:8">
      <c r="A1" s="2" t="s">
        <v>0</v>
      </c>
      <c r="B1" s="8" t="s">
        <v>2</v>
      </c>
      <c r="C1" s="2" t="s">
        <v>3</v>
      </c>
      <c r="D1" s="2" t="s">
        <v>4</v>
      </c>
      <c r="E1" s="2" t="s">
        <v>41</v>
      </c>
    </row>
    <row r="3" spans="1:8">
      <c r="A3" t="s">
        <v>32</v>
      </c>
      <c r="B3" s="7">
        <v>160</v>
      </c>
      <c r="C3" s="25"/>
      <c r="D3" s="29">
        <f>B3</f>
        <v>160</v>
      </c>
      <c r="E3" s="25"/>
    </row>
    <row r="4" spans="1:8">
      <c r="A4" t="s">
        <v>26</v>
      </c>
      <c r="B4" s="7">
        <v>90</v>
      </c>
      <c r="C4" s="25"/>
      <c r="D4" s="29">
        <f>B4</f>
        <v>90</v>
      </c>
      <c r="E4" s="25"/>
    </row>
    <row r="5" spans="1:8">
      <c r="A5" t="s">
        <v>33</v>
      </c>
      <c r="B5" s="7">
        <v>3000</v>
      </c>
      <c r="C5" s="25">
        <f>B5*C15/100</f>
        <v>2100</v>
      </c>
      <c r="D5" s="25">
        <f>B5*D15/100</f>
        <v>900</v>
      </c>
      <c r="E5" s="25">
        <f>C5+D5</f>
        <v>3000</v>
      </c>
    </row>
    <row r="6" spans="1:8">
      <c r="A6" t="s">
        <v>12</v>
      </c>
      <c r="B6" s="7">
        <v>290</v>
      </c>
      <c r="C6" s="25">
        <f>B6*C16/100</f>
        <v>116</v>
      </c>
      <c r="D6" s="25">
        <f>B6*D16/100</f>
        <v>174</v>
      </c>
      <c r="E6" s="25">
        <f>C6+D6</f>
        <v>290</v>
      </c>
    </row>
    <row r="7" spans="1:8">
      <c r="A7" t="s">
        <v>34</v>
      </c>
      <c r="B7" s="7">
        <v>210</v>
      </c>
      <c r="C7" s="25">
        <f>B7*C17/100</f>
        <v>178.5</v>
      </c>
      <c r="D7" s="25">
        <f>B7*D17/100</f>
        <v>31.5</v>
      </c>
      <c r="E7" s="25">
        <f>C7+D7</f>
        <v>210</v>
      </c>
    </row>
    <row r="8" spans="1:8" s="2" customFormat="1">
      <c r="A8" s="2" t="s">
        <v>43</v>
      </c>
      <c r="B8" s="24">
        <f>SUM(B3:B7)</f>
        <v>3750</v>
      </c>
      <c r="C8" s="26">
        <f>SUM(C3:C7)</f>
        <v>2394.5</v>
      </c>
      <c r="D8" s="26">
        <f>SUM(D3:D7)</f>
        <v>1355.5</v>
      </c>
      <c r="E8" s="26">
        <f>C8+D8</f>
        <v>3750</v>
      </c>
    </row>
    <row r="9" spans="1:8">
      <c r="B9" s="7"/>
    </row>
    <row r="10" spans="1:8">
      <c r="A10" s="2" t="s">
        <v>14</v>
      </c>
      <c r="G10" s="31" t="s">
        <v>45</v>
      </c>
      <c r="H10" s="36">
        <f>D8/B12</f>
        <v>22.591666666666665</v>
      </c>
    </row>
    <row r="11" spans="1:8">
      <c r="A11" t="s">
        <v>15</v>
      </c>
      <c r="B11" s="7">
        <v>70</v>
      </c>
      <c r="C11" s="17">
        <f>B11*B12</f>
        <v>4200</v>
      </c>
      <c r="D11" s="21">
        <f>E8</f>
        <v>3750</v>
      </c>
      <c r="E11" s="23">
        <f>C11-D11</f>
        <v>450</v>
      </c>
      <c r="G11" s="31" t="s">
        <v>44</v>
      </c>
      <c r="H11" s="35">
        <f>C8/(B11-H10)</f>
        <v>50.507997890666203</v>
      </c>
    </row>
    <row r="12" spans="1:8">
      <c r="A12" t="s">
        <v>16</v>
      </c>
      <c r="B12">
        <v>60</v>
      </c>
    </row>
    <row r="14" spans="1:8">
      <c r="A14" s="3" t="s">
        <v>17</v>
      </c>
      <c r="C14" s="3" t="s">
        <v>18</v>
      </c>
      <c r="D14" s="3" t="s">
        <v>19</v>
      </c>
    </row>
    <row r="15" spans="1:8">
      <c r="A15" t="s">
        <v>20</v>
      </c>
      <c r="C15">
        <v>70</v>
      </c>
      <c r="D15" s="10">
        <v>30</v>
      </c>
    </row>
    <row r="16" spans="1:8">
      <c r="A16" t="s">
        <v>12</v>
      </c>
      <c r="C16">
        <v>40</v>
      </c>
      <c r="D16" s="10">
        <v>60</v>
      </c>
    </row>
    <row r="17" spans="1:4">
      <c r="A17" t="s">
        <v>13</v>
      </c>
      <c r="C17">
        <v>85</v>
      </c>
      <c r="D17" s="10">
        <v>15</v>
      </c>
    </row>
  </sheetData>
  <pageMargins left="0.511811024" right="0.511811024" top="0.78740157499999996" bottom="0.78740157499999996" header="0.31496062000000002" footer="0.31496062000000002"/>
  <pageSetup orientation="portrait" horizontalDpi="4294967294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H20"/>
  <sheetViews>
    <sheetView workbookViewId="0">
      <selection activeCell="G14" sqref="G14"/>
    </sheetView>
  </sheetViews>
  <sheetFormatPr defaultRowHeight="15"/>
  <cols>
    <col min="1" max="1" width="27.5703125" customWidth="1"/>
    <col min="2" max="2" width="11.7109375" bestFit="1" customWidth="1"/>
    <col min="3" max="3" width="14.5703125" customWidth="1"/>
    <col min="4" max="4" width="18.28515625" customWidth="1"/>
    <col min="5" max="5" width="13.28515625" bestFit="1" customWidth="1"/>
    <col min="8" max="8" width="10.5703125" bestFit="1" customWidth="1"/>
  </cols>
  <sheetData>
    <row r="1" spans="1:8">
      <c r="A1" s="2" t="s">
        <v>0</v>
      </c>
      <c r="B1" s="8" t="s">
        <v>2</v>
      </c>
      <c r="C1" s="2" t="s">
        <v>3</v>
      </c>
      <c r="D1" s="2" t="s">
        <v>4</v>
      </c>
      <c r="E1" s="2" t="s">
        <v>41</v>
      </c>
    </row>
    <row r="2" spans="1:8">
      <c r="B2" s="7"/>
    </row>
    <row r="3" spans="1:8">
      <c r="A3" t="s">
        <v>35</v>
      </c>
      <c r="B3" s="7">
        <v>3150</v>
      </c>
      <c r="C3" s="25">
        <v>3150</v>
      </c>
      <c r="D3" s="25"/>
      <c r="E3" s="28"/>
    </row>
    <row r="4" spans="1:8">
      <c r="A4" t="s">
        <v>36</v>
      </c>
      <c r="B4" s="7">
        <v>1340</v>
      </c>
      <c r="C4" s="25">
        <v>1340</v>
      </c>
      <c r="D4" s="25"/>
      <c r="E4" s="28"/>
    </row>
    <row r="5" spans="1:8">
      <c r="A5" t="s">
        <v>37</v>
      </c>
      <c r="B5" s="7">
        <v>500</v>
      </c>
      <c r="C5" s="25">
        <v>500</v>
      </c>
      <c r="D5" s="25"/>
      <c r="E5" s="28"/>
    </row>
    <row r="6" spans="1:8">
      <c r="A6" t="s">
        <v>8</v>
      </c>
      <c r="B6" s="7">
        <v>6300</v>
      </c>
      <c r="C6" s="25">
        <v>6300</v>
      </c>
      <c r="D6" s="25"/>
      <c r="E6" s="28"/>
    </row>
    <row r="7" spans="1:8">
      <c r="A7" t="s">
        <v>38</v>
      </c>
      <c r="B7" s="7">
        <v>13300</v>
      </c>
      <c r="C7" s="25"/>
      <c r="D7" s="25">
        <v>13300</v>
      </c>
      <c r="E7" s="28"/>
    </row>
    <row r="8" spans="1:8">
      <c r="A8" t="s">
        <v>10</v>
      </c>
      <c r="B8" s="7">
        <v>11000</v>
      </c>
      <c r="C8" s="25">
        <v>11000</v>
      </c>
      <c r="D8" s="25"/>
      <c r="E8" s="28"/>
    </row>
    <row r="9" spans="1:8">
      <c r="A9" t="s">
        <v>11</v>
      </c>
      <c r="B9" s="7">
        <v>5800</v>
      </c>
      <c r="C9" s="25">
        <v>5800</v>
      </c>
      <c r="D9" s="25"/>
      <c r="E9" s="28"/>
    </row>
    <row r="10" spans="1:8">
      <c r="A10" t="s">
        <v>12</v>
      </c>
      <c r="B10" s="7">
        <v>2450</v>
      </c>
      <c r="C10" s="25">
        <f>B10*C19/100</f>
        <v>1592.5</v>
      </c>
      <c r="D10" s="25">
        <f>B10*D19/100</f>
        <v>857.5</v>
      </c>
      <c r="E10" s="28">
        <f>C10+D10</f>
        <v>2450</v>
      </c>
    </row>
    <row r="11" spans="1:8">
      <c r="A11" t="s">
        <v>34</v>
      </c>
      <c r="B11" s="7">
        <v>2080</v>
      </c>
      <c r="C11" s="25">
        <f>B11*C20/100</f>
        <v>1248</v>
      </c>
      <c r="D11" s="25">
        <f>B11*D20/100</f>
        <v>832</v>
      </c>
      <c r="E11" s="28">
        <f>C11+D11</f>
        <v>2080</v>
      </c>
    </row>
    <row r="12" spans="1:8" s="3" customFormat="1">
      <c r="A12" s="2" t="s">
        <v>41</v>
      </c>
      <c r="B12" s="11">
        <f>SUM(B3:B11)</f>
        <v>45920</v>
      </c>
      <c r="C12" s="28">
        <f>SUM(C3:C11)</f>
        <v>30930.5</v>
      </c>
      <c r="D12" s="28">
        <f>SUM(D4:D11)</f>
        <v>14989.5</v>
      </c>
      <c r="E12" s="28">
        <f>C12+D12</f>
        <v>45920</v>
      </c>
    </row>
    <row r="14" spans="1:8">
      <c r="A14" s="2" t="s">
        <v>14</v>
      </c>
      <c r="G14" s="31" t="s">
        <v>45</v>
      </c>
      <c r="H14" s="34">
        <f>D12/B16</f>
        <v>282.82075471698113</v>
      </c>
    </row>
    <row r="15" spans="1:8">
      <c r="A15" t="s">
        <v>39</v>
      </c>
      <c r="B15" s="7">
        <v>970</v>
      </c>
      <c r="C15" s="17">
        <f>B15*B16</f>
        <v>51410</v>
      </c>
      <c r="D15" s="30">
        <f>E12</f>
        <v>45920</v>
      </c>
      <c r="E15" s="23">
        <f>C15-D15</f>
        <v>5490</v>
      </c>
      <c r="G15" s="31" t="s">
        <v>44</v>
      </c>
      <c r="H15" s="35">
        <f>C12/(B15-H14)</f>
        <v>45.010818083222361</v>
      </c>
    </row>
    <row r="16" spans="1:8">
      <c r="A16" t="s">
        <v>40</v>
      </c>
      <c r="B16" s="10">
        <v>53</v>
      </c>
    </row>
    <row r="18" spans="1:4">
      <c r="A18" s="3" t="s">
        <v>17</v>
      </c>
      <c r="C18" s="3" t="s">
        <v>18</v>
      </c>
      <c r="D18" s="3" t="s">
        <v>19</v>
      </c>
    </row>
    <row r="19" spans="1:4">
      <c r="A19" t="s">
        <v>12</v>
      </c>
      <c r="C19">
        <v>65</v>
      </c>
      <c r="D19">
        <v>35</v>
      </c>
    </row>
    <row r="20" spans="1:4">
      <c r="A20" t="s">
        <v>34</v>
      </c>
      <c r="C20">
        <v>60</v>
      </c>
      <c r="D20">
        <v>40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PE1</vt:lpstr>
      <vt:lpstr>PE2</vt:lpstr>
      <vt:lpstr>PE3</vt:lpstr>
      <vt:lpstr>PE4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WELLINGTON</dc:creator>
  <cp:lastModifiedBy>WELLINGTON</cp:lastModifiedBy>
  <dcterms:created xsi:type="dcterms:W3CDTF">2015-11-19T13:58:10Z</dcterms:created>
  <dcterms:modified xsi:type="dcterms:W3CDTF">2015-11-27T14:59:59Z</dcterms:modified>
</cp:coreProperties>
</file>