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kruttering\Søkertall\Bachelor\2018\"/>
    </mc:Choice>
  </mc:AlternateContent>
  <bookViews>
    <workbookView xWindow="0" yWindow="0" windowWidth="10128" windowHeight="4968"/>
  </bookViews>
  <sheets>
    <sheet name="NOM2018" sheetId="1" r:id="rId1"/>
  </sheets>
  <definedNames>
    <definedName name="_xlnm.Print_Area" localSheetId="0">'NOM2018'!$A$1:$R$124</definedName>
  </definedNames>
  <calcPr calcId="152511"/>
</workbook>
</file>

<file path=xl/calcChain.xml><?xml version="1.0" encoding="utf-8"?>
<calcChain xmlns="http://schemas.openxmlformats.org/spreadsheetml/2006/main">
  <c r="I104" i="1" l="1"/>
  <c r="I52" i="1"/>
  <c r="I53" i="1"/>
  <c r="I9" i="1"/>
  <c r="H78" i="1"/>
  <c r="H79" i="1"/>
  <c r="F78" i="1"/>
  <c r="F79" i="1"/>
  <c r="H74" i="1"/>
  <c r="F74" i="1"/>
  <c r="H81" i="1"/>
  <c r="F81" i="1"/>
  <c r="H27" i="1"/>
  <c r="F27" i="1"/>
  <c r="H17" i="1"/>
  <c r="F76" i="1"/>
  <c r="F5" i="1"/>
  <c r="H5" i="1"/>
  <c r="F6" i="1"/>
  <c r="H6" i="1"/>
  <c r="F7" i="1"/>
  <c r="H7" i="1"/>
  <c r="F9" i="1"/>
  <c r="H9" i="1"/>
  <c r="F10" i="1"/>
  <c r="H10" i="1"/>
  <c r="F11" i="1"/>
  <c r="H11" i="1"/>
  <c r="G123" i="1"/>
  <c r="E123" i="1"/>
  <c r="D123" i="1"/>
  <c r="I122" i="1"/>
  <c r="H122" i="1"/>
  <c r="F122" i="1"/>
  <c r="I121" i="1"/>
  <c r="H121" i="1"/>
  <c r="F121" i="1"/>
  <c r="I120" i="1"/>
  <c r="H120" i="1"/>
  <c r="F120" i="1"/>
  <c r="I119" i="1"/>
  <c r="H119" i="1"/>
  <c r="F119" i="1"/>
  <c r="I118" i="1"/>
  <c r="H118" i="1"/>
  <c r="F118" i="1"/>
  <c r="I117" i="1"/>
  <c r="H117" i="1"/>
  <c r="F117" i="1"/>
  <c r="I116" i="1"/>
  <c r="H116" i="1"/>
  <c r="F116" i="1"/>
  <c r="I115" i="1"/>
  <c r="H115" i="1"/>
  <c r="F115" i="1"/>
  <c r="I114" i="1"/>
  <c r="H114" i="1"/>
  <c r="F114" i="1"/>
  <c r="G112" i="1"/>
  <c r="E112" i="1"/>
  <c r="D112" i="1"/>
  <c r="I111" i="1"/>
  <c r="H111" i="1"/>
  <c r="F111" i="1"/>
  <c r="I110" i="1"/>
  <c r="H110" i="1"/>
  <c r="F110" i="1"/>
  <c r="I109" i="1"/>
  <c r="H109" i="1"/>
  <c r="F109" i="1"/>
  <c r="I108" i="1"/>
  <c r="H108" i="1"/>
  <c r="F108" i="1"/>
  <c r="I107" i="1"/>
  <c r="H107" i="1"/>
  <c r="F107" i="1"/>
  <c r="I106" i="1"/>
  <c r="H106" i="1"/>
  <c r="F106" i="1"/>
  <c r="I105" i="1"/>
  <c r="H105" i="1"/>
  <c r="F105" i="1"/>
  <c r="I103" i="1"/>
  <c r="H103" i="1"/>
  <c r="F103" i="1"/>
  <c r="I102" i="1"/>
  <c r="H102" i="1"/>
  <c r="F102" i="1"/>
  <c r="I101" i="1"/>
  <c r="H101" i="1"/>
  <c r="F101" i="1"/>
  <c r="I100" i="1"/>
  <c r="H100" i="1"/>
  <c r="F100" i="1"/>
  <c r="I99" i="1"/>
  <c r="H99" i="1"/>
  <c r="F99" i="1"/>
  <c r="I98" i="1"/>
  <c r="H98" i="1"/>
  <c r="F98" i="1"/>
  <c r="I97" i="1"/>
  <c r="H97" i="1"/>
  <c r="F97" i="1"/>
  <c r="I96" i="1"/>
  <c r="H96" i="1"/>
  <c r="F96" i="1"/>
  <c r="I95" i="1"/>
  <c r="H95" i="1"/>
  <c r="F95" i="1"/>
  <c r="G94" i="1"/>
  <c r="E94" i="1"/>
  <c r="D94" i="1"/>
  <c r="I93" i="1"/>
  <c r="H93" i="1"/>
  <c r="F93" i="1"/>
  <c r="I92" i="1"/>
  <c r="H92" i="1"/>
  <c r="F92" i="1"/>
  <c r="G91" i="1"/>
  <c r="E91" i="1"/>
  <c r="D91" i="1"/>
  <c r="I90" i="1"/>
  <c r="H90" i="1"/>
  <c r="F90" i="1"/>
  <c r="I88" i="1"/>
  <c r="H88" i="1"/>
  <c r="F88" i="1"/>
  <c r="I87" i="1"/>
  <c r="H87" i="1"/>
  <c r="F87" i="1"/>
  <c r="I86" i="1"/>
  <c r="H86" i="1"/>
  <c r="F86" i="1"/>
  <c r="I85" i="1"/>
  <c r="H85" i="1"/>
  <c r="F85" i="1"/>
  <c r="I84" i="1"/>
  <c r="H84" i="1"/>
  <c r="F84" i="1"/>
  <c r="I83" i="1"/>
  <c r="H83" i="1"/>
  <c r="F83" i="1"/>
  <c r="I82" i="1"/>
  <c r="H82" i="1"/>
  <c r="F82" i="1"/>
  <c r="I81" i="1"/>
  <c r="I80" i="1"/>
  <c r="H80" i="1"/>
  <c r="F80" i="1"/>
  <c r="I79" i="1"/>
  <c r="I78" i="1"/>
  <c r="I77" i="1"/>
  <c r="H77" i="1"/>
  <c r="F77" i="1"/>
  <c r="I76" i="1"/>
  <c r="H76" i="1"/>
  <c r="I75" i="1"/>
  <c r="H75" i="1"/>
  <c r="F75" i="1"/>
  <c r="I74" i="1"/>
  <c r="G72" i="1"/>
  <c r="E72" i="1"/>
  <c r="D72" i="1"/>
  <c r="I71" i="1"/>
  <c r="H71" i="1"/>
  <c r="F71" i="1"/>
  <c r="I70" i="1"/>
  <c r="H70" i="1"/>
  <c r="F70" i="1"/>
  <c r="I69" i="1"/>
  <c r="H69" i="1"/>
  <c r="F69" i="1"/>
  <c r="I68" i="1"/>
  <c r="H68" i="1"/>
  <c r="F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I62" i="1"/>
  <c r="H62" i="1"/>
  <c r="F62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4" i="1"/>
  <c r="H44" i="1"/>
  <c r="F44" i="1"/>
  <c r="I43" i="1"/>
  <c r="H43" i="1"/>
  <c r="F43" i="1"/>
  <c r="I42" i="1"/>
  <c r="H42" i="1"/>
  <c r="F42" i="1"/>
  <c r="I40" i="1"/>
  <c r="H40" i="1"/>
  <c r="F40" i="1"/>
  <c r="I39" i="1"/>
  <c r="H39" i="1"/>
  <c r="F39" i="1"/>
  <c r="I38" i="1"/>
  <c r="H38" i="1"/>
  <c r="F38" i="1"/>
  <c r="I37" i="1"/>
  <c r="H37" i="1"/>
  <c r="F37" i="1"/>
  <c r="I36" i="1"/>
  <c r="H36" i="1"/>
  <c r="F36" i="1"/>
  <c r="I34" i="1"/>
  <c r="H34" i="1"/>
  <c r="F34" i="1"/>
  <c r="I33" i="1"/>
  <c r="H33" i="1"/>
  <c r="F33" i="1"/>
  <c r="I32" i="1"/>
  <c r="H32" i="1"/>
  <c r="F32" i="1"/>
  <c r="I31" i="1"/>
  <c r="H31" i="1"/>
  <c r="F31" i="1"/>
  <c r="I30" i="1"/>
  <c r="H30" i="1"/>
  <c r="F30" i="1"/>
  <c r="I29" i="1"/>
  <c r="H29" i="1"/>
  <c r="F29" i="1"/>
  <c r="I28" i="1"/>
  <c r="H28" i="1"/>
  <c r="F28" i="1"/>
  <c r="I27" i="1"/>
  <c r="I26" i="1"/>
  <c r="H26" i="1"/>
  <c r="F26" i="1"/>
  <c r="I25" i="1"/>
  <c r="H25" i="1"/>
  <c r="F25" i="1"/>
  <c r="I24" i="1"/>
  <c r="H24" i="1"/>
  <c r="F24" i="1"/>
  <c r="I23" i="1"/>
  <c r="H23" i="1"/>
  <c r="F23" i="1"/>
  <c r="I22" i="1"/>
  <c r="H22" i="1"/>
  <c r="F22" i="1"/>
  <c r="I21" i="1"/>
  <c r="H21" i="1"/>
  <c r="F21" i="1"/>
  <c r="I20" i="1"/>
  <c r="H20" i="1"/>
  <c r="F20" i="1"/>
  <c r="I19" i="1"/>
  <c r="H19" i="1"/>
  <c r="F19" i="1"/>
  <c r="G18" i="1"/>
  <c r="E18" i="1"/>
  <c r="D18" i="1"/>
  <c r="I17" i="1"/>
  <c r="F17" i="1"/>
  <c r="I16" i="1"/>
  <c r="H16" i="1"/>
  <c r="F16" i="1"/>
  <c r="I15" i="1"/>
  <c r="H15" i="1"/>
  <c r="F15" i="1"/>
  <c r="I14" i="1"/>
  <c r="H14" i="1"/>
  <c r="F14" i="1"/>
  <c r="I13" i="1"/>
  <c r="H13" i="1"/>
  <c r="F13" i="1"/>
  <c r="G12" i="1"/>
  <c r="E12" i="1"/>
  <c r="D12" i="1"/>
  <c r="I11" i="1"/>
  <c r="I10" i="1"/>
  <c r="G8" i="1"/>
  <c r="E8" i="1"/>
  <c r="D8" i="1"/>
  <c r="I7" i="1"/>
  <c r="I6" i="1"/>
  <c r="I5" i="1"/>
  <c r="I72" i="1" l="1"/>
  <c r="I94" i="1"/>
  <c r="I112" i="1"/>
  <c r="I91" i="1"/>
  <c r="I18" i="1"/>
  <c r="I123" i="1"/>
  <c r="D124" i="1"/>
  <c r="G124" i="1"/>
  <c r="E124" i="1"/>
  <c r="I12" i="1"/>
  <c r="I8" i="1"/>
  <c r="R27" i="1"/>
  <c r="I124" i="1" l="1"/>
  <c r="Q21" i="1"/>
  <c r="O21" i="1"/>
  <c r="M72" i="1" l="1"/>
  <c r="Q80" i="1"/>
  <c r="R79" i="1"/>
  <c r="R81" i="1"/>
  <c r="R41" i="1"/>
  <c r="R114" i="1"/>
  <c r="Q114" i="1"/>
  <c r="O114" i="1"/>
  <c r="R6" i="1"/>
  <c r="P112" i="1"/>
  <c r="H112" i="1" s="1"/>
  <c r="N18" i="1"/>
  <c r="F18" i="1" s="1"/>
  <c r="P123" i="1"/>
  <c r="H123" i="1" s="1"/>
  <c r="N123" i="1"/>
  <c r="F123" i="1" s="1"/>
  <c r="M123" i="1"/>
  <c r="R122" i="1"/>
  <c r="Q122" i="1"/>
  <c r="O122" i="1"/>
  <c r="R121" i="1"/>
  <c r="Q121" i="1"/>
  <c r="O121" i="1"/>
  <c r="R120" i="1"/>
  <c r="Q120" i="1"/>
  <c r="O120" i="1"/>
  <c r="R119" i="1"/>
  <c r="Q119" i="1"/>
  <c r="O119" i="1"/>
  <c r="R118" i="1"/>
  <c r="Q118" i="1"/>
  <c r="O118" i="1"/>
  <c r="R117" i="1"/>
  <c r="Q117" i="1"/>
  <c r="O117" i="1"/>
  <c r="R116" i="1"/>
  <c r="Q116" i="1"/>
  <c r="O116" i="1"/>
  <c r="R115" i="1"/>
  <c r="Q115" i="1"/>
  <c r="O115" i="1"/>
  <c r="N112" i="1"/>
  <c r="F112" i="1" s="1"/>
  <c r="M112" i="1"/>
  <c r="R111" i="1"/>
  <c r="Q111" i="1"/>
  <c r="O111" i="1"/>
  <c r="R110" i="1"/>
  <c r="Q110" i="1"/>
  <c r="O110" i="1"/>
  <c r="R109" i="1"/>
  <c r="Q109" i="1"/>
  <c r="O109" i="1"/>
  <c r="R108" i="1"/>
  <c r="Q108" i="1"/>
  <c r="O108" i="1"/>
  <c r="R107" i="1"/>
  <c r="Q107" i="1"/>
  <c r="O107" i="1"/>
  <c r="R106" i="1"/>
  <c r="Q106" i="1"/>
  <c r="O106" i="1"/>
  <c r="R105" i="1"/>
  <c r="Q105" i="1"/>
  <c r="O105" i="1"/>
  <c r="R103" i="1"/>
  <c r="Q103" i="1"/>
  <c r="O103" i="1"/>
  <c r="R102" i="1"/>
  <c r="Q102" i="1"/>
  <c r="O102" i="1"/>
  <c r="R101" i="1"/>
  <c r="Q101" i="1"/>
  <c r="O101" i="1"/>
  <c r="R100" i="1"/>
  <c r="Q100" i="1"/>
  <c r="O100" i="1"/>
  <c r="R99" i="1"/>
  <c r="Q99" i="1"/>
  <c r="O99" i="1"/>
  <c r="R98" i="1"/>
  <c r="Q98" i="1"/>
  <c r="O98" i="1"/>
  <c r="R97" i="1"/>
  <c r="Q97" i="1"/>
  <c r="O97" i="1"/>
  <c r="R96" i="1"/>
  <c r="Q96" i="1"/>
  <c r="O96" i="1"/>
  <c r="R95" i="1"/>
  <c r="Q95" i="1"/>
  <c r="O95" i="1"/>
  <c r="P94" i="1"/>
  <c r="H94" i="1" s="1"/>
  <c r="N94" i="1"/>
  <c r="F94" i="1" s="1"/>
  <c r="M94" i="1"/>
  <c r="R93" i="1"/>
  <c r="Q93" i="1"/>
  <c r="O93" i="1"/>
  <c r="R92" i="1"/>
  <c r="Q92" i="1"/>
  <c r="O92" i="1"/>
  <c r="P91" i="1"/>
  <c r="H91" i="1" s="1"/>
  <c r="N91" i="1"/>
  <c r="F91" i="1" s="1"/>
  <c r="M91" i="1"/>
  <c r="R90" i="1"/>
  <c r="Q90" i="1"/>
  <c r="O90" i="1"/>
  <c r="R88" i="1"/>
  <c r="Q88" i="1"/>
  <c r="O88" i="1"/>
  <c r="R87" i="1"/>
  <c r="Q87" i="1"/>
  <c r="O87" i="1"/>
  <c r="R86" i="1"/>
  <c r="Q86" i="1"/>
  <c r="O86" i="1"/>
  <c r="R85" i="1"/>
  <c r="Q85" i="1"/>
  <c r="O85" i="1"/>
  <c r="R84" i="1"/>
  <c r="Q84" i="1"/>
  <c r="O84" i="1"/>
  <c r="R83" i="1"/>
  <c r="Q83" i="1"/>
  <c r="O83" i="1"/>
  <c r="R82" i="1"/>
  <c r="Q82" i="1"/>
  <c r="O82" i="1"/>
  <c r="R80" i="1"/>
  <c r="O80" i="1"/>
  <c r="R78" i="1"/>
  <c r="R77" i="1"/>
  <c r="Q77" i="1"/>
  <c r="O77" i="1"/>
  <c r="R76" i="1"/>
  <c r="Q76" i="1"/>
  <c r="O76" i="1"/>
  <c r="R75" i="1"/>
  <c r="Q75" i="1"/>
  <c r="O75" i="1"/>
  <c r="R74" i="1"/>
  <c r="P72" i="1"/>
  <c r="H72" i="1" s="1"/>
  <c r="N72" i="1"/>
  <c r="F72" i="1" s="1"/>
  <c r="R71" i="1"/>
  <c r="Q71" i="1"/>
  <c r="O71" i="1"/>
  <c r="R70" i="1"/>
  <c r="Q70" i="1"/>
  <c r="O70" i="1"/>
  <c r="R69" i="1"/>
  <c r="Q69" i="1"/>
  <c r="O69" i="1"/>
  <c r="R68" i="1"/>
  <c r="Q68" i="1"/>
  <c r="O68" i="1"/>
  <c r="R67" i="1"/>
  <c r="Q67" i="1"/>
  <c r="O67" i="1"/>
  <c r="R66" i="1"/>
  <c r="Q66" i="1"/>
  <c r="O66" i="1"/>
  <c r="R65" i="1"/>
  <c r="Q65" i="1"/>
  <c r="O65" i="1"/>
  <c r="R64" i="1"/>
  <c r="Q64" i="1"/>
  <c r="O64" i="1"/>
  <c r="R63" i="1"/>
  <c r="Q63" i="1"/>
  <c r="O63" i="1"/>
  <c r="R62" i="1"/>
  <c r="Q62" i="1"/>
  <c r="O62" i="1"/>
  <c r="R60" i="1"/>
  <c r="Q60" i="1"/>
  <c r="O60" i="1"/>
  <c r="R59" i="1"/>
  <c r="Q59" i="1"/>
  <c r="O59" i="1"/>
  <c r="R58" i="1"/>
  <c r="Q58" i="1"/>
  <c r="O58" i="1"/>
  <c r="R57" i="1"/>
  <c r="Q57" i="1"/>
  <c r="O57" i="1"/>
  <c r="R56" i="1"/>
  <c r="Q56" i="1"/>
  <c r="O56" i="1"/>
  <c r="R55" i="1"/>
  <c r="Q55" i="1"/>
  <c r="O55" i="1"/>
  <c r="R54" i="1"/>
  <c r="Q54" i="1"/>
  <c r="O54" i="1"/>
  <c r="R50" i="1"/>
  <c r="Q50" i="1"/>
  <c r="O50" i="1"/>
  <c r="R49" i="1"/>
  <c r="Q49" i="1"/>
  <c r="O49" i="1"/>
  <c r="R48" i="1"/>
  <c r="Q48" i="1"/>
  <c r="O48" i="1"/>
  <c r="R47" i="1"/>
  <c r="Q47" i="1"/>
  <c r="O47" i="1"/>
  <c r="R46" i="1"/>
  <c r="Q46" i="1"/>
  <c r="O46" i="1"/>
  <c r="R44" i="1"/>
  <c r="Q44" i="1"/>
  <c r="O44" i="1"/>
  <c r="R43" i="1"/>
  <c r="Q43" i="1"/>
  <c r="O43" i="1"/>
  <c r="R42" i="1"/>
  <c r="Q42" i="1"/>
  <c r="O42" i="1"/>
  <c r="R39" i="1"/>
  <c r="Q39" i="1"/>
  <c r="O39" i="1"/>
  <c r="R38" i="1"/>
  <c r="Q38" i="1"/>
  <c r="O38" i="1"/>
  <c r="R37" i="1"/>
  <c r="Q37" i="1"/>
  <c r="O37" i="1"/>
  <c r="R36" i="1"/>
  <c r="Q36" i="1"/>
  <c r="O36" i="1"/>
  <c r="R34" i="1"/>
  <c r="Q34" i="1"/>
  <c r="O34" i="1"/>
  <c r="R33" i="1"/>
  <c r="Q33" i="1"/>
  <c r="O33" i="1"/>
  <c r="R32" i="1"/>
  <c r="Q32" i="1"/>
  <c r="O32" i="1"/>
  <c r="R31" i="1"/>
  <c r="Q31" i="1"/>
  <c r="O31" i="1"/>
  <c r="R30" i="1"/>
  <c r="Q30" i="1"/>
  <c r="O30" i="1"/>
  <c r="R29" i="1"/>
  <c r="Q29" i="1"/>
  <c r="O29" i="1"/>
  <c r="R28" i="1"/>
  <c r="Q28" i="1"/>
  <c r="O28" i="1"/>
  <c r="R26" i="1"/>
  <c r="Q26" i="1"/>
  <c r="O26" i="1"/>
  <c r="R25" i="1"/>
  <c r="Q25" i="1"/>
  <c r="O25" i="1"/>
  <c r="R24" i="1"/>
  <c r="Q24" i="1"/>
  <c r="O24" i="1"/>
  <c r="R23" i="1"/>
  <c r="Q23" i="1"/>
  <c r="O23" i="1"/>
  <c r="R22" i="1"/>
  <c r="Q22" i="1"/>
  <c r="O22" i="1"/>
  <c r="R40" i="1"/>
  <c r="Q40" i="1"/>
  <c r="O40" i="1"/>
  <c r="R21" i="1"/>
  <c r="R20" i="1"/>
  <c r="Q20" i="1"/>
  <c r="O20" i="1"/>
  <c r="R19" i="1"/>
  <c r="Q19" i="1"/>
  <c r="O19" i="1"/>
  <c r="P18" i="1"/>
  <c r="H18" i="1" s="1"/>
  <c r="M18" i="1"/>
  <c r="R17" i="1"/>
  <c r="Q17" i="1"/>
  <c r="O17" i="1"/>
  <c r="R16" i="1"/>
  <c r="Q16" i="1"/>
  <c r="O16" i="1"/>
  <c r="R15" i="1"/>
  <c r="Q15" i="1"/>
  <c r="O15" i="1"/>
  <c r="R14" i="1"/>
  <c r="Q14" i="1"/>
  <c r="O14" i="1"/>
  <c r="R13" i="1"/>
  <c r="Q13" i="1"/>
  <c r="O13" i="1"/>
  <c r="P12" i="1"/>
  <c r="H12" i="1" s="1"/>
  <c r="N12" i="1"/>
  <c r="F12" i="1" s="1"/>
  <c r="M12" i="1"/>
  <c r="R11" i="1"/>
  <c r="Q11" i="1"/>
  <c r="O11" i="1"/>
  <c r="R10" i="1"/>
  <c r="Q10" i="1"/>
  <c r="O10" i="1"/>
  <c r="R9" i="1"/>
  <c r="Q9" i="1"/>
  <c r="O9" i="1"/>
  <c r="P8" i="1"/>
  <c r="H8" i="1" s="1"/>
  <c r="N8" i="1"/>
  <c r="M8" i="1"/>
  <c r="R7" i="1"/>
  <c r="Q7" i="1"/>
  <c r="O7" i="1"/>
  <c r="Q6" i="1"/>
  <c r="O6" i="1"/>
  <c r="R5" i="1"/>
  <c r="Q5" i="1"/>
  <c r="O5" i="1"/>
  <c r="N124" i="1" l="1"/>
  <c r="F124" i="1" s="1"/>
  <c r="F8" i="1"/>
  <c r="R12" i="1"/>
  <c r="R112" i="1"/>
  <c r="R8" i="1"/>
  <c r="M124" i="1"/>
  <c r="R72" i="1"/>
  <c r="R123" i="1"/>
  <c r="R18" i="1"/>
  <c r="R91" i="1"/>
  <c r="R94" i="1"/>
  <c r="P124" i="1"/>
  <c r="H124" i="1" s="1"/>
  <c r="Y123" i="1"/>
  <c r="Q123" i="1" s="1"/>
  <c r="R124" i="1" l="1"/>
  <c r="Y72" i="1"/>
  <c r="Q72" i="1" s="1"/>
  <c r="W72" i="1"/>
  <c r="O72" i="1" s="1"/>
  <c r="AA21" i="1"/>
  <c r="AA53" i="1" l="1"/>
  <c r="AA51" i="1"/>
  <c r="AA35" i="1"/>
  <c r="Z24" i="1"/>
  <c r="Z25" i="1"/>
  <c r="Z26" i="1"/>
  <c r="Z28" i="1"/>
  <c r="Z29" i="1"/>
  <c r="Z30" i="1"/>
  <c r="Z31" i="1"/>
  <c r="Z32" i="1"/>
  <c r="Z33" i="1"/>
  <c r="Z23" i="1"/>
  <c r="Z67" i="1"/>
  <c r="Z68" i="1"/>
  <c r="Z69" i="1"/>
  <c r="Z70" i="1"/>
  <c r="Z71" i="1"/>
  <c r="Z66" i="1"/>
  <c r="Z65" i="1"/>
  <c r="Z64" i="1"/>
  <c r="Z55" i="1"/>
  <c r="Z56" i="1"/>
  <c r="Z57" i="1"/>
  <c r="Z58" i="1"/>
  <c r="Z59" i="1"/>
  <c r="Z60" i="1"/>
  <c r="Z62" i="1"/>
  <c r="Z63" i="1"/>
  <c r="Z54" i="1"/>
  <c r="Z37" i="1"/>
  <c r="Z38" i="1"/>
  <c r="Z39" i="1"/>
  <c r="Z42" i="1"/>
  <c r="Z43" i="1"/>
  <c r="Z44" i="1"/>
  <c r="Z45" i="1"/>
  <c r="Z46" i="1"/>
  <c r="Z47" i="1"/>
  <c r="Z48" i="1"/>
  <c r="Z49" i="1"/>
  <c r="Z50" i="1"/>
  <c r="Z36" i="1"/>
  <c r="Z34" i="1"/>
  <c r="Z40" i="1"/>
  <c r="Z22" i="1"/>
  <c r="Z20" i="1"/>
  <c r="Z19" i="1"/>
  <c r="AA114" i="1"/>
  <c r="W123" i="1"/>
  <c r="O123" i="1" s="1"/>
  <c r="V123" i="1"/>
  <c r="Z117" i="1"/>
  <c r="Z118" i="1"/>
  <c r="Z119" i="1"/>
  <c r="Z120" i="1"/>
  <c r="Z116" i="1"/>
  <c r="Z115" i="1"/>
  <c r="Z97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111" i="1"/>
  <c r="Z96" i="1"/>
  <c r="Z95" i="1"/>
  <c r="Z93" i="1"/>
  <c r="Z92" i="1"/>
  <c r="Z76" i="1"/>
  <c r="Z77" i="1"/>
  <c r="Z78" i="1"/>
  <c r="Z80" i="1"/>
  <c r="Z82" i="1"/>
  <c r="Z83" i="1"/>
  <c r="Z84" i="1"/>
  <c r="Z85" i="1"/>
  <c r="Z86" i="1"/>
  <c r="Z87" i="1"/>
  <c r="Z88" i="1"/>
  <c r="Z89" i="1"/>
  <c r="Z90" i="1"/>
  <c r="Z75" i="1"/>
  <c r="Z74" i="1"/>
  <c r="Z16" i="1"/>
  <c r="Z17" i="1"/>
  <c r="Z15" i="1"/>
  <c r="Z14" i="1"/>
  <c r="Z10" i="1"/>
  <c r="Z11" i="1"/>
  <c r="Z9" i="1"/>
  <c r="X117" i="1"/>
  <c r="X118" i="1"/>
  <c r="X119" i="1"/>
  <c r="X120" i="1"/>
  <c r="X116" i="1"/>
  <c r="X115" i="1"/>
  <c r="X96" i="1"/>
  <c r="X97" i="1"/>
  <c r="X98" i="1"/>
  <c r="X99" i="1"/>
  <c r="X100" i="1"/>
  <c r="X101" i="1"/>
  <c r="X102" i="1"/>
  <c r="X103" i="1"/>
  <c r="X105" i="1"/>
  <c r="X106" i="1"/>
  <c r="X107" i="1"/>
  <c r="X108" i="1"/>
  <c r="X109" i="1"/>
  <c r="X110" i="1"/>
  <c r="X111" i="1"/>
  <c r="X95" i="1"/>
  <c r="X93" i="1"/>
  <c r="X92" i="1"/>
  <c r="X75" i="1"/>
  <c r="X76" i="1"/>
  <c r="X77" i="1"/>
  <c r="X78" i="1"/>
  <c r="X80" i="1"/>
  <c r="X82" i="1"/>
  <c r="X83" i="1"/>
  <c r="X84" i="1"/>
  <c r="X85" i="1"/>
  <c r="X86" i="1"/>
  <c r="X87" i="1"/>
  <c r="X88" i="1"/>
  <c r="X89" i="1"/>
  <c r="X90" i="1"/>
  <c r="X74" i="1"/>
  <c r="X20" i="1"/>
  <c r="X40" i="1"/>
  <c r="X22" i="1"/>
  <c r="X23" i="1"/>
  <c r="X24" i="1"/>
  <c r="X25" i="1"/>
  <c r="X26" i="1"/>
  <c r="X28" i="1"/>
  <c r="X29" i="1"/>
  <c r="X30" i="1"/>
  <c r="X31" i="1"/>
  <c r="X32" i="1"/>
  <c r="X33" i="1"/>
  <c r="X34" i="1"/>
  <c r="X36" i="1"/>
  <c r="X37" i="1"/>
  <c r="X38" i="1"/>
  <c r="X39" i="1"/>
  <c r="X42" i="1"/>
  <c r="X43" i="1"/>
  <c r="X44" i="1"/>
  <c r="X45" i="1"/>
  <c r="X46" i="1"/>
  <c r="X47" i="1"/>
  <c r="X48" i="1"/>
  <c r="X49" i="1"/>
  <c r="X50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19" i="1"/>
  <c r="X15" i="1"/>
  <c r="X16" i="1"/>
  <c r="X17" i="1"/>
  <c r="X14" i="1"/>
  <c r="X9" i="1"/>
  <c r="X10" i="1"/>
  <c r="X11" i="1"/>
  <c r="X13" i="1"/>
  <c r="Z13" i="1"/>
  <c r="Z121" i="1"/>
  <c r="Z122" i="1"/>
  <c r="X121" i="1"/>
  <c r="X122" i="1"/>
  <c r="X6" i="1"/>
  <c r="X7" i="1"/>
  <c r="Z6" i="1"/>
  <c r="Z7" i="1"/>
  <c r="Z5" i="1"/>
  <c r="X5" i="1"/>
  <c r="AA123" i="1" l="1"/>
  <c r="AA122" i="1"/>
  <c r="AA121" i="1"/>
  <c r="AA120" i="1"/>
  <c r="AA119" i="1"/>
  <c r="AA118" i="1"/>
  <c r="AA117" i="1"/>
  <c r="AA116" i="1"/>
  <c r="AA115" i="1"/>
  <c r="Y112" i="1"/>
  <c r="Q112" i="1" s="1"/>
  <c r="W112" i="1"/>
  <c r="O112" i="1" s="1"/>
  <c r="V112" i="1"/>
  <c r="AA111" i="1"/>
  <c r="AA110" i="1"/>
  <c r="AA109" i="1"/>
  <c r="AA108" i="1"/>
  <c r="AA107" i="1"/>
  <c r="AA106" i="1"/>
  <c r="AA105" i="1"/>
  <c r="AA103" i="1"/>
  <c r="AA102" i="1"/>
  <c r="AA101" i="1"/>
  <c r="AA100" i="1"/>
  <c r="AA99" i="1"/>
  <c r="AA98" i="1"/>
  <c r="AA97" i="1"/>
  <c r="AA96" i="1"/>
  <c r="AA95" i="1"/>
  <c r="Y94" i="1"/>
  <c r="Q94" i="1" s="1"/>
  <c r="W94" i="1"/>
  <c r="O94" i="1" s="1"/>
  <c r="V94" i="1"/>
  <c r="AA93" i="1"/>
  <c r="AA92" i="1"/>
  <c r="Y91" i="1"/>
  <c r="Q91" i="1" s="1"/>
  <c r="W91" i="1"/>
  <c r="O91" i="1" s="1"/>
  <c r="V91" i="1"/>
  <c r="AA90" i="1"/>
  <c r="AA89" i="1"/>
  <c r="AA88" i="1"/>
  <c r="AA87" i="1"/>
  <c r="AA86" i="1"/>
  <c r="AA85" i="1"/>
  <c r="AA84" i="1"/>
  <c r="AA83" i="1"/>
  <c r="AA82" i="1"/>
  <c r="AA80" i="1"/>
  <c r="AA78" i="1"/>
  <c r="AA77" i="1"/>
  <c r="AA76" i="1"/>
  <c r="AA75" i="1"/>
  <c r="AA74" i="1"/>
  <c r="AA71" i="1"/>
  <c r="AA70" i="1"/>
  <c r="AA69" i="1"/>
  <c r="AA68" i="1"/>
  <c r="AA67" i="1"/>
  <c r="AA66" i="1"/>
  <c r="AA65" i="1"/>
  <c r="AA64" i="1"/>
  <c r="AA63" i="1"/>
  <c r="AA62" i="1"/>
  <c r="AA60" i="1"/>
  <c r="AA59" i="1"/>
  <c r="AA58" i="1"/>
  <c r="AA57" i="1"/>
  <c r="AA56" i="1"/>
  <c r="AA55" i="1"/>
  <c r="AA54" i="1"/>
  <c r="AA50" i="1"/>
  <c r="AA49" i="1"/>
  <c r="AA48" i="1"/>
  <c r="AA47" i="1"/>
  <c r="AA46" i="1"/>
  <c r="AA45" i="1"/>
  <c r="AA44" i="1"/>
  <c r="AA43" i="1"/>
  <c r="AA42" i="1"/>
  <c r="AA39" i="1"/>
  <c r="AA38" i="1"/>
  <c r="AA37" i="1"/>
  <c r="AA36" i="1"/>
  <c r="AA34" i="1"/>
  <c r="AA33" i="1"/>
  <c r="AA32" i="1"/>
  <c r="AA31" i="1"/>
  <c r="AA30" i="1"/>
  <c r="AA29" i="1"/>
  <c r="AA28" i="1"/>
  <c r="AA26" i="1"/>
  <c r="AA25" i="1"/>
  <c r="AA24" i="1"/>
  <c r="AA23" i="1"/>
  <c r="AA22" i="1"/>
  <c r="AA40" i="1"/>
  <c r="V72" i="1" s="1"/>
  <c r="AA20" i="1"/>
  <c r="AA19" i="1"/>
  <c r="Y18" i="1"/>
  <c r="Q18" i="1" s="1"/>
  <c r="W18" i="1"/>
  <c r="O18" i="1" s="1"/>
  <c r="V18" i="1"/>
  <c r="AA17" i="1"/>
  <c r="AA16" i="1"/>
  <c r="AA15" i="1"/>
  <c r="AA14" i="1"/>
  <c r="AA13" i="1"/>
  <c r="Y12" i="1"/>
  <c r="Q12" i="1" s="1"/>
  <c r="W12" i="1"/>
  <c r="O12" i="1" s="1"/>
  <c r="V12" i="1"/>
  <c r="AA11" i="1"/>
  <c r="AA10" i="1"/>
  <c r="AA9" i="1"/>
  <c r="Y8" i="1"/>
  <c r="Q8" i="1" s="1"/>
  <c r="W8" i="1"/>
  <c r="O8" i="1" s="1"/>
  <c r="V8" i="1"/>
  <c r="AA7" i="1"/>
  <c r="AA6" i="1"/>
  <c r="AA5" i="1"/>
  <c r="Y124" i="1" l="1"/>
  <c r="Q124" i="1" s="1"/>
  <c r="AA72" i="1"/>
  <c r="AA112" i="1"/>
  <c r="AA94" i="1"/>
  <c r="V124" i="1"/>
  <c r="AA91" i="1"/>
  <c r="AA18" i="1"/>
  <c r="AA12" i="1"/>
  <c r="W124" i="1"/>
  <c r="O124" i="1" s="1"/>
  <c r="AA8" i="1"/>
  <c r="AJ41" i="1"/>
  <c r="AJ59" i="1"/>
  <c r="AJ65" i="1"/>
  <c r="AJ63" i="1"/>
  <c r="AG43" i="1"/>
  <c r="AG44" i="1"/>
  <c r="AJ33" i="1"/>
  <c r="AI9" i="1"/>
  <c r="AI10" i="1"/>
  <c r="AI11" i="1"/>
  <c r="AI13" i="1"/>
  <c r="AI14" i="1"/>
  <c r="AI15" i="1"/>
  <c r="AI16" i="1"/>
  <c r="AI17" i="1"/>
  <c r="AI19" i="1"/>
  <c r="AI20" i="1"/>
  <c r="AI40" i="1"/>
  <c r="AI22" i="1"/>
  <c r="AI23" i="1"/>
  <c r="AI24" i="1"/>
  <c r="AI25" i="1"/>
  <c r="AI26" i="1"/>
  <c r="AI28" i="1"/>
  <c r="AI29" i="1"/>
  <c r="AI30" i="1"/>
  <c r="AI31" i="1"/>
  <c r="AI32" i="1"/>
  <c r="AI34" i="1"/>
  <c r="AI36" i="1"/>
  <c r="AI37" i="1"/>
  <c r="AI38" i="1"/>
  <c r="AI39" i="1"/>
  <c r="AI42" i="1"/>
  <c r="AI43" i="1"/>
  <c r="AI44" i="1"/>
  <c r="AI45" i="1"/>
  <c r="AI46" i="1"/>
  <c r="AI47" i="1"/>
  <c r="AI48" i="1"/>
  <c r="AI49" i="1"/>
  <c r="AI50" i="1"/>
  <c r="AI54" i="1"/>
  <c r="AI55" i="1"/>
  <c r="AI56" i="1"/>
  <c r="AI57" i="1"/>
  <c r="AI58" i="1"/>
  <c r="AI60" i="1"/>
  <c r="AI61" i="1"/>
  <c r="AI62" i="1"/>
  <c r="AI64" i="1"/>
  <c r="AI66" i="1"/>
  <c r="AI67" i="1"/>
  <c r="AI68" i="1"/>
  <c r="AI69" i="1"/>
  <c r="AI70" i="1"/>
  <c r="AI71" i="1"/>
  <c r="AI74" i="1"/>
  <c r="AI75" i="1"/>
  <c r="AI76" i="1"/>
  <c r="AI77" i="1"/>
  <c r="AI78" i="1"/>
  <c r="AI80" i="1"/>
  <c r="AI82" i="1"/>
  <c r="AI83" i="1"/>
  <c r="AI84" i="1"/>
  <c r="AI85" i="1"/>
  <c r="AI86" i="1"/>
  <c r="AI87" i="1"/>
  <c r="AI88" i="1"/>
  <c r="AI89" i="1"/>
  <c r="AI90" i="1"/>
  <c r="AI92" i="1"/>
  <c r="AI93" i="1"/>
  <c r="AI95" i="1"/>
  <c r="AI96" i="1"/>
  <c r="AI97" i="1"/>
  <c r="AI98" i="1"/>
  <c r="AI99" i="1"/>
  <c r="AI100" i="1"/>
  <c r="AI101" i="1"/>
  <c r="AI102" i="1"/>
  <c r="AI103" i="1"/>
  <c r="AI105" i="1"/>
  <c r="AI106" i="1"/>
  <c r="AI107" i="1"/>
  <c r="AI108" i="1"/>
  <c r="AI109" i="1"/>
  <c r="AI110" i="1"/>
  <c r="AI111" i="1"/>
  <c r="AI115" i="1"/>
  <c r="AI116" i="1"/>
  <c r="AI117" i="1"/>
  <c r="AI118" i="1"/>
  <c r="AI119" i="1"/>
  <c r="AI120" i="1"/>
  <c r="AI121" i="1"/>
  <c r="AI122" i="1"/>
  <c r="AI6" i="1"/>
  <c r="AI7" i="1"/>
  <c r="AI5" i="1"/>
  <c r="AG9" i="1"/>
  <c r="AG10" i="1"/>
  <c r="AG11" i="1"/>
  <c r="AG13" i="1"/>
  <c r="AG14" i="1"/>
  <c r="AG15" i="1"/>
  <c r="AG16" i="1"/>
  <c r="AG17" i="1"/>
  <c r="AG19" i="1"/>
  <c r="AG20" i="1"/>
  <c r="AG40" i="1"/>
  <c r="AG22" i="1"/>
  <c r="AG23" i="1"/>
  <c r="AG24" i="1"/>
  <c r="AG25" i="1"/>
  <c r="AG26" i="1"/>
  <c r="AG28" i="1"/>
  <c r="AG29" i="1"/>
  <c r="AG30" i="1"/>
  <c r="AG31" i="1"/>
  <c r="AG32" i="1"/>
  <c r="AG34" i="1"/>
  <c r="AG36" i="1"/>
  <c r="AG37" i="1"/>
  <c r="AG38" i="1"/>
  <c r="AG39" i="1"/>
  <c r="AG42" i="1"/>
  <c r="AG45" i="1"/>
  <c r="AG46" i="1"/>
  <c r="AG47" i="1"/>
  <c r="AG48" i="1"/>
  <c r="AG49" i="1"/>
  <c r="AG50" i="1"/>
  <c r="AG54" i="1"/>
  <c r="AG55" i="1"/>
  <c r="AG56" i="1"/>
  <c r="AG57" i="1"/>
  <c r="AG58" i="1"/>
  <c r="AG60" i="1"/>
  <c r="AG61" i="1"/>
  <c r="AG62" i="1"/>
  <c r="AG64" i="1"/>
  <c r="AG66" i="1"/>
  <c r="AG67" i="1"/>
  <c r="AG68" i="1"/>
  <c r="AG69" i="1"/>
  <c r="AG70" i="1"/>
  <c r="AG71" i="1"/>
  <c r="AG74" i="1"/>
  <c r="AG75" i="1"/>
  <c r="AG76" i="1"/>
  <c r="AG77" i="1"/>
  <c r="AG78" i="1"/>
  <c r="AG80" i="1"/>
  <c r="AG82" i="1"/>
  <c r="AG83" i="1"/>
  <c r="AG84" i="1"/>
  <c r="AG85" i="1"/>
  <c r="AG86" i="1"/>
  <c r="AG87" i="1"/>
  <c r="AG88" i="1"/>
  <c r="AG89" i="1"/>
  <c r="AG90" i="1"/>
  <c r="AG92" i="1"/>
  <c r="AG93" i="1"/>
  <c r="AG95" i="1"/>
  <c r="AG96" i="1"/>
  <c r="AG97" i="1"/>
  <c r="AG98" i="1"/>
  <c r="AG99" i="1"/>
  <c r="AG100" i="1"/>
  <c r="AG101" i="1"/>
  <c r="AG102" i="1"/>
  <c r="AG103" i="1"/>
  <c r="AG105" i="1"/>
  <c r="AG106" i="1"/>
  <c r="AG107" i="1"/>
  <c r="AG108" i="1"/>
  <c r="AG109" i="1"/>
  <c r="AG110" i="1"/>
  <c r="AG111" i="1"/>
  <c r="AG115" i="1"/>
  <c r="AG116" i="1"/>
  <c r="AG117" i="1"/>
  <c r="AG118" i="1"/>
  <c r="AG119" i="1"/>
  <c r="AG120" i="1"/>
  <c r="AG121" i="1"/>
  <c r="AG122" i="1"/>
  <c r="AG6" i="1"/>
  <c r="AG7" i="1"/>
  <c r="AG5" i="1"/>
  <c r="AH123" i="1"/>
  <c r="Z123" i="1" s="1"/>
  <c r="AF123" i="1"/>
  <c r="X123" i="1" s="1"/>
  <c r="AE123" i="1"/>
  <c r="AJ122" i="1"/>
  <c r="AJ121" i="1"/>
  <c r="AJ120" i="1"/>
  <c r="AJ119" i="1"/>
  <c r="AJ118" i="1"/>
  <c r="AJ117" i="1"/>
  <c r="AJ116" i="1"/>
  <c r="AJ115" i="1"/>
  <c r="AH112" i="1"/>
  <c r="Z112" i="1" s="1"/>
  <c r="AF112" i="1"/>
  <c r="X112" i="1" s="1"/>
  <c r="AE112" i="1"/>
  <c r="AJ111" i="1"/>
  <c r="AJ110" i="1"/>
  <c r="AJ109" i="1"/>
  <c r="AJ108" i="1"/>
  <c r="AJ107" i="1"/>
  <c r="AJ106" i="1"/>
  <c r="AJ105" i="1"/>
  <c r="AJ103" i="1"/>
  <c r="AJ102" i="1"/>
  <c r="AJ101" i="1"/>
  <c r="AJ100" i="1"/>
  <c r="AJ99" i="1"/>
  <c r="AJ98" i="1"/>
  <c r="AJ97" i="1"/>
  <c r="AJ96" i="1"/>
  <c r="AJ95" i="1"/>
  <c r="AH94" i="1"/>
  <c r="Z94" i="1" s="1"/>
  <c r="AF94" i="1"/>
  <c r="X94" i="1" s="1"/>
  <c r="AE94" i="1"/>
  <c r="AJ93" i="1"/>
  <c r="AJ92" i="1"/>
  <c r="AH91" i="1"/>
  <c r="Z91" i="1" s="1"/>
  <c r="AF91" i="1"/>
  <c r="X91" i="1" s="1"/>
  <c r="AE91" i="1"/>
  <c r="AJ90" i="1"/>
  <c r="AJ89" i="1"/>
  <c r="AJ88" i="1"/>
  <c r="AJ87" i="1"/>
  <c r="AJ86" i="1"/>
  <c r="AJ85" i="1"/>
  <c r="AJ84" i="1"/>
  <c r="AJ83" i="1"/>
  <c r="AJ82" i="1"/>
  <c r="AJ80" i="1"/>
  <c r="AJ78" i="1"/>
  <c r="AJ77" i="1"/>
  <c r="AJ76" i="1"/>
  <c r="AJ75" i="1"/>
  <c r="AJ74" i="1"/>
  <c r="AF72" i="1"/>
  <c r="X72" i="1" s="1"/>
  <c r="AJ71" i="1"/>
  <c r="AJ70" i="1"/>
  <c r="AJ69" i="1"/>
  <c r="AJ68" i="1"/>
  <c r="AJ67" i="1"/>
  <c r="AJ66" i="1"/>
  <c r="AJ64" i="1"/>
  <c r="AJ62" i="1"/>
  <c r="AJ61" i="1"/>
  <c r="AJ60" i="1"/>
  <c r="AJ58" i="1"/>
  <c r="AJ57" i="1"/>
  <c r="AJ56" i="1"/>
  <c r="AJ55" i="1"/>
  <c r="AJ54" i="1"/>
  <c r="AJ50" i="1"/>
  <c r="AJ49" i="1"/>
  <c r="AJ48" i="1"/>
  <c r="AJ47" i="1"/>
  <c r="AJ46" i="1"/>
  <c r="AJ45" i="1"/>
  <c r="AJ44" i="1"/>
  <c r="AJ43" i="1"/>
  <c r="AJ42" i="1"/>
  <c r="AJ39" i="1"/>
  <c r="AJ38" i="1"/>
  <c r="AJ37" i="1"/>
  <c r="AJ36" i="1"/>
  <c r="AJ34" i="1"/>
  <c r="AJ32" i="1"/>
  <c r="AJ31" i="1"/>
  <c r="AJ30" i="1"/>
  <c r="AJ29" i="1"/>
  <c r="AJ28" i="1"/>
  <c r="AJ26" i="1"/>
  <c r="AJ25" i="1"/>
  <c r="AJ24" i="1"/>
  <c r="AJ23" i="1"/>
  <c r="AJ22" i="1"/>
  <c r="AJ40" i="1"/>
  <c r="AE72" i="1" s="1"/>
  <c r="AJ20" i="1"/>
  <c r="AJ19" i="1"/>
  <c r="AH18" i="1"/>
  <c r="Z18" i="1" s="1"/>
  <c r="AF18" i="1"/>
  <c r="X18" i="1" s="1"/>
  <c r="AE18" i="1"/>
  <c r="AJ17" i="1"/>
  <c r="AJ16" i="1"/>
  <c r="AJ15" i="1"/>
  <c r="AJ14" i="1"/>
  <c r="AJ13" i="1"/>
  <c r="AH12" i="1"/>
  <c r="Z12" i="1" s="1"/>
  <c r="AF12" i="1"/>
  <c r="X12" i="1" s="1"/>
  <c r="AE12" i="1"/>
  <c r="AJ11" i="1"/>
  <c r="AJ10" i="1"/>
  <c r="AJ9" i="1"/>
  <c r="AH8" i="1"/>
  <c r="Z8" i="1" s="1"/>
  <c r="AF8" i="1"/>
  <c r="X8" i="1" s="1"/>
  <c r="AE8" i="1"/>
  <c r="AJ7" i="1"/>
  <c r="AJ6" i="1"/>
  <c r="AJ5" i="1"/>
  <c r="AJ123" i="1" l="1"/>
  <c r="AA124" i="1"/>
  <c r="AJ94" i="1"/>
  <c r="AJ112" i="1"/>
  <c r="AJ18" i="1"/>
  <c r="AJ91" i="1"/>
  <c r="AE124" i="1"/>
  <c r="AJ12" i="1"/>
  <c r="AF124" i="1"/>
  <c r="X124" i="1" s="1"/>
  <c r="AJ8" i="1"/>
  <c r="AP64" i="1" l="1"/>
  <c r="AK8" i="1"/>
  <c r="AP116" i="1" l="1"/>
  <c r="AP117" i="1"/>
  <c r="AP118" i="1"/>
  <c r="AP119" i="1"/>
  <c r="AP120" i="1"/>
  <c r="AP121" i="1"/>
  <c r="AP122" i="1"/>
  <c r="AP115" i="1"/>
  <c r="AP75" i="1"/>
  <c r="AP76" i="1"/>
  <c r="AP77" i="1"/>
  <c r="AP78" i="1"/>
  <c r="AP80" i="1"/>
  <c r="AP82" i="1"/>
  <c r="AP83" i="1"/>
  <c r="AP84" i="1"/>
  <c r="AP85" i="1"/>
  <c r="AP86" i="1"/>
  <c r="AP87" i="1"/>
  <c r="AP88" i="1"/>
  <c r="AP89" i="1"/>
  <c r="AP90" i="1"/>
  <c r="AP92" i="1"/>
  <c r="AP93" i="1"/>
  <c r="AP95" i="1"/>
  <c r="AP96" i="1"/>
  <c r="AP97" i="1"/>
  <c r="AP98" i="1"/>
  <c r="AP99" i="1"/>
  <c r="AP100" i="1"/>
  <c r="AP101" i="1"/>
  <c r="AP102" i="1"/>
  <c r="AP103" i="1"/>
  <c r="AP105" i="1"/>
  <c r="AP106" i="1"/>
  <c r="AP107" i="1"/>
  <c r="AP108" i="1"/>
  <c r="AP109" i="1"/>
  <c r="AP110" i="1"/>
  <c r="AP111" i="1"/>
  <c r="AP74" i="1"/>
  <c r="AP6" i="1"/>
  <c r="AP7" i="1"/>
  <c r="AP9" i="1"/>
  <c r="AP10" i="1"/>
  <c r="AP11" i="1"/>
  <c r="AP13" i="1"/>
  <c r="AP14" i="1"/>
  <c r="AP15" i="1"/>
  <c r="AP16" i="1"/>
  <c r="AP17" i="1"/>
  <c r="AP19" i="1"/>
  <c r="AP20" i="1"/>
  <c r="AP40" i="1"/>
  <c r="AP22" i="1"/>
  <c r="AP23" i="1"/>
  <c r="AP24" i="1"/>
  <c r="AP25" i="1"/>
  <c r="AP26" i="1"/>
  <c r="AP28" i="1"/>
  <c r="AP29" i="1"/>
  <c r="AP30" i="1"/>
  <c r="AP31" i="1"/>
  <c r="AP32" i="1"/>
  <c r="AP34" i="1"/>
  <c r="AP36" i="1"/>
  <c r="AP37" i="1"/>
  <c r="AP38" i="1"/>
  <c r="AP39" i="1"/>
  <c r="AP42" i="1"/>
  <c r="AP43" i="1"/>
  <c r="AP44" i="1"/>
  <c r="AP45" i="1"/>
  <c r="AP46" i="1"/>
  <c r="AP47" i="1"/>
  <c r="AP48" i="1"/>
  <c r="AP49" i="1"/>
  <c r="AP50" i="1"/>
  <c r="AP51" i="1"/>
  <c r="AP54" i="1"/>
  <c r="AP55" i="1"/>
  <c r="AP56" i="1"/>
  <c r="AP57" i="1"/>
  <c r="AP58" i="1"/>
  <c r="AP60" i="1"/>
  <c r="AP61" i="1"/>
  <c r="AP62" i="1"/>
  <c r="AP66" i="1"/>
  <c r="AP67" i="1"/>
  <c r="AP68" i="1"/>
  <c r="AP69" i="1"/>
  <c r="AP70" i="1"/>
  <c r="AP71" i="1"/>
  <c r="AP5" i="1"/>
  <c r="AL91" i="1"/>
  <c r="AG91" i="1" s="1"/>
  <c r="AN91" i="1"/>
  <c r="AI91" i="1" s="1"/>
  <c r="AN8" i="1"/>
  <c r="AI8" i="1" s="1"/>
  <c r="AL8" i="1"/>
  <c r="AG8" i="1" s="1"/>
  <c r="AL12" i="1"/>
  <c r="AK12" i="1"/>
  <c r="AK18" i="1"/>
  <c r="AN18" i="1"/>
  <c r="AI18" i="1" s="1"/>
  <c r="AN12" i="1"/>
  <c r="AI12" i="1" s="1"/>
  <c r="AN72" i="1"/>
  <c r="AN94" i="1"/>
  <c r="AI94" i="1" s="1"/>
  <c r="AN112" i="1"/>
  <c r="AI112" i="1" s="1"/>
  <c r="AN123" i="1"/>
  <c r="AI123" i="1" s="1"/>
  <c r="AL72" i="1"/>
  <c r="AO62" i="1"/>
  <c r="AM62" i="1"/>
  <c r="AO42" i="1"/>
  <c r="AM42" i="1"/>
  <c r="AL112" i="1"/>
  <c r="AG112" i="1" s="1"/>
  <c r="AL123" i="1"/>
  <c r="AG123" i="1" s="1"/>
  <c r="AL18" i="1"/>
  <c r="AG18" i="1" s="1"/>
  <c r="AL94" i="1"/>
  <c r="AG94" i="1" s="1"/>
  <c r="AO107" i="1"/>
  <c r="AM107" i="1"/>
  <c r="AO118" i="1"/>
  <c r="AM118" i="1"/>
  <c r="AK91" i="1"/>
  <c r="AK112" i="1"/>
  <c r="AM6" i="1"/>
  <c r="AO6" i="1"/>
  <c r="AM5" i="1"/>
  <c r="AK123" i="1"/>
  <c r="AO120" i="1"/>
  <c r="AM120" i="1"/>
  <c r="AO119" i="1"/>
  <c r="AM119" i="1"/>
  <c r="AO117" i="1"/>
  <c r="AM117" i="1"/>
  <c r="AO116" i="1"/>
  <c r="AM116" i="1"/>
  <c r="AO115" i="1"/>
  <c r="AM115" i="1"/>
  <c r="AO111" i="1"/>
  <c r="AM111" i="1"/>
  <c r="AO110" i="1"/>
  <c r="AM110" i="1"/>
  <c r="AO109" i="1"/>
  <c r="AM109" i="1"/>
  <c r="AO108" i="1"/>
  <c r="AM108" i="1"/>
  <c r="AO106" i="1"/>
  <c r="AM106" i="1"/>
  <c r="AO105" i="1"/>
  <c r="AM105" i="1"/>
  <c r="AO103" i="1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K94" i="1"/>
  <c r="AO93" i="1"/>
  <c r="AM93" i="1"/>
  <c r="AO92" i="1"/>
  <c r="AM92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0" i="1"/>
  <c r="AM80" i="1"/>
  <c r="AO78" i="1"/>
  <c r="AM78" i="1"/>
  <c r="AO77" i="1"/>
  <c r="AM77" i="1"/>
  <c r="AO76" i="1"/>
  <c r="AM76" i="1"/>
  <c r="AO75" i="1"/>
  <c r="AM75" i="1"/>
  <c r="AO74" i="1"/>
  <c r="AM74" i="1"/>
  <c r="AK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4" i="1"/>
  <c r="AM64" i="1"/>
  <c r="AO60" i="1"/>
  <c r="AM60" i="1"/>
  <c r="AO58" i="1"/>
  <c r="AM58" i="1"/>
  <c r="AO57" i="1"/>
  <c r="AM57" i="1"/>
  <c r="AO56" i="1"/>
  <c r="AM56" i="1"/>
  <c r="AO55" i="1"/>
  <c r="AM55" i="1"/>
  <c r="AO54" i="1"/>
  <c r="AM54" i="1"/>
  <c r="AO50" i="1"/>
  <c r="AM50" i="1"/>
  <c r="AO49" i="1"/>
  <c r="AM49" i="1"/>
  <c r="AO48" i="1"/>
  <c r="AM48" i="1"/>
  <c r="AO47" i="1"/>
  <c r="AM47" i="1"/>
  <c r="AO45" i="1"/>
  <c r="AM45" i="1"/>
  <c r="AO44" i="1"/>
  <c r="AM44" i="1"/>
  <c r="AO43" i="1"/>
  <c r="AM43" i="1"/>
  <c r="AO39" i="1"/>
  <c r="AM39" i="1"/>
  <c r="AO38" i="1"/>
  <c r="AM38" i="1"/>
  <c r="AO36" i="1"/>
  <c r="AM36" i="1"/>
  <c r="AO32" i="1"/>
  <c r="AM32" i="1"/>
  <c r="AO31" i="1"/>
  <c r="AM31" i="1"/>
  <c r="AO30" i="1"/>
  <c r="AM30" i="1"/>
  <c r="AO29" i="1"/>
  <c r="AM29" i="1"/>
  <c r="AO28" i="1"/>
  <c r="AM28" i="1"/>
  <c r="AO26" i="1"/>
  <c r="AM26" i="1"/>
  <c r="AO25" i="1"/>
  <c r="AM25" i="1"/>
  <c r="AO24" i="1"/>
  <c r="AM24" i="1"/>
  <c r="AO23" i="1"/>
  <c r="AM23" i="1"/>
  <c r="AO22" i="1"/>
  <c r="AM22" i="1"/>
  <c r="AO40" i="1"/>
  <c r="AM40" i="1"/>
  <c r="AH72" i="1" s="1"/>
  <c r="AO20" i="1"/>
  <c r="AM20" i="1"/>
  <c r="AO19" i="1"/>
  <c r="AM19" i="1"/>
  <c r="AO17" i="1"/>
  <c r="AM17" i="1"/>
  <c r="AO16" i="1"/>
  <c r="AM16" i="1"/>
  <c r="AO15" i="1"/>
  <c r="AM15" i="1"/>
  <c r="AO14" i="1"/>
  <c r="AM14" i="1"/>
  <c r="AO11" i="1"/>
  <c r="AM11" i="1"/>
  <c r="AO10" i="1"/>
  <c r="AM10" i="1"/>
  <c r="AO9" i="1"/>
  <c r="AM9" i="1"/>
  <c r="AO7" i="1"/>
  <c r="AM7" i="1"/>
  <c r="AO5" i="1"/>
  <c r="BG83" i="1"/>
  <c r="AX5" i="1"/>
  <c r="AV108" i="1"/>
  <c r="BG5" i="1"/>
  <c r="BE5" i="1"/>
  <c r="BH34" i="1"/>
  <c r="AW8" i="1"/>
  <c r="AU8" i="1"/>
  <c r="AT8" i="1"/>
  <c r="AW12" i="1"/>
  <c r="AU12" i="1"/>
  <c r="AT12" i="1"/>
  <c r="AW18" i="1"/>
  <c r="AU18" i="1"/>
  <c r="AT18" i="1"/>
  <c r="AW72" i="1"/>
  <c r="AU72" i="1"/>
  <c r="AW91" i="1"/>
  <c r="AU91" i="1"/>
  <c r="AT91" i="1"/>
  <c r="AW94" i="1"/>
  <c r="AU94" i="1"/>
  <c r="AT94" i="1"/>
  <c r="AW112" i="1"/>
  <c r="AU112" i="1"/>
  <c r="AT112" i="1"/>
  <c r="AW123" i="1"/>
  <c r="AU123" i="1"/>
  <c r="AT123" i="1"/>
  <c r="AY120" i="1"/>
  <c r="AY119" i="1"/>
  <c r="AY118" i="1"/>
  <c r="AY117" i="1"/>
  <c r="AY116" i="1"/>
  <c r="AY115" i="1"/>
  <c r="AY111" i="1"/>
  <c r="AY110" i="1"/>
  <c r="AY109" i="1"/>
  <c r="AY108" i="1"/>
  <c r="AY107" i="1"/>
  <c r="AY106" i="1"/>
  <c r="AY105" i="1"/>
  <c r="AY103" i="1"/>
  <c r="AY102" i="1"/>
  <c r="AY101" i="1"/>
  <c r="AY100" i="1"/>
  <c r="AY99" i="1"/>
  <c r="AY98" i="1"/>
  <c r="AY97" i="1"/>
  <c r="AY96" i="1"/>
  <c r="AY95" i="1"/>
  <c r="AY93" i="1"/>
  <c r="AY92" i="1"/>
  <c r="AY90" i="1"/>
  <c r="AY89" i="1"/>
  <c r="AY88" i="1"/>
  <c r="AY87" i="1"/>
  <c r="AY86" i="1"/>
  <c r="AY85" i="1"/>
  <c r="AY84" i="1"/>
  <c r="AY83" i="1"/>
  <c r="AY82" i="1"/>
  <c r="AY80" i="1"/>
  <c r="AY78" i="1"/>
  <c r="AY77" i="1"/>
  <c r="AY76" i="1"/>
  <c r="AY75" i="1"/>
  <c r="AY74" i="1"/>
  <c r="AY71" i="1"/>
  <c r="AY70" i="1"/>
  <c r="AY69" i="1"/>
  <c r="AY68" i="1"/>
  <c r="AY67" i="1"/>
  <c r="AY66" i="1"/>
  <c r="AY64" i="1"/>
  <c r="AY62" i="1"/>
  <c r="AY60" i="1"/>
  <c r="AY58" i="1"/>
  <c r="AY57" i="1"/>
  <c r="AY56" i="1"/>
  <c r="AY55" i="1"/>
  <c r="AY54" i="1"/>
  <c r="AY53" i="1"/>
  <c r="AY50" i="1"/>
  <c r="AY49" i="1"/>
  <c r="AY48" i="1"/>
  <c r="AY47" i="1"/>
  <c r="AY45" i="1"/>
  <c r="AY44" i="1"/>
  <c r="AY43" i="1"/>
  <c r="AY42" i="1"/>
  <c r="AY41" i="1"/>
  <c r="AY39" i="1"/>
  <c r="AY38" i="1"/>
  <c r="AY36" i="1"/>
  <c r="AY35" i="1"/>
  <c r="AY32" i="1"/>
  <c r="AY31" i="1"/>
  <c r="AY30" i="1"/>
  <c r="AY29" i="1"/>
  <c r="AY28" i="1"/>
  <c r="AY26" i="1"/>
  <c r="AY25" i="1"/>
  <c r="AY24" i="1"/>
  <c r="AY23" i="1"/>
  <c r="AY22" i="1"/>
  <c r="AY40" i="1"/>
  <c r="AT72" i="1" s="1"/>
  <c r="AY20" i="1"/>
  <c r="AY19" i="1"/>
  <c r="AY17" i="1"/>
  <c r="AY16" i="1"/>
  <c r="AY15" i="1"/>
  <c r="AY14" i="1"/>
  <c r="AY11" i="1"/>
  <c r="AY10" i="1"/>
  <c r="AY9" i="1"/>
  <c r="AY7" i="1"/>
  <c r="AY6" i="1"/>
  <c r="AY5" i="1"/>
  <c r="AX120" i="1"/>
  <c r="AX119" i="1"/>
  <c r="AX118" i="1"/>
  <c r="AX117" i="1"/>
  <c r="AX116" i="1"/>
  <c r="AX115" i="1"/>
  <c r="AX111" i="1"/>
  <c r="AX110" i="1"/>
  <c r="AX109" i="1"/>
  <c r="AX108" i="1"/>
  <c r="AX106" i="1"/>
  <c r="AX105" i="1"/>
  <c r="AX103" i="1"/>
  <c r="AX102" i="1"/>
  <c r="AX101" i="1"/>
  <c r="AX100" i="1"/>
  <c r="AX99" i="1"/>
  <c r="AX98" i="1"/>
  <c r="AX97" i="1"/>
  <c r="AX96" i="1"/>
  <c r="AX95" i="1"/>
  <c r="AX93" i="1"/>
  <c r="AX92" i="1"/>
  <c r="AX90" i="1"/>
  <c r="AX89" i="1"/>
  <c r="AX88" i="1"/>
  <c r="AX87" i="1"/>
  <c r="AX86" i="1"/>
  <c r="AX85" i="1"/>
  <c r="AX84" i="1"/>
  <c r="AX83" i="1"/>
  <c r="AX82" i="1"/>
  <c r="AX80" i="1"/>
  <c r="AX78" i="1"/>
  <c r="AX77" i="1"/>
  <c r="AX76" i="1"/>
  <c r="AX75" i="1"/>
  <c r="AX74" i="1"/>
  <c r="AX71" i="1"/>
  <c r="AX70" i="1"/>
  <c r="AX69" i="1"/>
  <c r="AX68" i="1"/>
  <c r="AX67" i="1"/>
  <c r="AX66" i="1"/>
  <c r="AX64" i="1"/>
  <c r="AX60" i="1"/>
  <c r="AX58" i="1"/>
  <c r="AX57" i="1"/>
  <c r="AX56" i="1"/>
  <c r="AX55" i="1"/>
  <c r="AX54" i="1"/>
  <c r="AX50" i="1"/>
  <c r="AX49" i="1"/>
  <c r="AX48" i="1"/>
  <c r="AX47" i="1"/>
  <c r="AX45" i="1"/>
  <c r="AX44" i="1"/>
  <c r="AX43" i="1"/>
  <c r="AX39" i="1"/>
  <c r="AX38" i="1"/>
  <c r="AX36" i="1"/>
  <c r="AX32" i="1"/>
  <c r="AX31" i="1"/>
  <c r="AX30" i="1"/>
  <c r="AX29" i="1"/>
  <c r="AX28" i="1"/>
  <c r="AX26" i="1"/>
  <c r="AX25" i="1"/>
  <c r="AX24" i="1"/>
  <c r="AX23" i="1"/>
  <c r="AX22" i="1"/>
  <c r="AX40" i="1"/>
  <c r="AX20" i="1"/>
  <c r="AX19" i="1"/>
  <c r="AX17" i="1"/>
  <c r="AX16" i="1"/>
  <c r="AX15" i="1"/>
  <c r="AX14" i="1"/>
  <c r="AX11" i="1"/>
  <c r="AX10" i="1"/>
  <c r="AX9" i="1"/>
  <c r="AX7" i="1"/>
  <c r="AX6" i="1"/>
  <c r="AV120" i="1"/>
  <c r="AV119" i="1"/>
  <c r="AV118" i="1"/>
  <c r="AV117" i="1"/>
  <c r="AV116" i="1"/>
  <c r="AV115" i="1"/>
  <c r="AV111" i="1"/>
  <c r="AV110" i="1"/>
  <c r="AV109" i="1"/>
  <c r="AV106" i="1"/>
  <c r="AV105" i="1"/>
  <c r="AV103" i="1"/>
  <c r="AV102" i="1"/>
  <c r="AV101" i="1"/>
  <c r="AV100" i="1"/>
  <c r="AV99" i="1"/>
  <c r="AV98" i="1"/>
  <c r="AV97" i="1"/>
  <c r="AV96" i="1"/>
  <c r="AV95" i="1"/>
  <c r="AV93" i="1"/>
  <c r="AV92" i="1"/>
  <c r="AV90" i="1"/>
  <c r="AV88" i="1"/>
  <c r="AV89" i="1"/>
  <c r="AV87" i="1"/>
  <c r="AV86" i="1"/>
  <c r="AV85" i="1"/>
  <c r="AV84" i="1"/>
  <c r="AV83" i="1"/>
  <c r="AV82" i="1"/>
  <c r="AV80" i="1"/>
  <c r="AV78" i="1"/>
  <c r="AV77" i="1"/>
  <c r="AV76" i="1"/>
  <c r="AV75" i="1"/>
  <c r="AV74" i="1"/>
  <c r="AV71" i="1"/>
  <c r="AV70" i="1"/>
  <c r="AV69" i="1"/>
  <c r="AV68" i="1"/>
  <c r="AV67" i="1"/>
  <c r="AV66" i="1"/>
  <c r="AV64" i="1"/>
  <c r="AV60" i="1"/>
  <c r="AV58" i="1"/>
  <c r="AV57" i="1"/>
  <c r="AV56" i="1"/>
  <c r="AV55" i="1"/>
  <c r="AV54" i="1"/>
  <c r="AV50" i="1"/>
  <c r="AV49" i="1"/>
  <c r="AV48" i="1"/>
  <c r="AV47" i="1"/>
  <c r="AV45" i="1"/>
  <c r="AV44" i="1"/>
  <c r="AV43" i="1"/>
  <c r="AV39" i="1"/>
  <c r="AV38" i="1"/>
  <c r="AV36" i="1"/>
  <c r="AV32" i="1"/>
  <c r="AV31" i="1"/>
  <c r="AV30" i="1"/>
  <c r="AV29" i="1"/>
  <c r="AV28" i="1"/>
  <c r="AV26" i="1"/>
  <c r="AV25" i="1"/>
  <c r="AV24" i="1"/>
  <c r="AV23" i="1"/>
  <c r="AV22" i="1"/>
  <c r="AV40" i="1"/>
  <c r="AV20" i="1"/>
  <c r="AV19" i="1"/>
  <c r="AV17" i="1"/>
  <c r="AV16" i="1"/>
  <c r="AV15" i="1"/>
  <c r="AV14" i="1"/>
  <c r="AV11" i="1"/>
  <c r="AV10" i="1"/>
  <c r="AV9" i="1"/>
  <c r="AV7" i="1"/>
  <c r="AV6" i="1"/>
  <c r="AV5" i="1"/>
  <c r="AO18" i="1" l="1"/>
  <c r="AY94" i="1"/>
  <c r="AY12" i="1"/>
  <c r="AM18" i="1"/>
  <c r="AY72" i="1"/>
  <c r="Z72" i="1"/>
  <c r="AH124" i="1"/>
  <c r="AJ72" i="1"/>
  <c r="AI72" i="1"/>
  <c r="AP12" i="1"/>
  <c r="AY91" i="1"/>
  <c r="AN124" i="1"/>
  <c r="AL124" i="1"/>
  <c r="AG124" i="1" s="1"/>
  <c r="AG12" i="1"/>
  <c r="AM12" i="1"/>
  <c r="AP18" i="1"/>
  <c r="AP112" i="1"/>
  <c r="AP123" i="1"/>
  <c r="AP91" i="1"/>
  <c r="AM8" i="1"/>
  <c r="AP94" i="1"/>
  <c r="AM72" i="1"/>
  <c r="AG72" i="1"/>
  <c r="AP8" i="1"/>
  <c r="AP72" i="1"/>
  <c r="AK124" i="1"/>
  <c r="AO8" i="1"/>
  <c r="AO91" i="1"/>
  <c r="AM94" i="1"/>
  <c r="AO112" i="1"/>
  <c r="AM123" i="1"/>
  <c r="AY18" i="1"/>
  <c r="AY8" i="1"/>
  <c r="AO12" i="1"/>
  <c r="AO72" i="1"/>
  <c r="AM91" i="1"/>
  <c r="AO94" i="1"/>
  <c r="AM112" i="1"/>
  <c r="AO123" i="1"/>
  <c r="AY112" i="1"/>
  <c r="AY123" i="1"/>
  <c r="AU124" i="1"/>
  <c r="AW124" i="1"/>
  <c r="AT124" i="1"/>
  <c r="AI124" i="1" l="1"/>
  <c r="Z124" i="1"/>
  <c r="AJ124" i="1"/>
  <c r="AO124" i="1"/>
  <c r="AM124" i="1"/>
  <c r="AP124" i="1"/>
  <c r="BP92" i="1"/>
  <c r="BG92" i="1"/>
  <c r="AY124" i="1"/>
  <c r="BN41" i="1"/>
  <c r="BE74" i="1"/>
  <c r="BE68" i="1"/>
  <c r="BE69" i="1"/>
  <c r="BE70" i="1"/>
  <c r="BE71" i="1"/>
  <c r="BG71" i="1"/>
  <c r="BG70" i="1"/>
  <c r="BG69" i="1"/>
  <c r="BG68" i="1"/>
  <c r="BG67" i="1"/>
  <c r="BG66" i="1"/>
  <c r="BG64" i="1"/>
  <c r="BG60" i="1"/>
  <c r="BG58" i="1"/>
  <c r="BG56" i="1"/>
  <c r="BG54" i="1"/>
  <c r="BG50" i="1"/>
  <c r="BG49" i="1"/>
  <c r="BG48" i="1"/>
  <c r="BG47" i="1"/>
  <c r="BG45" i="1"/>
  <c r="BG44" i="1"/>
  <c r="BG43" i="1"/>
  <c r="BG39" i="1"/>
  <c r="BG38" i="1"/>
  <c r="BG36" i="1"/>
  <c r="BG31" i="1"/>
  <c r="BG30" i="1"/>
  <c r="BG29" i="1"/>
  <c r="BG28" i="1"/>
  <c r="BG25" i="1"/>
  <c r="BG24" i="1"/>
  <c r="BG23" i="1"/>
  <c r="BG22" i="1"/>
  <c r="BG20" i="1"/>
  <c r="BG19" i="1"/>
  <c r="BG17" i="1"/>
  <c r="BG16" i="1"/>
  <c r="BG15" i="1"/>
  <c r="BG14" i="1"/>
  <c r="BG11" i="1"/>
  <c r="BG10" i="1"/>
  <c r="BG9" i="1"/>
  <c r="BG7" i="1"/>
  <c r="BG6" i="1"/>
  <c r="BG115" i="1"/>
  <c r="BG116" i="1"/>
  <c r="BG117" i="1"/>
  <c r="BG118" i="1"/>
  <c r="BG119" i="1"/>
  <c r="BG120" i="1"/>
  <c r="BE120" i="1"/>
  <c r="BE119" i="1"/>
  <c r="BE118" i="1"/>
  <c r="BE117" i="1"/>
  <c r="BE116" i="1"/>
  <c r="BE115" i="1"/>
  <c r="BP71" i="1"/>
  <c r="BP69" i="1"/>
  <c r="BP41" i="1"/>
  <c r="BP68" i="1"/>
  <c r="BN68" i="1"/>
  <c r="BN69" i="1"/>
  <c r="BN71" i="1"/>
  <c r="BF112" i="1"/>
  <c r="AX112" i="1" s="1"/>
  <c r="BF94" i="1"/>
  <c r="AX94" i="1" s="1"/>
  <c r="BF91" i="1"/>
  <c r="AX91" i="1" s="1"/>
  <c r="BF72" i="1"/>
  <c r="AX72" i="1" s="1"/>
  <c r="BF18" i="1"/>
  <c r="AX18" i="1" s="1"/>
  <c r="BF12" i="1"/>
  <c r="AX12" i="1" s="1"/>
  <c r="BF8" i="1"/>
  <c r="AX8" i="1" s="1"/>
  <c r="BC8" i="1"/>
  <c r="BE97" i="1"/>
  <c r="BE24" i="1"/>
  <c r="BP118" i="1"/>
  <c r="BP119" i="1"/>
  <c r="BP120" i="1"/>
  <c r="BN120" i="1"/>
  <c r="BP75" i="1"/>
  <c r="BP74" i="1"/>
  <c r="BN74" i="1"/>
  <c r="BN38" i="1" l="1"/>
  <c r="BF123" i="1"/>
  <c r="AX123" i="1" s="1"/>
  <c r="BD123" i="1"/>
  <c r="AV123" i="1" s="1"/>
  <c r="BD112" i="1"/>
  <c r="AV112" i="1" s="1"/>
  <c r="BD94" i="1"/>
  <c r="AV94" i="1" s="1"/>
  <c r="BE90" i="1"/>
  <c r="BD91" i="1"/>
  <c r="AV91" i="1" s="1"/>
  <c r="BD72" i="1"/>
  <c r="AV72" i="1" s="1"/>
  <c r="BD12" i="1"/>
  <c r="AV12" i="1" s="1"/>
  <c r="BH8" i="1"/>
  <c r="BD8" i="1"/>
  <c r="AV8" i="1" s="1"/>
  <c r="BC123" i="1"/>
  <c r="BC112" i="1"/>
  <c r="BC94" i="1"/>
  <c r="BC91" i="1"/>
  <c r="BC72" i="1"/>
  <c r="BC18" i="1"/>
  <c r="BC12" i="1"/>
  <c r="BH12" i="1" s="1"/>
  <c r="BH109" i="1"/>
  <c r="BH57" i="1"/>
  <c r="BH55" i="1"/>
  <c r="BH51" i="1"/>
  <c r="BH52" i="1"/>
  <c r="BE36" i="1"/>
  <c r="BH32" i="1"/>
  <c r="BH26" i="1"/>
  <c r="BQ28" i="1"/>
  <c r="BE64" i="1"/>
  <c r="BE66" i="1"/>
  <c r="BE60" i="1"/>
  <c r="BE49" i="1"/>
  <c r="BE45" i="1"/>
  <c r="BE28" i="1"/>
  <c r="BE23" i="1"/>
  <c r="BE14" i="1"/>
  <c r="BH120" i="1"/>
  <c r="BH119" i="1"/>
  <c r="BH118" i="1"/>
  <c r="BH117" i="1"/>
  <c r="BH116" i="1"/>
  <c r="BH115" i="1"/>
  <c r="BH111" i="1"/>
  <c r="BG111" i="1"/>
  <c r="BE111" i="1"/>
  <c r="BH110" i="1"/>
  <c r="BG110" i="1"/>
  <c r="BE110" i="1"/>
  <c r="BH108" i="1"/>
  <c r="BG108" i="1"/>
  <c r="BE108" i="1"/>
  <c r="BH106" i="1"/>
  <c r="BG106" i="1"/>
  <c r="BE106" i="1"/>
  <c r="BH105" i="1"/>
  <c r="BG105" i="1"/>
  <c r="BE105" i="1"/>
  <c r="BH103" i="1"/>
  <c r="BG103" i="1"/>
  <c r="BE103" i="1"/>
  <c r="BH102" i="1"/>
  <c r="BG102" i="1"/>
  <c r="BE102" i="1"/>
  <c r="BH101" i="1"/>
  <c r="BG101" i="1"/>
  <c r="BE101" i="1"/>
  <c r="BH100" i="1"/>
  <c r="BG100" i="1"/>
  <c r="BE100" i="1"/>
  <c r="BH99" i="1"/>
  <c r="BG99" i="1"/>
  <c r="BE99" i="1"/>
  <c r="BH98" i="1"/>
  <c r="BG98" i="1"/>
  <c r="BE98" i="1"/>
  <c r="BH97" i="1"/>
  <c r="BG97" i="1"/>
  <c r="BH96" i="1"/>
  <c r="BG96" i="1"/>
  <c r="BE96" i="1"/>
  <c r="BH95" i="1"/>
  <c r="BG95" i="1"/>
  <c r="BE95" i="1"/>
  <c r="BH93" i="1"/>
  <c r="BG93" i="1"/>
  <c r="BE93" i="1"/>
  <c r="BH92" i="1"/>
  <c r="BE92" i="1"/>
  <c r="BH90" i="1"/>
  <c r="BG90" i="1"/>
  <c r="BH89" i="1"/>
  <c r="BG89" i="1"/>
  <c r="BE89" i="1"/>
  <c r="BH88" i="1"/>
  <c r="BG88" i="1"/>
  <c r="BE88" i="1"/>
  <c r="BH87" i="1"/>
  <c r="BG87" i="1"/>
  <c r="BE87" i="1"/>
  <c r="BH86" i="1"/>
  <c r="BG86" i="1"/>
  <c r="BE86" i="1"/>
  <c r="BH85" i="1"/>
  <c r="BG85" i="1"/>
  <c r="BE85" i="1"/>
  <c r="BH84" i="1"/>
  <c r="BG84" i="1"/>
  <c r="BE84" i="1"/>
  <c r="BH83" i="1"/>
  <c r="BE83" i="1"/>
  <c r="BH82" i="1"/>
  <c r="BG82" i="1"/>
  <c r="BE82" i="1"/>
  <c r="BH80" i="1"/>
  <c r="BG80" i="1"/>
  <c r="BE80" i="1"/>
  <c r="BH78" i="1"/>
  <c r="BG78" i="1"/>
  <c r="BE78" i="1"/>
  <c r="BH77" i="1"/>
  <c r="BG77" i="1"/>
  <c r="BE77" i="1"/>
  <c r="BH76" i="1"/>
  <c r="BG76" i="1"/>
  <c r="BE76" i="1"/>
  <c r="BH75" i="1"/>
  <c r="BG75" i="1"/>
  <c r="BE75" i="1"/>
  <c r="BH74" i="1"/>
  <c r="BG74" i="1"/>
  <c r="BH71" i="1"/>
  <c r="BH70" i="1"/>
  <c r="BH69" i="1"/>
  <c r="BH68" i="1"/>
  <c r="BH67" i="1"/>
  <c r="BE67" i="1"/>
  <c r="BH66" i="1"/>
  <c r="BH64" i="1"/>
  <c r="BH60" i="1"/>
  <c r="BH58" i="1"/>
  <c r="BE58" i="1"/>
  <c r="BH56" i="1"/>
  <c r="BE56" i="1"/>
  <c r="BH54" i="1"/>
  <c r="BE54" i="1"/>
  <c r="BH50" i="1"/>
  <c r="BE50" i="1"/>
  <c r="BH49" i="1"/>
  <c r="BH48" i="1"/>
  <c r="BE48" i="1"/>
  <c r="BH47" i="1"/>
  <c r="BE47" i="1"/>
  <c r="BH45" i="1"/>
  <c r="BH44" i="1"/>
  <c r="BE44" i="1"/>
  <c r="BH43" i="1"/>
  <c r="BE43" i="1"/>
  <c r="BH39" i="1"/>
  <c r="BE39" i="1"/>
  <c r="BH38" i="1"/>
  <c r="BE38" i="1"/>
  <c r="BH36" i="1"/>
  <c r="BH31" i="1"/>
  <c r="BE31" i="1"/>
  <c r="BH30" i="1"/>
  <c r="BE30" i="1"/>
  <c r="BH29" i="1"/>
  <c r="BE29" i="1"/>
  <c r="BH28" i="1"/>
  <c r="BH25" i="1"/>
  <c r="BE25" i="1"/>
  <c r="BH24" i="1"/>
  <c r="BH23" i="1"/>
  <c r="BH22" i="1"/>
  <c r="BE22" i="1"/>
  <c r="BH20" i="1"/>
  <c r="BE20" i="1"/>
  <c r="BH19" i="1"/>
  <c r="BE19" i="1"/>
  <c r="BD18" i="1"/>
  <c r="AV18" i="1" s="1"/>
  <c r="BH17" i="1"/>
  <c r="BE17" i="1"/>
  <c r="BH16" i="1"/>
  <c r="BE16" i="1"/>
  <c r="BH15" i="1"/>
  <c r="BE15" i="1"/>
  <c r="BH14" i="1"/>
  <c r="BH11" i="1"/>
  <c r="BE11" i="1"/>
  <c r="BH10" i="1"/>
  <c r="BE10" i="1"/>
  <c r="BH9" i="1"/>
  <c r="BE9" i="1"/>
  <c r="BH7" i="1"/>
  <c r="BE7" i="1"/>
  <c r="BH6" i="1"/>
  <c r="BE6" i="1"/>
  <c r="BH5" i="1"/>
  <c r="BF124" i="1" l="1"/>
  <c r="AX124" i="1" s="1"/>
  <c r="BH72" i="1"/>
  <c r="BC124" i="1"/>
  <c r="BH123" i="1"/>
  <c r="BH91" i="1"/>
  <c r="BH112" i="1"/>
  <c r="BH94" i="1"/>
  <c r="BH18" i="1"/>
  <c r="BD124" i="1"/>
  <c r="AV124" i="1" s="1"/>
  <c r="BO123" i="1"/>
  <c r="BG123" i="1" s="1"/>
  <c r="BO112" i="1"/>
  <c r="BG112" i="1" s="1"/>
  <c r="BO94" i="1"/>
  <c r="BG94" i="1" s="1"/>
  <c r="BO91" i="1"/>
  <c r="BG91" i="1" s="1"/>
  <c r="BO72" i="1"/>
  <c r="BG72" i="1" s="1"/>
  <c r="BO18" i="1"/>
  <c r="BG18" i="1" s="1"/>
  <c r="BO12" i="1"/>
  <c r="BG12" i="1" s="1"/>
  <c r="BO8" i="1"/>
  <c r="BG8" i="1" s="1"/>
  <c r="BP5" i="1"/>
  <c r="BX123" i="1"/>
  <c r="BP99" i="1"/>
  <c r="BZ6" i="1"/>
  <c r="BM94" i="1"/>
  <c r="BE94" i="1" s="1"/>
  <c r="BQ19" i="1"/>
  <c r="BM72" i="1"/>
  <c r="BN5" i="1"/>
  <c r="BL18" i="1"/>
  <c r="BP97" i="1"/>
  <c r="BQ66" i="1"/>
  <c r="BQ45" i="1"/>
  <c r="BQ60" i="1"/>
  <c r="BQ64" i="1"/>
  <c r="BQ36" i="1"/>
  <c r="BQ70" i="1"/>
  <c r="BQ23" i="1"/>
  <c r="BQ53" i="1"/>
  <c r="BQ49" i="1"/>
  <c r="BQ14" i="1"/>
  <c r="BQ41" i="1"/>
  <c r="BN80" i="1"/>
  <c r="BN78" i="1"/>
  <c r="BP85" i="1"/>
  <c r="BP82" i="1"/>
  <c r="BP83" i="1"/>
  <c r="BP84" i="1"/>
  <c r="BP80" i="1"/>
  <c r="BN82" i="1"/>
  <c r="BN83" i="1"/>
  <c r="BN84" i="1"/>
  <c r="BP50" i="1"/>
  <c r="BN50" i="1"/>
  <c r="BP47" i="1"/>
  <c r="BN47" i="1"/>
  <c r="BP31" i="1"/>
  <c r="BP38" i="1"/>
  <c r="BP39" i="1"/>
  <c r="BN31" i="1"/>
  <c r="BN39" i="1"/>
  <c r="BP19" i="1"/>
  <c r="BN19" i="1"/>
  <c r="BP6" i="1"/>
  <c r="BN6" i="1"/>
  <c r="BW22" i="1"/>
  <c r="BE72" i="1" l="1"/>
  <c r="BP123" i="1"/>
  <c r="BH124" i="1"/>
  <c r="BO124" i="1"/>
  <c r="BG124" i="1" s="1"/>
  <c r="BN10" i="1"/>
  <c r="BQ7" i="1"/>
  <c r="BP20" i="1"/>
  <c r="CH7" i="1"/>
  <c r="CE8" i="1"/>
  <c r="BP7" i="1"/>
  <c r="BN7" i="1"/>
  <c r="BW7" i="1"/>
  <c r="BM123" i="1"/>
  <c r="BE123" i="1" s="1"/>
  <c r="BL123" i="1"/>
  <c r="BQ120" i="1"/>
  <c r="BQ119" i="1"/>
  <c r="BN119" i="1"/>
  <c r="BQ118" i="1"/>
  <c r="BN118" i="1"/>
  <c r="BQ117" i="1"/>
  <c r="BP117" i="1"/>
  <c r="BN117" i="1"/>
  <c r="BQ116" i="1"/>
  <c r="BP116" i="1"/>
  <c r="BN116" i="1"/>
  <c r="BQ115" i="1"/>
  <c r="BP115" i="1"/>
  <c r="BN115" i="1"/>
  <c r="BM112" i="1"/>
  <c r="BE112" i="1" s="1"/>
  <c r="BL112" i="1"/>
  <c r="BQ111" i="1"/>
  <c r="BP111" i="1"/>
  <c r="BN111" i="1"/>
  <c r="BQ110" i="1"/>
  <c r="BP110" i="1"/>
  <c r="BN110" i="1"/>
  <c r="BQ108" i="1"/>
  <c r="BP108" i="1"/>
  <c r="BN108" i="1"/>
  <c r="BQ106" i="1"/>
  <c r="BP106" i="1"/>
  <c r="BN106" i="1"/>
  <c r="BQ105" i="1"/>
  <c r="BP105" i="1"/>
  <c r="BN105" i="1"/>
  <c r="BQ103" i="1"/>
  <c r="BP103" i="1"/>
  <c r="BN103" i="1"/>
  <c r="BQ102" i="1"/>
  <c r="BP102" i="1"/>
  <c r="BN102" i="1"/>
  <c r="BQ101" i="1"/>
  <c r="BP101" i="1"/>
  <c r="BN101" i="1"/>
  <c r="BQ100" i="1"/>
  <c r="BP100" i="1"/>
  <c r="BN100" i="1"/>
  <c r="BQ99" i="1"/>
  <c r="BN99" i="1"/>
  <c r="BQ98" i="1"/>
  <c r="BP98" i="1"/>
  <c r="BN98" i="1"/>
  <c r="BQ97" i="1"/>
  <c r="BN97" i="1"/>
  <c r="BQ96" i="1"/>
  <c r="BP96" i="1"/>
  <c r="BN96" i="1"/>
  <c r="BQ95" i="1"/>
  <c r="BP95" i="1"/>
  <c r="BN95" i="1"/>
  <c r="BL94" i="1"/>
  <c r="BQ93" i="1"/>
  <c r="BP93" i="1"/>
  <c r="BN93" i="1"/>
  <c r="BQ92" i="1"/>
  <c r="BN92" i="1"/>
  <c r="BM91" i="1"/>
  <c r="BE91" i="1" s="1"/>
  <c r="BL91" i="1"/>
  <c r="BQ90" i="1"/>
  <c r="BP90" i="1"/>
  <c r="BN90" i="1"/>
  <c r="BQ89" i="1"/>
  <c r="BP89" i="1"/>
  <c r="BN89" i="1"/>
  <c r="BQ88" i="1"/>
  <c r="BP88" i="1"/>
  <c r="BN88" i="1"/>
  <c r="BQ87" i="1"/>
  <c r="BP87" i="1"/>
  <c r="BN87" i="1"/>
  <c r="BQ86" i="1"/>
  <c r="BP86" i="1"/>
  <c r="BN86" i="1"/>
  <c r="BQ85" i="1"/>
  <c r="BN85" i="1"/>
  <c r="BQ84" i="1"/>
  <c r="BQ83" i="1"/>
  <c r="BQ82" i="1"/>
  <c r="BQ80" i="1"/>
  <c r="BQ78" i="1"/>
  <c r="BP78" i="1"/>
  <c r="BQ77" i="1"/>
  <c r="BP77" i="1"/>
  <c r="BN77" i="1"/>
  <c r="BQ76" i="1"/>
  <c r="BP76" i="1"/>
  <c r="BN76" i="1"/>
  <c r="BQ75" i="1"/>
  <c r="BN75" i="1"/>
  <c r="BQ74" i="1"/>
  <c r="BL72" i="1"/>
  <c r="BQ72" i="1" s="1"/>
  <c r="BQ71" i="1"/>
  <c r="BQ69" i="1"/>
  <c r="BQ68" i="1"/>
  <c r="BQ67" i="1"/>
  <c r="BP67" i="1"/>
  <c r="BN67" i="1"/>
  <c r="BQ58" i="1"/>
  <c r="BP58" i="1"/>
  <c r="BN58" i="1"/>
  <c r="BQ56" i="1"/>
  <c r="BP56" i="1"/>
  <c r="BN56" i="1"/>
  <c r="BQ54" i="1"/>
  <c r="BP54" i="1"/>
  <c r="BN54" i="1"/>
  <c r="BQ50" i="1"/>
  <c r="BQ48" i="1"/>
  <c r="BP48" i="1"/>
  <c r="BN48" i="1"/>
  <c r="BQ47" i="1"/>
  <c r="BQ44" i="1"/>
  <c r="BP44" i="1"/>
  <c r="BN44" i="1"/>
  <c r="BQ43" i="1"/>
  <c r="BP43" i="1"/>
  <c r="BN43" i="1"/>
  <c r="BQ39" i="1"/>
  <c r="BQ38" i="1"/>
  <c r="BQ31" i="1"/>
  <c r="BQ30" i="1"/>
  <c r="BP30" i="1"/>
  <c r="BN30" i="1"/>
  <c r="BQ29" i="1"/>
  <c r="BP29" i="1"/>
  <c r="BN29" i="1"/>
  <c r="BQ25" i="1"/>
  <c r="BP25" i="1"/>
  <c r="BN25" i="1"/>
  <c r="BQ24" i="1"/>
  <c r="BP24" i="1"/>
  <c r="BN24" i="1"/>
  <c r="BQ22" i="1"/>
  <c r="BP22" i="1"/>
  <c r="BN22" i="1"/>
  <c r="BQ20" i="1"/>
  <c r="BN20" i="1"/>
  <c r="BM18" i="1"/>
  <c r="BE18" i="1" s="1"/>
  <c r="BQ17" i="1"/>
  <c r="BP17" i="1"/>
  <c r="BN17" i="1"/>
  <c r="BQ16" i="1"/>
  <c r="BP16" i="1"/>
  <c r="BN16" i="1"/>
  <c r="BQ15" i="1"/>
  <c r="BP15" i="1"/>
  <c r="BN15" i="1"/>
  <c r="BM12" i="1"/>
  <c r="BE12" i="1" s="1"/>
  <c r="BL12" i="1"/>
  <c r="BQ11" i="1"/>
  <c r="BP11" i="1"/>
  <c r="BN11" i="1"/>
  <c r="BQ10" i="1"/>
  <c r="BP10" i="1"/>
  <c r="BQ9" i="1"/>
  <c r="BP9" i="1"/>
  <c r="BN9" i="1"/>
  <c r="BM8" i="1"/>
  <c r="BE8" i="1" s="1"/>
  <c r="BL8" i="1"/>
  <c r="BQ6" i="1"/>
  <c r="BQ5" i="1"/>
  <c r="BM124" i="1" l="1"/>
  <c r="BE124" i="1" s="1"/>
  <c r="BQ12" i="1"/>
  <c r="BQ94" i="1"/>
  <c r="BQ18" i="1"/>
  <c r="BL124" i="1"/>
  <c r="BQ124" i="1" s="1"/>
  <c r="BQ8" i="1"/>
  <c r="BQ91" i="1"/>
  <c r="BQ112" i="1"/>
  <c r="BQ123" i="1"/>
  <c r="CM72" i="1"/>
  <c r="CK72" i="1"/>
  <c r="CJ72" i="1"/>
  <c r="CM123" i="1"/>
  <c r="CK123" i="1"/>
  <c r="CJ123" i="1"/>
  <c r="CF119" i="1"/>
  <c r="CH71" i="1"/>
  <c r="CF71" i="1"/>
  <c r="CO75" i="1"/>
  <c r="CO76" i="1"/>
  <c r="CO77" i="1"/>
  <c r="CO78" i="1"/>
  <c r="CO85" i="1"/>
  <c r="CF43" i="1"/>
  <c r="CO43" i="1"/>
  <c r="BW5" i="1"/>
  <c r="CE72" i="1"/>
  <c r="CD72" i="1"/>
  <c r="CG72" i="1"/>
  <c r="BV112" i="1"/>
  <c r="BN112" i="1" s="1"/>
  <c r="BV94" i="1"/>
  <c r="BN94" i="1" s="1"/>
  <c r="BV91" i="1"/>
  <c r="BN91" i="1" s="1"/>
  <c r="CI58" i="1"/>
  <c r="BV18" i="1"/>
  <c r="BN18" i="1" s="1"/>
  <c r="BU18" i="1"/>
  <c r="BX12" i="1"/>
  <c r="BP12" i="1" s="1"/>
  <c r="BV12" i="1"/>
  <c r="BN12" i="1" s="1"/>
  <c r="BU12" i="1"/>
  <c r="BV8" i="1"/>
  <c r="BN8" i="1" s="1"/>
  <c r="BU8" i="1"/>
  <c r="CG123" i="1"/>
  <c r="CE123" i="1"/>
  <c r="CD123" i="1"/>
  <c r="CG112" i="1"/>
  <c r="BZ5" i="1"/>
  <c r="BY116" i="1"/>
  <c r="BY117" i="1"/>
  <c r="BY118" i="1"/>
  <c r="BY119" i="1"/>
  <c r="BY120" i="1"/>
  <c r="BY121" i="1"/>
  <c r="BY122" i="1"/>
  <c r="BY115" i="1"/>
  <c r="BY92" i="1"/>
  <c r="BY93" i="1"/>
  <c r="BY95" i="1"/>
  <c r="BY96" i="1"/>
  <c r="BY97" i="1"/>
  <c r="BY98" i="1"/>
  <c r="BY99" i="1"/>
  <c r="BY100" i="1"/>
  <c r="BY101" i="1"/>
  <c r="BY102" i="1"/>
  <c r="BY103" i="1"/>
  <c r="BY105" i="1"/>
  <c r="BY106" i="1"/>
  <c r="BY108" i="1"/>
  <c r="BY110" i="1"/>
  <c r="BY111" i="1"/>
  <c r="BY86" i="1"/>
  <c r="BY87" i="1"/>
  <c r="BY88" i="1"/>
  <c r="BY89" i="1"/>
  <c r="BY90" i="1"/>
  <c r="BY85" i="1"/>
  <c r="BY76" i="1"/>
  <c r="BY77" i="1"/>
  <c r="BY78" i="1"/>
  <c r="BY75" i="1"/>
  <c r="BY74" i="1"/>
  <c r="BY71" i="1"/>
  <c r="BY69" i="1"/>
  <c r="BY68" i="1"/>
  <c r="BY67" i="1"/>
  <c r="BY58" i="1"/>
  <c r="BY56" i="1"/>
  <c r="BY54" i="1"/>
  <c r="BY48" i="1"/>
  <c r="BY44" i="1"/>
  <c r="BY43" i="1"/>
  <c r="BY29" i="1"/>
  <c r="BY30" i="1"/>
  <c r="BY25" i="1"/>
  <c r="BY24" i="1"/>
  <c r="BY22" i="1"/>
  <c r="BY20" i="1"/>
  <c r="BY9" i="1"/>
  <c r="BY10" i="1"/>
  <c r="BY11" i="1"/>
  <c r="BY13" i="1"/>
  <c r="BY15" i="1"/>
  <c r="BY16" i="1"/>
  <c r="BY17" i="1"/>
  <c r="BY7" i="1"/>
  <c r="BY5" i="1"/>
  <c r="BW122" i="1"/>
  <c r="BV72" i="1"/>
  <c r="BN72" i="1" s="1"/>
  <c r="BV123" i="1"/>
  <c r="BW116" i="1"/>
  <c r="BW117" i="1"/>
  <c r="BW118" i="1"/>
  <c r="BW119" i="1"/>
  <c r="BW120" i="1"/>
  <c r="BW121" i="1"/>
  <c r="BW115" i="1"/>
  <c r="BW95" i="1"/>
  <c r="BW96" i="1"/>
  <c r="BW97" i="1"/>
  <c r="BW98" i="1"/>
  <c r="BW99" i="1"/>
  <c r="BW100" i="1"/>
  <c r="BW101" i="1"/>
  <c r="BW102" i="1"/>
  <c r="BW103" i="1"/>
  <c r="BW105" i="1"/>
  <c r="BW106" i="1"/>
  <c r="BW108" i="1"/>
  <c r="BW110" i="1"/>
  <c r="BW111" i="1"/>
  <c r="BW92" i="1"/>
  <c r="BW93" i="1"/>
  <c r="BW86" i="1"/>
  <c r="BW87" i="1"/>
  <c r="BW88" i="1"/>
  <c r="BW89" i="1"/>
  <c r="BW90" i="1"/>
  <c r="BW85" i="1"/>
  <c r="BW76" i="1"/>
  <c r="BW77" i="1"/>
  <c r="BW78" i="1"/>
  <c r="BW75" i="1"/>
  <c r="BW74" i="1"/>
  <c r="BW71" i="1"/>
  <c r="BW69" i="1"/>
  <c r="BW68" i="1"/>
  <c r="BW67" i="1"/>
  <c r="BW58" i="1"/>
  <c r="BW56" i="1"/>
  <c r="BW54" i="1"/>
  <c r="BW48" i="1"/>
  <c r="BW44" i="1"/>
  <c r="BW43" i="1"/>
  <c r="BW29" i="1"/>
  <c r="BW30" i="1"/>
  <c r="BW25" i="1"/>
  <c r="BW24" i="1"/>
  <c r="BW20" i="1"/>
  <c r="BW9" i="1"/>
  <c r="BW10" i="1"/>
  <c r="BW11" i="1"/>
  <c r="BW13" i="1"/>
  <c r="BW15" i="1"/>
  <c r="BW16" i="1"/>
  <c r="BW17" i="1"/>
  <c r="BX72" i="1"/>
  <c r="BP72" i="1" s="1"/>
  <c r="CH74" i="1"/>
  <c r="CF74" i="1"/>
  <c r="BU94" i="1"/>
  <c r="BU91" i="1"/>
  <c r="BU123" i="1"/>
  <c r="BU112" i="1"/>
  <c r="BU72" i="1"/>
  <c r="CH117" i="1"/>
  <c r="CF117" i="1"/>
  <c r="CH116" i="1"/>
  <c r="CF116" i="1"/>
  <c r="CH115" i="1"/>
  <c r="CF115" i="1"/>
  <c r="CH101" i="1"/>
  <c r="CF101" i="1"/>
  <c r="CH100" i="1"/>
  <c r="CF100" i="1"/>
  <c r="CH99" i="1"/>
  <c r="CF99" i="1"/>
  <c r="CH98" i="1"/>
  <c r="CF98" i="1"/>
  <c r="CH87" i="1"/>
  <c r="CF87" i="1"/>
  <c r="CH86" i="1"/>
  <c r="CF86" i="1"/>
  <c r="CH68" i="1"/>
  <c r="CF68" i="1"/>
  <c r="CH69" i="1"/>
  <c r="CF69" i="1"/>
  <c r="CO68" i="1"/>
  <c r="CO69" i="1"/>
  <c r="BZ19" i="1"/>
  <c r="BZ116" i="1"/>
  <c r="BZ117" i="1"/>
  <c r="BZ118" i="1"/>
  <c r="BZ119" i="1"/>
  <c r="BZ120" i="1"/>
  <c r="BZ121" i="1"/>
  <c r="BZ122" i="1"/>
  <c r="BZ115" i="1"/>
  <c r="BZ95" i="1"/>
  <c r="BZ96" i="1"/>
  <c r="BZ97" i="1"/>
  <c r="BZ98" i="1"/>
  <c r="BZ99" i="1"/>
  <c r="BZ100" i="1"/>
  <c r="BZ101" i="1"/>
  <c r="BZ102" i="1"/>
  <c r="BZ103" i="1"/>
  <c r="BZ105" i="1"/>
  <c r="BZ106" i="1"/>
  <c r="BZ108" i="1"/>
  <c r="BZ110" i="1"/>
  <c r="BZ111" i="1"/>
  <c r="BZ92" i="1"/>
  <c r="BZ93" i="1"/>
  <c r="BZ75" i="1"/>
  <c r="BZ76" i="1"/>
  <c r="BZ77" i="1"/>
  <c r="BZ78" i="1"/>
  <c r="BZ80" i="1"/>
  <c r="BZ82" i="1"/>
  <c r="BZ83" i="1"/>
  <c r="BZ84" i="1"/>
  <c r="BZ85" i="1"/>
  <c r="BZ86" i="1"/>
  <c r="BZ87" i="1"/>
  <c r="BZ88" i="1"/>
  <c r="BZ89" i="1"/>
  <c r="BZ90" i="1"/>
  <c r="BZ74" i="1"/>
  <c r="BZ20" i="1"/>
  <c r="BZ22" i="1"/>
  <c r="BZ24" i="1"/>
  <c r="BZ25" i="1"/>
  <c r="BZ29" i="1"/>
  <c r="BZ30" i="1"/>
  <c r="BZ31" i="1"/>
  <c r="BZ38" i="1"/>
  <c r="BZ39" i="1"/>
  <c r="BZ43" i="1"/>
  <c r="BZ44" i="1"/>
  <c r="BZ47" i="1"/>
  <c r="BZ48" i="1"/>
  <c r="BZ50" i="1"/>
  <c r="BZ51" i="1"/>
  <c r="BZ52" i="1"/>
  <c r="BZ54" i="1"/>
  <c r="BZ56" i="1"/>
  <c r="BZ58" i="1"/>
  <c r="BZ67" i="1"/>
  <c r="BZ34" i="1"/>
  <c r="BZ35" i="1"/>
  <c r="BZ68" i="1"/>
  <c r="BZ69" i="1"/>
  <c r="BZ71" i="1"/>
  <c r="BZ13" i="1"/>
  <c r="BZ15" i="1"/>
  <c r="BZ16" i="1"/>
  <c r="BZ17" i="1"/>
  <c r="BZ7" i="1"/>
  <c r="BZ9" i="1"/>
  <c r="BZ10" i="1"/>
  <c r="BZ11" i="1"/>
  <c r="CI5" i="1"/>
  <c r="BX112" i="1"/>
  <c r="BP112" i="1" s="1"/>
  <c r="BX94" i="1"/>
  <c r="BP94" i="1" s="1"/>
  <c r="BX91" i="1"/>
  <c r="BP91" i="1" s="1"/>
  <c r="BX18" i="1"/>
  <c r="BP18" i="1" s="1"/>
  <c r="BX8" i="1"/>
  <c r="BP8" i="1" s="1"/>
  <c r="CF5" i="1"/>
  <c r="CF118" i="1"/>
  <c r="CF7" i="1"/>
  <c r="CH118" i="1"/>
  <c r="CH121" i="1"/>
  <c r="CH120" i="1"/>
  <c r="CH119" i="1"/>
  <c r="CH111" i="1"/>
  <c r="CH110" i="1"/>
  <c r="CH108" i="1"/>
  <c r="CH106" i="1"/>
  <c r="CH105" i="1"/>
  <c r="CH103" i="1"/>
  <c r="CH102" i="1"/>
  <c r="CH97" i="1"/>
  <c r="CH96" i="1"/>
  <c r="CH95" i="1"/>
  <c r="CH93" i="1"/>
  <c r="CH92" i="1"/>
  <c r="CH90" i="1"/>
  <c r="CH89" i="1"/>
  <c r="CH88" i="1"/>
  <c r="CH85" i="1"/>
  <c r="CH78" i="1"/>
  <c r="CH77" i="1"/>
  <c r="CH76" i="1"/>
  <c r="CH75" i="1"/>
  <c r="CH67" i="1"/>
  <c r="CH58" i="1"/>
  <c r="CH56" i="1"/>
  <c r="CH54" i="1"/>
  <c r="CH48" i="1"/>
  <c r="CH46" i="1"/>
  <c r="CH44" i="1"/>
  <c r="CH43" i="1"/>
  <c r="CH30" i="1"/>
  <c r="CH29" i="1"/>
  <c r="CH25" i="1"/>
  <c r="CH24" i="1"/>
  <c r="CH20" i="1"/>
  <c r="CH17" i="1"/>
  <c r="CH16" i="1"/>
  <c r="CH15" i="1"/>
  <c r="CH13" i="1"/>
  <c r="CH11" i="1"/>
  <c r="CH10" i="1"/>
  <c r="CH9" i="1"/>
  <c r="CH5" i="1"/>
  <c r="CF121" i="1"/>
  <c r="CF120" i="1"/>
  <c r="CF111" i="1"/>
  <c r="CF110" i="1"/>
  <c r="CF108" i="1"/>
  <c r="CF106" i="1"/>
  <c r="CF105" i="1"/>
  <c r="CF103" i="1"/>
  <c r="CF102" i="1"/>
  <c r="CF97" i="1"/>
  <c r="CF96" i="1"/>
  <c r="CF95" i="1"/>
  <c r="CF93" i="1"/>
  <c r="CF92" i="1"/>
  <c r="CF90" i="1"/>
  <c r="CF89" i="1"/>
  <c r="CF88" i="1"/>
  <c r="CF85" i="1"/>
  <c r="CF78" i="1"/>
  <c r="CF77" i="1"/>
  <c r="CF76" i="1"/>
  <c r="CF75" i="1"/>
  <c r="CF67" i="1"/>
  <c r="CF58" i="1"/>
  <c r="CF56" i="1"/>
  <c r="CF54" i="1"/>
  <c r="CF48" i="1"/>
  <c r="CF46" i="1"/>
  <c r="CF44" i="1"/>
  <c r="CF30" i="1"/>
  <c r="CF29" i="1"/>
  <c r="CF25" i="1"/>
  <c r="CF15" i="1"/>
  <c r="CF24" i="1"/>
  <c r="CF20" i="1"/>
  <c r="CF17" i="1"/>
  <c r="CF16" i="1"/>
  <c r="CF13" i="1"/>
  <c r="CF11" i="1"/>
  <c r="CF10" i="1"/>
  <c r="CF9" i="1"/>
  <c r="CO117" i="1"/>
  <c r="CO115" i="1"/>
  <c r="CO118" i="1"/>
  <c r="CO116" i="1"/>
  <c r="CO121" i="1"/>
  <c r="CO120" i="1"/>
  <c r="CO119" i="1"/>
  <c r="CO111" i="1"/>
  <c r="CO110" i="1"/>
  <c r="CO108" i="1"/>
  <c r="CO106" i="1"/>
  <c r="CO105" i="1"/>
  <c r="CO103" i="1"/>
  <c r="CO102" i="1"/>
  <c r="CO101" i="1"/>
  <c r="CO100" i="1"/>
  <c r="CO99" i="1"/>
  <c r="CO98" i="1"/>
  <c r="CO97" i="1"/>
  <c r="CO96" i="1"/>
  <c r="CO95" i="1"/>
  <c r="CM94" i="1"/>
  <c r="CK94" i="1"/>
  <c r="CJ94" i="1"/>
  <c r="CO93" i="1"/>
  <c r="CO92" i="1"/>
  <c r="CO90" i="1"/>
  <c r="CO88" i="1"/>
  <c r="CO87" i="1"/>
  <c r="CO86" i="1"/>
  <c r="CO74" i="1"/>
  <c r="CO71" i="1"/>
  <c r="CO67" i="1"/>
  <c r="CO58" i="1"/>
  <c r="CO56" i="1"/>
  <c r="CO54" i="1"/>
  <c r="CO48" i="1"/>
  <c r="CO46" i="1"/>
  <c r="CO44" i="1"/>
  <c r="CO30" i="1"/>
  <c r="CO29" i="1"/>
  <c r="CO25" i="1"/>
  <c r="CO24" i="1"/>
  <c r="CO22" i="1"/>
  <c r="CO20" i="1"/>
  <c r="CM18" i="1"/>
  <c r="CK18" i="1"/>
  <c r="CJ18" i="1"/>
  <c r="CO17" i="1"/>
  <c r="CO16" i="1"/>
  <c r="CO15" i="1"/>
  <c r="CO13" i="1"/>
  <c r="CM12" i="1"/>
  <c r="CK12" i="1"/>
  <c r="CJ12" i="1"/>
  <c r="CO11" i="1"/>
  <c r="CO10" i="1"/>
  <c r="CO9" i="1"/>
  <c r="CO7" i="1"/>
  <c r="CO5" i="1"/>
  <c r="CI122" i="1"/>
  <c r="CI41" i="1"/>
  <c r="CI7" i="1"/>
  <c r="CI9" i="1"/>
  <c r="CI10" i="1"/>
  <c r="CI11" i="1"/>
  <c r="CI13" i="1"/>
  <c r="CI15" i="1"/>
  <c r="CI16" i="1"/>
  <c r="CI17" i="1"/>
  <c r="CI20" i="1"/>
  <c r="CI22" i="1"/>
  <c r="CI24" i="1"/>
  <c r="CI25" i="1"/>
  <c r="CI30" i="1"/>
  <c r="CI69" i="1"/>
  <c r="CI68" i="1"/>
  <c r="CI43" i="1"/>
  <c r="CI44" i="1"/>
  <c r="CI46" i="1"/>
  <c r="CI48" i="1"/>
  <c r="CI54" i="1"/>
  <c r="CI56" i="1"/>
  <c r="CI67" i="1"/>
  <c r="CI71" i="1"/>
  <c r="CI74" i="1"/>
  <c r="CI75" i="1"/>
  <c r="CI76" i="1"/>
  <c r="CI77" i="1"/>
  <c r="CI78" i="1"/>
  <c r="CI85" i="1"/>
  <c r="CI87" i="1"/>
  <c r="CI86" i="1"/>
  <c r="CI88" i="1"/>
  <c r="CI89" i="1"/>
  <c r="CI90" i="1"/>
  <c r="CG12" i="1"/>
  <c r="CD12" i="1"/>
  <c r="CD18" i="1"/>
  <c r="CD91" i="1"/>
  <c r="CI118" i="1"/>
  <c r="CI115" i="1"/>
  <c r="CI117" i="1"/>
  <c r="CI116" i="1"/>
  <c r="CI120" i="1"/>
  <c r="CI121" i="1"/>
  <c r="CI119" i="1"/>
  <c r="CI95" i="1"/>
  <c r="CI96" i="1"/>
  <c r="CI97" i="1"/>
  <c r="CI101" i="1"/>
  <c r="CI98" i="1"/>
  <c r="CI99" i="1"/>
  <c r="CI100" i="1"/>
  <c r="CI102" i="1"/>
  <c r="CI103" i="1"/>
  <c r="CI105" i="1"/>
  <c r="CI106" i="1"/>
  <c r="CI108" i="1"/>
  <c r="CI110" i="1"/>
  <c r="CI111" i="1"/>
  <c r="CI93" i="1"/>
  <c r="CI92" i="1"/>
  <c r="CE12" i="1"/>
  <c r="CE18" i="1"/>
  <c r="CE91" i="1"/>
  <c r="CI29" i="1"/>
  <c r="CE94" i="1"/>
  <c r="CD94" i="1"/>
  <c r="CD112" i="1"/>
  <c r="CD8" i="1"/>
  <c r="CK91" i="1"/>
  <c r="CK8" i="1"/>
  <c r="CF8" i="1" s="1"/>
  <c r="CE112" i="1"/>
  <c r="CG18" i="1"/>
  <c r="CJ91" i="1"/>
  <c r="CJ8" i="1"/>
  <c r="CM91" i="1"/>
  <c r="CG91" i="1"/>
  <c r="CG94" i="1"/>
  <c r="CM8" i="1"/>
  <c r="CK112" i="1"/>
  <c r="CM112" i="1"/>
  <c r="CJ112" i="1"/>
  <c r="CG8" i="1"/>
  <c r="CI94" i="1" l="1"/>
  <c r="CF94" i="1"/>
  <c r="CF12" i="1"/>
  <c r="CI72" i="1"/>
  <c r="CF123" i="1"/>
  <c r="BZ12" i="1"/>
  <c r="BW123" i="1"/>
  <c r="CF18" i="1"/>
  <c r="BZ8" i="1"/>
  <c r="CH112" i="1"/>
  <c r="CI112" i="1"/>
  <c r="BW91" i="1"/>
  <c r="BY112" i="1"/>
  <c r="BZ123" i="1"/>
  <c r="BY123" i="1"/>
  <c r="BY72" i="1"/>
  <c r="BU124" i="1"/>
  <c r="BW72" i="1"/>
  <c r="BW112" i="1"/>
  <c r="BY91" i="1"/>
  <c r="CJ124" i="1"/>
  <c r="CK124" i="1"/>
  <c r="CH18" i="1"/>
  <c r="CI8" i="1"/>
  <c r="CI12" i="1"/>
  <c r="BZ112" i="1"/>
  <c r="CF72" i="1"/>
  <c r="BZ72" i="1"/>
  <c r="CO12" i="1"/>
  <c r="BY12" i="1"/>
  <c r="CF112" i="1"/>
  <c r="BZ18" i="1"/>
  <c r="CI123" i="1"/>
  <c r="CO94" i="1"/>
  <c r="BW18" i="1"/>
  <c r="BY94" i="1"/>
  <c r="CI91" i="1"/>
  <c r="CO18" i="1"/>
  <c r="CO123" i="1"/>
  <c r="BV124" i="1"/>
  <c r="BN124" i="1" s="1"/>
  <c r="CH72" i="1"/>
  <c r="BX124" i="1"/>
  <c r="BP124" i="1" s="1"/>
  <c r="BZ94" i="1"/>
  <c r="CM124" i="1"/>
  <c r="BW94" i="1"/>
  <c r="BW12" i="1"/>
  <c r="BZ91" i="1"/>
  <c r="BN123" i="1"/>
  <c r="CG124" i="1"/>
  <c r="CH12" i="1"/>
  <c r="CO91" i="1"/>
  <c r="CH91" i="1"/>
  <c r="BY8" i="1"/>
  <c r="CE124" i="1"/>
  <c r="CD124" i="1"/>
  <c r="CO8" i="1"/>
  <c r="CF91" i="1"/>
  <c r="CH8" i="1"/>
  <c r="BY18" i="1"/>
  <c r="BW8" i="1"/>
  <c r="CI18" i="1"/>
  <c r="CO112" i="1"/>
  <c r="CH94" i="1"/>
  <c r="CO72" i="1"/>
  <c r="BY124" i="1" l="1"/>
  <c r="BZ124" i="1"/>
  <c r="BW124" i="1"/>
  <c r="CI124" i="1"/>
  <c r="CF124" i="1"/>
  <c r="CO124" i="1" l="1"/>
  <c r="CH124" i="1"/>
</calcChain>
</file>

<file path=xl/sharedStrings.xml><?xml version="1.0" encoding="utf-8"?>
<sst xmlns="http://schemas.openxmlformats.org/spreadsheetml/2006/main" count="1435" uniqueCount="231">
  <si>
    <t>Sted</t>
  </si>
  <si>
    <t>Stnr</t>
  </si>
  <si>
    <t>Studium</t>
  </si>
  <si>
    <t>Ramme</t>
  </si>
  <si>
    <t>Søknader</t>
  </si>
  <si>
    <t>Endring</t>
  </si>
  <si>
    <t>Primærsøker</t>
  </si>
  <si>
    <t>TF</t>
  </si>
  <si>
    <t>Kristendom</t>
  </si>
  <si>
    <t>Teologi, profesjonsstudium</t>
  </si>
  <si>
    <t>Sum TF</t>
  </si>
  <si>
    <t>JF</t>
  </si>
  <si>
    <t>Kriminologi</t>
  </si>
  <si>
    <t>Rettsvitenskap (jus), start høst</t>
  </si>
  <si>
    <t>Rettsvitenskap (jus), start vår</t>
  </si>
  <si>
    <t>Sum JF</t>
  </si>
  <si>
    <t>MF</t>
  </si>
  <si>
    <t>Ernæring</t>
  </si>
  <si>
    <t>Helseledelse og helseøkonomi</t>
  </si>
  <si>
    <t>Medisin, start høst</t>
  </si>
  <si>
    <t>Medisin, start vår</t>
  </si>
  <si>
    <t>SUM MF</t>
  </si>
  <si>
    <t>HF</t>
  </si>
  <si>
    <t>Allmenn litteraturvitenskap</t>
  </si>
  <si>
    <t>Engelsk</t>
  </si>
  <si>
    <t>Estetiske studier</t>
  </si>
  <si>
    <t>Fransk</t>
  </si>
  <si>
    <t>Historie</t>
  </si>
  <si>
    <t>Kunsthistorie</t>
  </si>
  <si>
    <t>Kunsthistorie, årsenhet</t>
  </si>
  <si>
    <t>Litteratur</t>
  </si>
  <si>
    <t>Medievitenskap</t>
  </si>
  <si>
    <t>Musikkvitenskap</t>
  </si>
  <si>
    <t>Nordisk</t>
  </si>
  <si>
    <t>Norsk som andrespråk</t>
  </si>
  <si>
    <t>Spansk, årsenhet</t>
  </si>
  <si>
    <t>Tysk</t>
  </si>
  <si>
    <t>SUM HF</t>
  </si>
  <si>
    <t>Primærsøkere</t>
  </si>
  <si>
    <t>MN</t>
  </si>
  <si>
    <t>Biologi</t>
  </si>
  <si>
    <t>Elektronikk og datateknologi</t>
  </si>
  <si>
    <t>Farmasi</t>
  </si>
  <si>
    <t>Fysikk, astronomi, meteorologi</t>
  </si>
  <si>
    <t>Geofag: geologi, geofysikk og geografi</t>
  </si>
  <si>
    <t>Kjemi</t>
  </si>
  <si>
    <t>Matematikk og økonomi</t>
  </si>
  <si>
    <t>Matematikk, informatikk og teknologi</t>
  </si>
  <si>
    <t>Materialer, energi og nanoteknologi</t>
  </si>
  <si>
    <t>Molekylærbiologi og biologisk kjemi</t>
  </si>
  <si>
    <t>Realfag</t>
  </si>
  <si>
    <t>SUM MN</t>
  </si>
  <si>
    <t>OD</t>
  </si>
  <si>
    <t>Odontologi, start høst</t>
  </si>
  <si>
    <t>Tannpleie</t>
  </si>
  <si>
    <t>SUM OD</t>
  </si>
  <si>
    <t>SV</t>
  </si>
  <si>
    <t>Internasjonale studier</t>
  </si>
  <si>
    <t>Kultur og kommunikasjon</t>
  </si>
  <si>
    <t>Offentlig administrasjon og ledelse</t>
  </si>
  <si>
    <t>Psykologi</t>
  </si>
  <si>
    <t>Psykologi, profesjonsstudium høst</t>
  </si>
  <si>
    <t>Psykologi, profesjonsstudium vår</t>
  </si>
  <si>
    <t>Psykologi, årsenhet</t>
  </si>
  <si>
    <t>Samfunnsgeografi</t>
  </si>
  <si>
    <t>Samfunnsøkonomi</t>
  </si>
  <si>
    <t>Sosialantropologi</t>
  </si>
  <si>
    <t>Sosiologi</t>
  </si>
  <si>
    <t>Statsvitenskap</t>
  </si>
  <si>
    <t>Utviklingsstudier</t>
  </si>
  <si>
    <t>SUM SV</t>
  </si>
  <si>
    <t>UV</t>
  </si>
  <si>
    <t>Pedagogikk</t>
  </si>
  <si>
    <t>Spesialpedagogikk</t>
  </si>
  <si>
    <t>Tegnspråk og tolking</t>
  </si>
  <si>
    <t>SUM UIO</t>
  </si>
  <si>
    <t>Primærsøkere  pr studieplass</t>
  </si>
  <si>
    <t>NOM 2009</t>
  </si>
  <si>
    <t>Lektorprogrammet, kultur og samfunnsfag</t>
  </si>
  <si>
    <t>Lektorprogrammet, realfag</t>
  </si>
  <si>
    <t>Lektorprogrammet, fremmedspråk</t>
  </si>
  <si>
    <t>Lektorprogrammet, nordisk</t>
  </si>
  <si>
    <t>nytt</t>
  </si>
  <si>
    <t>utgått</t>
  </si>
  <si>
    <t>Arkeologi</t>
  </si>
  <si>
    <t>Tverrfaglige kjønnsstudier</t>
  </si>
  <si>
    <t>Tverrfaglige kjønnsstudier, årsenhet</t>
  </si>
  <si>
    <t>Kulturarv og bevaringskunnskap</t>
  </si>
  <si>
    <t>2009, 20. april</t>
  </si>
  <si>
    <t>2008, 18. april</t>
  </si>
  <si>
    <t>Sum UV</t>
  </si>
  <si>
    <t>Tegnspråk, årsenhet</t>
  </si>
  <si>
    <t>NOM 2010</t>
  </si>
  <si>
    <t>2010, 28. april</t>
  </si>
  <si>
    <t>Kristendom, årsenhet</t>
  </si>
  <si>
    <t>Religion og samfunn</t>
  </si>
  <si>
    <t>Allmenn litteraturvitenskap, årsenhet</t>
  </si>
  <si>
    <t>Antikk kultur og klassiske språk</t>
  </si>
  <si>
    <t>Engelsk, årsstudium</t>
  </si>
  <si>
    <t>Fransk, årsstudium</t>
  </si>
  <si>
    <t>Historie, årsenhet</t>
  </si>
  <si>
    <t>Japansk med Japanstudier</t>
  </si>
  <si>
    <t>Kinesisk med Kinastudier</t>
  </si>
  <si>
    <t>Kunsthistorie, bachelor</t>
  </si>
  <si>
    <t>Lingvistikk</t>
  </si>
  <si>
    <t>Midtøstenstudier med arabisk</t>
  </si>
  <si>
    <t>Midtøstenstudier med hebraisk</t>
  </si>
  <si>
    <t>Midtøstenstudier med persisk</t>
  </si>
  <si>
    <t>Norsk som andrespråk, årsstudium</t>
  </si>
  <si>
    <t>Spansk</t>
  </si>
  <si>
    <t>Sør-Asiastudier med hindi</t>
  </si>
  <si>
    <t>Sør-Asiastudier med sanskrit</t>
  </si>
  <si>
    <t>Tysk, årsenhet</t>
  </si>
  <si>
    <t>Fysikk, astronomi og meteorologi</t>
  </si>
  <si>
    <t>Informatikk: design, bruk og interaksjon</t>
  </si>
  <si>
    <t>Informatikk: nanoelektronikk og robotikk</t>
  </si>
  <si>
    <t>Informatikk: programmering og nettverk</t>
  </si>
  <si>
    <t>Informatikk: språk og kommunikasjon</t>
  </si>
  <si>
    <t>Realfag, årsenhet</t>
  </si>
  <si>
    <t>Psykologi profesjon, start høst</t>
  </si>
  <si>
    <t>Psykologi profesjon, start vår</t>
  </si>
  <si>
    <t>Psykologi, 3-årig</t>
  </si>
  <si>
    <t>Samfunnsøkonomisk analyse, 5-årig</t>
  </si>
  <si>
    <t>Nordisk, særlig norsk språk og litteratur</t>
  </si>
  <si>
    <t>ikke søking  i år</t>
  </si>
  <si>
    <t>NOM2008</t>
  </si>
  <si>
    <t>NOM 2011</t>
  </si>
  <si>
    <t>Master i klinisk ernæring, start vår</t>
  </si>
  <si>
    <t>Medievitenskap, årsenhet</t>
  </si>
  <si>
    <t>Nytt</t>
  </si>
  <si>
    <t>Engelsk (studieretning)</t>
  </si>
  <si>
    <t>Spansk (studieretning)</t>
  </si>
  <si>
    <t>Fransk (studieretning)</t>
  </si>
  <si>
    <t>Latin-Amerika (studieretning)</t>
  </si>
  <si>
    <t>Portugisisk (studieretning)</t>
  </si>
  <si>
    <t>Russisk (studieretning)</t>
  </si>
  <si>
    <t>Italiensk (studieretning)</t>
  </si>
  <si>
    <t>Tysk (studieretning)</t>
  </si>
  <si>
    <t>Spansk, årsstudium</t>
  </si>
  <si>
    <t>Japansk med Japan-studier</t>
  </si>
  <si>
    <t>Kinesisk med Kina-studier</t>
  </si>
  <si>
    <t>Midtøsten-studier med arabisk</t>
  </si>
  <si>
    <t>Midtøsten-studier med tyrkisk</t>
  </si>
  <si>
    <t>Flyttet til HiO</t>
  </si>
  <si>
    <t>2011, 27. april</t>
  </si>
  <si>
    <t>Merk: Opptaksrammetallene fra 2010 er hentet ut i april s.å. Det ble foretatt kutt i flere studieplasser ved SV i juni 2010 og derfor stemmer ikke tallene fra dette statistikkskjemaet overens med skjemaet fra hovedopptaket.</t>
  </si>
  <si>
    <t>NOM 2012</t>
  </si>
  <si>
    <t>Filosofi (studieretning)</t>
  </si>
  <si>
    <t>Idéhistorie (studieretning)</t>
  </si>
  <si>
    <t>ikke søking i år</t>
  </si>
  <si>
    <t>Nordisk språk og litteratur og norsk som andrespråk</t>
  </si>
  <si>
    <t>Norrøne og keltiske studier</t>
  </si>
  <si>
    <t>Odontologi</t>
  </si>
  <si>
    <t>Statsvitenskap, årsenhet</t>
  </si>
  <si>
    <t>Midtøsten-studier med persisk</t>
  </si>
  <si>
    <t>Midtøsten-studier med hebraisk</t>
  </si>
  <si>
    <t>India-studier med hindi</t>
  </si>
  <si>
    <t>2012, 23. april</t>
  </si>
  <si>
    <t>ikke opptak i år</t>
  </si>
  <si>
    <t>NOM 2013</t>
  </si>
  <si>
    <t>India-studier med sanskrit</t>
  </si>
  <si>
    <t>Religionshistorie</t>
  </si>
  <si>
    <t>Kulturhistorie</t>
  </si>
  <si>
    <t>Sosiologi, årsenhet</t>
  </si>
  <si>
    <t>2013, 19. april</t>
  </si>
  <si>
    <r>
      <t>Master i klinisk ernæring</t>
    </r>
    <r>
      <rPr>
        <sz val="9"/>
        <color rgb="FFFF0000"/>
        <rFont val="Arial"/>
        <family val="2"/>
      </rPr>
      <t>, start høst</t>
    </r>
  </si>
  <si>
    <r>
      <t xml:space="preserve">Master i klinisk ernæring, </t>
    </r>
    <r>
      <rPr>
        <sz val="9"/>
        <color rgb="FFFF0000"/>
        <rFont val="Arial"/>
        <family val="2"/>
      </rPr>
      <t>start vår</t>
    </r>
  </si>
  <si>
    <t>Førstevalgssøker</t>
  </si>
  <si>
    <t>Førstevalgssøker pr studieplass</t>
  </si>
  <si>
    <t>Førstevalgssøker  pr studieplass</t>
  </si>
  <si>
    <t>NOM 2014</t>
  </si>
  <si>
    <t>Italiensk, årsenhet</t>
  </si>
  <si>
    <t>Portugisisk , årsenhet</t>
  </si>
  <si>
    <t>Norsk som andrespråk, årsenhet</t>
  </si>
  <si>
    <t>Fransk, årsenhet</t>
  </si>
  <si>
    <t>Engelsk, årsenhet</t>
  </si>
  <si>
    <t>India-studier med hindi (studieretning)</t>
  </si>
  <si>
    <t>India-studier med sanskrit (studieretning)</t>
  </si>
  <si>
    <t>Japansk med Japan-studier (studieretning)</t>
  </si>
  <si>
    <t>Kinesisk med Kina-studier (studieretning)</t>
  </si>
  <si>
    <t xml:space="preserve">Kulturarv og bevaringskunnskap </t>
  </si>
  <si>
    <t>Midtøsten-studier med arabisk (studieretning)</t>
  </si>
  <si>
    <t>Midtøsten-studier med hebraisk (studieretning)</t>
  </si>
  <si>
    <t>Midtøsten-studier med persisk (studieretning)</t>
  </si>
  <si>
    <t>Midtøsten-studier med tyrkisk (studieretning)</t>
  </si>
  <si>
    <t>Nordisk språk og litteratur og norsk som andrespråk (studieretning)</t>
  </si>
  <si>
    <t>Nordisk, særlig norsk språk og litteratur, årsenhet</t>
  </si>
  <si>
    <t>Norrøne og keltiske studier (studieretning)</t>
  </si>
  <si>
    <t>Kulturhistorie (studieretning)</t>
  </si>
  <si>
    <t>Religionshistorie (studieretning)</t>
  </si>
  <si>
    <t>Master i klinisk ernæring, start høst</t>
  </si>
  <si>
    <t>NOM 2015</t>
  </si>
  <si>
    <t>Idéhistorie årsenhet</t>
  </si>
  <si>
    <t>Religionshistorie årsenhet</t>
  </si>
  <si>
    <t>Russisk årsenhet</t>
  </si>
  <si>
    <t>Polsk, tjekkisk, bosnisk/kroatisk/serbisk</t>
  </si>
  <si>
    <t>NOM 2016</t>
  </si>
  <si>
    <t>Lektorprogrammet, engelsk</t>
  </si>
  <si>
    <t>Nordisk: språk, litteratur, retorikk</t>
  </si>
  <si>
    <t>Antikkens kultur</t>
  </si>
  <si>
    <t>Klassiske språk</t>
  </si>
  <si>
    <t>NOM 2017</t>
  </si>
  <si>
    <t>Kristendom og islam</t>
  </si>
  <si>
    <t xml:space="preserve">Religion og samfunn </t>
  </si>
  <si>
    <t>Master i klinisk ernæring</t>
  </si>
  <si>
    <t>Filosofi, årsenhet</t>
  </si>
  <si>
    <t>Biovitenskap</t>
  </si>
  <si>
    <t>Geofysikk og klima</t>
  </si>
  <si>
    <t>Geologi og geografi</t>
  </si>
  <si>
    <t>Informatikk: digital økonomi og ledelse</t>
  </si>
  <si>
    <t>Fysikk og astronomi (nytt navn)</t>
  </si>
  <si>
    <t>Informatikk: programmering og systemarkitektur (nytt navn)</t>
  </si>
  <si>
    <t>Informatikk: språkteknologi (nytt navn)</t>
  </si>
  <si>
    <t>Kjemi og biokjemi (nytt navn)</t>
  </si>
  <si>
    <t>Matematikk med informatikk (nytt navn)</t>
  </si>
  <si>
    <t>Materialvitenskap for energi- og nanoteknologi (nytt navn)</t>
  </si>
  <si>
    <t>Elektronikk, informatikk og teknologi (nytt navn)</t>
  </si>
  <si>
    <t>Informatikk: robotikk og intelligente systemer (nytt navn)</t>
  </si>
  <si>
    <t>NOM 2018</t>
  </si>
  <si>
    <t>Kunsthistorie og visuelle studier</t>
  </si>
  <si>
    <t>Kunsthistorie og visuelle studier, årsenhet</t>
  </si>
  <si>
    <t>Informatikk: robotikk og intelligente systemer</t>
  </si>
  <si>
    <t>Informatikk: programmering og systemarkitektur</t>
  </si>
  <si>
    <t>Informatikk: språkteknologi</t>
  </si>
  <si>
    <t>Kjemi og biokjemi</t>
  </si>
  <si>
    <t>Matematikk med informatikk</t>
  </si>
  <si>
    <t>Materialvitenskap for energi- og nanoteknologi</t>
  </si>
  <si>
    <t xml:space="preserve">Elektronikk, informatikk og teknologi </t>
  </si>
  <si>
    <t>Fysikk og astronomi</t>
  </si>
  <si>
    <t>Samfunnsøkonomi, arsenhet</t>
  </si>
  <si>
    <t>Sperrefrist 19. april kl.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</si>
</sst>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301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9" fontId="4" fillId="0" borderId="3" xfId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9" fontId="4" fillId="0" borderId="7" xfId="1" applyFont="1" applyBorder="1"/>
    <xf numFmtId="9" fontId="4" fillId="0" borderId="8" xfId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3" borderId="20" xfId="0" applyFont="1" applyFill="1" applyBorder="1"/>
    <xf numFmtId="0" fontId="6" fillId="0" borderId="0" xfId="0" applyFont="1"/>
    <xf numFmtId="0" fontId="4" fillId="3" borderId="24" xfId="0" applyFont="1" applyFill="1" applyBorder="1"/>
    <xf numFmtId="0" fontId="4" fillId="3" borderId="25" xfId="0" applyFont="1" applyFill="1" applyBorder="1"/>
    <xf numFmtId="2" fontId="4" fillId="0" borderId="26" xfId="1" applyNumberFormat="1" applyFont="1" applyBorder="1"/>
    <xf numFmtId="2" fontId="4" fillId="2" borderId="23" xfId="1" applyNumberFormat="1" applyFont="1" applyFill="1" applyBorder="1"/>
    <xf numFmtId="2" fontId="4" fillId="0" borderId="8" xfId="1" applyNumberFormat="1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4" fillId="0" borderId="28" xfId="0" applyFont="1" applyBorder="1"/>
    <xf numFmtId="0" fontId="4" fillId="0" borderId="29" xfId="0" applyFont="1" applyBorder="1"/>
    <xf numFmtId="0" fontId="9" fillId="0" borderId="7" xfId="0" applyFont="1" applyBorder="1"/>
    <xf numFmtId="9" fontId="4" fillId="2" borderId="36" xfId="1" applyFont="1" applyFill="1" applyBorder="1"/>
    <xf numFmtId="0" fontId="4" fillId="2" borderId="36" xfId="0" applyFont="1" applyFill="1" applyBorder="1"/>
    <xf numFmtId="9" fontId="4" fillId="0" borderId="39" xfId="1" applyFont="1" applyBorder="1"/>
    <xf numFmtId="0" fontId="4" fillId="2" borderId="22" xfId="0" applyFont="1" applyFill="1" applyBorder="1"/>
    <xf numFmtId="0" fontId="4" fillId="0" borderId="39" xfId="0" applyFont="1" applyBorder="1"/>
    <xf numFmtId="9" fontId="4" fillId="3" borderId="15" xfId="1" applyFont="1" applyFill="1" applyBorder="1"/>
    <xf numFmtId="164" fontId="4" fillId="0" borderId="3" xfId="1" applyNumberFormat="1" applyFont="1" applyBorder="1"/>
    <xf numFmtId="0" fontId="0" fillId="0" borderId="41" xfId="0" applyBorder="1"/>
    <xf numFmtId="0" fontId="0" fillId="0" borderId="9" xfId="0" applyBorder="1"/>
    <xf numFmtId="0" fontId="0" fillId="0" borderId="17" xfId="0" applyBorder="1"/>
    <xf numFmtId="0" fontId="0" fillId="0" borderId="42" xfId="0" applyBorder="1"/>
    <xf numFmtId="0" fontId="0" fillId="0" borderId="16" xfId="0" applyBorder="1"/>
    <xf numFmtId="0" fontId="6" fillId="0" borderId="10" xfId="0" applyFont="1" applyBorder="1"/>
    <xf numFmtId="0" fontId="4" fillId="0" borderId="43" xfId="0" applyFont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23" xfId="0" applyFont="1" applyFill="1" applyBorder="1"/>
    <xf numFmtId="2" fontId="5" fillId="3" borderId="23" xfId="0" applyNumberFormat="1" applyFont="1" applyFill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4" fillId="0" borderId="48" xfId="0" applyFont="1" applyBorder="1"/>
    <xf numFmtId="0" fontId="4" fillId="2" borderId="20" xfId="0" applyFont="1" applyFill="1" applyBorder="1"/>
    <xf numFmtId="0" fontId="4" fillId="0" borderId="49" xfId="0" applyFont="1" applyBorder="1"/>
    <xf numFmtId="0" fontId="4" fillId="2" borderId="37" xfId="0" applyFont="1" applyFill="1" applyBorder="1"/>
    <xf numFmtId="0" fontId="5" fillId="3" borderId="37" xfId="0" applyFont="1" applyFill="1" applyBorder="1"/>
    <xf numFmtId="0" fontId="5" fillId="3" borderId="50" xfId="0" applyFont="1" applyFill="1" applyBorder="1"/>
    <xf numFmtId="0" fontId="5" fillId="3" borderId="51" xfId="0" applyFont="1" applyFill="1" applyBorder="1"/>
    <xf numFmtId="0" fontId="4" fillId="0" borderId="52" xfId="0" applyFont="1" applyBorder="1"/>
    <xf numFmtId="0" fontId="4" fillId="2" borderId="53" xfId="0" applyFont="1" applyFill="1" applyBorder="1"/>
    <xf numFmtId="0" fontId="4" fillId="2" borderId="54" xfId="0" applyFont="1" applyFill="1" applyBorder="1"/>
    <xf numFmtId="2" fontId="4" fillId="2" borderId="51" xfId="1" applyNumberFormat="1" applyFont="1" applyFill="1" applyBorder="1"/>
    <xf numFmtId="0" fontId="4" fillId="2" borderId="23" xfId="0" applyFont="1" applyFill="1" applyBorder="1"/>
    <xf numFmtId="9" fontId="4" fillId="0" borderId="26" xfId="1" applyFont="1" applyBorder="1"/>
    <xf numFmtId="2" fontId="4" fillId="2" borderId="19" xfId="1" applyNumberFormat="1" applyFont="1" applyFill="1" applyBorder="1"/>
    <xf numFmtId="0" fontId="5" fillId="3" borderId="54" xfId="0" applyFont="1" applyFill="1" applyBorder="1"/>
    <xf numFmtId="0" fontId="4" fillId="0" borderId="42" xfId="0" applyFont="1" applyBorder="1"/>
    <xf numFmtId="0" fontId="4" fillId="0" borderId="40" xfId="0" applyFont="1" applyBorder="1"/>
    <xf numFmtId="0" fontId="4" fillId="0" borderId="41" xfId="0" applyFont="1" applyBorder="1"/>
    <xf numFmtId="2" fontId="5" fillId="3" borderId="51" xfId="0" applyNumberFormat="1" applyFont="1" applyFill="1" applyBorder="1"/>
    <xf numFmtId="9" fontId="4" fillId="0" borderId="7" xfId="1" applyFont="1" applyFill="1" applyBorder="1"/>
    <xf numFmtId="2" fontId="4" fillId="0" borderId="7" xfId="1" applyNumberFormat="1" applyFont="1" applyFill="1" applyBorder="1"/>
    <xf numFmtId="9" fontId="9" fillId="0" borderId="7" xfId="1" applyFont="1" applyFill="1" applyBorder="1"/>
    <xf numFmtId="0" fontId="4" fillId="0" borderId="56" xfId="0" applyFont="1" applyBorder="1"/>
    <xf numFmtId="9" fontId="4" fillId="0" borderId="56" xfId="1" applyFont="1" applyFill="1" applyBorder="1"/>
    <xf numFmtId="2" fontId="4" fillId="0" borderId="57" xfId="1" applyNumberFormat="1" applyFont="1" applyFill="1" applyBorder="1"/>
    <xf numFmtId="2" fontId="4" fillId="0" borderId="8" xfId="1" applyNumberFormat="1" applyFont="1" applyFill="1" applyBorder="1"/>
    <xf numFmtId="0" fontId="4" fillId="2" borderId="25" xfId="0" applyFont="1" applyFill="1" applyBorder="1"/>
    <xf numFmtId="2" fontId="4" fillId="0" borderId="18" xfId="1" applyNumberFormat="1" applyFont="1" applyFill="1" applyBorder="1"/>
    <xf numFmtId="9" fontId="4" fillId="0" borderId="3" xfId="1" applyFont="1" applyFill="1" applyBorder="1"/>
    <xf numFmtId="2" fontId="4" fillId="0" borderId="3" xfId="1" applyNumberFormat="1" applyFont="1" applyFill="1" applyBorder="1"/>
    <xf numFmtId="0" fontId="4" fillId="0" borderId="0" xfId="0" applyFont="1" applyBorder="1"/>
    <xf numFmtId="0" fontId="4" fillId="0" borderId="58" xfId="0" applyFont="1" applyBorder="1"/>
    <xf numFmtId="0" fontId="4" fillId="3" borderId="59" xfId="0" applyFont="1" applyFill="1" applyBorder="1"/>
    <xf numFmtId="0" fontId="4" fillId="3" borderId="0" xfId="0" applyFont="1" applyFill="1" applyBorder="1"/>
    <xf numFmtId="2" fontId="4" fillId="0" borderId="5" xfId="1" applyNumberFormat="1" applyFont="1" applyFill="1" applyBorder="1"/>
    <xf numFmtId="2" fontId="4" fillId="0" borderId="1" xfId="1" applyNumberFormat="1" applyFont="1" applyFill="1" applyBorder="1"/>
    <xf numFmtId="0" fontId="4" fillId="0" borderId="60" xfId="0" applyFont="1" applyBorder="1"/>
    <xf numFmtId="0" fontId="4" fillId="0" borderId="35" xfId="0" applyFont="1" applyBorder="1"/>
    <xf numFmtId="0" fontId="4" fillId="0" borderId="32" xfId="0" applyFont="1" applyBorder="1"/>
    <xf numFmtId="2" fontId="4" fillId="0" borderId="10" xfId="1" applyNumberFormat="1" applyFont="1" applyFill="1" applyBorder="1"/>
    <xf numFmtId="0" fontId="4" fillId="0" borderId="33" xfId="0" applyFont="1" applyBorder="1"/>
    <xf numFmtId="0" fontId="4" fillId="2" borderId="24" xfId="0" applyFont="1" applyFill="1" applyBorder="1"/>
    <xf numFmtId="0" fontId="9" fillId="0" borderId="47" xfId="0" applyFont="1" applyBorder="1"/>
    <xf numFmtId="0" fontId="9" fillId="0" borderId="48" xfId="0" applyFont="1" applyBorder="1"/>
    <xf numFmtId="0" fontId="4" fillId="0" borderId="61" xfId="0" applyFont="1" applyBorder="1"/>
    <xf numFmtId="0" fontId="4" fillId="3" borderId="37" xfId="0" applyFont="1" applyFill="1" applyBorder="1"/>
    <xf numFmtId="0" fontId="4" fillId="0" borderId="31" xfId="0" applyFont="1" applyBorder="1"/>
    <xf numFmtId="0" fontId="9" fillId="0" borderId="32" xfId="0" applyFont="1" applyBorder="1"/>
    <xf numFmtId="0" fontId="9" fillId="0" borderId="33" xfId="0" applyFont="1" applyBorder="1"/>
    <xf numFmtId="0" fontId="4" fillId="0" borderId="63" xfId="0" applyFont="1" applyBorder="1"/>
    <xf numFmtId="0" fontId="5" fillId="3" borderId="24" xfId="0" applyFont="1" applyFill="1" applyBorder="1"/>
    <xf numFmtId="2" fontId="4" fillId="0" borderId="17" xfId="1" applyNumberFormat="1" applyFont="1" applyFill="1" applyBorder="1"/>
    <xf numFmtId="164" fontId="4" fillId="0" borderId="3" xfId="1" applyNumberFormat="1" applyFont="1" applyFill="1" applyBorder="1"/>
    <xf numFmtId="9" fontId="4" fillId="2" borderId="27" xfId="1" applyNumberFormat="1" applyFont="1" applyFill="1" applyBorder="1"/>
    <xf numFmtId="2" fontId="4" fillId="0" borderId="17" xfId="1" applyNumberFormat="1" applyFont="1" applyBorder="1"/>
    <xf numFmtId="0" fontId="8" fillId="0" borderId="0" xfId="0" applyFont="1"/>
    <xf numFmtId="0" fontId="5" fillId="3" borderId="25" xfId="0" applyFont="1" applyFill="1" applyBorder="1" applyAlignment="1"/>
    <xf numFmtId="0" fontId="5" fillId="3" borderId="38" xfId="0" applyFont="1" applyFill="1" applyBorder="1" applyAlignment="1"/>
    <xf numFmtId="9" fontId="4" fillId="0" borderId="18" xfId="1" applyFont="1" applyBorder="1"/>
    <xf numFmtId="9" fontId="4" fillId="0" borderId="34" xfId="1" applyFont="1" applyBorder="1"/>
    <xf numFmtId="0" fontId="4" fillId="2" borderId="38" xfId="0" applyFont="1" applyFill="1" applyBorder="1"/>
    <xf numFmtId="9" fontId="4" fillId="2" borderId="15" xfId="1" applyFont="1" applyFill="1" applyBorder="1"/>
    <xf numFmtId="9" fontId="4" fillId="2" borderId="23" xfId="1" applyFont="1" applyFill="1" applyBorder="1"/>
    <xf numFmtId="9" fontId="4" fillId="2" borderId="54" xfId="1" applyFont="1" applyFill="1" applyBorder="1"/>
    <xf numFmtId="9" fontId="4" fillId="2" borderId="51" xfId="1" applyFont="1" applyFill="1" applyBorder="1"/>
    <xf numFmtId="2" fontId="4" fillId="0" borderId="34" xfId="1" applyNumberFormat="1" applyFont="1" applyBorder="1"/>
    <xf numFmtId="2" fontId="4" fillId="2" borderId="24" xfId="1" applyNumberFormat="1" applyFont="1" applyFill="1" applyBorder="1"/>
    <xf numFmtId="0" fontId="5" fillId="3" borderId="22" xfId="0" applyFont="1" applyFill="1" applyBorder="1"/>
    <xf numFmtId="9" fontId="5" fillId="3" borderId="27" xfId="1" applyFont="1" applyFill="1" applyBorder="1"/>
    <xf numFmtId="2" fontId="5" fillId="3" borderId="27" xfId="1" applyNumberFormat="1" applyFont="1" applyFill="1" applyBorder="1"/>
    <xf numFmtId="0" fontId="4" fillId="0" borderId="55" xfId="0" applyFont="1" applyBorder="1"/>
    <xf numFmtId="2" fontId="4" fillId="0" borderId="7" xfId="1" applyNumberFormat="1" applyFont="1" applyBorder="1"/>
    <xf numFmtId="2" fontId="4" fillId="0" borderId="65" xfId="1" applyNumberFormat="1" applyFont="1" applyBorder="1"/>
    <xf numFmtId="9" fontId="4" fillId="2" borderId="27" xfId="1" applyFont="1" applyFill="1" applyBorder="1"/>
    <xf numFmtId="9" fontId="4" fillId="0" borderId="30" xfId="1" applyFont="1" applyFill="1" applyBorder="1"/>
    <xf numFmtId="9" fontId="4" fillId="0" borderId="30" xfId="1" applyFont="1" applyBorder="1"/>
    <xf numFmtId="2" fontId="4" fillId="0" borderId="5" xfId="1" applyNumberFormat="1" applyFont="1" applyBorder="1"/>
    <xf numFmtId="2" fontId="4" fillId="0" borderId="43" xfId="1" applyNumberFormat="1" applyFont="1" applyBorder="1"/>
    <xf numFmtId="2" fontId="4" fillId="2" borderId="27" xfId="1" applyNumberFormat="1" applyFont="1" applyFill="1" applyBorder="1"/>
    <xf numFmtId="0" fontId="4" fillId="0" borderId="52" xfId="0" applyFont="1" applyFill="1" applyBorder="1"/>
    <xf numFmtId="0" fontId="4" fillId="0" borderId="56" xfId="0" applyFont="1" applyFill="1" applyBorder="1"/>
    <xf numFmtId="0" fontId="0" fillId="0" borderId="6" xfId="0" applyBorder="1"/>
    <xf numFmtId="2" fontId="4" fillId="0" borderId="44" xfId="1" applyNumberFormat="1" applyFont="1" applyBorder="1"/>
    <xf numFmtId="2" fontId="4" fillId="0" borderId="26" xfId="1" applyNumberFormat="1" applyFont="1" applyFill="1" applyBorder="1"/>
    <xf numFmtId="164" fontId="4" fillId="0" borderId="30" xfId="1" applyNumberFormat="1" applyFont="1" applyFill="1" applyBorder="1"/>
    <xf numFmtId="164" fontId="4" fillId="4" borderId="15" xfId="1" applyNumberFormat="1" applyFont="1" applyFill="1" applyBorder="1"/>
    <xf numFmtId="9" fontId="4" fillId="4" borderId="15" xfId="1" applyFont="1" applyFill="1" applyBorder="1"/>
    <xf numFmtId="2" fontId="5" fillId="3" borderId="23" xfId="1" applyNumberFormat="1" applyFont="1" applyFill="1" applyBorder="1"/>
    <xf numFmtId="0" fontId="5" fillId="3" borderId="53" xfId="0" applyFont="1" applyFill="1" applyBorder="1"/>
    <xf numFmtId="9" fontId="4" fillId="0" borderId="36" xfId="1" applyFont="1" applyBorder="1"/>
    <xf numFmtId="2" fontId="4" fillId="0" borderId="42" xfId="1" applyNumberFormat="1" applyFont="1" applyBorder="1"/>
    <xf numFmtId="10" fontId="4" fillId="4" borderId="15" xfId="1" applyNumberFormat="1" applyFont="1" applyFill="1" applyBorder="1"/>
    <xf numFmtId="2" fontId="9" fillId="0" borderId="5" xfId="1" applyNumberFormat="1" applyFont="1" applyFill="1" applyBorder="1"/>
    <xf numFmtId="0" fontId="9" fillId="0" borderId="46" xfId="0" applyFont="1" applyBorder="1"/>
    <xf numFmtId="0" fontId="9" fillId="0" borderId="35" xfId="0" applyFont="1" applyBorder="1"/>
    <xf numFmtId="0" fontId="9" fillId="0" borderId="16" xfId="0" applyFont="1" applyBorder="1"/>
    <xf numFmtId="0" fontId="9" fillId="0" borderId="3" xfId="0" applyFont="1" applyBorder="1"/>
    <xf numFmtId="9" fontId="9" fillId="0" borderId="3" xfId="1" applyFont="1" applyFill="1" applyBorder="1"/>
    <xf numFmtId="2" fontId="9" fillId="0" borderId="3" xfId="1" applyNumberFormat="1" applyFont="1" applyFill="1" applyBorder="1"/>
    <xf numFmtId="164" fontId="9" fillId="0" borderId="3" xfId="1" applyNumberFormat="1" applyFont="1" applyFill="1" applyBorder="1"/>
    <xf numFmtId="0" fontId="9" fillId="0" borderId="9" xfId="0" applyFont="1" applyBorder="1"/>
    <xf numFmtId="0" fontId="9" fillId="0" borderId="18" xfId="0" applyFont="1" applyBorder="1"/>
    <xf numFmtId="164" fontId="9" fillId="0" borderId="30" xfId="1" applyNumberFormat="1" applyFont="1" applyFill="1" applyBorder="1"/>
    <xf numFmtId="9" fontId="9" fillId="0" borderId="30" xfId="1" applyFont="1" applyFill="1" applyBorder="1"/>
    <xf numFmtId="2" fontId="9" fillId="0" borderId="10" xfId="1" applyNumberFormat="1" applyFont="1" applyFill="1" applyBorder="1"/>
    <xf numFmtId="0" fontId="5" fillId="3" borderId="49" xfId="0" applyFont="1" applyFill="1" applyBorder="1" applyAlignment="1"/>
    <xf numFmtId="9" fontId="10" fillId="0" borderId="3" xfId="1" applyFont="1" applyFill="1" applyBorder="1"/>
    <xf numFmtId="9" fontId="4" fillId="0" borderId="3" xfId="1" applyNumberFormat="1" applyFont="1" applyFill="1" applyBorder="1"/>
    <xf numFmtId="9" fontId="9" fillId="0" borderId="3" xfId="1" applyNumberFormat="1" applyFont="1" applyFill="1" applyBorder="1"/>
    <xf numFmtId="9" fontId="4" fillId="0" borderId="30" xfId="1" applyNumberFormat="1" applyFont="1" applyFill="1" applyBorder="1"/>
    <xf numFmtId="9" fontId="9" fillId="0" borderId="30" xfId="1" applyNumberFormat="1" applyFont="1" applyFill="1" applyBorder="1"/>
    <xf numFmtId="9" fontId="4" fillId="4" borderId="15" xfId="1" applyNumberFormat="1" applyFont="1" applyFill="1" applyBorder="1"/>
    <xf numFmtId="0" fontId="11" fillId="3" borderId="49" xfId="0" applyFont="1" applyFill="1" applyBorder="1" applyAlignment="1"/>
    <xf numFmtId="9" fontId="12" fillId="0" borderId="3" xfId="1" applyFont="1" applyFill="1" applyBorder="1"/>
    <xf numFmtId="9" fontId="10" fillId="0" borderId="3" xfId="1" applyNumberFormat="1" applyFont="1" applyFill="1" applyBorder="1"/>
    <xf numFmtId="9" fontId="0" fillId="0" borderId="0" xfId="1" applyFont="1"/>
    <xf numFmtId="0" fontId="4" fillId="5" borderId="37" xfId="0" applyFont="1" applyFill="1" applyBorder="1"/>
    <xf numFmtId="0" fontId="4" fillId="5" borderId="24" xfId="0" applyFont="1" applyFill="1" applyBorder="1"/>
    <xf numFmtId="0" fontId="4" fillId="5" borderId="12" xfId="0" applyFont="1" applyFill="1" applyBorder="1"/>
    <xf numFmtId="9" fontId="4" fillId="5" borderId="14" xfId="1" applyFont="1" applyFill="1" applyBorder="1"/>
    <xf numFmtId="9" fontId="4" fillId="5" borderId="15" xfId="1" applyFont="1" applyFill="1" applyBorder="1"/>
    <xf numFmtId="0" fontId="4" fillId="5" borderId="13" xfId="0" applyFont="1" applyFill="1" applyBorder="1"/>
    <xf numFmtId="0" fontId="4" fillId="5" borderId="15" xfId="0" applyFont="1" applyFill="1" applyBorder="1"/>
    <xf numFmtId="2" fontId="4" fillId="5" borderId="23" xfId="1" applyNumberFormat="1" applyFont="1" applyFill="1" applyBorder="1"/>
    <xf numFmtId="0" fontId="4" fillId="5" borderId="25" xfId="0" applyFont="1" applyFill="1" applyBorder="1"/>
    <xf numFmtId="9" fontId="4" fillId="5" borderId="53" xfId="1" applyFont="1" applyFill="1" applyBorder="1"/>
    <xf numFmtId="0" fontId="4" fillId="5" borderId="54" xfId="0" applyFont="1" applyFill="1" applyBorder="1"/>
    <xf numFmtId="9" fontId="4" fillId="5" borderId="54" xfId="1" applyFont="1" applyFill="1" applyBorder="1"/>
    <xf numFmtId="0" fontId="4" fillId="5" borderId="14" xfId="0" applyFont="1" applyFill="1" applyBorder="1"/>
    <xf numFmtId="164" fontId="4" fillId="5" borderId="15" xfId="1" applyNumberFormat="1" applyFont="1" applyFill="1" applyBorder="1"/>
    <xf numFmtId="2" fontId="4" fillId="5" borderId="13" xfId="1" applyNumberFormat="1" applyFont="1" applyFill="1" applyBorder="1"/>
    <xf numFmtId="9" fontId="4" fillId="5" borderId="15" xfId="1" applyNumberFormat="1" applyFont="1" applyFill="1" applyBorder="1"/>
    <xf numFmtId="2" fontId="4" fillId="0" borderId="42" xfId="1" applyNumberFormat="1" applyFont="1" applyFill="1" applyBorder="1"/>
    <xf numFmtId="9" fontId="4" fillId="5" borderId="13" xfId="1" applyFont="1" applyFill="1" applyBorder="1"/>
    <xf numFmtId="2" fontId="4" fillId="0" borderId="0" xfId="1" applyNumberFormat="1" applyFont="1" applyFill="1" applyBorder="1"/>
    <xf numFmtId="2" fontId="4" fillId="5" borderId="24" xfId="1" applyNumberFormat="1" applyFont="1" applyFill="1" applyBorder="1"/>
    <xf numFmtId="2" fontId="4" fillId="0" borderId="43" xfId="1" applyNumberFormat="1" applyFont="1" applyFill="1" applyBorder="1"/>
    <xf numFmtId="9" fontId="4" fillId="5" borderId="12" xfId="1" applyNumberFormat="1" applyFont="1" applyFill="1" applyBorder="1"/>
    <xf numFmtId="10" fontId="4" fillId="4" borderId="13" xfId="1" applyNumberFormat="1" applyFont="1" applyFill="1" applyBorder="1"/>
    <xf numFmtId="2" fontId="4" fillId="4" borderId="24" xfId="1" applyNumberFormat="1" applyFont="1" applyFill="1" applyBorder="1"/>
    <xf numFmtId="2" fontId="4" fillId="0" borderId="66" xfId="1" applyNumberFormat="1" applyFont="1" applyFill="1" applyBorder="1"/>
    <xf numFmtId="2" fontId="4" fillId="0" borderId="67" xfId="1" applyNumberFormat="1" applyFont="1" applyFill="1" applyBorder="1"/>
    <xf numFmtId="9" fontId="4" fillId="0" borderId="36" xfId="1" applyFont="1" applyFill="1" applyBorder="1"/>
    <xf numFmtId="2" fontId="4" fillId="0" borderId="68" xfId="1" applyNumberFormat="1" applyFont="1" applyFill="1" applyBorder="1"/>
    <xf numFmtId="9" fontId="4" fillId="0" borderId="36" xfId="1" applyNumberFormat="1" applyFont="1" applyFill="1" applyBorder="1"/>
    <xf numFmtId="2" fontId="4" fillId="0" borderId="27" xfId="1" applyNumberFormat="1" applyFont="1" applyFill="1" applyBorder="1"/>
    <xf numFmtId="9" fontId="12" fillId="0" borderId="3" xfId="1" applyFont="1" applyFill="1" applyBorder="1" applyAlignment="1">
      <alignment horizontal="right"/>
    </xf>
    <xf numFmtId="0" fontId="5" fillId="3" borderId="25" xfId="0" applyFont="1" applyFill="1" applyBorder="1"/>
    <xf numFmtId="0" fontId="5" fillId="3" borderId="38" xfId="0" applyFont="1" applyFill="1" applyBorder="1"/>
    <xf numFmtId="9" fontId="4" fillId="5" borderId="24" xfId="1" applyFont="1" applyFill="1" applyBorder="1"/>
    <xf numFmtId="9" fontId="4" fillId="5" borderId="62" xfId="1" applyFont="1" applyFill="1" applyBorder="1"/>
    <xf numFmtId="9" fontId="4" fillId="4" borderId="24" xfId="1" applyFont="1" applyFill="1" applyBorder="1"/>
    <xf numFmtId="2" fontId="4" fillId="4" borderId="38" xfId="1" applyNumberFormat="1" applyFont="1" applyFill="1" applyBorder="1"/>
    <xf numFmtId="9" fontId="5" fillId="4" borderId="24" xfId="1" applyFont="1" applyFill="1" applyBorder="1"/>
    <xf numFmtId="0" fontId="4" fillId="0" borderId="69" xfId="0" applyFont="1" applyBorder="1"/>
    <xf numFmtId="0" fontId="9" fillId="0" borderId="28" xfId="0" applyFont="1" applyBorder="1"/>
    <xf numFmtId="0" fontId="9" fillId="0" borderId="30" xfId="0" applyFont="1" applyBorder="1"/>
    <xf numFmtId="0" fontId="4" fillId="0" borderId="54" xfId="0" applyFont="1" applyBorder="1"/>
    <xf numFmtId="2" fontId="4" fillId="0" borderId="58" xfId="1" applyNumberFormat="1" applyFont="1" applyFill="1" applyBorder="1"/>
    <xf numFmtId="2" fontId="4" fillId="0" borderId="70" xfId="1" applyNumberFormat="1" applyFont="1" applyFill="1" applyBorder="1"/>
    <xf numFmtId="0" fontId="4" fillId="5" borderId="71" xfId="0" applyFont="1" applyFill="1" applyBorder="1"/>
    <xf numFmtId="9" fontId="4" fillId="5" borderId="72" xfId="1" applyFont="1" applyFill="1" applyBorder="1"/>
    <xf numFmtId="2" fontId="4" fillId="5" borderId="62" xfId="1" applyNumberFormat="1" applyFont="1" applyFill="1" applyBorder="1"/>
    <xf numFmtId="0" fontId="4" fillId="5" borderId="22" xfId="0" applyFont="1" applyFill="1" applyBorder="1"/>
    <xf numFmtId="164" fontId="4" fillId="5" borderId="36" xfId="1" applyNumberFormat="1" applyFont="1" applyFill="1" applyBorder="1"/>
    <xf numFmtId="9" fontId="4" fillId="5" borderId="21" xfId="1" applyFont="1" applyFill="1" applyBorder="1"/>
    <xf numFmtId="2" fontId="4" fillId="5" borderId="19" xfId="1" applyNumberFormat="1" applyFont="1" applyFill="1" applyBorder="1"/>
    <xf numFmtId="9" fontId="12" fillId="0" borderId="7" xfId="1" applyFont="1" applyFill="1" applyBorder="1"/>
    <xf numFmtId="9" fontId="10" fillId="0" borderId="7" xfId="1" applyFont="1" applyFill="1" applyBorder="1"/>
    <xf numFmtId="9" fontId="12" fillId="0" borderId="7" xfId="1" applyFont="1" applyFill="1" applyBorder="1" applyAlignment="1">
      <alignment horizontal="right"/>
    </xf>
    <xf numFmtId="9" fontId="4" fillId="0" borderId="39" xfId="1" applyFont="1" applyFill="1" applyBorder="1"/>
    <xf numFmtId="2" fontId="4" fillId="0" borderId="44" xfId="1" applyNumberFormat="1" applyFont="1" applyFill="1" applyBorder="1"/>
    <xf numFmtId="0" fontId="6" fillId="0" borderId="41" xfId="0" applyFont="1" applyBorder="1"/>
    <xf numFmtId="0" fontId="6" fillId="0" borderId="50" xfId="0" applyFont="1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0" xfId="0" applyBorder="1"/>
    <xf numFmtId="0" fontId="0" fillId="0" borderId="68" xfId="0" applyBorder="1"/>
    <xf numFmtId="0" fontId="0" fillId="0" borderId="27" xfId="0" applyBorder="1"/>
    <xf numFmtId="9" fontId="4" fillId="0" borderId="54" xfId="1" applyFont="1" applyFill="1" applyBorder="1"/>
    <xf numFmtId="0" fontId="4" fillId="0" borderId="36" xfId="0" applyFont="1" applyBorder="1"/>
    <xf numFmtId="2" fontId="4" fillId="0" borderId="40" xfId="1" applyNumberFormat="1" applyFont="1" applyFill="1" applyBorder="1"/>
    <xf numFmtId="0" fontId="13" fillId="0" borderId="73" xfId="0" applyFont="1" applyBorder="1"/>
    <xf numFmtId="0" fontId="5" fillId="3" borderId="73" xfId="0" applyFont="1" applyFill="1" applyBorder="1"/>
    <xf numFmtId="0" fontId="5" fillId="3" borderId="74" xfId="0" applyFont="1" applyFill="1" applyBorder="1"/>
    <xf numFmtId="0" fontId="5" fillId="3" borderId="71" xfId="0" applyFont="1" applyFill="1" applyBorder="1"/>
    <xf numFmtId="9" fontId="5" fillId="3" borderId="54" xfId="0" applyNumberFormat="1" applyFont="1" applyFill="1" applyBorder="1"/>
    <xf numFmtId="0" fontId="5" fillId="3" borderId="72" xfId="0" applyFont="1" applyFill="1" applyBorder="1"/>
    <xf numFmtId="0" fontId="5" fillId="3" borderId="62" xfId="0" applyFont="1" applyFill="1" applyBorder="1"/>
    <xf numFmtId="9" fontId="5" fillId="4" borderId="62" xfId="1" applyFont="1" applyFill="1" applyBorder="1"/>
    <xf numFmtId="2" fontId="5" fillId="3" borderId="72" xfId="0" applyNumberFormat="1" applyFont="1" applyFill="1" applyBorder="1"/>
    <xf numFmtId="0" fontId="4" fillId="0" borderId="60" xfId="0" applyFont="1" applyFill="1" applyBorder="1"/>
    <xf numFmtId="0" fontId="4" fillId="0" borderId="45" xfId="0" applyFont="1" applyFill="1" applyBorder="1"/>
    <xf numFmtId="0" fontId="4" fillId="0" borderId="31" xfId="0" applyFont="1" applyFill="1" applyBorder="1"/>
    <xf numFmtId="0" fontId="4" fillId="0" borderId="1" xfId="0" applyFont="1" applyFill="1" applyBorder="1"/>
    <xf numFmtId="0" fontId="4" fillId="0" borderId="4" xfId="0" applyFont="1" applyFill="1" applyBorder="1"/>
    <xf numFmtId="0" fontId="4" fillId="0" borderId="7" xfId="0" applyFont="1" applyFill="1" applyBorder="1"/>
    <xf numFmtId="9" fontId="4" fillId="0" borderId="7" xfId="0" applyNumberFormat="1" applyFont="1" applyFill="1" applyBorder="1"/>
    <xf numFmtId="2" fontId="4" fillId="0" borderId="7" xfId="0" applyNumberFormat="1" applyFont="1" applyFill="1" applyBorder="1"/>
    <xf numFmtId="2" fontId="4" fillId="0" borderId="5" xfId="0" applyNumberFormat="1" applyFont="1" applyFill="1" applyBorder="1"/>
    <xf numFmtId="0" fontId="8" fillId="0" borderId="0" xfId="0" applyFont="1" applyFill="1" applyBorder="1"/>
    <xf numFmtId="9" fontId="10" fillId="0" borderId="56" xfId="1" applyFont="1" applyFill="1" applyBorder="1" applyAlignment="1">
      <alignment horizontal="right"/>
    </xf>
    <xf numFmtId="0" fontId="4" fillId="0" borderId="47" xfId="0" applyFont="1" applyFill="1" applyBorder="1"/>
    <xf numFmtId="0" fontId="4" fillId="0" borderId="32" xfId="0" applyFont="1" applyFill="1" applyBorder="1"/>
    <xf numFmtId="0" fontId="4" fillId="0" borderId="5" xfId="0" applyFont="1" applyFill="1" applyBorder="1"/>
    <xf numFmtId="0" fontId="5" fillId="3" borderId="37" xfId="0" applyFont="1" applyFill="1" applyBorder="1" applyAlignment="1"/>
    <xf numFmtId="0" fontId="4" fillId="0" borderId="16" xfId="0" applyFont="1" applyFill="1" applyBorder="1"/>
    <xf numFmtId="0" fontId="4" fillId="0" borderId="3" xfId="0" applyFont="1" applyFill="1" applyBorder="1"/>
    <xf numFmtId="0" fontId="3" fillId="3" borderId="0" xfId="0" applyFont="1" applyFill="1" applyBorder="1" applyAlignment="1"/>
    <xf numFmtId="0" fontId="3" fillId="3" borderId="64" xfId="0" applyFont="1" applyFill="1" applyBorder="1" applyAlignme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39" xfId="0" applyFont="1" applyBorder="1"/>
    <xf numFmtId="0" fontId="3" fillId="0" borderId="9" xfId="0" applyFont="1" applyBorder="1"/>
    <xf numFmtId="0" fontId="3" fillId="0" borderId="18" xfId="0" applyFont="1" applyBorder="1"/>
    <xf numFmtId="0" fontId="5" fillId="3" borderId="21" xfId="0" applyFont="1" applyFill="1" applyBorder="1"/>
    <xf numFmtId="9" fontId="4" fillId="0" borderId="71" xfId="1" applyFont="1" applyFill="1" applyBorder="1"/>
    <xf numFmtId="9" fontId="4" fillId="0" borderId="4" xfId="1" applyFont="1" applyFill="1" applyBorder="1"/>
    <xf numFmtId="9" fontId="12" fillId="0" borderId="4" xfId="1" applyFont="1" applyFill="1" applyBorder="1"/>
    <xf numFmtId="0" fontId="4" fillId="5" borderId="73" xfId="0" applyFont="1" applyFill="1" applyBorder="1"/>
    <xf numFmtId="0" fontId="4" fillId="5" borderId="75" xfId="0" applyFont="1" applyFill="1" applyBorder="1"/>
    <xf numFmtId="0" fontId="14" fillId="0" borderId="7" xfId="3" applyFont="1" applyBorder="1"/>
    <xf numFmtId="0" fontId="4" fillId="0" borderId="40" xfId="0" applyFont="1" applyFill="1" applyBorder="1"/>
    <xf numFmtId="9" fontId="4" fillId="5" borderId="19" xfId="1" applyFont="1" applyFill="1" applyBorder="1"/>
    <xf numFmtId="0" fontId="14" fillId="0" borderId="52" xfId="3" applyFont="1" applyBorder="1"/>
    <xf numFmtId="0" fontId="14" fillId="0" borderId="56" xfId="3" applyFont="1" applyBorder="1"/>
    <xf numFmtId="0" fontId="14" fillId="0" borderId="6" xfId="3" applyFont="1" applyBorder="1"/>
    <xf numFmtId="2" fontId="4" fillId="0" borderId="76" xfId="1" applyNumberFormat="1" applyFont="1" applyFill="1" applyBorder="1"/>
    <xf numFmtId="0" fontId="14" fillId="0" borderId="55" xfId="3" applyFont="1" applyBorder="1"/>
    <xf numFmtId="0" fontId="14" fillId="0" borderId="39" xfId="3" applyFont="1" applyBorder="1"/>
    <xf numFmtId="9" fontId="4" fillId="0" borderId="69" xfId="1" applyFont="1" applyFill="1" applyBorder="1"/>
    <xf numFmtId="0" fontId="14" fillId="0" borderId="59" xfId="3" applyFont="1" applyBorder="1"/>
    <xf numFmtId="0" fontId="4" fillId="0" borderId="59" xfId="0" applyFont="1" applyBorder="1"/>
    <xf numFmtId="9" fontId="4" fillId="0" borderId="5" xfId="1" applyFont="1" applyBorder="1"/>
    <xf numFmtId="0" fontId="14" fillId="0" borderId="32" xfId="3" applyFont="1" applyBorder="1"/>
    <xf numFmtId="0" fontId="15" fillId="0" borderId="73" xfId="0" applyFont="1" applyBorder="1"/>
    <xf numFmtId="0" fontId="5" fillId="3" borderId="37" xfId="0" applyFont="1" applyFill="1" applyBorder="1" applyAlignment="1"/>
    <xf numFmtId="0" fontId="3" fillId="3" borderId="25" xfId="0" applyFont="1" applyFill="1" applyBorder="1" applyAlignment="1"/>
    <xf numFmtId="0" fontId="3" fillId="3" borderId="38" xfId="0" applyFont="1" applyFill="1" applyBorder="1" applyAlignment="1"/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9" defaultPivotStyle="PivotStyleLight16"/>
  <colors>
    <mruColors>
      <color rgb="FF63A60A"/>
      <color rgb="FF50D065"/>
      <color rgb="FF377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32"/>
  <sheetViews>
    <sheetView tabSelected="1" zoomScaleNormal="100" zoomScaleSheetLayoutView="100" zoomScalePageLayoutView="89" workbookViewId="0">
      <pane ySplit="4" topLeftCell="A5" activePane="bottomLeft" state="frozen"/>
      <selection activeCell="A4" sqref="A4"/>
      <selection pane="bottomLeft" activeCell="A19" sqref="A19"/>
    </sheetView>
  </sheetViews>
  <sheetFormatPr defaultColWidth="9.109375" defaultRowHeight="13.2" x14ac:dyDescent="0.25"/>
  <cols>
    <col min="3" max="3" width="50.6640625" bestFit="1" customWidth="1"/>
    <col min="9" max="9" width="27.6640625" bestFit="1" customWidth="1"/>
    <col min="12" max="12" width="50.6640625" bestFit="1" customWidth="1"/>
    <col min="18" max="18" width="27.6640625" bestFit="1" customWidth="1"/>
    <col min="19" max="20" width="0" hidden="1" customWidth="1"/>
    <col min="21" max="21" width="50.6640625" hidden="1" customWidth="1"/>
    <col min="22" max="26" width="0" hidden="1" customWidth="1"/>
    <col min="27" max="27" width="27.6640625" hidden="1" customWidth="1"/>
    <col min="28" max="29" width="0" hidden="1" customWidth="1"/>
    <col min="30" max="30" width="50.6640625" hidden="1" customWidth="1"/>
    <col min="31" max="35" width="0" hidden="1" customWidth="1"/>
    <col min="36" max="36" width="27.6640625" hidden="1" customWidth="1"/>
    <col min="37" max="41" width="0" hidden="1" customWidth="1"/>
    <col min="42" max="42" width="27.6640625" hidden="1" customWidth="1"/>
    <col min="43" max="43" width="0" hidden="1" customWidth="1"/>
    <col min="44" max="44" width="9.44140625" hidden="1" customWidth="1"/>
    <col min="45" max="45" width="38.44140625" hidden="1" customWidth="1"/>
    <col min="46" max="46" width="0" hidden="1" customWidth="1"/>
    <col min="47" max="47" width="10" hidden="1" customWidth="1"/>
    <col min="48" max="48" width="10.88671875" hidden="1" customWidth="1"/>
    <col min="49" max="49" width="15.33203125" hidden="1" customWidth="1"/>
    <col min="50" max="50" width="10.88671875" hidden="1" customWidth="1"/>
    <col min="51" max="51" width="27.88671875" hidden="1" customWidth="1"/>
    <col min="52" max="52" width="0" hidden="1" customWidth="1"/>
    <col min="53" max="53" width="9.44140625" hidden="1" customWidth="1"/>
    <col min="54" max="54" width="38.44140625" hidden="1" customWidth="1"/>
    <col min="55" max="55" width="0" hidden="1" customWidth="1"/>
    <col min="56" max="56" width="10" hidden="1" customWidth="1"/>
    <col min="57" max="57" width="0" hidden="1" customWidth="1"/>
    <col min="58" max="58" width="15.33203125" hidden="1" customWidth="1"/>
    <col min="59" max="59" width="0" hidden="1" customWidth="1"/>
    <col min="60" max="60" width="29.109375" hidden="1" customWidth="1"/>
    <col min="61" max="62" width="0" hidden="1" customWidth="1"/>
    <col min="63" max="63" width="38.44140625" hidden="1" customWidth="1"/>
    <col min="64" max="64" width="0" hidden="1" customWidth="1"/>
    <col min="65" max="65" width="10" hidden="1" customWidth="1"/>
    <col min="66" max="66" width="0" hidden="1" customWidth="1"/>
    <col min="67" max="67" width="12.88671875" hidden="1" customWidth="1"/>
    <col min="68" max="68" width="0" hidden="1" customWidth="1"/>
    <col min="69" max="69" width="27.88671875" hidden="1" customWidth="1"/>
    <col min="70" max="70" width="4.33203125" hidden="1" customWidth="1"/>
    <col min="71" max="71" width="8.44140625" hidden="1" customWidth="1"/>
    <col min="72" max="72" width="38.5546875" hidden="1" customWidth="1"/>
    <col min="73" max="73" width="0" hidden="1" customWidth="1"/>
    <col min="74" max="74" width="10.44140625" hidden="1" customWidth="1"/>
    <col min="75" max="75" width="9.109375" hidden="1" customWidth="1"/>
    <col min="76" max="76" width="14.109375" hidden="1" customWidth="1"/>
    <col min="77" max="77" width="0" hidden="1" customWidth="1"/>
    <col min="78" max="78" width="30.33203125" hidden="1" customWidth="1"/>
    <col min="79" max="79" width="4.6640625" hidden="1" customWidth="1"/>
    <col min="80" max="80" width="8.88671875" hidden="1" customWidth="1"/>
    <col min="81" max="81" width="40" hidden="1" customWidth="1"/>
    <col min="82" max="82" width="9.44140625" hidden="1" customWidth="1"/>
    <col min="83" max="83" width="11.109375" hidden="1" customWidth="1"/>
    <col min="84" max="84" width="8.109375" hidden="1" customWidth="1"/>
    <col min="85" max="85" width="13.88671875" hidden="1" customWidth="1"/>
    <col min="86" max="86" width="9.33203125" hidden="1" customWidth="1"/>
    <col min="87" max="87" width="30.33203125" hidden="1" customWidth="1"/>
    <col min="88" max="92" width="9.33203125" hidden="1" customWidth="1"/>
    <col min="93" max="93" width="30.6640625" hidden="1" customWidth="1"/>
  </cols>
  <sheetData>
    <row r="1" spans="1:93" ht="21" x14ac:dyDescent="0.4">
      <c r="A1" s="232" t="s">
        <v>218</v>
      </c>
      <c r="B1" s="233"/>
      <c r="C1" s="297" t="s">
        <v>230</v>
      </c>
      <c r="D1" s="233"/>
      <c r="E1" s="233"/>
      <c r="F1" s="233"/>
      <c r="G1" s="233"/>
      <c r="H1" s="233"/>
      <c r="I1" s="234"/>
      <c r="J1" s="232" t="s">
        <v>201</v>
      </c>
      <c r="K1" s="233"/>
      <c r="L1" s="242"/>
      <c r="M1" s="233"/>
      <c r="N1" s="233"/>
      <c r="O1" s="233"/>
      <c r="P1" s="233"/>
      <c r="Q1" s="233"/>
      <c r="R1" s="234"/>
      <c r="S1" s="232" t="s">
        <v>196</v>
      </c>
      <c r="T1" s="233"/>
      <c r="U1" s="242"/>
      <c r="V1" s="233"/>
      <c r="W1" s="233"/>
      <c r="X1" s="233"/>
      <c r="Y1" s="233"/>
      <c r="Z1" s="233"/>
      <c r="AA1" s="234"/>
      <c r="AB1" s="232" t="s">
        <v>191</v>
      </c>
      <c r="AC1" s="233"/>
      <c r="AD1" s="233"/>
      <c r="AE1" s="233"/>
      <c r="AF1" s="233"/>
      <c r="AG1" s="233"/>
      <c r="AH1" s="233"/>
      <c r="AI1" s="233"/>
      <c r="AJ1" s="234"/>
      <c r="AK1" s="232" t="s">
        <v>170</v>
      </c>
      <c r="AL1" s="233"/>
      <c r="AM1" s="233"/>
      <c r="AN1" s="233"/>
      <c r="AO1" s="233"/>
      <c r="AP1" s="233"/>
      <c r="AQ1" s="234"/>
      <c r="AR1" s="232" t="s">
        <v>159</v>
      </c>
      <c r="AS1" s="233"/>
      <c r="AT1" s="233"/>
      <c r="AU1" s="233"/>
      <c r="AV1" s="233"/>
      <c r="AW1" s="233"/>
      <c r="AX1" s="233"/>
      <c r="AY1" s="234"/>
      <c r="AZ1" s="232" t="s">
        <v>146</v>
      </c>
      <c r="BA1" s="233"/>
      <c r="BB1" s="233"/>
      <c r="BC1" s="233"/>
      <c r="BD1" s="233"/>
      <c r="BE1" s="233"/>
      <c r="BF1" s="233"/>
      <c r="BG1" s="233"/>
      <c r="BH1" s="234"/>
      <c r="BI1" s="231" t="s">
        <v>126</v>
      </c>
      <c r="BJ1" s="43"/>
      <c r="BK1" s="43"/>
      <c r="BL1" s="43"/>
      <c r="BM1" s="43"/>
      <c r="BN1" s="43"/>
      <c r="BO1" s="43"/>
      <c r="BP1" s="43"/>
      <c r="BQ1" s="44"/>
      <c r="BR1" s="48" t="s">
        <v>92</v>
      </c>
      <c r="BS1" s="43"/>
      <c r="BT1" s="43"/>
      <c r="BU1" s="43"/>
      <c r="BV1" s="43"/>
      <c r="BW1" s="43"/>
      <c r="BX1" s="43"/>
      <c r="BY1" s="43"/>
      <c r="BZ1" s="44"/>
      <c r="CA1" s="24" t="s">
        <v>77</v>
      </c>
      <c r="CJ1" s="24" t="s">
        <v>125</v>
      </c>
      <c r="CK1" s="114"/>
      <c r="CL1" s="114"/>
      <c r="CM1" s="114"/>
      <c r="CN1" s="114"/>
      <c r="CO1" s="114"/>
    </row>
    <row r="2" spans="1:93" ht="13.8" thickBot="1" x14ac:dyDescent="0.3">
      <c r="A2" s="235"/>
      <c r="B2" s="236"/>
      <c r="C2" s="236"/>
      <c r="D2" s="236"/>
      <c r="E2" s="236"/>
      <c r="F2" s="236"/>
      <c r="G2" s="236"/>
      <c r="H2" s="236"/>
      <c r="I2" s="237"/>
      <c r="J2" s="235"/>
      <c r="K2" s="236"/>
      <c r="L2" s="236"/>
      <c r="M2" s="236"/>
      <c r="N2" s="236"/>
      <c r="O2" s="236"/>
      <c r="P2" s="236"/>
      <c r="Q2" s="236"/>
      <c r="R2" s="237"/>
      <c r="S2" s="235"/>
      <c r="T2" s="236"/>
      <c r="U2" s="236"/>
      <c r="V2" s="236"/>
      <c r="W2" s="236"/>
      <c r="X2" s="236"/>
      <c r="Y2" s="236"/>
      <c r="Z2" s="236"/>
      <c r="AA2" s="237"/>
      <c r="AB2" s="235"/>
      <c r="AC2" s="236"/>
      <c r="AD2" s="236"/>
      <c r="AE2" s="236"/>
      <c r="AF2" s="236"/>
      <c r="AG2" s="236"/>
      <c r="AH2" s="236"/>
      <c r="AI2" s="236"/>
      <c r="AJ2" s="237"/>
      <c r="AK2" s="235"/>
      <c r="AL2" s="236"/>
      <c r="AM2" s="236"/>
      <c r="AN2" s="236"/>
      <c r="AO2" s="236"/>
      <c r="AP2" s="236"/>
      <c r="AQ2" s="238"/>
      <c r="AR2" s="235"/>
      <c r="AS2" s="236"/>
      <c r="AT2" s="236"/>
      <c r="AU2" s="236"/>
      <c r="AV2" s="236"/>
      <c r="AW2" s="236"/>
      <c r="AX2" s="236"/>
      <c r="AY2" s="237"/>
      <c r="AZ2" s="235"/>
      <c r="BA2" s="236"/>
      <c r="BB2" s="236"/>
      <c r="BC2" s="236"/>
      <c r="BD2" s="236"/>
      <c r="BE2" s="236"/>
      <c r="BF2" s="236"/>
      <c r="BG2" s="236"/>
      <c r="BH2" s="237"/>
      <c r="BI2" s="46"/>
      <c r="BJ2" s="46"/>
      <c r="BK2" s="46"/>
      <c r="BL2" s="46"/>
      <c r="BM2" s="46"/>
      <c r="BN2" s="46"/>
      <c r="BO2" s="46"/>
      <c r="BP2" s="46"/>
      <c r="BQ2" s="47"/>
      <c r="BR2" s="45"/>
      <c r="BS2" s="46"/>
      <c r="BT2" s="46"/>
      <c r="BU2" s="46"/>
      <c r="BV2" s="46"/>
      <c r="BW2" s="46"/>
      <c r="BX2" s="46"/>
      <c r="BY2" s="46"/>
      <c r="BZ2" s="47"/>
      <c r="CJ2" s="114"/>
      <c r="CK2" s="114"/>
      <c r="CL2" s="114"/>
      <c r="CM2" s="114"/>
      <c r="CN2" s="114"/>
      <c r="CO2" s="114"/>
    </row>
    <row r="3" spans="1:93" ht="13.8" thickBot="1" x14ac:dyDescent="0.3">
      <c r="A3" s="91"/>
      <c r="B3" s="92"/>
      <c r="C3" s="91"/>
      <c r="D3" s="171"/>
      <c r="E3" s="268"/>
      <c r="F3" s="268"/>
      <c r="G3" s="268"/>
      <c r="H3" s="268"/>
      <c r="I3" s="268"/>
      <c r="J3" s="91"/>
      <c r="K3" s="92"/>
      <c r="L3" s="91"/>
      <c r="M3" s="171"/>
      <c r="N3" s="268"/>
      <c r="O3" s="268"/>
      <c r="P3" s="268"/>
      <c r="Q3" s="268"/>
      <c r="R3" s="268"/>
      <c r="S3" s="91"/>
      <c r="T3" s="92"/>
      <c r="U3" s="91"/>
      <c r="V3" s="171"/>
      <c r="W3" s="268"/>
      <c r="X3" s="268"/>
      <c r="Y3" s="268"/>
      <c r="Z3" s="268"/>
      <c r="AA3" s="268"/>
      <c r="AB3" s="91"/>
      <c r="AC3" s="92"/>
      <c r="AD3" s="91"/>
      <c r="AE3" s="171"/>
      <c r="AF3" s="268"/>
      <c r="AG3" s="268"/>
      <c r="AH3" s="268"/>
      <c r="AI3" s="268"/>
      <c r="AJ3" s="268"/>
      <c r="AK3" s="171"/>
      <c r="AL3" s="268"/>
      <c r="AM3" s="268"/>
      <c r="AN3" s="268"/>
      <c r="AO3" s="268"/>
      <c r="AP3" s="268"/>
      <c r="AQ3" s="91"/>
      <c r="AR3" s="92"/>
      <c r="AS3" s="91"/>
      <c r="AT3" s="164" t="s">
        <v>164</v>
      </c>
      <c r="AU3" s="268"/>
      <c r="AV3" s="268"/>
      <c r="AW3" s="268"/>
      <c r="AX3" s="268"/>
      <c r="AY3" s="269"/>
      <c r="AZ3" s="91"/>
      <c r="BA3" s="92"/>
      <c r="BB3" s="91"/>
      <c r="BC3" s="164" t="s">
        <v>157</v>
      </c>
      <c r="BD3" s="268"/>
      <c r="BE3" s="268"/>
      <c r="BF3" s="268"/>
      <c r="BG3" s="268"/>
      <c r="BH3" s="269"/>
      <c r="BI3" s="91"/>
      <c r="BJ3" s="92"/>
      <c r="BK3" s="91"/>
      <c r="BL3" s="164" t="s">
        <v>144</v>
      </c>
      <c r="BM3" s="268"/>
      <c r="BN3" s="268"/>
      <c r="BO3" s="268"/>
      <c r="BP3" s="268"/>
      <c r="BQ3" s="269"/>
      <c r="BR3" s="91"/>
      <c r="BS3" s="92"/>
      <c r="BT3" s="91"/>
      <c r="BU3" s="164" t="s">
        <v>93</v>
      </c>
      <c r="BV3" s="268"/>
      <c r="BW3" s="268"/>
      <c r="BX3" s="268"/>
      <c r="BY3" s="268"/>
      <c r="BZ3" s="269"/>
      <c r="CA3" s="25"/>
      <c r="CB3" s="26"/>
      <c r="CC3" s="25"/>
      <c r="CD3" s="298" t="s">
        <v>88</v>
      </c>
      <c r="CE3" s="299"/>
      <c r="CF3" s="299"/>
      <c r="CG3" s="299"/>
      <c r="CH3" s="299"/>
      <c r="CI3" s="300"/>
      <c r="CJ3" s="265" t="s">
        <v>89</v>
      </c>
      <c r="CK3" s="115"/>
      <c r="CL3" s="115"/>
      <c r="CM3" s="115"/>
      <c r="CN3" s="115"/>
      <c r="CO3" s="116"/>
    </row>
    <row r="4" spans="1:93" ht="13.8" thickBot="1" x14ac:dyDescent="0.3">
      <c r="A4" s="63" t="s">
        <v>0</v>
      </c>
      <c r="B4" s="63" t="s">
        <v>1</v>
      </c>
      <c r="C4" s="109" t="s">
        <v>2</v>
      </c>
      <c r="D4" s="50" t="s">
        <v>3</v>
      </c>
      <c r="E4" s="53" t="s">
        <v>4</v>
      </c>
      <c r="F4" s="53" t="s">
        <v>5</v>
      </c>
      <c r="G4" s="53" t="s">
        <v>167</v>
      </c>
      <c r="H4" s="54" t="s">
        <v>5</v>
      </c>
      <c r="I4" s="54" t="s">
        <v>168</v>
      </c>
      <c r="J4" s="63" t="s">
        <v>0</v>
      </c>
      <c r="K4" s="63" t="s">
        <v>1</v>
      </c>
      <c r="L4" s="109" t="s">
        <v>2</v>
      </c>
      <c r="M4" s="50" t="s">
        <v>3</v>
      </c>
      <c r="N4" s="53" t="s">
        <v>4</v>
      </c>
      <c r="O4" s="53" t="s">
        <v>5</v>
      </c>
      <c r="P4" s="53" t="s">
        <v>167</v>
      </c>
      <c r="Q4" s="54" t="s">
        <v>5</v>
      </c>
      <c r="R4" s="54" t="s">
        <v>168</v>
      </c>
      <c r="S4" s="63" t="s">
        <v>0</v>
      </c>
      <c r="T4" s="63" t="s">
        <v>1</v>
      </c>
      <c r="U4" s="248" t="s">
        <v>2</v>
      </c>
      <c r="V4" s="50" t="s">
        <v>3</v>
      </c>
      <c r="W4" s="53" t="s">
        <v>4</v>
      </c>
      <c r="X4" s="53" t="s">
        <v>5</v>
      </c>
      <c r="Y4" s="53" t="s">
        <v>167</v>
      </c>
      <c r="Z4" s="54" t="s">
        <v>5</v>
      </c>
      <c r="AA4" s="54" t="s">
        <v>168</v>
      </c>
      <c r="AB4" s="63" t="s">
        <v>0</v>
      </c>
      <c r="AC4" s="63" t="s">
        <v>1</v>
      </c>
      <c r="AD4" s="248" t="s">
        <v>2</v>
      </c>
      <c r="AE4" s="50" t="s">
        <v>3</v>
      </c>
      <c r="AF4" s="53" t="s">
        <v>4</v>
      </c>
      <c r="AG4" s="53" t="s">
        <v>5</v>
      </c>
      <c r="AH4" s="53" t="s">
        <v>167</v>
      </c>
      <c r="AI4" s="54" t="s">
        <v>5</v>
      </c>
      <c r="AJ4" s="54" t="s">
        <v>168</v>
      </c>
      <c r="AK4" s="50" t="s">
        <v>3</v>
      </c>
      <c r="AL4" s="53" t="s">
        <v>4</v>
      </c>
      <c r="AM4" s="53" t="s">
        <v>5</v>
      </c>
      <c r="AN4" s="53" t="s">
        <v>167</v>
      </c>
      <c r="AO4" s="54" t="s">
        <v>5</v>
      </c>
      <c r="AP4" s="54" t="s">
        <v>168</v>
      </c>
      <c r="AQ4" s="63" t="s">
        <v>0</v>
      </c>
      <c r="AR4" s="63" t="s">
        <v>1</v>
      </c>
      <c r="AS4" s="248" t="s">
        <v>2</v>
      </c>
      <c r="AT4" s="50" t="s">
        <v>3</v>
      </c>
      <c r="AU4" s="53" t="s">
        <v>4</v>
      </c>
      <c r="AV4" s="53" t="s">
        <v>5</v>
      </c>
      <c r="AW4" s="53" t="s">
        <v>167</v>
      </c>
      <c r="AX4" s="54" t="s">
        <v>5</v>
      </c>
      <c r="AY4" s="54" t="s">
        <v>168</v>
      </c>
      <c r="AZ4" s="63" t="s">
        <v>0</v>
      </c>
      <c r="BA4" s="63" t="s">
        <v>1</v>
      </c>
      <c r="BB4" s="248" t="s">
        <v>2</v>
      </c>
      <c r="BC4" s="50" t="s">
        <v>3</v>
      </c>
      <c r="BD4" s="53" t="s">
        <v>4</v>
      </c>
      <c r="BE4" s="53" t="s">
        <v>5</v>
      </c>
      <c r="BF4" s="53" t="s">
        <v>167</v>
      </c>
      <c r="BG4" s="54" t="s">
        <v>5</v>
      </c>
      <c r="BH4" s="54" t="s">
        <v>169</v>
      </c>
      <c r="BI4" s="63" t="s">
        <v>0</v>
      </c>
      <c r="BJ4" s="63" t="s">
        <v>1</v>
      </c>
      <c r="BK4" s="248" t="s">
        <v>2</v>
      </c>
      <c r="BL4" s="50" t="s">
        <v>3</v>
      </c>
      <c r="BM4" s="53" t="s">
        <v>4</v>
      </c>
      <c r="BN4" s="53" t="s">
        <v>5</v>
      </c>
      <c r="BO4" s="53" t="s">
        <v>6</v>
      </c>
      <c r="BP4" s="54" t="s">
        <v>5</v>
      </c>
      <c r="BQ4" s="54" t="s">
        <v>76</v>
      </c>
      <c r="BR4" s="63" t="s">
        <v>0</v>
      </c>
      <c r="BS4" s="63" t="s">
        <v>1</v>
      </c>
      <c r="BT4" s="248" t="s">
        <v>2</v>
      </c>
      <c r="BU4" s="50" t="s">
        <v>3</v>
      </c>
      <c r="BV4" s="53" t="s">
        <v>4</v>
      </c>
      <c r="BW4" s="53" t="s">
        <v>5</v>
      </c>
      <c r="BX4" s="53" t="s">
        <v>6</v>
      </c>
      <c r="BY4" s="54" t="s">
        <v>5</v>
      </c>
      <c r="BZ4" s="54" t="s">
        <v>76</v>
      </c>
      <c r="CA4" s="206" t="s">
        <v>0</v>
      </c>
      <c r="CB4" s="52" t="s">
        <v>1</v>
      </c>
      <c r="CC4" s="51" t="s">
        <v>2</v>
      </c>
      <c r="CD4" s="52" t="s">
        <v>3</v>
      </c>
      <c r="CE4" s="53" t="s">
        <v>4</v>
      </c>
      <c r="CF4" s="53" t="s">
        <v>5</v>
      </c>
      <c r="CG4" s="53" t="s">
        <v>6</v>
      </c>
      <c r="CH4" s="54" t="s">
        <v>5</v>
      </c>
      <c r="CI4" s="54" t="s">
        <v>76</v>
      </c>
      <c r="CJ4" s="52" t="s">
        <v>3</v>
      </c>
      <c r="CK4" s="53" t="s">
        <v>4</v>
      </c>
      <c r="CL4" s="53" t="s">
        <v>5</v>
      </c>
      <c r="CM4" s="53" t="s">
        <v>6</v>
      </c>
      <c r="CN4" s="54" t="s">
        <v>5</v>
      </c>
      <c r="CO4" s="54" t="s">
        <v>76</v>
      </c>
    </row>
    <row r="5" spans="1:93" ht="13.8" thickBot="1" x14ac:dyDescent="0.3">
      <c r="A5" s="57" t="s">
        <v>7</v>
      </c>
      <c r="B5" s="57">
        <v>185626</v>
      </c>
      <c r="C5" s="96" t="s">
        <v>202</v>
      </c>
      <c r="D5" s="66">
        <v>18</v>
      </c>
      <c r="E5" s="81">
        <v>306</v>
      </c>
      <c r="F5" s="239">
        <f>(E5-N5)/ABS(N5)</f>
        <v>-0.13314447592067988</v>
      </c>
      <c r="G5" s="216">
        <v>24</v>
      </c>
      <c r="H5" s="239">
        <f>(G5-P5)/ABS(P5)</f>
        <v>-0.04</v>
      </c>
      <c r="I5" s="199">
        <f>G5/D5</f>
        <v>1.3333333333333333</v>
      </c>
      <c r="J5" s="57" t="s">
        <v>7</v>
      </c>
      <c r="K5" s="57">
        <v>185626</v>
      </c>
      <c r="L5" s="96" t="s">
        <v>202</v>
      </c>
      <c r="M5" s="66">
        <v>18</v>
      </c>
      <c r="N5" s="81">
        <v>353</v>
      </c>
      <c r="O5" s="239">
        <f>(N5-W5)/ABS(W5)</f>
        <v>1.7578125</v>
      </c>
      <c r="P5" s="216">
        <v>25</v>
      </c>
      <c r="Q5" s="239">
        <f>(P5-Y5)/ABS(Y5)</f>
        <v>0.66666666666666663</v>
      </c>
      <c r="R5" s="199">
        <f>P5/M5</f>
        <v>1.3888888888888888</v>
      </c>
      <c r="S5" s="57" t="s">
        <v>7</v>
      </c>
      <c r="T5" s="57">
        <v>185626</v>
      </c>
      <c r="U5" s="97" t="s">
        <v>94</v>
      </c>
      <c r="V5" s="66">
        <v>11</v>
      </c>
      <c r="W5" s="81">
        <v>128</v>
      </c>
      <c r="X5" s="239">
        <f>(W5-AF5)/ABS(AF5)</f>
        <v>-0.23809523809523808</v>
      </c>
      <c r="Y5" s="216">
        <v>15</v>
      </c>
      <c r="Z5" s="239">
        <f>(Y5-AH5)/ABS(AH5)</f>
        <v>-0.2857142857142857</v>
      </c>
      <c r="AA5" s="199">
        <f>Y5/V5</f>
        <v>1.3636363636363635</v>
      </c>
      <c r="AB5" s="57" t="s">
        <v>7</v>
      </c>
      <c r="AC5" s="57">
        <v>185626</v>
      </c>
      <c r="AD5" s="97" t="s">
        <v>94</v>
      </c>
      <c r="AE5" s="66">
        <v>21</v>
      </c>
      <c r="AF5" s="81">
        <v>168</v>
      </c>
      <c r="AG5" s="82">
        <f>(AF5-AL5)/ABS(AL5)</f>
        <v>-0.28813559322033899</v>
      </c>
      <c r="AH5" s="81">
        <v>21</v>
      </c>
      <c r="AI5" s="82">
        <f>(AH5-AN5)/ABS(AN5)</f>
        <v>-0.125</v>
      </c>
      <c r="AJ5" s="199">
        <f>AH5/AE5</f>
        <v>1</v>
      </c>
      <c r="AK5" s="17">
        <v>21</v>
      </c>
      <c r="AL5" s="19">
        <v>236</v>
      </c>
      <c r="AM5" s="87">
        <f>(AL5-AU5)/ABS(AU5)</f>
        <v>-6.3492063492063489E-2</v>
      </c>
      <c r="AN5" s="19">
        <v>24</v>
      </c>
      <c r="AO5" s="87">
        <f>(AN5-AW5)/ABS(AW5)</f>
        <v>-0.17241379310344829</v>
      </c>
      <c r="AP5" s="191">
        <f>AN5/AK5</f>
        <v>1.1428571428571428</v>
      </c>
      <c r="AQ5" s="57" t="s">
        <v>7</v>
      </c>
      <c r="AR5" s="57">
        <v>185626</v>
      </c>
      <c r="AS5" s="97" t="s">
        <v>94</v>
      </c>
      <c r="AT5" s="17">
        <v>21</v>
      </c>
      <c r="AU5" s="19">
        <v>252</v>
      </c>
      <c r="AV5" s="87">
        <f t="shared" ref="AV5:AV12" si="0">(AU5-BD5)/ABS(BD5)</f>
        <v>0.29896907216494845</v>
      </c>
      <c r="AW5" s="19">
        <v>29</v>
      </c>
      <c r="AX5" s="87">
        <f t="shared" ref="AX5:AX12" si="1">(AW5-BF5)/ABS(BF5)</f>
        <v>0.2608695652173913</v>
      </c>
      <c r="AY5" s="88">
        <f t="shared" ref="AY5:AY12" si="2">AW5/AT5</f>
        <v>1.3809523809523809</v>
      </c>
      <c r="AZ5" s="57" t="s">
        <v>7</v>
      </c>
      <c r="BA5" s="57">
        <v>185626</v>
      </c>
      <c r="BB5" s="97" t="s">
        <v>94</v>
      </c>
      <c r="BC5" s="17">
        <v>21</v>
      </c>
      <c r="BD5" s="19">
        <v>194</v>
      </c>
      <c r="BE5" s="87">
        <f>(BD5-BM5)/ABS(BM5)</f>
        <v>-0.18143459915611815</v>
      </c>
      <c r="BF5" s="19">
        <v>23</v>
      </c>
      <c r="BG5" s="87">
        <f>(BF5-BO5)/ABS(BO5)</f>
        <v>-0.3235294117647059</v>
      </c>
      <c r="BH5" s="88">
        <f>BF5/BC5</f>
        <v>1.0952380952380953</v>
      </c>
      <c r="BI5" s="57" t="s">
        <v>7</v>
      </c>
      <c r="BJ5" s="57">
        <v>185626</v>
      </c>
      <c r="BK5" s="97" t="s">
        <v>94</v>
      </c>
      <c r="BL5" s="17">
        <v>21</v>
      </c>
      <c r="BM5" s="19">
        <v>237</v>
      </c>
      <c r="BN5" s="87">
        <f t="shared" ref="BN5:BN8" si="3">(BM5-BV5)/ABS(BV5)</f>
        <v>-0.15053763440860216</v>
      </c>
      <c r="BO5" s="19">
        <v>34</v>
      </c>
      <c r="BP5" s="87">
        <f>(BO5-BX5)/ABS(BX5)</f>
        <v>0</v>
      </c>
      <c r="BQ5" s="88">
        <f>BO5/BL5</f>
        <v>1.6190476190476191</v>
      </c>
      <c r="BR5" s="57" t="s">
        <v>7</v>
      </c>
      <c r="BS5" s="57">
        <v>185626</v>
      </c>
      <c r="BT5" s="97" t="s">
        <v>94</v>
      </c>
      <c r="BU5" s="17">
        <v>33</v>
      </c>
      <c r="BV5" s="19">
        <v>279</v>
      </c>
      <c r="BW5" s="87">
        <f>(BV5-CE5)/ABS(CE5)</f>
        <v>-0.12264150943396226</v>
      </c>
      <c r="BX5" s="19">
        <v>34</v>
      </c>
      <c r="BY5" s="87">
        <f>(BX5-CG5)/ABS(CG5)</f>
        <v>-0.32</v>
      </c>
      <c r="BZ5" s="88">
        <f>BX5/BU5</f>
        <v>1.0303030303030303</v>
      </c>
      <c r="CA5" s="90" t="s">
        <v>7</v>
      </c>
      <c r="CB5" s="66">
        <v>185626</v>
      </c>
      <c r="CC5" s="1" t="s">
        <v>8</v>
      </c>
      <c r="CD5" s="2">
        <v>60</v>
      </c>
      <c r="CE5" s="19">
        <v>318</v>
      </c>
      <c r="CF5" s="42">
        <f>(CE5-CK5)/ABS(CK5)</f>
        <v>-3.134796238244514E-3</v>
      </c>
      <c r="CG5" s="19">
        <v>50</v>
      </c>
      <c r="CH5" s="3">
        <f>(CG5-CM5)/ABS(CM5)</f>
        <v>-0.16666666666666666</v>
      </c>
      <c r="CI5" s="27">
        <f>CG5/CD5</f>
        <v>0.83333333333333337</v>
      </c>
      <c r="CJ5" s="2">
        <v>60</v>
      </c>
      <c r="CK5" s="19">
        <v>319</v>
      </c>
      <c r="CL5" s="3">
        <v>-0.17357512953367876</v>
      </c>
      <c r="CM5" s="19">
        <v>60</v>
      </c>
      <c r="CN5" s="71">
        <v>0.25</v>
      </c>
      <c r="CO5" s="27">
        <f>CM5/CJ5</f>
        <v>1</v>
      </c>
    </row>
    <row r="6" spans="1:93" x14ac:dyDescent="0.25">
      <c r="A6" s="57"/>
      <c r="B6" s="58">
        <v>185482</v>
      </c>
      <c r="C6" s="97" t="s">
        <v>203</v>
      </c>
      <c r="D6" s="6">
        <v>45</v>
      </c>
      <c r="E6" s="5">
        <v>507</v>
      </c>
      <c r="F6" s="78">
        <f t="shared" ref="F6" si="4">(E6-N6)/ABS(N6)</f>
        <v>0.29667519181585678</v>
      </c>
      <c r="G6" s="20">
        <v>32</v>
      </c>
      <c r="H6" s="78">
        <f t="shared" ref="H6" si="5">(G6-P6)/ABS(P6)</f>
        <v>6.6666666666666666E-2</v>
      </c>
      <c r="I6" s="199">
        <f>G6/D6</f>
        <v>0.71111111111111114</v>
      </c>
      <c r="J6" s="57"/>
      <c r="K6" s="58">
        <v>185482</v>
      </c>
      <c r="L6" s="97" t="s">
        <v>203</v>
      </c>
      <c r="M6" s="6">
        <v>45</v>
      </c>
      <c r="N6" s="5">
        <v>391</v>
      </c>
      <c r="O6" s="78">
        <f t="shared" ref="O6" si="6">(N6-W6)/ABS(W6)</f>
        <v>0.32094594594594594</v>
      </c>
      <c r="P6" s="20">
        <v>30</v>
      </c>
      <c r="Q6" s="78">
        <f t="shared" ref="Q6" si="7">(P6-Y6)/ABS(Y6)</f>
        <v>0.66666666666666663</v>
      </c>
      <c r="R6" s="199">
        <f>P6/M6</f>
        <v>0.66666666666666663</v>
      </c>
      <c r="S6" s="57"/>
      <c r="T6" s="58">
        <v>185482</v>
      </c>
      <c r="U6" s="97" t="s">
        <v>95</v>
      </c>
      <c r="V6" s="6">
        <v>40</v>
      </c>
      <c r="W6" s="5">
        <v>296</v>
      </c>
      <c r="X6" s="78">
        <f t="shared" ref="X6:X7" si="8">(W6-AF6)/ABS(AF6)</f>
        <v>-0.41386138613861384</v>
      </c>
      <c r="Y6" s="20">
        <v>18</v>
      </c>
      <c r="Z6" s="78">
        <f t="shared" ref="Z6:Z7" si="9">(Y6-AH6)/ABS(AH6)</f>
        <v>-0.6470588235294118</v>
      </c>
      <c r="AA6" s="200">
        <f t="shared" ref="AA6" si="10">Y6/V6</f>
        <v>0.45</v>
      </c>
      <c r="AB6" s="57"/>
      <c r="AC6" s="58">
        <v>185482</v>
      </c>
      <c r="AD6" s="97" t="s">
        <v>95</v>
      </c>
      <c r="AE6" s="6">
        <v>40</v>
      </c>
      <c r="AF6" s="20">
        <v>505</v>
      </c>
      <c r="AG6" s="87">
        <f t="shared" ref="AG6:AG62" si="11">(AF6-AL6)/ABS(AL6)</f>
        <v>0.12472160356347439</v>
      </c>
      <c r="AH6" s="20">
        <v>51</v>
      </c>
      <c r="AI6" s="87">
        <f t="shared" ref="AI6:AI62" si="12">(AH6-AN6)/ABS(AN6)</f>
        <v>0.24390243902439024</v>
      </c>
      <c r="AJ6" s="200">
        <f t="shared" ref="AJ6" si="13">AH6/AE6</f>
        <v>1.2749999999999999</v>
      </c>
      <c r="AK6" s="4">
        <v>34</v>
      </c>
      <c r="AL6" s="20">
        <v>449</v>
      </c>
      <c r="AM6" s="87">
        <f>(AL6-AU6)/ABS(AU6)</f>
        <v>-0.13819577735124761</v>
      </c>
      <c r="AN6" s="20">
        <v>41</v>
      </c>
      <c r="AO6" s="87">
        <f>(AN6-AW6)/ABS(AW6)</f>
        <v>0.20588235294117646</v>
      </c>
      <c r="AP6" s="191">
        <f t="shared" ref="AP6:AP62" si="14">AN6/AK6</f>
        <v>1.2058823529411764</v>
      </c>
      <c r="AQ6" s="57"/>
      <c r="AR6" s="58">
        <v>185482</v>
      </c>
      <c r="AS6" s="97" t="s">
        <v>95</v>
      </c>
      <c r="AT6" s="4">
        <v>34</v>
      </c>
      <c r="AU6" s="20">
        <v>521</v>
      </c>
      <c r="AV6" s="87">
        <f t="shared" si="0"/>
        <v>0.21728971962616822</v>
      </c>
      <c r="AW6" s="20">
        <v>34</v>
      </c>
      <c r="AX6" s="87">
        <f t="shared" si="1"/>
        <v>-2.8571428571428571E-2</v>
      </c>
      <c r="AY6" s="79">
        <f t="shared" si="2"/>
        <v>1</v>
      </c>
      <c r="AZ6" s="57"/>
      <c r="BA6" s="58">
        <v>185482</v>
      </c>
      <c r="BB6" s="97" t="s">
        <v>95</v>
      </c>
      <c r="BC6" s="4">
        <v>22</v>
      </c>
      <c r="BD6" s="20">
        <v>428</v>
      </c>
      <c r="BE6" s="87">
        <f t="shared" ref="BE6:BE9" si="15">(BD6-BM6)/ABS(BM6)</f>
        <v>-0.1541501976284585</v>
      </c>
      <c r="BF6" s="20">
        <v>35</v>
      </c>
      <c r="BG6" s="87">
        <f t="shared" ref="BG6:BG12" si="16">(BF6-BO6)/ABS(BO6)</f>
        <v>0.29629629629629628</v>
      </c>
      <c r="BH6" s="79">
        <f>BF6/BC6</f>
        <v>1.5909090909090908</v>
      </c>
      <c r="BI6" s="57"/>
      <c r="BJ6" s="58">
        <v>185482</v>
      </c>
      <c r="BK6" s="97" t="s">
        <v>95</v>
      </c>
      <c r="BL6" s="4">
        <v>22</v>
      </c>
      <c r="BM6" s="20">
        <v>506</v>
      </c>
      <c r="BN6" s="87">
        <f t="shared" si="3"/>
        <v>8.3511777301927201E-2</v>
      </c>
      <c r="BO6" s="20">
        <v>27</v>
      </c>
      <c r="BP6" s="87">
        <f>(BO6-BX6)/ABS(BX6)</f>
        <v>-0.32500000000000001</v>
      </c>
      <c r="BQ6" s="79">
        <f>BO6/BL6</f>
        <v>1.2272727272727273</v>
      </c>
      <c r="BR6" s="57"/>
      <c r="BS6" s="58">
        <v>185482</v>
      </c>
      <c r="BT6" s="97" t="s">
        <v>95</v>
      </c>
      <c r="BU6" s="4">
        <v>20</v>
      </c>
      <c r="BV6" s="20">
        <v>467</v>
      </c>
      <c r="BW6" s="78" t="s">
        <v>82</v>
      </c>
      <c r="BX6" s="20">
        <v>40</v>
      </c>
      <c r="BY6" s="78" t="s">
        <v>82</v>
      </c>
      <c r="BZ6" s="79">
        <f>BX6/BU6</f>
        <v>2</v>
      </c>
      <c r="CA6" s="74"/>
      <c r="CB6" s="2"/>
      <c r="CC6" s="18"/>
      <c r="CD6" s="2"/>
      <c r="CE6" s="19"/>
      <c r="CF6" s="42"/>
      <c r="CG6" s="19"/>
      <c r="CH6" s="3"/>
      <c r="CI6" s="27"/>
      <c r="CJ6" s="2"/>
      <c r="CK6" s="19"/>
      <c r="CL6" s="3"/>
      <c r="CM6" s="19"/>
      <c r="CN6" s="71"/>
      <c r="CO6" s="27"/>
    </row>
    <row r="7" spans="1:93" ht="13.8" thickBot="1" x14ac:dyDescent="0.3">
      <c r="A7" s="59"/>
      <c r="B7" s="59">
        <v>185771</v>
      </c>
      <c r="C7" s="99" t="s">
        <v>9</v>
      </c>
      <c r="D7" s="129">
        <v>20</v>
      </c>
      <c r="E7" s="40">
        <v>105</v>
      </c>
      <c r="F7" s="87">
        <f t="shared" ref="F7" si="17">(E7-N7)/ABS(N7)</f>
        <v>6.0606060606060608E-2</v>
      </c>
      <c r="G7" s="240">
        <v>33</v>
      </c>
      <c r="H7" s="87">
        <f t="shared" ref="H7" si="18">(G7-P7)/ABS(P7)</f>
        <v>0.73684210526315785</v>
      </c>
      <c r="I7" s="202">
        <f t="shared" ref="I7:I8" si="19">G7/D7</f>
        <v>1.65</v>
      </c>
      <c r="J7" s="59"/>
      <c r="K7" s="59">
        <v>185771</v>
      </c>
      <c r="L7" s="99" t="s">
        <v>9</v>
      </c>
      <c r="M7" s="129">
        <v>20</v>
      </c>
      <c r="N7" s="40">
        <v>99</v>
      </c>
      <c r="O7" s="87">
        <f t="shared" ref="O7" si="20">(N7-W7)/ABS(W7)</f>
        <v>3.125E-2</v>
      </c>
      <c r="P7" s="240">
        <v>19</v>
      </c>
      <c r="Q7" s="87">
        <f t="shared" ref="Q7" si="21">(P7-Y7)/ABS(Y7)</f>
        <v>-9.5238095238095233E-2</v>
      </c>
      <c r="R7" s="202">
        <f t="shared" ref="R7:R22" si="22">P7/M7</f>
        <v>0.95</v>
      </c>
      <c r="S7" s="59"/>
      <c r="T7" s="59">
        <v>185771</v>
      </c>
      <c r="U7" s="99" t="s">
        <v>9</v>
      </c>
      <c r="V7" s="129">
        <v>20</v>
      </c>
      <c r="W7" s="40">
        <v>96</v>
      </c>
      <c r="X7" s="87">
        <f t="shared" si="8"/>
        <v>-0.14285714285714285</v>
      </c>
      <c r="Y7" s="240">
        <v>21</v>
      </c>
      <c r="Z7" s="87">
        <f t="shared" si="9"/>
        <v>-0.22222222222222221</v>
      </c>
      <c r="AA7" s="202">
        <f t="shared" ref="AA7:AA22" si="23">Y7/V7</f>
        <v>1.05</v>
      </c>
      <c r="AB7" s="59"/>
      <c r="AC7" s="59">
        <v>185771</v>
      </c>
      <c r="AD7" s="99" t="s">
        <v>9</v>
      </c>
      <c r="AE7" s="129">
        <v>20</v>
      </c>
      <c r="AF7" s="40">
        <v>112</v>
      </c>
      <c r="AG7" s="201">
        <f t="shared" si="11"/>
        <v>-3.4482758620689655E-2</v>
      </c>
      <c r="AH7" s="40">
        <v>27</v>
      </c>
      <c r="AI7" s="201">
        <f t="shared" si="12"/>
        <v>0.08</v>
      </c>
      <c r="AJ7" s="202">
        <f t="shared" ref="AJ7:AJ33" si="24">AH7/AE7</f>
        <v>1.35</v>
      </c>
      <c r="AK7" s="10">
        <v>20</v>
      </c>
      <c r="AL7" s="21">
        <v>116</v>
      </c>
      <c r="AM7" s="133">
        <f t="shared" ref="AM7:AM12" si="25">(AL7-AU7)/ABS(AU7)</f>
        <v>0.45</v>
      </c>
      <c r="AN7" s="21">
        <v>25</v>
      </c>
      <c r="AO7" s="133">
        <f t="shared" ref="AO7:AO12" si="26">(AN7-AW7)/ABS(AW7)</f>
        <v>1.2727272727272727</v>
      </c>
      <c r="AP7" s="193">
        <f t="shared" si="14"/>
        <v>1.25</v>
      </c>
      <c r="AQ7" s="59"/>
      <c r="AR7" s="59">
        <v>185771</v>
      </c>
      <c r="AS7" s="99" t="s">
        <v>9</v>
      </c>
      <c r="AT7" s="10">
        <v>20</v>
      </c>
      <c r="AU7" s="21">
        <v>80</v>
      </c>
      <c r="AV7" s="133">
        <f t="shared" si="0"/>
        <v>-0.23809523809523808</v>
      </c>
      <c r="AW7" s="21">
        <v>11</v>
      </c>
      <c r="AX7" s="133">
        <f t="shared" si="1"/>
        <v>-0.59259259259259256</v>
      </c>
      <c r="AY7" s="86">
        <f t="shared" si="2"/>
        <v>0.55000000000000004</v>
      </c>
      <c r="AZ7" s="59"/>
      <c r="BA7" s="59">
        <v>185771</v>
      </c>
      <c r="BB7" s="99" t="s">
        <v>9</v>
      </c>
      <c r="BC7" s="10">
        <v>20</v>
      </c>
      <c r="BD7" s="21">
        <v>105</v>
      </c>
      <c r="BE7" s="133">
        <f t="shared" si="15"/>
        <v>0.3125</v>
      </c>
      <c r="BF7" s="21">
        <v>27</v>
      </c>
      <c r="BG7" s="133">
        <f t="shared" si="16"/>
        <v>0.8</v>
      </c>
      <c r="BH7" s="86">
        <f>BF7/BC7</f>
        <v>1.35</v>
      </c>
      <c r="BI7" s="59"/>
      <c r="BJ7" s="59">
        <v>185771</v>
      </c>
      <c r="BK7" s="99" t="s">
        <v>9</v>
      </c>
      <c r="BL7" s="10">
        <v>20</v>
      </c>
      <c r="BM7" s="21">
        <v>80</v>
      </c>
      <c r="BN7" s="133">
        <f t="shared" si="3"/>
        <v>0.17647058823529413</v>
      </c>
      <c r="BO7" s="21">
        <v>15</v>
      </c>
      <c r="BP7" s="133">
        <f>(BO7-BX7)/ABS(BX7)</f>
        <v>0</v>
      </c>
      <c r="BQ7" s="86">
        <f>BO7/BL7</f>
        <v>0.75</v>
      </c>
      <c r="BR7" s="59"/>
      <c r="BS7" s="59">
        <v>185771</v>
      </c>
      <c r="BT7" s="99" t="s">
        <v>9</v>
      </c>
      <c r="BU7" s="10">
        <v>20</v>
      </c>
      <c r="BV7" s="21">
        <v>68</v>
      </c>
      <c r="BW7" s="133">
        <f>(BV7-CE7)/ABS(CE7)</f>
        <v>-0.18072289156626506</v>
      </c>
      <c r="BX7" s="21">
        <v>15</v>
      </c>
      <c r="BY7" s="133">
        <f t="shared" ref="BY7:BY18" si="27">(BX7-CG7)/ABS(CG7)</f>
        <v>-0.21052631578947367</v>
      </c>
      <c r="BZ7" s="86">
        <f>BX7/BU7</f>
        <v>0.75</v>
      </c>
      <c r="CA7" s="76"/>
      <c r="CB7" s="12">
        <v>185771</v>
      </c>
      <c r="CC7" s="11" t="s">
        <v>9</v>
      </c>
      <c r="CD7" s="12">
        <v>10</v>
      </c>
      <c r="CE7" s="21">
        <v>83</v>
      </c>
      <c r="CF7" s="38">
        <f t="shared" ref="CF7:CF18" si="28">(CE7-CK7)/ABS(CK7)</f>
        <v>0.33870967741935482</v>
      </c>
      <c r="CG7" s="40">
        <v>19</v>
      </c>
      <c r="CH7" s="38">
        <f>(CG7-CM7)/ABS(CM7)</f>
        <v>0.35714285714285715</v>
      </c>
      <c r="CI7" s="27">
        <f t="shared" ref="CI7:CI29" si="29">CG7/CD7</f>
        <v>1.9</v>
      </c>
      <c r="CJ7" s="12">
        <v>10</v>
      </c>
      <c r="CK7" s="21">
        <v>62</v>
      </c>
      <c r="CL7" s="117">
        <v>-0.19480519480519501</v>
      </c>
      <c r="CM7" s="21">
        <v>14</v>
      </c>
      <c r="CN7" s="118">
        <v>0</v>
      </c>
      <c r="CO7" s="27">
        <f>CM7/CJ7</f>
        <v>1.4</v>
      </c>
    </row>
    <row r="8" spans="1:93" ht="13.8" thickBot="1" x14ac:dyDescent="0.3">
      <c r="A8" s="175"/>
      <c r="B8" s="175"/>
      <c r="C8" s="176" t="s">
        <v>10</v>
      </c>
      <c r="D8" s="177">
        <f>SUM(D5:D7)</f>
        <v>83</v>
      </c>
      <c r="E8" s="183">
        <f>SUM(E5:E7)</f>
        <v>918</v>
      </c>
      <c r="F8" s="208">
        <f>(E8-N8)/ABS(N8)</f>
        <v>8.8967971530249115E-2</v>
      </c>
      <c r="G8" s="183">
        <f>SUM(G5:G7)</f>
        <v>89</v>
      </c>
      <c r="H8" s="208">
        <f>(G8-P8)/ABS(P8)</f>
        <v>0.20270270270270271</v>
      </c>
      <c r="I8" s="194">
        <f t="shared" si="19"/>
        <v>1.072289156626506</v>
      </c>
      <c r="J8" s="175"/>
      <c r="K8" s="175"/>
      <c r="L8" s="176" t="s">
        <v>10</v>
      </c>
      <c r="M8" s="177">
        <f>SUM(M5:M7)</f>
        <v>83</v>
      </c>
      <c r="N8" s="183">
        <f>SUM(N5:N7)</f>
        <v>843</v>
      </c>
      <c r="O8" s="208">
        <f>(N8-W8)/ABS(W8)</f>
        <v>0.62115384615384617</v>
      </c>
      <c r="P8" s="183">
        <f>SUM(P5:P7)</f>
        <v>74</v>
      </c>
      <c r="Q8" s="208">
        <f>(P8-Y8)/ABS(Y8)</f>
        <v>0.37037037037037035</v>
      </c>
      <c r="R8" s="194">
        <f t="shared" si="22"/>
        <v>0.89156626506024095</v>
      </c>
      <c r="S8" s="175"/>
      <c r="T8" s="175"/>
      <c r="U8" s="176" t="s">
        <v>10</v>
      </c>
      <c r="V8" s="177">
        <f>SUM(V5:V7)</f>
        <v>71</v>
      </c>
      <c r="W8" s="183">
        <f>SUM(W5:W7)</f>
        <v>520</v>
      </c>
      <c r="X8" s="208">
        <f>(W8-AF8)/ABS(AF8)</f>
        <v>-0.33757961783439489</v>
      </c>
      <c r="Y8" s="183">
        <f>SUM(Y5:Y7)</f>
        <v>54</v>
      </c>
      <c r="Z8" s="208">
        <f>(Y8-AH8)/ABS(AH8)</f>
        <v>-0.45454545454545453</v>
      </c>
      <c r="AA8" s="194">
        <f t="shared" si="23"/>
        <v>0.76056338028169013</v>
      </c>
      <c r="AB8" s="175"/>
      <c r="AC8" s="175"/>
      <c r="AD8" s="176" t="s">
        <v>10</v>
      </c>
      <c r="AE8" s="177">
        <f>SUM(AE5:AE7)</f>
        <v>81</v>
      </c>
      <c r="AF8" s="183">
        <f>SUM(AF5:AF7)</f>
        <v>785</v>
      </c>
      <c r="AG8" s="208">
        <f t="shared" si="11"/>
        <v>-1.9975031210986267E-2</v>
      </c>
      <c r="AH8" s="183">
        <f>SUM(AH5:AH7)</f>
        <v>99</v>
      </c>
      <c r="AI8" s="208">
        <f t="shared" si="12"/>
        <v>0.1</v>
      </c>
      <c r="AJ8" s="194">
        <f t="shared" si="24"/>
        <v>1.2222222222222223</v>
      </c>
      <c r="AK8" s="177">
        <f>SUM(AK5:AK7)</f>
        <v>75</v>
      </c>
      <c r="AL8" s="177">
        <f>SUM(AL5:AL7)</f>
        <v>801</v>
      </c>
      <c r="AM8" s="178">
        <f t="shared" si="25"/>
        <v>-6.096131301289566E-2</v>
      </c>
      <c r="AN8" s="177">
        <f>SUM(AN5:AN7)</f>
        <v>90</v>
      </c>
      <c r="AO8" s="192">
        <f t="shared" si="26"/>
        <v>0.21621621621621623</v>
      </c>
      <c r="AP8" s="194">
        <f t="shared" si="14"/>
        <v>1.2</v>
      </c>
      <c r="AQ8" s="183"/>
      <c r="AR8" s="175"/>
      <c r="AS8" s="176" t="s">
        <v>10</v>
      </c>
      <c r="AT8" s="177">
        <f>SUM(AT5:AT7)</f>
        <v>75</v>
      </c>
      <c r="AU8" s="180">
        <f>SUM(AU5:AU7)</f>
        <v>853</v>
      </c>
      <c r="AV8" s="178">
        <f t="shared" si="0"/>
        <v>0.17331499312242091</v>
      </c>
      <c r="AW8" s="181">
        <f>SUM(AW5:AW7)</f>
        <v>74</v>
      </c>
      <c r="AX8" s="179">
        <f t="shared" si="1"/>
        <v>-0.12941176470588237</v>
      </c>
      <c r="AY8" s="182">
        <f t="shared" si="2"/>
        <v>0.98666666666666669</v>
      </c>
      <c r="AZ8" s="175"/>
      <c r="BA8" s="175"/>
      <c r="BB8" s="176" t="s">
        <v>10</v>
      </c>
      <c r="BC8" s="177">
        <f>SUM(BC5:BC7)</f>
        <v>63</v>
      </c>
      <c r="BD8" s="180">
        <f>SUM(BD5:BD7)</f>
        <v>727</v>
      </c>
      <c r="BE8" s="178">
        <f>(BD8-BM8)/ABS(BM8)</f>
        <v>-0.1166464155528554</v>
      </c>
      <c r="BF8" s="181">
        <f>SUM(BF5:BF7)</f>
        <v>85</v>
      </c>
      <c r="BG8" s="179">
        <f t="shared" si="16"/>
        <v>0.11842105263157894</v>
      </c>
      <c r="BH8" s="182">
        <f>BF8/BC8</f>
        <v>1.3492063492063493</v>
      </c>
      <c r="BI8" s="175"/>
      <c r="BJ8" s="175"/>
      <c r="BK8" s="176" t="s">
        <v>10</v>
      </c>
      <c r="BL8" s="177">
        <f>SUM(BL5:BL7)</f>
        <v>63</v>
      </c>
      <c r="BM8" s="180">
        <f>SUM(BM5:BM7)</f>
        <v>823</v>
      </c>
      <c r="BN8" s="178">
        <f t="shared" si="3"/>
        <v>1.1056511056511056E-2</v>
      </c>
      <c r="BO8" s="181">
        <f>SUM(BO5:BO7)</f>
        <v>76</v>
      </c>
      <c r="BP8" s="179">
        <f t="shared" ref="BP8:BP19" si="30">(BO8-BX8)/ABS(BX8)</f>
        <v>-0.14606741573033707</v>
      </c>
      <c r="BQ8" s="182">
        <f>BO8/BL8</f>
        <v>1.2063492063492063</v>
      </c>
      <c r="BR8" s="175"/>
      <c r="BS8" s="175"/>
      <c r="BT8" s="176" t="s">
        <v>10</v>
      </c>
      <c r="BU8" s="177">
        <f>SUM(BU5:BU7)</f>
        <v>73</v>
      </c>
      <c r="BV8" s="180">
        <f>SUM(BV5:BV7)</f>
        <v>814</v>
      </c>
      <c r="BW8" s="178">
        <f t="shared" ref="BW8:BW18" si="31">(BV8-CE8)/ABS(CE8)</f>
        <v>1.0299251870324189</v>
      </c>
      <c r="BX8" s="181">
        <f>SUM(BX5:BX7)</f>
        <v>89</v>
      </c>
      <c r="BY8" s="179">
        <f t="shared" si="27"/>
        <v>0.28985507246376813</v>
      </c>
      <c r="BZ8" s="182">
        <f>BX8/BU8</f>
        <v>1.2191780821917808</v>
      </c>
      <c r="CA8" s="85"/>
      <c r="CB8" s="15"/>
      <c r="CC8" s="14" t="s">
        <v>10</v>
      </c>
      <c r="CD8" s="15">
        <f>SUM(CD5:CD7)</f>
        <v>70</v>
      </c>
      <c r="CE8" s="16">
        <f>SUM(CE5:CE7)</f>
        <v>401</v>
      </c>
      <c r="CF8" s="36">
        <f t="shared" si="28"/>
        <v>5.2493438320209973E-2</v>
      </c>
      <c r="CG8" s="37">
        <f>SUM(CG5:CG7)</f>
        <v>69</v>
      </c>
      <c r="CH8" s="36">
        <f t="shared" ref="CH8:CH18" si="32">(CG8-CM8)/ABS(CM8)</f>
        <v>-6.7567567567567571E-2</v>
      </c>
      <c r="CI8" s="28">
        <f t="shared" si="29"/>
        <v>0.98571428571428577</v>
      </c>
      <c r="CJ8" s="15">
        <f>SUM(CJ5:CJ7)</f>
        <v>70</v>
      </c>
      <c r="CK8" s="16">
        <f>SUM(CK5:CK7)</f>
        <v>381</v>
      </c>
      <c r="CL8" s="120">
        <v>-0.13001605136436598</v>
      </c>
      <c r="CM8" s="16">
        <f>SUM(CM5:CM7)</f>
        <v>74</v>
      </c>
      <c r="CN8" s="121">
        <v>0.17241379310344829</v>
      </c>
      <c r="CO8" s="28">
        <f>CM8/CJ8</f>
        <v>1.0571428571428572</v>
      </c>
    </row>
    <row r="9" spans="1:93" x14ac:dyDescent="0.25">
      <c r="A9" s="57" t="s">
        <v>11</v>
      </c>
      <c r="B9" s="58">
        <v>185874</v>
      </c>
      <c r="C9" s="97" t="s">
        <v>12</v>
      </c>
      <c r="D9" s="6">
        <v>60</v>
      </c>
      <c r="E9" s="5">
        <v>4437</v>
      </c>
      <c r="F9" s="78">
        <f t="shared" ref="F9:F11" si="33">(E9-N9)/ABS(N9)</f>
        <v>0.10318249627051218</v>
      </c>
      <c r="G9" s="4">
        <v>810</v>
      </c>
      <c r="H9" s="87">
        <f>(G9-P9)/ABS(P9)</f>
        <v>0.13128491620111732</v>
      </c>
      <c r="I9" s="200">
        <f t="shared" ref="I9:I22" si="34">G9/D9</f>
        <v>13.5</v>
      </c>
      <c r="J9" s="58"/>
      <c r="K9" s="58">
        <v>185874</v>
      </c>
      <c r="L9" s="97" t="s">
        <v>12</v>
      </c>
      <c r="M9" s="6">
        <v>60</v>
      </c>
      <c r="N9" s="5">
        <v>4022</v>
      </c>
      <c r="O9" s="78">
        <f t="shared" ref="O9:O11" si="35">(N9-W9)/ABS(W9)</f>
        <v>7.1961620469083151E-2</v>
      </c>
      <c r="P9" s="4">
        <v>716</v>
      </c>
      <c r="Q9" s="87">
        <f>(P9-Y9)/ABS(Y9)</f>
        <v>4.2212518195050945E-2</v>
      </c>
      <c r="R9" s="200">
        <f t="shared" si="22"/>
        <v>11.933333333333334</v>
      </c>
      <c r="S9" s="58"/>
      <c r="T9" s="58">
        <v>185874</v>
      </c>
      <c r="U9" s="97" t="s">
        <v>12</v>
      </c>
      <c r="V9" s="6">
        <v>60</v>
      </c>
      <c r="W9" s="5">
        <v>3752</v>
      </c>
      <c r="X9" s="78">
        <f t="shared" ref="X9:X11" si="36">(W9-AF9)/ABS(AF9)</f>
        <v>-3.9672382902482727E-2</v>
      </c>
      <c r="Y9" s="4">
        <v>687</v>
      </c>
      <c r="Z9" s="87">
        <f>(Y9-AH9)/ABS(AH9)</f>
        <v>0.17035775127768313</v>
      </c>
      <c r="AA9" s="200">
        <f t="shared" si="23"/>
        <v>11.45</v>
      </c>
      <c r="AB9" s="58"/>
      <c r="AC9" s="58">
        <v>185874</v>
      </c>
      <c r="AD9" s="97" t="s">
        <v>12</v>
      </c>
      <c r="AE9" s="6">
        <v>60</v>
      </c>
      <c r="AF9" s="20">
        <v>3907</v>
      </c>
      <c r="AG9" s="87">
        <f t="shared" si="11"/>
        <v>0.17539109506618533</v>
      </c>
      <c r="AH9" s="20">
        <v>587</v>
      </c>
      <c r="AI9" s="87">
        <f t="shared" si="12"/>
        <v>0.2678185745140389</v>
      </c>
      <c r="AJ9" s="200">
        <f t="shared" si="24"/>
        <v>9.7833333333333332</v>
      </c>
      <c r="AK9" s="4">
        <v>60</v>
      </c>
      <c r="AL9" s="20">
        <v>3324</v>
      </c>
      <c r="AM9" s="87">
        <f t="shared" si="25"/>
        <v>-7.4094707520891367E-2</v>
      </c>
      <c r="AN9" s="20">
        <v>463</v>
      </c>
      <c r="AO9" s="87">
        <f t="shared" si="26"/>
        <v>-0.1551094890510949</v>
      </c>
      <c r="AP9" s="191">
        <f t="shared" si="14"/>
        <v>7.7166666666666668</v>
      </c>
      <c r="AQ9" s="58"/>
      <c r="AR9" s="58">
        <v>185874</v>
      </c>
      <c r="AS9" s="97" t="s">
        <v>12</v>
      </c>
      <c r="AT9" s="4">
        <v>60</v>
      </c>
      <c r="AU9" s="20">
        <v>3590</v>
      </c>
      <c r="AV9" s="87">
        <f t="shared" si="0"/>
        <v>1.2979683972911963E-2</v>
      </c>
      <c r="AW9" s="20">
        <v>548</v>
      </c>
      <c r="AX9" s="87">
        <f t="shared" si="1"/>
        <v>1.8281535648994515E-3</v>
      </c>
      <c r="AY9" s="79">
        <f t="shared" si="2"/>
        <v>9.1333333333333329</v>
      </c>
      <c r="AZ9" s="58"/>
      <c r="BA9" s="58">
        <v>185874</v>
      </c>
      <c r="BB9" s="97" t="s">
        <v>12</v>
      </c>
      <c r="BC9" s="4">
        <v>60</v>
      </c>
      <c r="BD9" s="20">
        <v>3544</v>
      </c>
      <c r="BE9" s="87">
        <f t="shared" si="15"/>
        <v>2.5759768451519536E-2</v>
      </c>
      <c r="BF9" s="20">
        <v>547</v>
      </c>
      <c r="BG9" s="87">
        <f t="shared" si="16"/>
        <v>6.6276803118908378E-2</v>
      </c>
      <c r="BH9" s="79">
        <f t="shared" ref="BH9:BH11" si="37">BF9/BC9</f>
        <v>9.1166666666666671</v>
      </c>
      <c r="BI9" s="58"/>
      <c r="BJ9" s="58">
        <v>185874</v>
      </c>
      <c r="BK9" s="97" t="s">
        <v>12</v>
      </c>
      <c r="BL9" s="4">
        <v>60</v>
      </c>
      <c r="BM9" s="20">
        <v>3455</v>
      </c>
      <c r="BN9" s="87">
        <f t="shared" ref="BN9:BN19" si="38">(BM9-BV9)/ABS(BV9)</f>
        <v>1.4386376981796829E-2</v>
      </c>
      <c r="BO9" s="20">
        <v>513</v>
      </c>
      <c r="BP9" s="87">
        <f t="shared" si="30"/>
        <v>5.3388090349075976E-2</v>
      </c>
      <c r="BQ9" s="79">
        <f t="shared" ref="BQ9:BQ18" si="39">BO9/BL9</f>
        <v>8.5500000000000007</v>
      </c>
      <c r="BR9" s="58"/>
      <c r="BS9" s="58">
        <v>185874</v>
      </c>
      <c r="BT9" s="97" t="s">
        <v>12</v>
      </c>
      <c r="BU9" s="4">
        <v>60</v>
      </c>
      <c r="BV9" s="20">
        <v>3406</v>
      </c>
      <c r="BW9" s="87">
        <f t="shared" si="31"/>
        <v>-6.4177362893815633E-3</v>
      </c>
      <c r="BX9" s="20">
        <v>487</v>
      </c>
      <c r="BY9" s="87">
        <f t="shared" si="27"/>
        <v>1.0373443983402489E-2</v>
      </c>
      <c r="BZ9" s="79">
        <f t="shared" ref="BZ9:BZ71" si="40">BX9/BU9</f>
        <v>8.1166666666666671</v>
      </c>
      <c r="CA9" s="75"/>
      <c r="CB9" s="6">
        <v>185874</v>
      </c>
      <c r="CC9" s="5" t="s">
        <v>12</v>
      </c>
      <c r="CD9" s="6">
        <v>60</v>
      </c>
      <c r="CE9" s="20">
        <v>3428</v>
      </c>
      <c r="CF9" s="3">
        <f t="shared" si="28"/>
        <v>7.1919949968730454E-2</v>
      </c>
      <c r="CG9" s="20">
        <v>482</v>
      </c>
      <c r="CH9" s="3">
        <f t="shared" si="32"/>
        <v>-0.13774597495527727</v>
      </c>
      <c r="CI9" s="27">
        <f t="shared" si="29"/>
        <v>8.0333333333333332</v>
      </c>
      <c r="CJ9" s="6">
        <v>60</v>
      </c>
      <c r="CK9" s="20">
        <v>3198</v>
      </c>
      <c r="CL9" s="8">
        <v>4.7837483617300128E-2</v>
      </c>
      <c r="CM9" s="20">
        <v>559</v>
      </c>
      <c r="CN9" s="9">
        <v>4.6816479400749067E-2</v>
      </c>
      <c r="CO9" s="27">
        <f t="shared" ref="CO9:CO24" si="41">CM9/CJ9</f>
        <v>9.3166666666666664</v>
      </c>
    </row>
    <row r="10" spans="1:93" x14ac:dyDescent="0.25">
      <c r="A10" s="58"/>
      <c r="B10" s="58">
        <v>185724</v>
      </c>
      <c r="C10" s="97" t="s">
        <v>13</v>
      </c>
      <c r="D10" s="6">
        <v>224</v>
      </c>
      <c r="E10" s="5">
        <v>5254</v>
      </c>
      <c r="F10" s="78">
        <f t="shared" si="33"/>
        <v>9.4140249759846299E-3</v>
      </c>
      <c r="G10" s="4">
        <v>1861</v>
      </c>
      <c r="H10" s="87">
        <f t="shared" ref="H10:H11" si="42">(G10-P10)/ABS(P10)</f>
        <v>1.4168937329700272E-2</v>
      </c>
      <c r="I10" s="200">
        <f t="shared" si="34"/>
        <v>8.3080357142857135</v>
      </c>
      <c r="J10" s="58"/>
      <c r="K10" s="58">
        <v>185724</v>
      </c>
      <c r="L10" s="97" t="s">
        <v>13</v>
      </c>
      <c r="M10" s="6">
        <v>220</v>
      </c>
      <c r="N10" s="5">
        <v>5205</v>
      </c>
      <c r="O10" s="78">
        <f t="shared" si="35"/>
        <v>1.1268700213716728E-2</v>
      </c>
      <c r="P10" s="4">
        <v>1835</v>
      </c>
      <c r="Q10" s="87">
        <f t="shared" ref="Q10:Q11" si="43">(P10-Y10)/ABS(Y10)</f>
        <v>6.4385150812064959E-2</v>
      </c>
      <c r="R10" s="200">
        <f t="shared" si="22"/>
        <v>8.3409090909090917</v>
      </c>
      <c r="S10" s="58"/>
      <c r="T10" s="58">
        <v>185724</v>
      </c>
      <c r="U10" s="97" t="s">
        <v>13</v>
      </c>
      <c r="V10" s="6">
        <v>220</v>
      </c>
      <c r="W10" s="5">
        <v>5147</v>
      </c>
      <c r="X10" s="78">
        <f t="shared" si="36"/>
        <v>-0.11258620689655173</v>
      </c>
      <c r="Y10" s="4">
        <v>1724</v>
      </c>
      <c r="Z10" s="87">
        <f t="shared" ref="Z10:Z11" si="44">(Y10-AH10)/ABS(AH10)</f>
        <v>-0.17787315212207916</v>
      </c>
      <c r="AA10" s="200">
        <f t="shared" si="23"/>
        <v>7.836363636363636</v>
      </c>
      <c r="AB10" s="58"/>
      <c r="AC10" s="58">
        <v>185724</v>
      </c>
      <c r="AD10" s="97" t="s">
        <v>13</v>
      </c>
      <c r="AE10" s="6">
        <v>220</v>
      </c>
      <c r="AF10" s="20">
        <v>5800</v>
      </c>
      <c r="AG10" s="87">
        <f t="shared" si="11"/>
        <v>3.8124216932163953E-2</v>
      </c>
      <c r="AH10" s="20">
        <v>2097</v>
      </c>
      <c r="AI10" s="87">
        <f t="shared" si="12"/>
        <v>-8.0416272469252606E-3</v>
      </c>
      <c r="AJ10" s="200">
        <f t="shared" si="24"/>
        <v>9.5318181818181813</v>
      </c>
      <c r="AK10" s="4">
        <v>220</v>
      </c>
      <c r="AL10" s="20">
        <v>5587</v>
      </c>
      <c r="AM10" s="87">
        <f t="shared" si="25"/>
        <v>-2.1541155866900176E-2</v>
      </c>
      <c r="AN10" s="20">
        <v>2114</v>
      </c>
      <c r="AO10" s="87">
        <f t="shared" si="26"/>
        <v>-4.2392840320301462E-3</v>
      </c>
      <c r="AP10" s="191">
        <f t="shared" si="14"/>
        <v>9.6090909090909093</v>
      </c>
      <c r="AQ10" s="58"/>
      <c r="AR10" s="58">
        <v>185724</v>
      </c>
      <c r="AS10" s="97" t="s">
        <v>13</v>
      </c>
      <c r="AT10" s="4">
        <v>220</v>
      </c>
      <c r="AU10" s="20">
        <v>5710</v>
      </c>
      <c r="AV10" s="87">
        <f t="shared" si="0"/>
        <v>-5.400927766732936E-2</v>
      </c>
      <c r="AW10" s="20">
        <v>2123</v>
      </c>
      <c r="AX10" s="87">
        <f t="shared" si="1"/>
        <v>-5.9787422497785653E-2</v>
      </c>
      <c r="AY10" s="79">
        <f t="shared" si="2"/>
        <v>9.65</v>
      </c>
      <c r="AZ10" s="58"/>
      <c r="BA10" s="58">
        <v>185724</v>
      </c>
      <c r="BB10" s="97" t="s">
        <v>13</v>
      </c>
      <c r="BC10" s="4">
        <v>220</v>
      </c>
      <c r="BD10" s="20">
        <v>6036</v>
      </c>
      <c r="BE10" s="87">
        <f>(BD10-BM10)/ABS(BM10)</f>
        <v>8.1332855607309212E-2</v>
      </c>
      <c r="BF10" s="20">
        <v>2258</v>
      </c>
      <c r="BG10" s="87">
        <f t="shared" si="16"/>
        <v>9.9318403115871465E-2</v>
      </c>
      <c r="BH10" s="79">
        <f t="shared" si="37"/>
        <v>10.263636363636364</v>
      </c>
      <c r="BI10" s="58"/>
      <c r="BJ10" s="58">
        <v>185724</v>
      </c>
      <c r="BK10" s="97" t="s">
        <v>13</v>
      </c>
      <c r="BL10" s="4">
        <v>220</v>
      </c>
      <c r="BM10" s="20">
        <v>5582</v>
      </c>
      <c r="BN10" s="87">
        <f>(BM10-BV10)/ABS(BV10)</f>
        <v>4.2974588938714496E-2</v>
      </c>
      <c r="BO10" s="20">
        <v>2054</v>
      </c>
      <c r="BP10" s="87">
        <f t="shared" si="30"/>
        <v>-2.9126213592233011E-3</v>
      </c>
      <c r="BQ10" s="79">
        <f t="shared" si="39"/>
        <v>9.336363636363636</v>
      </c>
      <c r="BR10" s="58"/>
      <c r="BS10" s="58">
        <v>185724</v>
      </c>
      <c r="BT10" s="97" t="s">
        <v>13</v>
      </c>
      <c r="BU10" s="4">
        <v>205</v>
      </c>
      <c r="BV10" s="20">
        <v>5352</v>
      </c>
      <c r="BW10" s="87">
        <f t="shared" si="31"/>
        <v>5.2592036063110444E-3</v>
      </c>
      <c r="BX10" s="20">
        <v>2060</v>
      </c>
      <c r="BY10" s="87">
        <f t="shared" si="27"/>
        <v>-5.7915057915057912E-3</v>
      </c>
      <c r="BZ10" s="79">
        <f t="shared" si="40"/>
        <v>10.048780487804878</v>
      </c>
      <c r="CA10" s="75"/>
      <c r="CB10" s="6">
        <v>185724</v>
      </c>
      <c r="CC10" s="5" t="s">
        <v>13</v>
      </c>
      <c r="CD10" s="6">
        <v>195</v>
      </c>
      <c r="CE10" s="20">
        <v>5324</v>
      </c>
      <c r="CF10" s="3">
        <f t="shared" si="28"/>
        <v>6.9076305220883538E-2</v>
      </c>
      <c r="CG10" s="20">
        <v>2072</v>
      </c>
      <c r="CH10" s="3">
        <f t="shared" si="32"/>
        <v>6.6392177045805453E-2</v>
      </c>
      <c r="CI10" s="27">
        <f t="shared" si="29"/>
        <v>10.625641025641025</v>
      </c>
      <c r="CJ10" s="6">
        <v>295</v>
      </c>
      <c r="CK10" s="20">
        <v>4980</v>
      </c>
      <c r="CL10" s="8">
        <v>-2.1034008256339689E-2</v>
      </c>
      <c r="CM10" s="20">
        <v>1943</v>
      </c>
      <c r="CN10" s="9">
        <v>-4.049382716049383E-2</v>
      </c>
      <c r="CO10" s="27">
        <f t="shared" si="41"/>
        <v>6.5864406779661016</v>
      </c>
    </row>
    <row r="11" spans="1:93" ht="13.8" thickBot="1" x14ac:dyDescent="0.3">
      <c r="A11" s="59"/>
      <c r="B11" s="59">
        <v>185725</v>
      </c>
      <c r="C11" s="99" t="s">
        <v>14</v>
      </c>
      <c r="D11" s="129">
        <v>213</v>
      </c>
      <c r="E11" s="40">
        <v>4341</v>
      </c>
      <c r="F11" s="87">
        <f t="shared" si="33"/>
        <v>-5.404227500544781E-2</v>
      </c>
      <c r="G11" s="40">
        <v>655</v>
      </c>
      <c r="H11" s="87">
        <f t="shared" si="42"/>
        <v>-7.355021216407355E-2</v>
      </c>
      <c r="I11" s="202">
        <f t="shared" si="34"/>
        <v>3.075117370892019</v>
      </c>
      <c r="J11" s="59"/>
      <c r="K11" s="59">
        <v>185725</v>
      </c>
      <c r="L11" s="99" t="s">
        <v>14</v>
      </c>
      <c r="M11" s="129">
        <v>210</v>
      </c>
      <c r="N11" s="40">
        <v>4589</v>
      </c>
      <c r="O11" s="87">
        <f t="shared" si="35"/>
        <v>3.279405334499344E-3</v>
      </c>
      <c r="P11" s="40">
        <v>707</v>
      </c>
      <c r="Q11" s="87">
        <f t="shared" si="43"/>
        <v>-0.16132858837485173</v>
      </c>
      <c r="R11" s="202">
        <f t="shared" si="22"/>
        <v>3.3666666666666667</v>
      </c>
      <c r="S11" s="59"/>
      <c r="T11" s="59">
        <v>185725</v>
      </c>
      <c r="U11" s="99" t="s">
        <v>14</v>
      </c>
      <c r="V11" s="129">
        <v>210</v>
      </c>
      <c r="W11" s="40">
        <v>4574</v>
      </c>
      <c r="X11" s="87">
        <f t="shared" si="36"/>
        <v>2.8502521376891033E-3</v>
      </c>
      <c r="Y11" s="40">
        <v>843</v>
      </c>
      <c r="Z11" s="87">
        <f t="shared" si="44"/>
        <v>0.30293663060278209</v>
      </c>
      <c r="AA11" s="202">
        <f t="shared" si="23"/>
        <v>4.0142857142857142</v>
      </c>
      <c r="AB11" s="59"/>
      <c r="AC11" s="59">
        <v>185725</v>
      </c>
      <c r="AD11" s="99" t="s">
        <v>14</v>
      </c>
      <c r="AE11" s="129">
        <v>210</v>
      </c>
      <c r="AF11" s="40">
        <v>4561</v>
      </c>
      <c r="AG11" s="201">
        <f t="shared" si="11"/>
        <v>4.7301951779563721E-2</v>
      </c>
      <c r="AH11" s="40">
        <v>647</v>
      </c>
      <c r="AI11" s="201">
        <f t="shared" si="12"/>
        <v>0.13508771929824562</v>
      </c>
      <c r="AJ11" s="202">
        <f t="shared" si="24"/>
        <v>3.0809523809523811</v>
      </c>
      <c r="AK11" s="10">
        <v>210</v>
      </c>
      <c r="AL11" s="21">
        <v>4355</v>
      </c>
      <c r="AM11" s="133">
        <f t="shared" si="25"/>
        <v>-3.7143488834844127E-2</v>
      </c>
      <c r="AN11" s="21">
        <v>570</v>
      </c>
      <c r="AO11" s="133">
        <f t="shared" si="26"/>
        <v>-0.11214953271028037</v>
      </c>
      <c r="AP11" s="193">
        <f t="shared" si="14"/>
        <v>2.7142857142857144</v>
      </c>
      <c r="AQ11" s="59"/>
      <c r="AR11" s="59">
        <v>185725</v>
      </c>
      <c r="AS11" s="99" t="s">
        <v>14</v>
      </c>
      <c r="AT11" s="10">
        <v>210</v>
      </c>
      <c r="AU11" s="21">
        <v>4523</v>
      </c>
      <c r="AV11" s="133">
        <f t="shared" si="0"/>
        <v>-6.1524939573720065E-3</v>
      </c>
      <c r="AW11" s="21">
        <v>642</v>
      </c>
      <c r="AX11" s="133">
        <f t="shared" si="1"/>
        <v>8.6294416243654817E-2</v>
      </c>
      <c r="AY11" s="86">
        <f t="shared" si="2"/>
        <v>3.0571428571428569</v>
      </c>
      <c r="AZ11" s="59"/>
      <c r="BA11" s="59">
        <v>185725</v>
      </c>
      <c r="BB11" s="99" t="s">
        <v>14</v>
      </c>
      <c r="BC11" s="10">
        <v>210</v>
      </c>
      <c r="BD11" s="21">
        <v>4551</v>
      </c>
      <c r="BE11" s="133">
        <f t="shared" ref="BE11" si="45">(BD11-BM11)/ABS(BM11)</f>
        <v>0.11081278984622894</v>
      </c>
      <c r="BF11" s="21">
        <v>591</v>
      </c>
      <c r="BG11" s="133">
        <f t="shared" si="16"/>
        <v>0.1749502982107356</v>
      </c>
      <c r="BH11" s="86">
        <f t="shared" si="37"/>
        <v>2.8142857142857145</v>
      </c>
      <c r="BI11" s="59"/>
      <c r="BJ11" s="59">
        <v>185725</v>
      </c>
      <c r="BK11" s="99" t="s">
        <v>14</v>
      </c>
      <c r="BL11" s="10">
        <v>210</v>
      </c>
      <c r="BM11" s="21">
        <v>4097</v>
      </c>
      <c r="BN11" s="133">
        <f t="shared" si="38"/>
        <v>1.9154228855721392E-2</v>
      </c>
      <c r="BO11" s="21">
        <v>503</v>
      </c>
      <c r="BP11" s="133">
        <f t="shared" si="30"/>
        <v>4.1407867494824016E-2</v>
      </c>
      <c r="BQ11" s="86">
        <f t="shared" si="39"/>
        <v>2.3952380952380952</v>
      </c>
      <c r="BR11" s="59"/>
      <c r="BS11" s="59">
        <v>185725</v>
      </c>
      <c r="BT11" s="99" t="s">
        <v>14</v>
      </c>
      <c r="BU11" s="10">
        <v>195</v>
      </c>
      <c r="BV11" s="21">
        <v>4020</v>
      </c>
      <c r="BW11" s="133">
        <f t="shared" si="31"/>
        <v>8.1808396124865443E-2</v>
      </c>
      <c r="BX11" s="21">
        <v>483</v>
      </c>
      <c r="BY11" s="133">
        <f t="shared" si="27"/>
        <v>0.26439790575916228</v>
      </c>
      <c r="BZ11" s="86">
        <f t="shared" si="40"/>
        <v>2.476923076923077</v>
      </c>
      <c r="CA11" s="76"/>
      <c r="CB11" s="12">
        <v>185725</v>
      </c>
      <c r="CC11" s="11" t="s">
        <v>14</v>
      </c>
      <c r="CD11" s="12">
        <v>190</v>
      </c>
      <c r="CE11" s="21">
        <v>3716</v>
      </c>
      <c r="CF11" s="38">
        <f t="shared" si="28"/>
        <v>5.0014128284826223E-2</v>
      </c>
      <c r="CG11" s="40">
        <v>382</v>
      </c>
      <c r="CH11" s="38">
        <f t="shared" si="32"/>
        <v>-2.0512820512820513E-2</v>
      </c>
      <c r="CI11" s="27">
        <f t="shared" si="29"/>
        <v>2.0105263157894737</v>
      </c>
      <c r="CJ11" s="12">
        <v>295</v>
      </c>
      <c r="CK11" s="21">
        <v>3539</v>
      </c>
      <c r="CL11" s="117">
        <v>1.4330753797649757E-2</v>
      </c>
      <c r="CM11" s="21">
        <v>390</v>
      </c>
      <c r="CN11" s="118">
        <v>6.2670299727520432E-2</v>
      </c>
      <c r="CO11" s="27">
        <f t="shared" si="41"/>
        <v>1.3220338983050848</v>
      </c>
    </row>
    <row r="12" spans="1:93" ht="13.8" thickBot="1" x14ac:dyDescent="0.3">
      <c r="A12" s="175"/>
      <c r="B12" s="175"/>
      <c r="C12" s="176" t="s">
        <v>15</v>
      </c>
      <c r="D12" s="177">
        <f>SUM(D9:D11)</f>
        <v>497</v>
      </c>
      <c r="E12" s="183">
        <f>SUM(E9:E11)</f>
        <v>14032</v>
      </c>
      <c r="F12" s="208">
        <f>(E12-N12)/ABS(N12)</f>
        <v>1.5634047481181239E-2</v>
      </c>
      <c r="G12" s="183">
        <f>SUM(G9:G11)</f>
        <v>3326</v>
      </c>
      <c r="H12" s="208">
        <f>(G12-P12)/ABS(P12)</f>
        <v>2.0871700429711478E-2</v>
      </c>
      <c r="I12" s="194">
        <f t="shared" si="34"/>
        <v>6.6921529175050303</v>
      </c>
      <c r="J12" s="175"/>
      <c r="K12" s="175"/>
      <c r="L12" s="176" t="s">
        <v>15</v>
      </c>
      <c r="M12" s="177">
        <f>SUM(M9:M11)</f>
        <v>490</v>
      </c>
      <c r="N12" s="183">
        <f>SUM(N9:N11)</f>
        <v>13816</v>
      </c>
      <c r="O12" s="208">
        <f>(N12-W12)/ABS(W12)</f>
        <v>2.5458324055518445E-2</v>
      </c>
      <c r="P12" s="183">
        <f>SUM(P9:P11)</f>
        <v>3258</v>
      </c>
      <c r="Q12" s="208">
        <f>(P12-Y12)/ABS(Y12)</f>
        <v>1.2292562999385371E-3</v>
      </c>
      <c r="R12" s="194">
        <f t="shared" si="22"/>
        <v>6.6489795918367349</v>
      </c>
      <c r="S12" s="175"/>
      <c r="T12" s="175"/>
      <c r="U12" s="176" t="s">
        <v>15</v>
      </c>
      <c r="V12" s="177">
        <f>SUM(V9:V11)</f>
        <v>490</v>
      </c>
      <c r="W12" s="183">
        <f>SUM(W9:W11)</f>
        <v>13473</v>
      </c>
      <c r="X12" s="208">
        <f>(W12-AF12)/ABS(AF12)</f>
        <v>-5.5719091673675357E-2</v>
      </c>
      <c r="Y12" s="183">
        <f>SUM(Y9:Y11)</f>
        <v>3254</v>
      </c>
      <c r="Z12" s="208">
        <f>(Y12-AH12)/ABS(AH12)</f>
        <v>-2.3116181326928852E-2</v>
      </c>
      <c r="AA12" s="194">
        <f t="shared" si="23"/>
        <v>6.6408163265306124</v>
      </c>
      <c r="AB12" s="175"/>
      <c r="AC12" s="175"/>
      <c r="AD12" s="176" t="s">
        <v>15</v>
      </c>
      <c r="AE12" s="177">
        <f>SUM(AE9:AE11)</f>
        <v>490</v>
      </c>
      <c r="AF12" s="183">
        <f>SUM(AF9:AF11)</f>
        <v>14268</v>
      </c>
      <c r="AG12" s="208">
        <f t="shared" si="11"/>
        <v>7.5531433740388967E-2</v>
      </c>
      <c r="AH12" s="183">
        <f>SUM(AH9:AH11)</f>
        <v>3331</v>
      </c>
      <c r="AI12" s="208">
        <f t="shared" si="12"/>
        <v>5.8468382586590401E-2</v>
      </c>
      <c r="AJ12" s="194">
        <f t="shared" si="24"/>
        <v>6.797959183673469</v>
      </c>
      <c r="AK12" s="177">
        <f>SUM(AK9:AK11)</f>
        <v>490</v>
      </c>
      <c r="AL12" s="177">
        <f>SUM(AL9:AL11)</f>
        <v>13266</v>
      </c>
      <c r="AM12" s="178">
        <f t="shared" si="25"/>
        <v>-4.0295160240179415E-2</v>
      </c>
      <c r="AN12" s="177">
        <f>SUM(AN9:AN11)</f>
        <v>3147</v>
      </c>
      <c r="AO12" s="192">
        <f t="shared" si="26"/>
        <v>-5.010564443102928E-2</v>
      </c>
      <c r="AP12" s="194">
        <f t="shared" si="14"/>
        <v>6.4224489795918371</v>
      </c>
      <c r="AQ12" s="175"/>
      <c r="AR12" s="175"/>
      <c r="AS12" s="176" t="s">
        <v>15</v>
      </c>
      <c r="AT12" s="177">
        <f>SUM(AT9:AT11)</f>
        <v>490</v>
      </c>
      <c r="AU12" s="180">
        <f>SUM(AU9:AU11)</f>
        <v>13823</v>
      </c>
      <c r="AV12" s="178">
        <f t="shared" si="0"/>
        <v>-2.1796051234873683E-2</v>
      </c>
      <c r="AW12" s="181">
        <f>SUM(AW9:AW11)</f>
        <v>3313</v>
      </c>
      <c r="AX12" s="179">
        <f t="shared" si="1"/>
        <v>-2.4440518256772674E-2</v>
      </c>
      <c r="AY12" s="182">
        <f t="shared" si="2"/>
        <v>6.7612244897959179</v>
      </c>
      <c r="AZ12" s="175"/>
      <c r="BA12" s="175"/>
      <c r="BB12" s="176" t="s">
        <v>15</v>
      </c>
      <c r="BC12" s="177">
        <f>SUM(BC9:BC11)</f>
        <v>490</v>
      </c>
      <c r="BD12" s="180">
        <f>SUM(BD9:BD11)</f>
        <v>14131</v>
      </c>
      <c r="BE12" s="178">
        <f>(BD12-BM12)/ABS(BM12)</f>
        <v>7.5909852291761837E-2</v>
      </c>
      <c r="BF12" s="181">
        <f>SUM(BF9:BF11)</f>
        <v>3396</v>
      </c>
      <c r="BG12" s="179">
        <f t="shared" si="16"/>
        <v>0.10618892508143322</v>
      </c>
      <c r="BH12" s="182">
        <f>BF12/BC12</f>
        <v>6.9306122448979588</v>
      </c>
      <c r="BI12" s="175"/>
      <c r="BJ12" s="175"/>
      <c r="BK12" s="176" t="s">
        <v>15</v>
      </c>
      <c r="BL12" s="177">
        <f>SUM(BL9:BL11)</f>
        <v>490</v>
      </c>
      <c r="BM12" s="180">
        <f>SUM(BM9:BM11)</f>
        <v>13134</v>
      </c>
      <c r="BN12" s="178">
        <f t="shared" si="38"/>
        <v>2.7860385036781968E-2</v>
      </c>
      <c r="BO12" s="181">
        <f>SUM(BO9:BO11)</f>
        <v>3070</v>
      </c>
      <c r="BP12" s="179">
        <f t="shared" si="30"/>
        <v>1.3201320132013201E-2</v>
      </c>
      <c r="BQ12" s="182">
        <f t="shared" si="39"/>
        <v>6.2653061224489797</v>
      </c>
      <c r="BR12" s="175"/>
      <c r="BS12" s="175"/>
      <c r="BT12" s="176" t="s">
        <v>15</v>
      </c>
      <c r="BU12" s="177">
        <f>SUM(BU9:BU11)</f>
        <v>460</v>
      </c>
      <c r="BV12" s="180">
        <f>SUM(BV9:BV11)</f>
        <v>12778</v>
      </c>
      <c r="BW12" s="178">
        <f t="shared" si="31"/>
        <v>2.4863650946422844E-2</v>
      </c>
      <c r="BX12" s="181">
        <f>SUM(BX9:BX11)</f>
        <v>3030</v>
      </c>
      <c r="BY12" s="179">
        <f t="shared" si="27"/>
        <v>3.2016348773841963E-2</v>
      </c>
      <c r="BZ12" s="182">
        <f t="shared" si="40"/>
        <v>6.5869565217391308</v>
      </c>
      <c r="CA12" s="85"/>
      <c r="CB12" s="15"/>
      <c r="CC12" s="14" t="s">
        <v>15</v>
      </c>
      <c r="CD12" s="15">
        <f>SUM(CD9:CD11)</f>
        <v>445</v>
      </c>
      <c r="CE12" s="16">
        <f>SUM(CE9:CE11)</f>
        <v>12468</v>
      </c>
      <c r="CF12" s="36">
        <f t="shared" si="28"/>
        <v>6.4094904839122641E-2</v>
      </c>
      <c r="CG12" s="37">
        <f>SUM(CG9:CG11)</f>
        <v>2936</v>
      </c>
      <c r="CH12" s="36">
        <f t="shared" si="32"/>
        <v>1.5214384508990318E-2</v>
      </c>
      <c r="CI12" s="28">
        <f t="shared" si="29"/>
        <v>6.5977528089887638</v>
      </c>
      <c r="CJ12" s="15">
        <f>SUM(CJ9:CJ11)</f>
        <v>650</v>
      </c>
      <c r="CK12" s="16">
        <f>SUM(CK9:CK11)</f>
        <v>11717</v>
      </c>
      <c r="CL12" s="120">
        <v>1.2605385937627896E-2</v>
      </c>
      <c r="CM12" s="16">
        <f>SUM(CM9:CM11)</f>
        <v>2892</v>
      </c>
      <c r="CN12" s="121">
        <v>-9.4149293880295901E-3</v>
      </c>
      <c r="CO12" s="28">
        <f t="shared" si="41"/>
        <v>4.4492307692307689</v>
      </c>
    </row>
    <row r="13" spans="1:93" ht="13.8" hidden="1" thickBot="1" x14ac:dyDescent="0.3">
      <c r="A13" s="57" t="s">
        <v>16</v>
      </c>
      <c r="B13" s="152">
        <v>185708</v>
      </c>
      <c r="C13" s="153" t="s">
        <v>17</v>
      </c>
      <c r="D13" s="214"/>
      <c r="E13" s="215"/>
      <c r="F13" s="133">
        <f t="shared" ref="F13" si="46">(E13-K13)/ABS(K13)</f>
        <v>-1</v>
      </c>
      <c r="G13" s="215"/>
      <c r="H13" s="133" t="e">
        <f t="shared" ref="H13" si="47">(G13-M13)/ABS(M13)</f>
        <v>#DIV/0!</v>
      </c>
      <c r="I13" s="193" t="e">
        <f t="shared" si="34"/>
        <v>#DIV/0!</v>
      </c>
      <c r="J13" s="57" t="s">
        <v>16</v>
      </c>
      <c r="K13" s="152">
        <v>185708</v>
      </c>
      <c r="L13" s="153" t="s">
        <v>17</v>
      </c>
      <c r="M13" s="214"/>
      <c r="N13" s="215"/>
      <c r="O13" s="133">
        <f t="shared" ref="O13" si="48">(N13-T13)/ABS(T13)</f>
        <v>-1</v>
      </c>
      <c r="P13" s="215"/>
      <c r="Q13" s="133" t="e">
        <f t="shared" ref="Q13" si="49">(P13-V13)/ABS(V13)</f>
        <v>#DIV/0!</v>
      </c>
      <c r="R13" s="193" t="e">
        <f t="shared" si="22"/>
        <v>#DIV/0!</v>
      </c>
      <c r="S13" s="57" t="s">
        <v>16</v>
      </c>
      <c r="T13" s="152">
        <v>185708</v>
      </c>
      <c r="U13" s="153" t="s">
        <v>17</v>
      </c>
      <c r="V13" s="214"/>
      <c r="W13" s="215"/>
      <c r="X13" s="133">
        <f t="shared" ref="X13" si="50">(W13-AC13)/ABS(AC13)</f>
        <v>-1</v>
      </c>
      <c r="Y13" s="215"/>
      <c r="Z13" s="133" t="e">
        <f t="shared" ref="Z13" si="51">(Y13-AE13)/ABS(AE13)</f>
        <v>#DIV/0!</v>
      </c>
      <c r="AA13" s="193" t="e">
        <f t="shared" si="23"/>
        <v>#DIV/0!</v>
      </c>
      <c r="AB13" s="57" t="s">
        <v>16</v>
      </c>
      <c r="AC13" s="152">
        <v>185708</v>
      </c>
      <c r="AD13" s="153" t="s">
        <v>17</v>
      </c>
      <c r="AE13" s="214"/>
      <c r="AF13" s="215"/>
      <c r="AG13" s="133" t="e">
        <f t="shared" si="11"/>
        <v>#DIV/0!</v>
      </c>
      <c r="AH13" s="215"/>
      <c r="AI13" s="133" t="e">
        <f t="shared" si="12"/>
        <v>#DIV/0!</v>
      </c>
      <c r="AJ13" s="193" t="e">
        <f t="shared" si="24"/>
        <v>#DIV/0!</v>
      </c>
      <c r="AK13" s="154"/>
      <c r="AL13" s="155"/>
      <c r="AM13" s="156"/>
      <c r="AN13" s="155"/>
      <c r="AO13" s="156" t="s">
        <v>83</v>
      </c>
      <c r="AP13" s="191" t="e">
        <f t="shared" si="14"/>
        <v>#DIV/0!</v>
      </c>
      <c r="AQ13" s="57" t="s">
        <v>16</v>
      </c>
      <c r="AR13" s="152">
        <v>185708</v>
      </c>
      <c r="AS13" s="153" t="s">
        <v>17</v>
      </c>
      <c r="AT13" s="154"/>
      <c r="AU13" s="155"/>
      <c r="AV13" s="156"/>
      <c r="AW13" s="155"/>
      <c r="AX13" s="156" t="s">
        <v>83</v>
      </c>
      <c r="AY13" s="157"/>
      <c r="AZ13" s="57" t="s">
        <v>16</v>
      </c>
      <c r="BA13" s="152">
        <v>185708</v>
      </c>
      <c r="BB13" s="153" t="s">
        <v>17</v>
      </c>
      <c r="BC13" s="154"/>
      <c r="BD13" s="155"/>
      <c r="BE13" s="156"/>
      <c r="BF13" s="155"/>
      <c r="BG13" s="156" t="s">
        <v>83</v>
      </c>
      <c r="BH13" s="157"/>
      <c r="BI13" s="57" t="s">
        <v>16</v>
      </c>
      <c r="BJ13" s="152">
        <v>185708</v>
      </c>
      <c r="BK13" s="153" t="s">
        <v>17</v>
      </c>
      <c r="BL13" s="154"/>
      <c r="BM13" s="155"/>
      <c r="BN13" s="156"/>
      <c r="BO13" s="155"/>
      <c r="BP13" s="156" t="s">
        <v>83</v>
      </c>
      <c r="BQ13" s="157"/>
      <c r="BR13" s="57" t="s">
        <v>16</v>
      </c>
      <c r="BS13" s="57">
        <v>185708</v>
      </c>
      <c r="BT13" s="96" t="s">
        <v>17</v>
      </c>
      <c r="BU13" s="17">
        <v>20</v>
      </c>
      <c r="BV13" s="19">
        <v>1161</v>
      </c>
      <c r="BW13" s="87">
        <f t="shared" si="31"/>
        <v>0</v>
      </c>
      <c r="BX13" s="19">
        <v>183</v>
      </c>
      <c r="BY13" s="87">
        <f t="shared" si="27"/>
        <v>-4.6875E-2</v>
      </c>
      <c r="BZ13" s="88">
        <f t="shared" si="40"/>
        <v>9.15</v>
      </c>
      <c r="CA13" s="74" t="s">
        <v>16</v>
      </c>
      <c r="CB13" s="2">
        <v>185708</v>
      </c>
      <c r="CC13" s="18" t="s">
        <v>17</v>
      </c>
      <c r="CD13" s="2">
        <v>20</v>
      </c>
      <c r="CE13" s="19">
        <v>1161</v>
      </c>
      <c r="CF13" s="3">
        <f t="shared" si="28"/>
        <v>1.486013986013986E-2</v>
      </c>
      <c r="CG13" s="19">
        <v>192</v>
      </c>
      <c r="CH13" s="3">
        <f t="shared" si="32"/>
        <v>0</v>
      </c>
      <c r="CI13" s="27">
        <f t="shared" si="29"/>
        <v>9.6</v>
      </c>
      <c r="CJ13" s="2">
        <v>20</v>
      </c>
      <c r="CK13" s="19">
        <v>1144</v>
      </c>
      <c r="CL13" s="3">
        <v>0.25164113785557984</v>
      </c>
      <c r="CM13" s="19">
        <v>192</v>
      </c>
      <c r="CN13" s="71">
        <v>0.28859060402684567</v>
      </c>
      <c r="CO13" s="27">
        <f t="shared" si="41"/>
        <v>9.6</v>
      </c>
    </row>
    <row r="14" spans="1:93" x14ac:dyDescent="0.25">
      <c r="A14" s="57" t="s">
        <v>16</v>
      </c>
      <c r="B14" s="57">
        <v>185713</v>
      </c>
      <c r="C14" s="96" t="s">
        <v>204</v>
      </c>
      <c r="D14" s="66">
        <v>35</v>
      </c>
      <c r="E14" s="81">
        <v>777</v>
      </c>
      <c r="F14" s="239">
        <f>(E14-N14)/ABS(N14)</f>
        <v>-1.893939393939394E-2</v>
      </c>
      <c r="G14" s="216">
        <v>123</v>
      </c>
      <c r="H14" s="82">
        <f>(G14-P14)/ABS(P14)</f>
        <v>-0.18</v>
      </c>
      <c r="I14" s="199">
        <f t="shared" si="34"/>
        <v>3.5142857142857142</v>
      </c>
      <c r="J14" s="57" t="s">
        <v>16</v>
      </c>
      <c r="K14" s="57">
        <v>185713</v>
      </c>
      <c r="L14" s="96" t="s">
        <v>204</v>
      </c>
      <c r="M14" s="66">
        <v>35</v>
      </c>
      <c r="N14" s="81">
        <v>792</v>
      </c>
      <c r="O14" s="239">
        <f>(N14-W14)/ABS(W14)</f>
        <v>-0.01</v>
      </c>
      <c r="P14" s="216">
        <v>150</v>
      </c>
      <c r="Q14" s="82">
        <f>(P14-Y14)/ABS(Y14)</f>
        <v>7.1428571428571425E-2</v>
      </c>
      <c r="R14" s="199">
        <f t="shared" si="22"/>
        <v>4.2857142857142856</v>
      </c>
      <c r="S14" s="57" t="s">
        <v>16</v>
      </c>
      <c r="T14" s="57">
        <v>185713</v>
      </c>
      <c r="U14" s="96" t="s">
        <v>190</v>
      </c>
      <c r="V14" s="66">
        <v>35</v>
      </c>
      <c r="W14" s="81">
        <v>800</v>
      </c>
      <c r="X14" s="239">
        <f>(W14-AF14)/ABS(AF14)</f>
        <v>-3.3816425120772944E-2</v>
      </c>
      <c r="Y14" s="216">
        <v>140</v>
      </c>
      <c r="Z14" s="82">
        <f>(Y14-AH14)/ABS(AH14)</f>
        <v>0.12</v>
      </c>
      <c r="AA14" s="199">
        <f t="shared" si="23"/>
        <v>4</v>
      </c>
      <c r="AB14" s="57" t="s">
        <v>16</v>
      </c>
      <c r="AC14" s="57">
        <v>185713</v>
      </c>
      <c r="AD14" s="96" t="s">
        <v>190</v>
      </c>
      <c r="AE14" s="66">
        <v>35</v>
      </c>
      <c r="AF14" s="81">
        <v>828</v>
      </c>
      <c r="AG14" s="82">
        <f t="shared" si="11"/>
        <v>1.7199017199017199E-2</v>
      </c>
      <c r="AH14" s="216">
        <v>125</v>
      </c>
      <c r="AI14" s="82">
        <f t="shared" si="12"/>
        <v>-6.7164179104477612E-2</v>
      </c>
      <c r="AJ14" s="199">
        <f t="shared" si="24"/>
        <v>3.5714285714285716</v>
      </c>
      <c r="AK14" s="17">
        <v>35</v>
      </c>
      <c r="AL14" s="19">
        <v>814</v>
      </c>
      <c r="AM14" s="78">
        <f t="shared" ref="AM14:AM22" si="52">(AL14-AU14)/ABS(AU14)</f>
        <v>-3.6686390532544376E-2</v>
      </c>
      <c r="AN14" s="21">
        <v>134</v>
      </c>
      <c r="AO14" s="78">
        <f t="shared" ref="AO14:AO22" si="53">(AN14-AW14)/ABS(AW14)</f>
        <v>-6.9444444444444448E-2</v>
      </c>
      <c r="AP14" s="191">
        <f t="shared" si="14"/>
        <v>3.8285714285714287</v>
      </c>
      <c r="AQ14" s="57" t="s">
        <v>16</v>
      </c>
      <c r="AR14" s="57">
        <v>185713</v>
      </c>
      <c r="AS14" s="96" t="s">
        <v>165</v>
      </c>
      <c r="AT14" s="17">
        <v>35</v>
      </c>
      <c r="AU14" s="19">
        <v>845</v>
      </c>
      <c r="AV14" s="78">
        <f t="shared" ref="AV14:AV22" si="54">(AU14-BD14)/ABS(BD14)</f>
        <v>6.5573770491803282E-2</v>
      </c>
      <c r="AW14" s="21">
        <v>144</v>
      </c>
      <c r="AX14" s="78">
        <f t="shared" ref="AX14:AX22" si="55">(AW14-BF14)/ABS(BF14)</f>
        <v>9.9236641221374045E-2</v>
      </c>
      <c r="AY14" s="88">
        <f t="shared" ref="AY14:AY22" si="56">AW14/AT14</f>
        <v>4.1142857142857139</v>
      </c>
      <c r="AZ14" s="57" t="s">
        <v>16</v>
      </c>
      <c r="BA14" s="57">
        <v>185713</v>
      </c>
      <c r="BB14" s="96" t="s">
        <v>166</v>
      </c>
      <c r="BC14" s="17">
        <v>35</v>
      </c>
      <c r="BD14" s="19">
        <v>793</v>
      </c>
      <c r="BE14" s="78">
        <f t="shared" ref="BE14" si="57">(BD14-BM14)/ABS(BM14)</f>
        <v>6.0160427807486629E-2</v>
      </c>
      <c r="BF14" s="21">
        <v>131</v>
      </c>
      <c r="BG14" s="78">
        <f t="shared" ref="BG14:BG22" si="58">(BF14-BO14)/ABS(BO14)</f>
        <v>8.2644628099173556E-2</v>
      </c>
      <c r="BH14" s="88">
        <f t="shared" ref="BH14:BH17" si="59">BF14/BC14</f>
        <v>3.7428571428571429</v>
      </c>
      <c r="BI14" s="57"/>
      <c r="BJ14" s="57">
        <v>185713</v>
      </c>
      <c r="BK14" s="96" t="s">
        <v>127</v>
      </c>
      <c r="BL14" s="17">
        <v>35</v>
      </c>
      <c r="BM14" s="19">
        <v>748</v>
      </c>
      <c r="BN14" s="87" t="s">
        <v>129</v>
      </c>
      <c r="BO14" s="19">
        <v>121</v>
      </c>
      <c r="BP14" s="87" t="s">
        <v>129</v>
      </c>
      <c r="BQ14" s="88">
        <f t="shared" si="39"/>
        <v>3.4571428571428573</v>
      </c>
      <c r="BR14" s="57"/>
      <c r="BS14" s="57"/>
      <c r="BT14" s="96"/>
      <c r="BU14" s="17"/>
      <c r="BV14" s="19"/>
      <c r="BW14" s="87"/>
      <c r="BX14" s="19"/>
      <c r="BY14" s="87"/>
      <c r="BZ14" s="88"/>
      <c r="CA14" s="74"/>
      <c r="CB14" s="2"/>
      <c r="CC14" s="18"/>
      <c r="CD14" s="2"/>
      <c r="CE14" s="19"/>
      <c r="CF14" s="3"/>
      <c r="CG14" s="19"/>
      <c r="CH14" s="3"/>
      <c r="CI14" s="27"/>
      <c r="CJ14" s="2"/>
      <c r="CK14" s="19"/>
      <c r="CL14" s="3"/>
      <c r="CM14" s="19"/>
      <c r="CN14" s="71"/>
      <c r="CO14" s="27"/>
    </row>
    <row r="15" spans="1:93" x14ac:dyDescent="0.25">
      <c r="A15" s="58"/>
      <c r="B15" s="58">
        <v>185465</v>
      </c>
      <c r="C15" s="97" t="s">
        <v>18</v>
      </c>
      <c r="D15" s="6">
        <v>40</v>
      </c>
      <c r="E15" s="20">
        <v>1278</v>
      </c>
      <c r="F15" s="78">
        <f t="shared" ref="F15:F17" si="60">(E15-N15)/ABS(N15)</f>
        <v>2.4859663191659984E-2</v>
      </c>
      <c r="G15" s="20">
        <v>181</v>
      </c>
      <c r="H15" s="87">
        <f>(G15-P15)/ABS(P15)</f>
        <v>0.23129251700680273</v>
      </c>
      <c r="I15" s="200">
        <f t="shared" si="34"/>
        <v>4.5250000000000004</v>
      </c>
      <c r="J15" s="58"/>
      <c r="K15" s="58">
        <v>185465</v>
      </c>
      <c r="L15" s="97" t="s">
        <v>18</v>
      </c>
      <c r="M15" s="6">
        <v>40</v>
      </c>
      <c r="N15" s="20">
        <v>1247</v>
      </c>
      <c r="O15" s="78">
        <f t="shared" ref="O15:O17" si="61">(N15-W15)/ABS(W15)</f>
        <v>6.5811965811965814E-2</v>
      </c>
      <c r="P15" s="20">
        <v>147</v>
      </c>
      <c r="Q15" s="87">
        <f>(P15-Y15)/ABS(Y15)</f>
        <v>-0.23036649214659685</v>
      </c>
      <c r="R15" s="200">
        <f t="shared" si="22"/>
        <v>3.6749999999999998</v>
      </c>
      <c r="S15" s="58"/>
      <c r="T15" s="58">
        <v>185465</v>
      </c>
      <c r="U15" s="97" t="s">
        <v>18</v>
      </c>
      <c r="V15" s="6">
        <v>40</v>
      </c>
      <c r="W15" s="20">
        <v>1170</v>
      </c>
      <c r="X15" s="78">
        <f t="shared" ref="X15:X17" si="62">(W15-AF15)/ABS(AF15)</f>
        <v>-0.11229135053110774</v>
      </c>
      <c r="Y15" s="20">
        <v>191</v>
      </c>
      <c r="Z15" s="87">
        <f>(Y15-AH15)/ABS(AH15)</f>
        <v>0.23225806451612904</v>
      </c>
      <c r="AA15" s="200">
        <f t="shared" si="23"/>
        <v>4.7750000000000004</v>
      </c>
      <c r="AB15" s="58"/>
      <c r="AC15" s="58">
        <v>185465</v>
      </c>
      <c r="AD15" s="97" t="s">
        <v>18</v>
      </c>
      <c r="AE15" s="6">
        <v>40</v>
      </c>
      <c r="AF15" s="20">
        <v>1318</v>
      </c>
      <c r="AG15" s="87">
        <f t="shared" si="11"/>
        <v>0.21924144310823312</v>
      </c>
      <c r="AH15" s="20">
        <v>155</v>
      </c>
      <c r="AI15" s="87">
        <f t="shared" si="12"/>
        <v>0.12318840579710146</v>
      </c>
      <c r="AJ15" s="200">
        <f t="shared" si="24"/>
        <v>3.875</v>
      </c>
      <c r="AK15" s="4">
        <v>40</v>
      </c>
      <c r="AL15" s="20">
        <v>1081</v>
      </c>
      <c r="AM15" s="87">
        <f t="shared" si="52"/>
        <v>8.6432160804020094E-2</v>
      </c>
      <c r="AN15" s="20">
        <v>138</v>
      </c>
      <c r="AO15" s="87">
        <f t="shared" si="53"/>
        <v>-3.4965034965034968E-2</v>
      </c>
      <c r="AP15" s="191">
        <f t="shared" si="14"/>
        <v>3.45</v>
      </c>
      <c r="AQ15" s="58"/>
      <c r="AR15" s="58">
        <v>185465</v>
      </c>
      <c r="AS15" s="97" t="s">
        <v>18</v>
      </c>
      <c r="AT15" s="4">
        <v>40</v>
      </c>
      <c r="AU15" s="20">
        <v>995</v>
      </c>
      <c r="AV15" s="87">
        <f t="shared" si="54"/>
        <v>0.11547085201793722</v>
      </c>
      <c r="AW15" s="20">
        <v>143</v>
      </c>
      <c r="AX15" s="87">
        <f t="shared" si="55"/>
        <v>0.22222222222222221</v>
      </c>
      <c r="AY15" s="79">
        <f t="shared" si="56"/>
        <v>3.5750000000000002</v>
      </c>
      <c r="AZ15" s="58"/>
      <c r="BA15" s="58">
        <v>185465</v>
      </c>
      <c r="BB15" s="97" t="s">
        <v>18</v>
      </c>
      <c r="BC15" s="4">
        <v>40</v>
      </c>
      <c r="BD15" s="20">
        <v>892</v>
      </c>
      <c r="BE15" s="87">
        <f t="shared" ref="BE15:BE19" si="63">(BD15-BM15)/ABS(BM15)</f>
        <v>0.15544041450777202</v>
      </c>
      <c r="BF15" s="20">
        <v>117</v>
      </c>
      <c r="BG15" s="87">
        <f t="shared" si="58"/>
        <v>0.10377358490566038</v>
      </c>
      <c r="BH15" s="79">
        <f t="shared" si="59"/>
        <v>2.9249999999999998</v>
      </c>
      <c r="BI15" s="58"/>
      <c r="BJ15" s="58">
        <v>185465</v>
      </c>
      <c r="BK15" s="97" t="s">
        <v>18</v>
      </c>
      <c r="BL15" s="4">
        <v>40</v>
      </c>
      <c r="BM15" s="20">
        <v>772</v>
      </c>
      <c r="BN15" s="87">
        <f t="shared" si="38"/>
        <v>0.12700729927007298</v>
      </c>
      <c r="BO15" s="20">
        <v>106</v>
      </c>
      <c r="BP15" s="87">
        <f t="shared" si="30"/>
        <v>0.17777777777777778</v>
      </c>
      <c r="BQ15" s="79">
        <f t="shared" si="39"/>
        <v>2.65</v>
      </c>
      <c r="BR15" s="58"/>
      <c r="BS15" s="58">
        <v>185465</v>
      </c>
      <c r="BT15" s="97" t="s">
        <v>18</v>
      </c>
      <c r="BU15" s="4">
        <v>40</v>
      </c>
      <c r="BV15" s="20">
        <v>685</v>
      </c>
      <c r="BW15" s="87">
        <f t="shared" si="31"/>
        <v>1.0324483775811209E-2</v>
      </c>
      <c r="BX15" s="20">
        <v>90</v>
      </c>
      <c r="BY15" s="87">
        <f t="shared" si="27"/>
        <v>2.2727272727272728E-2</v>
      </c>
      <c r="BZ15" s="79">
        <f t="shared" si="40"/>
        <v>2.25</v>
      </c>
      <c r="CA15" s="75"/>
      <c r="CB15" s="6">
        <v>185465</v>
      </c>
      <c r="CC15" s="5" t="s">
        <v>18</v>
      </c>
      <c r="CD15" s="6">
        <v>40</v>
      </c>
      <c r="CE15" s="20">
        <v>678</v>
      </c>
      <c r="CF15" s="3">
        <f t="shared" si="28"/>
        <v>6.1032863849765258E-2</v>
      </c>
      <c r="CG15" s="20">
        <v>88</v>
      </c>
      <c r="CH15" s="3">
        <f t="shared" si="32"/>
        <v>0</v>
      </c>
      <c r="CI15" s="27">
        <f t="shared" si="29"/>
        <v>2.2000000000000002</v>
      </c>
      <c r="CJ15" s="6">
        <v>40</v>
      </c>
      <c r="CK15" s="20">
        <v>639</v>
      </c>
      <c r="CL15" s="8">
        <v>6.8561872909698993E-2</v>
      </c>
      <c r="CM15" s="20">
        <v>88</v>
      </c>
      <c r="CN15" s="9">
        <v>0.33333333333333331</v>
      </c>
      <c r="CO15" s="27">
        <f t="shared" si="41"/>
        <v>2.2000000000000002</v>
      </c>
    </row>
    <row r="16" spans="1:93" x14ac:dyDescent="0.25">
      <c r="A16" s="58"/>
      <c r="B16" s="58">
        <v>185740</v>
      </c>
      <c r="C16" s="97" t="s">
        <v>19</v>
      </c>
      <c r="D16" s="6">
        <v>110</v>
      </c>
      <c r="E16" s="20">
        <v>2626</v>
      </c>
      <c r="F16" s="78">
        <f t="shared" si="60"/>
        <v>-1.5003750937734433E-2</v>
      </c>
      <c r="G16" s="20">
        <v>863</v>
      </c>
      <c r="H16" s="87">
        <f t="shared" ref="H16" si="64">(G16-P16)/ABS(P16)</f>
        <v>-7.4034334763948495E-2</v>
      </c>
      <c r="I16" s="200">
        <f t="shared" si="34"/>
        <v>7.8454545454545457</v>
      </c>
      <c r="J16" s="58"/>
      <c r="K16" s="58">
        <v>185740</v>
      </c>
      <c r="L16" s="97" t="s">
        <v>19</v>
      </c>
      <c r="M16" s="6">
        <v>110</v>
      </c>
      <c r="N16" s="20">
        <v>2666</v>
      </c>
      <c r="O16" s="78">
        <f t="shared" si="61"/>
        <v>3.0097817908201654E-3</v>
      </c>
      <c r="P16" s="20">
        <v>932</v>
      </c>
      <c r="Q16" s="87">
        <f t="shared" ref="Q16:Q17" si="65">(P16-Y16)/ABS(Y16)</f>
        <v>-3.3195020746887967E-2</v>
      </c>
      <c r="R16" s="200">
        <f t="shared" si="22"/>
        <v>8.4727272727272727</v>
      </c>
      <c r="S16" s="58"/>
      <c r="T16" s="58">
        <v>185740</v>
      </c>
      <c r="U16" s="97" t="s">
        <v>19</v>
      </c>
      <c r="V16" s="6">
        <v>110</v>
      </c>
      <c r="W16" s="20">
        <v>2658</v>
      </c>
      <c r="X16" s="78">
        <f t="shared" si="62"/>
        <v>0.14915693904020752</v>
      </c>
      <c r="Y16" s="20">
        <v>964</v>
      </c>
      <c r="Z16" s="87">
        <f t="shared" ref="Z16:Z17" si="66">(Y16-AH16)/ABS(AH16)</f>
        <v>0.20499999999999999</v>
      </c>
      <c r="AA16" s="200">
        <f t="shared" si="23"/>
        <v>8.7636363636363637</v>
      </c>
      <c r="AB16" s="58"/>
      <c r="AC16" s="58">
        <v>185740</v>
      </c>
      <c r="AD16" s="97" t="s">
        <v>19</v>
      </c>
      <c r="AE16" s="6">
        <v>105</v>
      </c>
      <c r="AF16" s="20">
        <v>2313</v>
      </c>
      <c r="AG16" s="87">
        <f t="shared" si="11"/>
        <v>-6.8090249798549551E-2</v>
      </c>
      <c r="AH16" s="20">
        <v>800</v>
      </c>
      <c r="AI16" s="87">
        <f t="shared" si="12"/>
        <v>-7.5144508670520235E-2</v>
      </c>
      <c r="AJ16" s="200">
        <f t="shared" si="24"/>
        <v>7.6190476190476186</v>
      </c>
      <c r="AK16" s="4">
        <v>105</v>
      </c>
      <c r="AL16" s="20">
        <v>2482</v>
      </c>
      <c r="AM16" s="87">
        <f t="shared" si="52"/>
        <v>-3.6130068245684463E-3</v>
      </c>
      <c r="AN16" s="20">
        <v>865</v>
      </c>
      <c r="AO16" s="87">
        <f t="shared" si="53"/>
        <v>-1.0297482837528604E-2</v>
      </c>
      <c r="AP16" s="191">
        <f t="shared" si="14"/>
        <v>8.2380952380952372</v>
      </c>
      <c r="AQ16" s="58"/>
      <c r="AR16" s="58">
        <v>185740</v>
      </c>
      <c r="AS16" s="97" t="s">
        <v>19</v>
      </c>
      <c r="AT16" s="4">
        <v>105</v>
      </c>
      <c r="AU16" s="20">
        <v>2491</v>
      </c>
      <c r="AV16" s="87">
        <f t="shared" si="54"/>
        <v>-4.376199616122841E-2</v>
      </c>
      <c r="AW16" s="20">
        <v>874</v>
      </c>
      <c r="AX16" s="87">
        <f t="shared" si="55"/>
        <v>-0.10174717368961973</v>
      </c>
      <c r="AY16" s="79">
        <f t="shared" si="56"/>
        <v>8.3238095238095244</v>
      </c>
      <c r="AZ16" s="58"/>
      <c r="BA16" s="58">
        <v>185740</v>
      </c>
      <c r="BB16" s="97" t="s">
        <v>19</v>
      </c>
      <c r="BC16" s="4">
        <v>105</v>
      </c>
      <c r="BD16" s="20">
        <v>2605</v>
      </c>
      <c r="BE16" s="87">
        <f t="shared" si="63"/>
        <v>1.086534730306558E-2</v>
      </c>
      <c r="BF16" s="20">
        <v>973</v>
      </c>
      <c r="BG16" s="87">
        <f t="shared" si="58"/>
        <v>4.0641711229946524E-2</v>
      </c>
      <c r="BH16" s="79">
        <f t="shared" si="59"/>
        <v>9.2666666666666675</v>
      </c>
      <c r="BI16" s="58"/>
      <c r="BJ16" s="58">
        <v>185740</v>
      </c>
      <c r="BK16" s="97" t="s">
        <v>19</v>
      </c>
      <c r="BL16" s="4">
        <v>105</v>
      </c>
      <c r="BM16" s="20">
        <v>2577</v>
      </c>
      <c r="BN16" s="87">
        <f t="shared" si="38"/>
        <v>-2.7180067950169876E-2</v>
      </c>
      <c r="BO16" s="20">
        <v>935</v>
      </c>
      <c r="BP16" s="87">
        <f t="shared" si="30"/>
        <v>-2.6041666666666668E-2</v>
      </c>
      <c r="BQ16" s="79">
        <f t="shared" si="39"/>
        <v>8.9047619047619051</v>
      </c>
      <c r="BR16" s="58"/>
      <c r="BS16" s="58">
        <v>185740</v>
      </c>
      <c r="BT16" s="97" t="s">
        <v>19</v>
      </c>
      <c r="BU16" s="4">
        <v>105</v>
      </c>
      <c r="BV16" s="20">
        <v>2649</v>
      </c>
      <c r="BW16" s="87">
        <f t="shared" si="31"/>
        <v>-7.2154115586690021E-2</v>
      </c>
      <c r="BX16" s="20">
        <v>960</v>
      </c>
      <c r="BY16" s="87">
        <f t="shared" si="27"/>
        <v>-0.15863277826468011</v>
      </c>
      <c r="BZ16" s="79">
        <f t="shared" si="40"/>
        <v>9.1428571428571423</v>
      </c>
      <c r="CA16" s="75"/>
      <c r="CB16" s="6">
        <v>185740</v>
      </c>
      <c r="CC16" s="5" t="s">
        <v>19</v>
      </c>
      <c r="CD16" s="6">
        <v>105</v>
      </c>
      <c r="CE16" s="20">
        <v>2855</v>
      </c>
      <c r="CF16" s="3">
        <f t="shared" si="28"/>
        <v>0.2097457627118644</v>
      </c>
      <c r="CG16" s="20">
        <v>1141</v>
      </c>
      <c r="CH16" s="3">
        <f t="shared" si="32"/>
        <v>0.25938189845474613</v>
      </c>
      <c r="CI16" s="27">
        <f t="shared" si="29"/>
        <v>10.866666666666667</v>
      </c>
      <c r="CJ16" s="6">
        <v>105</v>
      </c>
      <c r="CK16" s="20">
        <v>2360</v>
      </c>
      <c r="CL16" s="8">
        <v>-3.9869812855980472E-2</v>
      </c>
      <c r="CM16" s="20">
        <v>906</v>
      </c>
      <c r="CN16" s="9">
        <v>-9.4905094905094911E-2</v>
      </c>
      <c r="CO16" s="27">
        <f t="shared" si="41"/>
        <v>8.6285714285714281</v>
      </c>
    </row>
    <row r="17" spans="1:93" ht="13.8" thickBot="1" x14ac:dyDescent="0.3">
      <c r="A17" s="59"/>
      <c r="B17" s="59">
        <v>185745</v>
      </c>
      <c r="C17" s="99" t="s">
        <v>20</v>
      </c>
      <c r="D17" s="129">
        <v>110</v>
      </c>
      <c r="E17" s="40">
        <v>2704</v>
      </c>
      <c r="F17" s="87">
        <f t="shared" si="60"/>
        <v>7.1315372424722662E-2</v>
      </c>
      <c r="G17" s="40">
        <v>482</v>
      </c>
      <c r="H17" s="87">
        <f>(G17-P17)/ABS(P17)</f>
        <v>0.45180722891566266</v>
      </c>
      <c r="I17" s="202">
        <f t="shared" si="34"/>
        <v>4.3818181818181818</v>
      </c>
      <c r="J17" s="59"/>
      <c r="K17" s="59">
        <v>185745</v>
      </c>
      <c r="L17" s="99" t="s">
        <v>20</v>
      </c>
      <c r="M17" s="129">
        <v>110</v>
      </c>
      <c r="N17" s="40">
        <v>2524</v>
      </c>
      <c r="O17" s="87">
        <f t="shared" si="61"/>
        <v>0.13847541723049164</v>
      </c>
      <c r="P17" s="40">
        <v>332</v>
      </c>
      <c r="Q17" s="87">
        <f t="shared" si="65"/>
        <v>0.30196078431372547</v>
      </c>
      <c r="R17" s="202">
        <f t="shared" si="22"/>
        <v>3.0181818181818181</v>
      </c>
      <c r="S17" s="59"/>
      <c r="T17" s="59">
        <v>185745</v>
      </c>
      <c r="U17" s="99" t="s">
        <v>20</v>
      </c>
      <c r="V17" s="129">
        <v>110</v>
      </c>
      <c r="W17" s="40">
        <v>2217</v>
      </c>
      <c r="X17" s="87">
        <f t="shared" si="62"/>
        <v>7.7272727272727276E-3</v>
      </c>
      <c r="Y17" s="40">
        <v>255</v>
      </c>
      <c r="Z17" s="87">
        <f t="shared" si="66"/>
        <v>-7.6086956521739135E-2</v>
      </c>
      <c r="AA17" s="202">
        <f t="shared" si="23"/>
        <v>2.3181818181818183</v>
      </c>
      <c r="AB17" s="59"/>
      <c r="AC17" s="59">
        <v>185745</v>
      </c>
      <c r="AD17" s="99" t="s">
        <v>20</v>
      </c>
      <c r="AE17" s="129">
        <v>115</v>
      </c>
      <c r="AF17" s="40">
        <v>2200</v>
      </c>
      <c r="AG17" s="201">
        <f t="shared" si="11"/>
        <v>-5.2540913006029283E-2</v>
      </c>
      <c r="AH17" s="40">
        <v>276</v>
      </c>
      <c r="AI17" s="201">
        <f t="shared" si="12"/>
        <v>3.7593984962406013E-2</v>
      </c>
      <c r="AJ17" s="202">
        <f t="shared" si="24"/>
        <v>2.4</v>
      </c>
      <c r="AK17" s="10">
        <v>115</v>
      </c>
      <c r="AL17" s="21">
        <v>2322</v>
      </c>
      <c r="AM17" s="133">
        <f t="shared" si="52"/>
        <v>1.7974572555896538E-2</v>
      </c>
      <c r="AN17" s="21">
        <v>266</v>
      </c>
      <c r="AO17" s="133">
        <f t="shared" si="53"/>
        <v>2.3076923076923078E-2</v>
      </c>
      <c r="AP17" s="193">
        <f t="shared" si="14"/>
        <v>2.3130434782608695</v>
      </c>
      <c r="AQ17" s="59"/>
      <c r="AR17" s="59">
        <v>185745</v>
      </c>
      <c r="AS17" s="99" t="s">
        <v>20</v>
      </c>
      <c r="AT17" s="10">
        <v>115</v>
      </c>
      <c r="AU17" s="21">
        <v>2281</v>
      </c>
      <c r="AV17" s="133">
        <f t="shared" si="54"/>
        <v>-5.5095277547638773E-2</v>
      </c>
      <c r="AW17" s="21">
        <v>260</v>
      </c>
      <c r="AX17" s="133">
        <f t="shared" si="55"/>
        <v>-3.7037037037037035E-2</v>
      </c>
      <c r="AY17" s="86">
        <f t="shared" si="56"/>
        <v>2.2608695652173911</v>
      </c>
      <c r="AZ17" s="59"/>
      <c r="BA17" s="59">
        <v>185745</v>
      </c>
      <c r="BB17" s="99" t="s">
        <v>20</v>
      </c>
      <c r="BC17" s="10">
        <v>105</v>
      </c>
      <c r="BD17" s="21">
        <v>2414</v>
      </c>
      <c r="BE17" s="133">
        <f t="shared" si="63"/>
        <v>0.10632447296058661</v>
      </c>
      <c r="BF17" s="21">
        <v>270</v>
      </c>
      <c r="BG17" s="133">
        <f t="shared" si="58"/>
        <v>0.36363636363636365</v>
      </c>
      <c r="BH17" s="86">
        <f t="shared" si="59"/>
        <v>2.5714285714285716</v>
      </c>
      <c r="BI17" s="59"/>
      <c r="BJ17" s="59">
        <v>185745</v>
      </c>
      <c r="BK17" s="99" t="s">
        <v>20</v>
      </c>
      <c r="BL17" s="10">
        <v>105</v>
      </c>
      <c r="BM17" s="21">
        <v>2182</v>
      </c>
      <c r="BN17" s="133">
        <f t="shared" si="38"/>
        <v>-5.2540165002171083E-2</v>
      </c>
      <c r="BO17" s="21">
        <v>198</v>
      </c>
      <c r="BP17" s="133">
        <f t="shared" si="30"/>
        <v>-0.20799999999999999</v>
      </c>
      <c r="BQ17" s="86">
        <f t="shared" si="39"/>
        <v>1.8857142857142857</v>
      </c>
      <c r="BR17" s="59"/>
      <c r="BS17" s="59">
        <v>185745</v>
      </c>
      <c r="BT17" s="99" t="s">
        <v>20</v>
      </c>
      <c r="BU17" s="10">
        <v>105</v>
      </c>
      <c r="BV17" s="21">
        <v>2303</v>
      </c>
      <c r="BW17" s="133">
        <f t="shared" si="31"/>
        <v>-6.8742418115649004E-2</v>
      </c>
      <c r="BX17" s="21">
        <v>250</v>
      </c>
      <c r="BY17" s="133">
        <f t="shared" si="27"/>
        <v>0</v>
      </c>
      <c r="BZ17" s="86">
        <f t="shared" si="40"/>
        <v>2.3809523809523809</v>
      </c>
      <c r="CA17" s="76"/>
      <c r="CB17" s="12">
        <v>185745</v>
      </c>
      <c r="CC17" s="11" t="s">
        <v>20</v>
      </c>
      <c r="CD17" s="12">
        <v>105</v>
      </c>
      <c r="CE17" s="21">
        <v>2473</v>
      </c>
      <c r="CF17" s="38">
        <f t="shared" si="28"/>
        <v>0.15994371482176359</v>
      </c>
      <c r="CG17" s="40">
        <v>250</v>
      </c>
      <c r="CH17" s="38">
        <f t="shared" si="32"/>
        <v>1.6260162601626018E-2</v>
      </c>
      <c r="CI17" s="27">
        <f t="shared" si="29"/>
        <v>2.3809523809523809</v>
      </c>
      <c r="CJ17" s="12">
        <v>105</v>
      </c>
      <c r="CK17" s="21">
        <v>2132</v>
      </c>
      <c r="CL17" s="117">
        <v>-2.5594149908592323E-2</v>
      </c>
      <c r="CM17" s="21">
        <v>246</v>
      </c>
      <c r="CN17" s="118">
        <v>0.24873096446700507</v>
      </c>
      <c r="CO17" s="27">
        <f t="shared" si="41"/>
        <v>2.342857142857143</v>
      </c>
    </row>
    <row r="18" spans="1:93" ht="13.8" thickBot="1" x14ac:dyDescent="0.3">
      <c r="A18" s="175"/>
      <c r="B18" s="175"/>
      <c r="C18" s="176" t="s">
        <v>21</v>
      </c>
      <c r="D18" s="219">
        <f>SUM(D13:D17)</f>
        <v>295</v>
      </c>
      <c r="E18" s="281">
        <f>SUM(E13:E17)</f>
        <v>7385</v>
      </c>
      <c r="F18" s="209">
        <f>(E18-N18)/ABS(N18)</f>
        <v>2.1579748236270575E-2</v>
      </c>
      <c r="G18" s="281">
        <f>SUM(G13:G17)</f>
        <v>1649</v>
      </c>
      <c r="H18" s="209">
        <f>(G18-P18)/ABS(P18)</f>
        <v>5.6374119154388211E-2</v>
      </c>
      <c r="I18" s="221">
        <f t="shared" si="34"/>
        <v>5.5898305084745763</v>
      </c>
      <c r="J18" s="175"/>
      <c r="K18" s="175"/>
      <c r="L18" s="176" t="s">
        <v>21</v>
      </c>
      <c r="M18" s="219">
        <f>SUM(M13:M17)</f>
        <v>295</v>
      </c>
      <c r="N18" s="281">
        <f>SUM(N13:N17)</f>
        <v>7229</v>
      </c>
      <c r="O18" s="209">
        <f>(N18-W18)/ABS(W18)</f>
        <v>5.6099342585829069E-2</v>
      </c>
      <c r="P18" s="281">
        <f>SUM(P13:P17)</f>
        <v>1561</v>
      </c>
      <c r="Q18" s="209">
        <f>(P18-Y18)/ABS(Y18)</f>
        <v>7.0967741935483875E-3</v>
      </c>
      <c r="R18" s="221">
        <f t="shared" si="22"/>
        <v>5.2915254237288138</v>
      </c>
      <c r="S18" s="175"/>
      <c r="T18" s="175"/>
      <c r="U18" s="176" t="s">
        <v>21</v>
      </c>
      <c r="V18" s="177">
        <f>SUM(V13:V17)</f>
        <v>295</v>
      </c>
      <c r="W18" s="183">
        <f>SUM(W13:W17)</f>
        <v>6845</v>
      </c>
      <c r="X18" s="208">
        <f>(W18-AF18)/ABS(AF18)</f>
        <v>2.7932121940231265E-2</v>
      </c>
      <c r="Y18" s="183">
        <f>SUM(Y13:Y17)</f>
        <v>1550</v>
      </c>
      <c r="Z18" s="208">
        <f>(Y18-AH18)/ABS(AH18)</f>
        <v>0.14306784660766961</v>
      </c>
      <c r="AA18" s="194">
        <f t="shared" si="23"/>
        <v>5.2542372881355934</v>
      </c>
      <c r="AB18" s="175"/>
      <c r="AC18" s="175"/>
      <c r="AD18" s="176" t="s">
        <v>21</v>
      </c>
      <c r="AE18" s="177">
        <f>SUM(AE13:AE17)</f>
        <v>295</v>
      </c>
      <c r="AF18" s="183">
        <f>SUM(AF13:AF17)</f>
        <v>6659</v>
      </c>
      <c r="AG18" s="208">
        <f t="shared" si="11"/>
        <v>-5.9710404537990742E-3</v>
      </c>
      <c r="AH18" s="183">
        <f>SUM(AH13:AH17)</f>
        <v>1356</v>
      </c>
      <c r="AI18" s="208">
        <f t="shared" si="12"/>
        <v>-3.3499643620812543E-2</v>
      </c>
      <c r="AJ18" s="194">
        <f t="shared" si="24"/>
        <v>4.5966101694915258</v>
      </c>
      <c r="AK18" s="219">
        <f>SUM(AK13:AK17)</f>
        <v>295</v>
      </c>
      <c r="AL18" s="219">
        <f>SUM(AL13:AL17)</f>
        <v>6699</v>
      </c>
      <c r="AM18" s="184">
        <f t="shared" si="52"/>
        <v>1.3157894736842105E-2</v>
      </c>
      <c r="AN18" s="219">
        <f>SUM(AN13:AN17)</f>
        <v>1403</v>
      </c>
      <c r="AO18" s="220">
        <f t="shared" si="53"/>
        <v>-1.2667135819845179E-2</v>
      </c>
      <c r="AP18" s="221">
        <f t="shared" si="14"/>
        <v>4.7559322033898308</v>
      </c>
      <c r="AQ18" s="175"/>
      <c r="AR18" s="175"/>
      <c r="AS18" s="176" t="s">
        <v>21</v>
      </c>
      <c r="AT18" s="177">
        <f>SUM(AT13:AT17)</f>
        <v>295</v>
      </c>
      <c r="AU18" s="183">
        <f>SUM(AU13:AU17)</f>
        <v>6612</v>
      </c>
      <c r="AV18" s="184">
        <f t="shared" si="54"/>
        <v>-1.3723150357995227E-2</v>
      </c>
      <c r="AW18" s="185">
        <f>SUM(AW14:AW17)</f>
        <v>1421</v>
      </c>
      <c r="AX18" s="186">
        <f t="shared" si="55"/>
        <v>-4.6948356807511735E-2</v>
      </c>
      <c r="AY18" s="182">
        <f t="shared" si="56"/>
        <v>4.8169491525423727</v>
      </c>
      <c r="AZ18" s="175"/>
      <c r="BA18" s="175"/>
      <c r="BB18" s="176" t="s">
        <v>21</v>
      </c>
      <c r="BC18" s="177">
        <f>SUM(BC13:BC17)</f>
        <v>285</v>
      </c>
      <c r="BD18" s="183">
        <f>SUM(BD13:BD17)</f>
        <v>6704</v>
      </c>
      <c r="BE18" s="184">
        <f>(BD18-BM18)/ABS(BM18)</f>
        <v>6.768593725115464E-2</v>
      </c>
      <c r="BF18" s="185">
        <f>SUM(BF14:BF17)</f>
        <v>1491</v>
      </c>
      <c r="BG18" s="186">
        <f t="shared" si="58"/>
        <v>9.6323529411764711E-2</v>
      </c>
      <c r="BH18" s="182">
        <f>BF18/BC18</f>
        <v>5.2315789473684209</v>
      </c>
      <c r="BI18" s="175"/>
      <c r="BJ18" s="175"/>
      <c r="BK18" s="176" t="s">
        <v>21</v>
      </c>
      <c r="BL18" s="177">
        <f>SUM(BL13:BL17)</f>
        <v>285</v>
      </c>
      <c r="BM18" s="183">
        <f>SUM(BM13:BM17)</f>
        <v>6279</v>
      </c>
      <c r="BN18" s="184">
        <f t="shared" si="38"/>
        <v>-7.6345984112974399E-2</v>
      </c>
      <c r="BO18" s="185">
        <f>SUM(BO13:BO17)</f>
        <v>1360</v>
      </c>
      <c r="BP18" s="186">
        <f t="shared" si="30"/>
        <v>-8.2939986513823324E-2</v>
      </c>
      <c r="BQ18" s="182">
        <f t="shared" si="39"/>
        <v>4.7719298245614032</v>
      </c>
      <c r="BR18" s="175"/>
      <c r="BS18" s="175"/>
      <c r="BT18" s="176" t="s">
        <v>21</v>
      </c>
      <c r="BU18" s="177">
        <f>SUM(BU13:BU17)</f>
        <v>270</v>
      </c>
      <c r="BV18" s="183">
        <f>SUM(BV13:BV17)</f>
        <v>6798</v>
      </c>
      <c r="BW18" s="178">
        <f t="shared" si="31"/>
        <v>-5.1485977396400165E-2</v>
      </c>
      <c r="BX18" s="181">
        <f>SUM(BX13:BX17)</f>
        <v>1483</v>
      </c>
      <c r="BY18" s="179">
        <f t="shared" si="27"/>
        <v>-0.11250748055056853</v>
      </c>
      <c r="BZ18" s="182">
        <f t="shared" si="40"/>
        <v>5.4925925925925929</v>
      </c>
      <c r="CA18" s="62"/>
      <c r="CB18" s="15"/>
      <c r="CC18" s="14" t="s">
        <v>21</v>
      </c>
      <c r="CD18" s="15">
        <f>SUM(CD13:CD17)</f>
        <v>270</v>
      </c>
      <c r="CE18" s="16">
        <f>SUM(CE13:CE17)</f>
        <v>7167</v>
      </c>
      <c r="CF18" s="120">
        <f t="shared" si="28"/>
        <v>0.14215139442231076</v>
      </c>
      <c r="CG18" s="16">
        <f>SUM(CG13:CG17)</f>
        <v>1671</v>
      </c>
      <c r="CH18" s="120">
        <f t="shared" si="32"/>
        <v>0.16689944134078213</v>
      </c>
      <c r="CI18" s="28">
        <f t="shared" si="29"/>
        <v>6.1888888888888891</v>
      </c>
      <c r="CJ18" s="67">
        <f>SUM(CJ13:CJ17)</f>
        <v>270</v>
      </c>
      <c r="CK18" s="68">
        <f>SUM(CK13:CK17)</f>
        <v>6275</v>
      </c>
      <c r="CL18" s="122">
        <v>1.8999675219227023E-2</v>
      </c>
      <c r="CM18" s="68">
        <f>SUM(CM13:CM17)</f>
        <v>1432</v>
      </c>
      <c r="CN18" s="123">
        <v>1.3446567586694975E-2</v>
      </c>
      <c r="CO18" s="69">
        <f t="shared" si="41"/>
        <v>5.3037037037037038</v>
      </c>
    </row>
    <row r="19" spans="1:93" x14ac:dyDescent="0.25">
      <c r="A19" s="57" t="s">
        <v>22</v>
      </c>
      <c r="B19" s="56">
        <v>185922</v>
      </c>
      <c r="C19" s="95" t="s">
        <v>23</v>
      </c>
      <c r="D19" s="286">
        <v>50</v>
      </c>
      <c r="E19" s="287">
        <v>558</v>
      </c>
      <c r="F19" s="239">
        <f>(E19-N19)/ABS(N19)</f>
        <v>0.20258620689655171</v>
      </c>
      <c r="G19" s="287">
        <v>111</v>
      </c>
      <c r="H19" s="278">
        <f>(G19-P19)/ABS(P19)</f>
        <v>0.24719101123595505</v>
      </c>
      <c r="I19" s="199">
        <f t="shared" si="34"/>
        <v>2.2200000000000002</v>
      </c>
      <c r="J19" s="57" t="s">
        <v>22</v>
      </c>
      <c r="K19" s="56">
        <v>185922</v>
      </c>
      <c r="L19" s="95" t="s">
        <v>23</v>
      </c>
      <c r="M19" s="286">
        <v>50</v>
      </c>
      <c r="N19" s="287">
        <v>464</v>
      </c>
      <c r="O19" s="239">
        <f>(N19-W19)/ABS(W19)</f>
        <v>0.11270983213429256</v>
      </c>
      <c r="P19" s="287">
        <v>89</v>
      </c>
      <c r="Q19" s="278">
        <f>(P19-Y19)/ABS(Y19)</f>
        <v>0.18666666666666668</v>
      </c>
      <c r="R19" s="199">
        <f t="shared" si="22"/>
        <v>1.78</v>
      </c>
      <c r="S19" s="74" t="s">
        <v>22</v>
      </c>
      <c r="T19" s="56">
        <v>185922</v>
      </c>
      <c r="U19" s="95" t="s">
        <v>23</v>
      </c>
      <c r="V19" s="105">
        <v>50</v>
      </c>
      <c r="W19" s="81">
        <v>417</v>
      </c>
      <c r="X19" s="239">
        <f>(W19-AF19)/ABS(AF19)</f>
        <v>-3.0232558139534883E-2</v>
      </c>
      <c r="Y19" s="216">
        <v>75</v>
      </c>
      <c r="Z19" s="239">
        <f>(Y19-AH19)/ABS(AH19)</f>
        <v>-0.15730337078651685</v>
      </c>
      <c r="AA19" s="217">
        <f t="shared" si="23"/>
        <v>1.5</v>
      </c>
      <c r="AB19" s="57" t="s">
        <v>22</v>
      </c>
      <c r="AC19" s="56">
        <v>185922</v>
      </c>
      <c r="AD19" s="95" t="s">
        <v>23</v>
      </c>
      <c r="AE19" s="105">
        <v>50</v>
      </c>
      <c r="AF19" s="81">
        <v>430</v>
      </c>
      <c r="AG19" s="82">
        <f t="shared" si="11"/>
        <v>8.8607594936708861E-2</v>
      </c>
      <c r="AH19" s="81">
        <v>89</v>
      </c>
      <c r="AI19" s="82">
        <f t="shared" si="12"/>
        <v>0.27142857142857141</v>
      </c>
      <c r="AJ19" s="217">
        <f t="shared" si="24"/>
        <v>1.78</v>
      </c>
      <c r="AK19" s="66">
        <v>50</v>
      </c>
      <c r="AL19" s="81">
        <v>395</v>
      </c>
      <c r="AM19" s="82">
        <f t="shared" si="52"/>
        <v>-0.13943355119825709</v>
      </c>
      <c r="AN19" s="81">
        <v>70</v>
      </c>
      <c r="AO19" s="82">
        <f t="shared" si="53"/>
        <v>-0.19540229885057472</v>
      </c>
      <c r="AP19" s="83">
        <f t="shared" si="14"/>
        <v>1.4</v>
      </c>
      <c r="AQ19" s="74" t="s">
        <v>22</v>
      </c>
      <c r="AR19" s="56">
        <v>185922</v>
      </c>
      <c r="AS19" s="96" t="s">
        <v>23</v>
      </c>
      <c r="AT19" s="105">
        <v>50</v>
      </c>
      <c r="AU19" s="81">
        <v>459</v>
      </c>
      <c r="AV19" s="78">
        <f t="shared" si="54"/>
        <v>-5.3608247422680409E-2</v>
      </c>
      <c r="AW19" s="20">
        <v>87</v>
      </c>
      <c r="AX19" s="78">
        <f t="shared" si="55"/>
        <v>-0.1553398058252427</v>
      </c>
      <c r="AY19" s="94">
        <f t="shared" si="56"/>
        <v>1.74</v>
      </c>
      <c r="AZ19" s="57" t="s">
        <v>22</v>
      </c>
      <c r="BA19" s="56">
        <v>185922</v>
      </c>
      <c r="BB19" s="96" t="s">
        <v>23</v>
      </c>
      <c r="BC19" s="105">
        <v>50</v>
      </c>
      <c r="BD19" s="81">
        <v>485</v>
      </c>
      <c r="BE19" s="78">
        <f t="shared" si="63"/>
        <v>-1.6227180527383367E-2</v>
      </c>
      <c r="BF19" s="20">
        <v>103</v>
      </c>
      <c r="BG19" s="78">
        <f t="shared" si="58"/>
        <v>0.18390804597701149</v>
      </c>
      <c r="BH19" s="94">
        <f>BF19/BC19</f>
        <v>2.06</v>
      </c>
      <c r="BI19" s="57" t="s">
        <v>22</v>
      </c>
      <c r="BJ19" s="56">
        <v>185922</v>
      </c>
      <c r="BK19" s="96" t="s">
        <v>23</v>
      </c>
      <c r="BL19" s="105">
        <v>50</v>
      </c>
      <c r="BM19" s="81">
        <v>493</v>
      </c>
      <c r="BN19" s="78">
        <f t="shared" si="38"/>
        <v>-2.3762376237623763E-2</v>
      </c>
      <c r="BO19" s="20">
        <v>87</v>
      </c>
      <c r="BP19" s="78">
        <f t="shared" si="30"/>
        <v>-0.10309278350515463</v>
      </c>
      <c r="BQ19" s="94">
        <f>BO19/BL19</f>
        <v>1.74</v>
      </c>
      <c r="BR19" s="57" t="s">
        <v>22</v>
      </c>
      <c r="BS19" s="56">
        <v>185922</v>
      </c>
      <c r="BT19" s="96" t="s">
        <v>23</v>
      </c>
      <c r="BU19" s="105">
        <v>45</v>
      </c>
      <c r="BV19" s="81">
        <v>505</v>
      </c>
      <c r="BW19" s="82" t="s">
        <v>82</v>
      </c>
      <c r="BX19" s="81">
        <v>97</v>
      </c>
      <c r="BY19" s="82" t="s">
        <v>82</v>
      </c>
      <c r="BZ19" s="94">
        <f>BX19/BU19</f>
        <v>2.1555555555555554</v>
      </c>
      <c r="CA19" s="96" t="s">
        <v>22</v>
      </c>
      <c r="CB19" s="17"/>
      <c r="CC19" s="18"/>
      <c r="CD19" s="2"/>
      <c r="CE19" s="19"/>
      <c r="CF19" s="19"/>
      <c r="CG19" s="19"/>
      <c r="CH19" s="19"/>
      <c r="CI19" s="18"/>
      <c r="CJ19" s="138"/>
      <c r="CK19" s="139"/>
      <c r="CL19" s="82"/>
      <c r="CM19" s="139"/>
      <c r="CN19" s="82"/>
      <c r="CO19" s="83"/>
    </row>
    <row r="20" spans="1:93" ht="13.8" thickBot="1" x14ac:dyDescent="0.3">
      <c r="A20" s="61"/>
      <c r="B20" s="58">
        <v>185615</v>
      </c>
      <c r="C20" s="97" t="s">
        <v>96</v>
      </c>
      <c r="D20" s="288">
        <v>25</v>
      </c>
      <c r="E20" s="283">
        <v>580</v>
      </c>
      <c r="F20" s="78">
        <f t="shared" ref="F20:F22" si="67">(E20-N20)/ABS(N20)</f>
        <v>-0.1035548686244204</v>
      </c>
      <c r="G20" s="283">
        <v>82</v>
      </c>
      <c r="H20" s="279">
        <f>(G20-P20)/ABS(P20)</f>
        <v>-9.8901098901098897E-2</v>
      </c>
      <c r="I20" s="200">
        <f t="shared" si="34"/>
        <v>3.28</v>
      </c>
      <c r="J20" s="61"/>
      <c r="K20" s="58">
        <v>185615</v>
      </c>
      <c r="L20" s="97" t="s">
        <v>96</v>
      </c>
      <c r="M20" s="288">
        <v>25</v>
      </c>
      <c r="N20" s="283">
        <v>647</v>
      </c>
      <c r="O20" s="78">
        <f t="shared" ref="O20:O21" si="68">(N20-W20)/ABS(W20)</f>
        <v>0.20260223048327136</v>
      </c>
      <c r="P20" s="283">
        <v>91</v>
      </c>
      <c r="Q20" s="279">
        <f>(P20-Y20)/ABS(Y20)</f>
        <v>0</v>
      </c>
      <c r="R20" s="200">
        <f t="shared" si="22"/>
        <v>3.64</v>
      </c>
      <c r="S20" s="74"/>
      <c r="T20" s="58">
        <v>185615</v>
      </c>
      <c r="U20" s="97" t="s">
        <v>96</v>
      </c>
      <c r="V20" s="4">
        <v>25</v>
      </c>
      <c r="W20" s="5">
        <v>538</v>
      </c>
      <c r="X20" s="78">
        <f t="shared" ref="X20:X71" si="69">(W20-AF20)/ABS(AF20)</f>
        <v>7.3852295409181631E-2</v>
      </c>
      <c r="Y20" s="20">
        <v>91</v>
      </c>
      <c r="Z20" s="78">
        <f>(Y20-AH20)/ABS(AH20)</f>
        <v>0.51666666666666672</v>
      </c>
      <c r="AA20" s="191">
        <f t="shared" si="23"/>
        <v>3.64</v>
      </c>
      <c r="AB20" s="57"/>
      <c r="AC20" s="58">
        <v>185615</v>
      </c>
      <c r="AD20" s="97" t="s">
        <v>96</v>
      </c>
      <c r="AE20" s="4">
        <v>25</v>
      </c>
      <c r="AF20" s="20">
        <v>501</v>
      </c>
      <c r="AG20" s="87">
        <f t="shared" si="11"/>
        <v>6.5957446808510636E-2</v>
      </c>
      <c r="AH20" s="20">
        <v>60</v>
      </c>
      <c r="AI20" s="87">
        <f t="shared" si="12"/>
        <v>5.2631578947368418E-2</v>
      </c>
      <c r="AJ20" s="191">
        <f t="shared" si="24"/>
        <v>2.4</v>
      </c>
      <c r="AK20" s="6">
        <v>25</v>
      </c>
      <c r="AL20" s="20">
        <v>470</v>
      </c>
      <c r="AM20" s="78">
        <f t="shared" si="52"/>
        <v>-6.9306930693069313E-2</v>
      </c>
      <c r="AN20" s="20">
        <v>57</v>
      </c>
      <c r="AO20" s="78">
        <f t="shared" si="53"/>
        <v>-0.16176470588235295</v>
      </c>
      <c r="AP20" s="84">
        <f t="shared" si="14"/>
        <v>2.2799999999999998</v>
      </c>
      <c r="AQ20" s="74"/>
      <c r="AR20" s="58">
        <v>185615</v>
      </c>
      <c r="AS20" s="97" t="s">
        <v>96</v>
      </c>
      <c r="AT20" s="4">
        <v>25</v>
      </c>
      <c r="AU20" s="20">
        <v>505</v>
      </c>
      <c r="AV20" s="78">
        <f t="shared" si="54"/>
        <v>-5.2532833020637902E-2</v>
      </c>
      <c r="AW20" s="20">
        <v>68</v>
      </c>
      <c r="AX20" s="78">
        <f t="shared" si="55"/>
        <v>-8.1081081081081086E-2</v>
      </c>
      <c r="AY20" s="93">
        <f t="shared" si="56"/>
        <v>2.72</v>
      </c>
      <c r="AZ20" s="57"/>
      <c r="BA20" s="58">
        <v>185615</v>
      </c>
      <c r="BB20" s="97" t="s">
        <v>96</v>
      </c>
      <c r="BC20" s="4">
        <v>25</v>
      </c>
      <c r="BD20" s="20">
        <v>533</v>
      </c>
      <c r="BE20" s="78">
        <f>(BD20-BM20)/ABS(BM20)</f>
        <v>-4.9910873440285206E-2</v>
      </c>
      <c r="BF20" s="20">
        <v>74</v>
      </c>
      <c r="BG20" s="78">
        <f t="shared" si="58"/>
        <v>2.7777777777777776E-2</v>
      </c>
      <c r="BH20" s="93">
        <f t="shared" ref="BH20" si="70">BF20/BC20</f>
        <v>2.96</v>
      </c>
      <c r="BI20" s="57"/>
      <c r="BJ20" s="58">
        <v>185615</v>
      </c>
      <c r="BK20" s="97" t="s">
        <v>96</v>
      </c>
      <c r="BL20" s="4">
        <v>25</v>
      </c>
      <c r="BM20" s="20">
        <v>561</v>
      </c>
      <c r="BN20" s="78">
        <f>(BM20-BV20)/ABS(BV20)</f>
        <v>-4.9152542372881358E-2</v>
      </c>
      <c r="BO20" s="20">
        <v>72</v>
      </c>
      <c r="BP20" s="78">
        <f>(BO20-BX20)/ABS(BX20)</f>
        <v>2.8571428571428571E-2</v>
      </c>
      <c r="BQ20" s="93">
        <f t="shared" ref="BQ20" si="71">BO20/BL20</f>
        <v>2.88</v>
      </c>
      <c r="BR20" s="57"/>
      <c r="BS20" s="58">
        <v>185615</v>
      </c>
      <c r="BT20" s="97" t="s">
        <v>96</v>
      </c>
      <c r="BU20" s="4">
        <v>25</v>
      </c>
      <c r="BV20" s="20">
        <v>590</v>
      </c>
      <c r="BW20" s="87">
        <f>(BV20-CE20)/ABS(CE20)</f>
        <v>-0.13107511045655376</v>
      </c>
      <c r="BX20" s="20">
        <v>70</v>
      </c>
      <c r="BY20" s="87">
        <f>(BX20-CG20)/ABS(CG20)</f>
        <v>-9.0909090909090912E-2</v>
      </c>
      <c r="BZ20" s="93">
        <f t="shared" si="40"/>
        <v>2.8</v>
      </c>
      <c r="CA20" s="96"/>
      <c r="CB20" s="17">
        <v>185615</v>
      </c>
      <c r="CC20" s="18" t="s">
        <v>23</v>
      </c>
      <c r="CD20" s="2">
        <v>25</v>
      </c>
      <c r="CE20" s="19">
        <v>679</v>
      </c>
      <c r="CF20" s="3">
        <f>(CE20-CK20)/ABS(CK20)</f>
        <v>0.33661417322834647</v>
      </c>
      <c r="CG20" s="19">
        <v>77</v>
      </c>
      <c r="CH20" s="3">
        <f>(CG20-CM20)/ABS(CM20)</f>
        <v>0.203125</v>
      </c>
      <c r="CI20" s="113">
        <f>CG20/CD20</f>
        <v>3.08</v>
      </c>
      <c r="CJ20" s="6">
        <v>25</v>
      </c>
      <c r="CK20" s="20">
        <v>508</v>
      </c>
      <c r="CL20" s="8">
        <v>-5.2238805970149252E-2</v>
      </c>
      <c r="CM20" s="20">
        <v>64</v>
      </c>
      <c r="CN20" s="8">
        <v>0.18518518518518517</v>
      </c>
      <c r="CO20" s="29">
        <f t="shared" si="41"/>
        <v>2.56</v>
      </c>
    </row>
    <row r="21" spans="1:93" x14ac:dyDescent="0.25">
      <c r="A21" s="95"/>
      <c r="B21" s="58">
        <v>185609</v>
      </c>
      <c r="C21" s="97" t="s">
        <v>199</v>
      </c>
      <c r="D21" s="288">
        <v>14</v>
      </c>
      <c r="E21" s="283">
        <v>310</v>
      </c>
      <c r="F21" s="78">
        <f t="shared" si="67"/>
        <v>-3.125E-2</v>
      </c>
      <c r="G21" s="283">
        <v>25</v>
      </c>
      <c r="H21" s="279">
        <f>(G21-P21)/ABS(P21)</f>
        <v>-0.32432432432432434</v>
      </c>
      <c r="I21" s="200">
        <f t="shared" si="34"/>
        <v>1.7857142857142858</v>
      </c>
      <c r="J21" s="95"/>
      <c r="K21" s="58">
        <v>185609</v>
      </c>
      <c r="L21" s="97" t="s">
        <v>199</v>
      </c>
      <c r="M21" s="288">
        <v>14</v>
      </c>
      <c r="N21" s="283">
        <v>320</v>
      </c>
      <c r="O21" s="78">
        <f t="shared" si="68"/>
        <v>0.25</v>
      </c>
      <c r="P21" s="283">
        <v>37</v>
      </c>
      <c r="Q21" s="279">
        <f>(P21-Y21)/ABS(Y21)</f>
        <v>0.85</v>
      </c>
      <c r="R21" s="200">
        <f t="shared" si="22"/>
        <v>2.6428571428571428</v>
      </c>
      <c r="S21" s="74"/>
      <c r="T21" s="58">
        <v>185609</v>
      </c>
      <c r="U21" s="97" t="s">
        <v>199</v>
      </c>
      <c r="V21" s="4">
        <v>14</v>
      </c>
      <c r="W21" s="5">
        <v>256</v>
      </c>
      <c r="X21" s="78"/>
      <c r="Y21" s="20">
        <v>20</v>
      </c>
      <c r="Z21" s="78"/>
      <c r="AA21" s="191">
        <f t="shared" si="23"/>
        <v>1.4285714285714286</v>
      </c>
      <c r="AB21" s="57"/>
      <c r="AC21" s="58"/>
      <c r="AD21" s="97"/>
      <c r="AE21" s="4"/>
      <c r="AF21" s="20"/>
      <c r="AG21" s="87"/>
      <c r="AH21" s="20"/>
      <c r="AI21" s="87"/>
      <c r="AJ21" s="191"/>
      <c r="AK21" s="6"/>
      <c r="AL21" s="20"/>
      <c r="AM21" s="78"/>
      <c r="AN21" s="20"/>
      <c r="AO21" s="78"/>
      <c r="AP21" s="84"/>
      <c r="AQ21" s="74"/>
      <c r="AR21" s="58"/>
      <c r="AS21" s="97"/>
      <c r="AT21" s="4"/>
      <c r="AU21" s="20"/>
      <c r="AV21" s="87"/>
      <c r="AW21" s="20"/>
      <c r="AX21" s="87"/>
      <c r="AY21" s="93"/>
      <c r="AZ21" s="57"/>
      <c r="BA21" s="58"/>
      <c r="BB21" s="97"/>
      <c r="BC21" s="4"/>
      <c r="BD21" s="20"/>
      <c r="BE21" s="87"/>
      <c r="BF21" s="20"/>
      <c r="BG21" s="87"/>
      <c r="BH21" s="93"/>
      <c r="BI21" s="57"/>
      <c r="BJ21" s="58"/>
      <c r="BK21" s="97"/>
      <c r="BL21" s="4"/>
      <c r="BM21" s="20"/>
      <c r="BN21" s="87"/>
      <c r="BO21" s="20"/>
      <c r="BP21" s="87"/>
      <c r="BQ21" s="93"/>
      <c r="BR21" s="57"/>
      <c r="BS21" s="58"/>
      <c r="BT21" s="97"/>
      <c r="BU21" s="4"/>
      <c r="BV21" s="20"/>
      <c r="BW21" s="87"/>
      <c r="BX21" s="20"/>
      <c r="BY21" s="87"/>
      <c r="BZ21" s="93"/>
      <c r="CA21" s="96"/>
      <c r="CB21" s="17"/>
      <c r="CC21" s="18"/>
      <c r="CD21" s="2"/>
      <c r="CE21" s="19"/>
      <c r="CF21" s="3"/>
      <c r="CG21" s="19"/>
      <c r="CH21" s="3"/>
      <c r="CI21" s="149"/>
      <c r="CJ21" s="6"/>
      <c r="CK21" s="20"/>
      <c r="CL21" s="8"/>
      <c r="CM21" s="20"/>
      <c r="CN21" s="8"/>
      <c r="CO21" s="29"/>
    </row>
    <row r="22" spans="1:93" x14ac:dyDescent="0.25">
      <c r="A22" s="97"/>
      <c r="B22" s="58">
        <v>185478</v>
      </c>
      <c r="C22" s="97" t="s">
        <v>84</v>
      </c>
      <c r="D22" s="288">
        <v>50</v>
      </c>
      <c r="E22" s="283">
        <v>819</v>
      </c>
      <c r="F22" s="78">
        <f t="shared" si="67"/>
        <v>4.0660736975857689E-2</v>
      </c>
      <c r="G22" s="283">
        <v>127</v>
      </c>
      <c r="H22" s="279">
        <f t="shared" ref="H22" si="72">(G22-P22)/ABS(P22)</f>
        <v>0.29591836734693877</v>
      </c>
      <c r="I22" s="200">
        <f t="shared" si="34"/>
        <v>2.54</v>
      </c>
      <c r="J22" s="97"/>
      <c r="K22" s="58">
        <v>185478</v>
      </c>
      <c r="L22" s="97" t="s">
        <v>84</v>
      </c>
      <c r="M22" s="288">
        <v>50</v>
      </c>
      <c r="N22" s="283">
        <v>787</v>
      </c>
      <c r="O22" s="78">
        <f t="shared" ref="O22" si="73">(N22-W22)/ABS(W22)</f>
        <v>0.25119236883942764</v>
      </c>
      <c r="P22" s="283">
        <v>98</v>
      </c>
      <c r="Q22" s="279">
        <f t="shared" ref="Q22" si="74">(P22-Y22)/ABS(Y22)</f>
        <v>0.1951219512195122</v>
      </c>
      <c r="R22" s="200">
        <f t="shared" si="22"/>
        <v>1.96</v>
      </c>
      <c r="S22" s="75"/>
      <c r="T22" s="58">
        <v>185478</v>
      </c>
      <c r="U22" s="97" t="s">
        <v>84</v>
      </c>
      <c r="V22" s="4">
        <v>50</v>
      </c>
      <c r="W22" s="5">
        <v>629</v>
      </c>
      <c r="X22" s="78">
        <f t="shared" si="69"/>
        <v>-0.16133333333333333</v>
      </c>
      <c r="Y22" s="20">
        <v>82</v>
      </c>
      <c r="Z22" s="78">
        <f t="shared" ref="Z22" si="75">(Y22-AH22)/ABS(AH22)</f>
        <v>-0.11827956989247312</v>
      </c>
      <c r="AA22" s="191">
        <f t="shared" si="23"/>
        <v>1.64</v>
      </c>
      <c r="AB22" s="58"/>
      <c r="AC22" s="58">
        <v>185478</v>
      </c>
      <c r="AD22" s="97" t="s">
        <v>84</v>
      </c>
      <c r="AE22" s="4">
        <v>50</v>
      </c>
      <c r="AF22" s="20">
        <v>750</v>
      </c>
      <c r="AG22" s="87">
        <f t="shared" si="11"/>
        <v>5.3370786516853931E-2</v>
      </c>
      <c r="AH22" s="20">
        <v>93</v>
      </c>
      <c r="AI22" s="87">
        <f t="shared" si="12"/>
        <v>-0.21848739495798319</v>
      </c>
      <c r="AJ22" s="191">
        <f t="shared" si="24"/>
        <v>1.86</v>
      </c>
      <c r="AK22" s="6">
        <v>50</v>
      </c>
      <c r="AL22" s="20">
        <v>712</v>
      </c>
      <c r="AM22" s="78">
        <f t="shared" si="52"/>
        <v>-0.20089786756453423</v>
      </c>
      <c r="AN22" s="20">
        <v>119</v>
      </c>
      <c r="AO22" s="78">
        <f t="shared" si="53"/>
        <v>-3.2520325203252036E-2</v>
      </c>
      <c r="AP22" s="84">
        <f t="shared" si="14"/>
        <v>2.38</v>
      </c>
      <c r="AQ22" s="75"/>
      <c r="AR22" s="58">
        <v>185478</v>
      </c>
      <c r="AS22" s="97" t="s">
        <v>84</v>
      </c>
      <c r="AT22" s="4">
        <v>50</v>
      </c>
      <c r="AU22" s="20">
        <v>891</v>
      </c>
      <c r="AV22" s="87">
        <f t="shared" si="54"/>
        <v>0.13647959183673469</v>
      </c>
      <c r="AW22" s="20">
        <v>123</v>
      </c>
      <c r="AX22" s="87">
        <f t="shared" si="55"/>
        <v>6.9565217391304349E-2</v>
      </c>
      <c r="AY22" s="93">
        <f t="shared" si="56"/>
        <v>2.46</v>
      </c>
      <c r="AZ22" s="58"/>
      <c r="BA22" s="58">
        <v>185478</v>
      </c>
      <c r="BB22" s="97" t="s">
        <v>84</v>
      </c>
      <c r="BC22" s="4">
        <v>50</v>
      </c>
      <c r="BD22" s="20">
        <v>784</v>
      </c>
      <c r="BE22" s="87">
        <f>(BD22-BM22)/ABS(BM22)</f>
        <v>-8.4112149532710276E-2</v>
      </c>
      <c r="BF22" s="20">
        <v>115</v>
      </c>
      <c r="BG22" s="87">
        <f t="shared" si="58"/>
        <v>-5.737704918032787E-2</v>
      </c>
      <c r="BH22" s="93">
        <f t="shared" ref="BH22" si="76">BF22/BC22</f>
        <v>2.2999999999999998</v>
      </c>
      <c r="BI22" s="58"/>
      <c r="BJ22" s="58">
        <v>185478</v>
      </c>
      <c r="BK22" s="97" t="s">
        <v>84</v>
      </c>
      <c r="BL22" s="4">
        <v>50</v>
      </c>
      <c r="BM22" s="20">
        <v>856</v>
      </c>
      <c r="BN22" s="87">
        <f>(BM22-BV22)/ABS(BV22)</f>
        <v>1.9047619047619049E-2</v>
      </c>
      <c r="BO22" s="20">
        <v>122</v>
      </c>
      <c r="BP22" s="87">
        <f>(BO22-BX22)/ABS(BX22)</f>
        <v>0.15094339622641509</v>
      </c>
      <c r="BQ22" s="93">
        <f t="shared" ref="BQ22" si="77">BO22/BL22</f>
        <v>2.44</v>
      </c>
      <c r="BR22" s="58"/>
      <c r="BS22" s="58">
        <v>185478</v>
      </c>
      <c r="BT22" s="97" t="s">
        <v>84</v>
      </c>
      <c r="BU22" s="4">
        <v>50</v>
      </c>
      <c r="BV22" s="20">
        <v>840</v>
      </c>
      <c r="BW22" s="87">
        <f>(BV22-CE22)/ABS(CE22)</f>
        <v>2.3866348448687352E-3</v>
      </c>
      <c r="BX22" s="20">
        <v>106</v>
      </c>
      <c r="BY22" s="87">
        <f>(BX22-CG22)/ABS(CG22)</f>
        <v>-0.171875</v>
      </c>
      <c r="BZ22" s="93">
        <f t="shared" si="40"/>
        <v>2.12</v>
      </c>
      <c r="CA22" s="97"/>
      <c r="CB22" s="4">
        <v>185478</v>
      </c>
      <c r="CC22" s="5" t="s">
        <v>84</v>
      </c>
      <c r="CD22" s="6">
        <v>50</v>
      </c>
      <c r="CE22" s="20">
        <v>838</v>
      </c>
      <c r="CF22" s="8" t="s">
        <v>82</v>
      </c>
      <c r="CG22" s="20">
        <v>128</v>
      </c>
      <c r="CH22" s="8" t="s">
        <v>82</v>
      </c>
      <c r="CI22" s="149">
        <f t="shared" si="29"/>
        <v>2.56</v>
      </c>
      <c r="CJ22" s="6">
        <v>50</v>
      </c>
      <c r="CK22" s="20">
        <v>659</v>
      </c>
      <c r="CL22" s="8">
        <v>-0.20793269230769232</v>
      </c>
      <c r="CM22" s="20">
        <v>130</v>
      </c>
      <c r="CN22" s="8">
        <v>1.5625E-2</v>
      </c>
      <c r="CO22" s="29">
        <f t="shared" si="41"/>
        <v>2.6</v>
      </c>
    </row>
    <row r="23" spans="1:93" x14ac:dyDescent="0.25">
      <c r="A23" s="97"/>
      <c r="B23" s="58">
        <v>185920</v>
      </c>
      <c r="C23" s="97" t="s">
        <v>130</v>
      </c>
      <c r="D23" s="288">
        <v>103</v>
      </c>
      <c r="E23" s="283">
        <v>978</v>
      </c>
      <c r="F23" s="78">
        <f t="shared" ref="F23:F27" si="78">(E23-N23)/ABS(N23)</f>
        <v>6.0737527114967459E-2</v>
      </c>
      <c r="G23" s="283">
        <v>152</v>
      </c>
      <c r="H23" s="279">
        <f>(G23-P23)/ABS(P23)</f>
        <v>-8.4337349397590355E-2</v>
      </c>
      <c r="I23" s="200">
        <f t="shared" ref="I23:I26" si="79">G23/D23</f>
        <v>1.4757281553398058</v>
      </c>
      <c r="J23" s="97"/>
      <c r="K23" s="58">
        <v>185920</v>
      </c>
      <c r="L23" s="97" t="s">
        <v>130</v>
      </c>
      <c r="M23" s="288">
        <v>103</v>
      </c>
      <c r="N23" s="283">
        <v>922</v>
      </c>
      <c r="O23" s="78">
        <f t="shared" ref="O23:O33" si="80">(N23-W23)/ABS(W23)</f>
        <v>0.2359249329758713</v>
      </c>
      <c r="P23" s="283">
        <v>166</v>
      </c>
      <c r="Q23" s="279">
        <f>(P23-Y23)/ABS(Y23)</f>
        <v>9.9337748344370855E-2</v>
      </c>
      <c r="R23" s="200">
        <f t="shared" ref="R23:R33" si="81">P23/M23</f>
        <v>1.6116504854368932</v>
      </c>
      <c r="S23" s="75"/>
      <c r="T23" s="58">
        <v>185920</v>
      </c>
      <c r="U23" s="97" t="s">
        <v>130</v>
      </c>
      <c r="V23" s="4">
        <v>88</v>
      </c>
      <c r="W23" s="5">
        <v>746</v>
      </c>
      <c r="X23" s="78">
        <f t="shared" si="69"/>
        <v>-4.1131105398457581E-2</v>
      </c>
      <c r="Y23" s="20">
        <v>151</v>
      </c>
      <c r="Z23" s="78">
        <f>(Y23-AH23)/ABS(AH23)</f>
        <v>0</v>
      </c>
      <c r="AA23" s="191">
        <f t="shared" ref="AA23:AA33" si="82">Y23/V23</f>
        <v>1.7159090909090908</v>
      </c>
      <c r="AB23" s="58"/>
      <c r="AC23" s="58">
        <v>185920</v>
      </c>
      <c r="AD23" s="97" t="s">
        <v>130</v>
      </c>
      <c r="AE23" s="4">
        <v>70</v>
      </c>
      <c r="AF23" s="20">
        <v>778</v>
      </c>
      <c r="AG23" s="87">
        <f t="shared" si="11"/>
        <v>4.5698924731182797E-2</v>
      </c>
      <c r="AH23" s="20">
        <v>151</v>
      </c>
      <c r="AI23" s="87">
        <f t="shared" si="12"/>
        <v>0.1796875</v>
      </c>
      <c r="AJ23" s="191">
        <f t="shared" si="24"/>
        <v>2.157142857142857</v>
      </c>
      <c r="AK23" s="6">
        <v>70</v>
      </c>
      <c r="AL23" s="20">
        <v>744</v>
      </c>
      <c r="AM23" s="78">
        <f>(AL23-AU23)/ABS(AU23)</f>
        <v>5.8321479374110953E-2</v>
      </c>
      <c r="AN23" s="20">
        <v>128</v>
      </c>
      <c r="AO23" s="78">
        <f>(AN23-AW23)/ABS(AW23)</f>
        <v>-5.8823529411764705E-2</v>
      </c>
      <c r="AP23" s="84">
        <f t="shared" si="14"/>
        <v>1.8285714285714285</v>
      </c>
      <c r="AQ23" s="75"/>
      <c r="AR23" s="58">
        <v>185920</v>
      </c>
      <c r="AS23" s="97" t="s">
        <v>130</v>
      </c>
      <c r="AT23" s="4">
        <v>70</v>
      </c>
      <c r="AU23" s="20">
        <v>703</v>
      </c>
      <c r="AV23" s="87">
        <f>(AU23-BD23)/ABS(BD23)</f>
        <v>-6.1415220293724967E-2</v>
      </c>
      <c r="AW23" s="20">
        <v>136</v>
      </c>
      <c r="AX23" s="87">
        <f>(AW23-BF23)/ABS(BF23)</f>
        <v>7.4074074074074077E-3</v>
      </c>
      <c r="AY23" s="93">
        <f>AW23/AT23</f>
        <v>1.9428571428571428</v>
      </c>
      <c r="AZ23" s="58"/>
      <c r="BA23" s="58">
        <v>185920</v>
      </c>
      <c r="BB23" s="97" t="s">
        <v>130</v>
      </c>
      <c r="BC23" s="4">
        <v>70</v>
      </c>
      <c r="BD23" s="20">
        <v>749</v>
      </c>
      <c r="BE23" s="87">
        <f>(BD23-BM23)/ABS(BM23)</f>
        <v>-0.10406698564593302</v>
      </c>
      <c r="BF23" s="20">
        <v>135</v>
      </c>
      <c r="BG23" s="87">
        <f>(BF23-BO23)/ABS(BO23)</f>
        <v>0.1440677966101695</v>
      </c>
      <c r="BH23" s="93">
        <f>BF23/BC23</f>
        <v>1.9285714285714286</v>
      </c>
      <c r="BI23" s="58"/>
      <c r="BJ23" s="58">
        <v>185920</v>
      </c>
      <c r="BK23" s="97" t="s">
        <v>130</v>
      </c>
      <c r="BL23" s="4">
        <v>70</v>
      </c>
      <c r="BM23" s="20">
        <v>836</v>
      </c>
      <c r="BN23" s="87" t="s">
        <v>129</v>
      </c>
      <c r="BO23" s="20">
        <v>118</v>
      </c>
      <c r="BP23" s="87" t="s">
        <v>129</v>
      </c>
      <c r="BQ23" s="93">
        <f>BO23/BL23</f>
        <v>1.6857142857142857</v>
      </c>
      <c r="BR23" s="58"/>
      <c r="BS23" s="58"/>
      <c r="BT23" s="97"/>
      <c r="BU23" s="4"/>
      <c r="BV23" s="20"/>
      <c r="BW23" s="87"/>
      <c r="BX23" s="20"/>
      <c r="BY23" s="87"/>
      <c r="BZ23" s="93"/>
      <c r="CA23" s="97"/>
      <c r="CB23" s="74"/>
      <c r="CC23" s="18"/>
      <c r="CD23" s="2"/>
      <c r="CE23" s="20"/>
      <c r="CF23" s="20"/>
      <c r="CG23" s="20"/>
      <c r="CH23" s="20"/>
      <c r="CI23" s="74"/>
      <c r="CJ23" s="270"/>
      <c r="CK23" s="271"/>
      <c r="CL23" s="271"/>
      <c r="CM23" s="271"/>
      <c r="CN23" s="271"/>
      <c r="CO23" s="272"/>
    </row>
    <row r="24" spans="1:93" x14ac:dyDescent="0.25">
      <c r="A24" s="97"/>
      <c r="B24" s="58">
        <v>185170</v>
      </c>
      <c r="C24" s="97" t="s">
        <v>175</v>
      </c>
      <c r="D24" s="288">
        <v>55</v>
      </c>
      <c r="E24" s="283">
        <v>1256</v>
      </c>
      <c r="F24" s="78">
        <f t="shared" si="78"/>
        <v>-0.1409028727770178</v>
      </c>
      <c r="G24" s="283">
        <v>238</v>
      </c>
      <c r="H24" s="279">
        <f t="shared" ref="H24:H26" si="83">(G24-P24)/ABS(P24)</f>
        <v>-0.18213058419243985</v>
      </c>
      <c r="I24" s="200">
        <f t="shared" si="79"/>
        <v>4.3272727272727272</v>
      </c>
      <c r="J24" s="97"/>
      <c r="K24" s="58">
        <v>185170</v>
      </c>
      <c r="L24" s="97" t="s">
        <v>175</v>
      </c>
      <c r="M24" s="288">
        <v>55</v>
      </c>
      <c r="N24" s="283">
        <v>1462</v>
      </c>
      <c r="O24" s="78">
        <f t="shared" si="80"/>
        <v>-0.13746312684365783</v>
      </c>
      <c r="P24" s="283">
        <v>291</v>
      </c>
      <c r="Q24" s="279">
        <f t="shared" ref="Q24:Q33" si="84">(P24-Y24)/ABS(Y24)</f>
        <v>-2.0202020202020204E-2</v>
      </c>
      <c r="R24" s="200">
        <f t="shared" si="81"/>
        <v>5.290909090909091</v>
      </c>
      <c r="S24" s="75"/>
      <c r="T24" s="58">
        <v>185170</v>
      </c>
      <c r="U24" s="97" t="s">
        <v>175</v>
      </c>
      <c r="V24" s="4">
        <v>55</v>
      </c>
      <c r="W24" s="5">
        <v>1695</v>
      </c>
      <c r="X24" s="78">
        <f t="shared" si="69"/>
        <v>0.1277445109780439</v>
      </c>
      <c r="Y24" s="20">
        <v>297</v>
      </c>
      <c r="Z24" s="78">
        <f t="shared" ref="Z24:Z33" si="85">(Y24-AH24)/ABS(AH24)</f>
        <v>6.0714285714285714E-2</v>
      </c>
      <c r="AA24" s="191">
        <f t="shared" si="82"/>
        <v>5.4</v>
      </c>
      <c r="AB24" s="58"/>
      <c r="AC24" s="58">
        <v>185170</v>
      </c>
      <c r="AD24" s="97" t="s">
        <v>175</v>
      </c>
      <c r="AE24" s="4">
        <v>55</v>
      </c>
      <c r="AF24" s="20">
        <v>1503</v>
      </c>
      <c r="AG24" s="87">
        <f t="shared" si="11"/>
        <v>6.3694267515923567E-2</v>
      </c>
      <c r="AH24" s="20">
        <v>280</v>
      </c>
      <c r="AI24" s="87">
        <f t="shared" si="12"/>
        <v>0.12</v>
      </c>
      <c r="AJ24" s="191">
        <f t="shared" si="24"/>
        <v>5.0909090909090908</v>
      </c>
      <c r="AK24" s="6">
        <v>55</v>
      </c>
      <c r="AL24" s="20">
        <v>1413</v>
      </c>
      <c r="AM24" s="78">
        <f>(AL24-AU24)/ABS(AU24)</f>
        <v>-1.1888111888111888E-2</v>
      </c>
      <c r="AN24" s="20">
        <v>250</v>
      </c>
      <c r="AO24" s="78">
        <f>(AN24-AW24)/ABS(AW24)</f>
        <v>0.1111111111111111</v>
      </c>
      <c r="AP24" s="84">
        <f t="shared" si="14"/>
        <v>4.5454545454545459</v>
      </c>
      <c r="AQ24" s="75"/>
      <c r="AR24" s="58">
        <v>185170</v>
      </c>
      <c r="AS24" s="97" t="s">
        <v>98</v>
      </c>
      <c r="AT24" s="4">
        <v>25</v>
      </c>
      <c r="AU24" s="20">
        <v>1430</v>
      </c>
      <c r="AV24" s="87">
        <f>(AU24-BD24)/ABS(BD24)</f>
        <v>-3.7037037037037035E-2</v>
      </c>
      <c r="AW24" s="20">
        <v>225</v>
      </c>
      <c r="AX24" s="87">
        <f>(AW24-BF24)/ABS(BF24)</f>
        <v>-0.18772563176895307</v>
      </c>
      <c r="AY24" s="93">
        <f>AW24/AT24</f>
        <v>9</v>
      </c>
      <c r="AZ24" s="58"/>
      <c r="BA24" s="58">
        <v>185170</v>
      </c>
      <c r="BB24" s="97" t="s">
        <v>98</v>
      </c>
      <c r="BC24" s="4">
        <v>25</v>
      </c>
      <c r="BD24" s="20">
        <v>1485</v>
      </c>
      <c r="BE24" s="87">
        <f>(BD24-BM24)/ABS(BM24)</f>
        <v>4.736129905277402E-3</v>
      </c>
      <c r="BF24" s="20">
        <v>277</v>
      </c>
      <c r="BG24" s="87">
        <f>(BF24-BO24)/ABS(BO24)</f>
        <v>0.108</v>
      </c>
      <c r="BH24" s="93">
        <f t="shared" ref="BH24:BH25" si="86">BF24/BC24</f>
        <v>11.08</v>
      </c>
      <c r="BI24" s="58"/>
      <c r="BJ24" s="58">
        <v>185170</v>
      </c>
      <c r="BK24" s="97" t="s">
        <v>98</v>
      </c>
      <c r="BL24" s="4">
        <v>25</v>
      </c>
      <c r="BM24" s="20">
        <v>1478</v>
      </c>
      <c r="BN24" s="87">
        <f>(BM24-BV24)/ABS(BV24)</f>
        <v>-6.691919191919192E-2</v>
      </c>
      <c r="BO24" s="20">
        <v>250</v>
      </c>
      <c r="BP24" s="87">
        <f>(BO24-BX24)/ABS(BX24)</f>
        <v>5.4852320675105488E-2</v>
      </c>
      <c r="BQ24" s="93">
        <f t="shared" ref="BQ24:BQ25" si="87">BO24/BL24</f>
        <v>10</v>
      </c>
      <c r="BR24" s="58"/>
      <c r="BS24" s="58">
        <v>185170</v>
      </c>
      <c r="BT24" s="97" t="s">
        <v>98</v>
      </c>
      <c r="BU24" s="4">
        <v>25</v>
      </c>
      <c r="BV24" s="20">
        <v>1584</v>
      </c>
      <c r="BW24" s="87">
        <f>(BV24-CE24)/ABS(CE24)</f>
        <v>4.3478260869565216E-2</v>
      </c>
      <c r="BX24" s="20">
        <v>237</v>
      </c>
      <c r="BY24" s="87">
        <f>(BX24-CG24)/ABS(CG24)</f>
        <v>-7.421875E-2</v>
      </c>
      <c r="BZ24" s="93">
        <f t="shared" si="40"/>
        <v>9.48</v>
      </c>
      <c r="CA24" s="97"/>
      <c r="CB24" s="4">
        <v>185170</v>
      </c>
      <c r="CC24" s="5" t="s">
        <v>24</v>
      </c>
      <c r="CD24" s="6">
        <v>25</v>
      </c>
      <c r="CE24" s="20">
        <v>1518</v>
      </c>
      <c r="CF24" s="8">
        <f>(CE24-CK24)/ABS(CK24)</f>
        <v>0.14479638009049775</v>
      </c>
      <c r="CG24" s="20">
        <v>256</v>
      </c>
      <c r="CH24" s="8">
        <f>(CG24-CM24)/ABS(CM24)</f>
        <v>0.11304347826086956</v>
      </c>
      <c r="CI24" s="149">
        <f>CG24/CD24</f>
        <v>10.24</v>
      </c>
      <c r="CJ24" s="6">
        <v>25</v>
      </c>
      <c r="CK24" s="20">
        <v>1326</v>
      </c>
      <c r="CL24" s="8">
        <v>-0.11185532484929672</v>
      </c>
      <c r="CM24" s="20">
        <v>230</v>
      </c>
      <c r="CN24" s="8">
        <v>-3.3613445378151259E-2</v>
      </c>
      <c r="CO24" s="29">
        <f t="shared" si="41"/>
        <v>9.1999999999999993</v>
      </c>
    </row>
    <row r="25" spans="1:93" x14ac:dyDescent="0.25">
      <c r="A25" s="97"/>
      <c r="B25" s="58">
        <v>185439</v>
      </c>
      <c r="C25" s="97" t="s">
        <v>25</v>
      </c>
      <c r="D25" s="288">
        <v>45</v>
      </c>
      <c r="E25" s="283">
        <v>393</v>
      </c>
      <c r="F25" s="78">
        <f t="shared" si="78"/>
        <v>0.27597402597402598</v>
      </c>
      <c r="G25" s="283">
        <v>42</v>
      </c>
      <c r="H25" s="279">
        <f t="shared" si="83"/>
        <v>0</v>
      </c>
      <c r="I25" s="200">
        <f t="shared" si="79"/>
        <v>0.93333333333333335</v>
      </c>
      <c r="J25" s="97"/>
      <c r="K25" s="58">
        <v>185439</v>
      </c>
      <c r="L25" s="97" t="s">
        <v>25</v>
      </c>
      <c r="M25" s="288">
        <v>45</v>
      </c>
      <c r="N25" s="283">
        <v>308</v>
      </c>
      <c r="O25" s="78">
        <f t="shared" si="80"/>
        <v>0.52475247524752477</v>
      </c>
      <c r="P25" s="283">
        <v>42</v>
      </c>
      <c r="Q25" s="279">
        <f t="shared" si="84"/>
        <v>0.82608695652173914</v>
      </c>
      <c r="R25" s="200">
        <f t="shared" si="81"/>
        <v>0.93333333333333335</v>
      </c>
      <c r="S25" s="75"/>
      <c r="T25" s="58">
        <v>185439</v>
      </c>
      <c r="U25" s="97" t="s">
        <v>25</v>
      </c>
      <c r="V25" s="4">
        <v>45</v>
      </c>
      <c r="W25" s="5">
        <v>202</v>
      </c>
      <c r="X25" s="78">
        <f t="shared" si="69"/>
        <v>-0.51442307692307687</v>
      </c>
      <c r="Y25" s="20">
        <v>23</v>
      </c>
      <c r="Z25" s="78">
        <f t="shared" si="85"/>
        <v>-0.61016949152542377</v>
      </c>
      <c r="AA25" s="191">
        <f t="shared" si="82"/>
        <v>0.51111111111111107</v>
      </c>
      <c r="AB25" s="58"/>
      <c r="AC25" s="58">
        <v>185439</v>
      </c>
      <c r="AD25" s="97" t="s">
        <v>25</v>
      </c>
      <c r="AE25" s="4">
        <v>49</v>
      </c>
      <c r="AF25" s="20">
        <v>416</v>
      </c>
      <c r="AG25" s="87">
        <f t="shared" si="11"/>
        <v>-5.4545454545454543E-2</v>
      </c>
      <c r="AH25" s="20">
        <v>59</v>
      </c>
      <c r="AI25" s="87">
        <f t="shared" si="12"/>
        <v>-0.28048780487804881</v>
      </c>
      <c r="AJ25" s="191">
        <f t="shared" si="24"/>
        <v>1.2040816326530612</v>
      </c>
      <c r="AK25" s="6">
        <v>49</v>
      </c>
      <c r="AL25" s="20">
        <v>440</v>
      </c>
      <c r="AM25" s="78">
        <f>(AL25-AU25)/ABS(AU25)</f>
        <v>-0.10386965376782077</v>
      </c>
      <c r="AN25" s="20">
        <v>82</v>
      </c>
      <c r="AO25" s="78">
        <f>(AN25-AW25)/ABS(AW25)</f>
        <v>0.22388059701492538</v>
      </c>
      <c r="AP25" s="84">
        <f t="shared" si="14"/>
        <v>1.6734693877551021</v>
      </c>
      <c r="AQ25" s="75"/>
      <c r="AR25" s="58">
        <v>185439</v>
      </c>
      <c r="AS25" s="97" t="s">
        <v>25</v>
      </c>
      <c r="AT25" s="4">
        <v>49</v>
      </c>
      <c r="AU25" s="20">
        <v>491</v>
      </c>
      <c r="AV25" s="87">
        <f>(AU25-BD25)/ABS(BD25)</f>
        <v>-1.9960079840319361E-2</v>
      </c>
      <c r="AW25" s="20">
        <v>67</v>
      </c>
      <c r="AX25" s="87">
        <f>(AW25-BF25)/ABS(BF25)</f>
        <v>-0.19277108433734941</v>
      </c>
      <c r="AY25" s="93">
        <f>AW25/AT25</f>
        <v>1.3673469387755102</v>
      </c>
      <c r="AZ25" s="58"/>
      <c r="BA25" s="58">
        <v>185439</v>
      </c>
      <c r="BB25" s="97" t="s">
        <v>25</v>
      </c>
      <c r="BC25" s="4">
        <v>49</v>
      </c>
      <c r="BD25" s="20">
        <v>501</v>
      </c>
      <c r="BE25" s="87">
        <f>(BD25-BM25)/ABS(BM25)</f>
        <v>-0.23159509202453987</v>
      </c>
      <c r="BF25" s="20">
        <v>83</v>
      </c>
      <c r="BG25" s="87">
        <f>(BF25-BO25)/ABS(BO25)</f>
        <v>-0.34645669291338582</v>
      </c>
      <c r="BH25" s="93">
        <f t="shared" si="86"/>
        <v>1.6938775510204083</v>
      </c>
      <c r="BI25" s="58"/>
      <c r="BJ25" s="58">
        <v>185439</v>
      </c>
      <c r="BK25" s="97" t="s">
        <v>25</v>
      </c>
      <c r="BL25" s="4">
        <v>60</v>
      </c>
      <c r="BM25" s="20">
        <v>652</v>
      </c>
      <c r="BN25" s="87">
        <f>(BM25-BV25)/ABS(BV25)</f>
        <v>-0.11533242876526459</v>
      </c>
      <c r="BO25" s="20">
        <v>127</v>
      </c>
      <c r="BP25" s="87">
        <f>(BO25-BX25)/ABS(BX25)</f>
        <v>-3.0534351145038167E-2</v>
      </c>
      <c r="BQ25" s="93">
        <f t="shared" si="87"/>
        <v>2.1166666666666667</v>
      </c>
      <c r="BR25" s="58"/>
      <c r="BS25" s="58">
        <v>185439</v>
      </c>
      <c r="BT25" s="97" t="s">
        <v>25</v>
      </c>
      <c r="BU25" s="4">
        <v>65</v>
      </c>
      <c r="BV25" s="20">
        <v>737</v>
      </c>
      <c r="BW25" s="87">
        <f>(BV25-CE25)/ABS(CE25)</f>
        <v>-0.23942208462332301</v>
      </c>
      <c r="BX25" s="20">
        <v>131</v>
      </c>
      <c r="BY25" s="87">
        <f>(BX25-CG25)/ABS(CG25)</f>
        <v>-0.12666666666666668</v>
      </c>
      <c r="BZ25" s="93">
        <f t="shared" si="40"/>
        <v>2.0153846153846153</v>
      </c>
      <c r="CA25" s="97"/>
      <c r="CB25" s="4">
        <v>185439</v>
      </c>
      <c r="CC25" s="5" t="s">
        <v>25</v>
      </c>
      <c r="CD25" s="6">
        <v>75</v>
      </c>
      <c r="CE25" s="20">
        <v>969</v>
      </c>
      <c r="CF25" s="8">
        <f>(CE25-CK25)/ABS(CK25)</f>
        <v>9.8639455782312924E-2</v>
      </c>
      <c r="CG25" s="20">
        <v>150</v>
      </c>
      <c r="CH25" s="8">
        <f>(CG25-CM25)/ABS(CM25)</f>
        <v>0.22950819672131148</v>
      </c>
      <c r="CI25" s="149">
        <f>CG25/CD25</f>
        <v>2</v>
      </c>
      <c r="CJ25" s="6">
        <v>75</v>
      </c>
      <c r="CK25" s="20">
        <v>882</v>
      </c>
      <c r="CL25" s="8">
        <v>-3.0769230769230771E-2</v>
      </c>
      <c r="CM25" s="20">
        <v>122</v>
      </c>
      <c r="CN25" s="8">
        <v>-1.6129032258064516E-2</v>
      </c>
      <c r="CO25" s="29">
        <f>CM25/CJ25</f>
        <v>1.6266666666666667</v>
      </c>
    </row>
    <row r="26" spans="1:93" x14ac:dyDescent="0.25">
      <c r="A26" s="97"/>
      <c r="B26" s="58">
        <v>185479</v>
      </c>
      <c r="C26" s="97" t="s">
        <v>147</v>
      </c>
      <c r="D26" s="288">
        <v>63</v>
      </c>
      <c r="E26" s="283">
        <v>819</v>
      </c>
      <c r="F26" s="78">
        <f t="shared" si="78"/>
        <v>0.14705882352941177</v>
      </c>
      <c r="G26" s="283">
        <v>114</v>
      </c>
      <c r="H26" s="279">
        <f t="shared" si="83"/>
        <v>-0.16176470588235295</v>
      </c>
      <c r="I26" s="289">
        <f t="shared" si="79"/>
        <v>1.8095238095238095</v>
      </c>
      <c r="J26" s="97"/>
      <c r="K26" s="58">
        <v>185479</v>
      </c>
      <c r="L26" s="97" t="s">
        <v>147</v>
      </c>
      <c r="M26" s="288">
        <v>63</v>
      </c>
      <c r="N26" s="283">
        <v>714</v>
      </c>
      <c r="O26" s="78">
        <f t="shared" si="80"/>
        <v>-7.7519379844961239E-2</v>
      </c>
      <c r="P26" s="283">
        <v>136</v>
      </c>
      <c r="Q26" s="279">
        <f t="shared" si="84"/>
        <v>5.4263565891472867E-2</v>
      </c>
      <c r="R26" s="289">
        <f t="shared" si="81"/>
        <v>2.1587301587301586</v>
      </c>
      <c r="S26" s="75"/>
      <c r="T26" s="58">
        <v>185479</v>
      </c>
      <c r="U26" s="97" t="s">
        <v>147</v>
      </c>
      <c r="V26" s="4">
        <v>75</v>
      </c>
      <c r="W26" s="5">
        <v>774</v>
      </c>
      <c r="X26" s="78">
        <f t="shared" si="69"/>
        <v>-0.14000000000000001</v>
      </c>
      <c r="Y26" s="20">
        <v>129</v>
      </c>
      <c r="Z26" s="78">
        <f t="shared" si="85"/>
        <v>-3.007518796992481E-2</v>
      </c>
      <c r="AA26" s="241">
        <f t="shared" si="82"/>
        <v>1.72</v>
      </c>
      <c r="AB26" s="58"/>
      <c r="AC26" s="58">
        <v>185479</v>
      </c>
      <c r="AD26" s="97" t="s">
        <v>147</v>
      </c>
      <c r="AE26" s="4">
        <v>75</v>
      </c>
      <c r="AF26" s="20">
        <v>900</v>
      </c>
      <c r="AG26" s="78">
        <f t="shared" si="11"/>
        <v>1.9252548131370329E-2</v>
      </c>
      <c r="AH26" s="20">
        <v>133</v>
      </c>
      <c r="AI26" s="78">
        <f t="shared" si="12"/>
        <v>-0.10738255033557047</v>
      </c>
      <c r="AJ26" s="93">
        <f t="shared" si="24"/>
        <v>1.7733333333333334</v>
      </c>
      <c r="AK26" s="6">
        <v>75</v>
      </c>
      <c r="AL26" s="20">
        <v>883</v>
      </c>
      <c r="AM26" s="78">
        <f t="shared" ref="AM26:AM32" si="88">(AL26-AU26)/ABS(AU26)</f>
        <v>-8.1165452653485959E-2</v>
      </c>
      <c r="AN26" s="20">
        <v>149</v>
      </c>
      <c r="AO26" s="78">
        <f t="shared" ref="AO26:AO32" si="89">(AN26-AW26)/ABS(AW26)</f>
        <v>0</v>
      </c>
      <c r="AP26" s="84">
        <f t="shared" si="14"/>
        <v>1.9866666666666666</v>
      </c>
      <c r="AQ26" s="75"/>
      <c r="AR26" s="58">
        <v>185479</v>
      </c>
      <c r="AS26" s="97" t="s">
        <v>147</v>
      </c>
      <c r="AT26" s="4">
        <v>75</v>
      </c>
      <c r="AU26" s="20">
        <v>961</v>
      </c>
      <c r="AV26" s="87">
        <f t="shared" ref="AV26:AV32" si="90">(AU26-BD26)/ABS(BD26)</f>
        <v>-0.11834862385321102</v>
      </c>
      <c r="AW26" s="20">
        <v>149</v>
      </c>
      <c r="AX26" s="87">
        <f t="shared" ref="AX26:AX32" si="91">(AW26-BF26)/ABS(BF26)</f>
        <v>-0.13372093023255813</v>
      </c>
      <c r="AY26" s="93">
        <f t="shared" ref="AY26:AY32" si="92">AW26/AT26</f>
        <v>1.9866666666666666</v>
      </c>
      <c r="AZ26" s="58"/>
      <c r="BA26" s="58">
        <v>185479</v>
      </c>
      <c r="BB26" s="97" t="s">
        <v>147</v>
      </c>
      <c r="BC26" s="4">
        <v>75</v>
      </c>
      <c r="BD26" s="20">
        <v>1090</v>
      </c>
      <c r="BE26" s="87" t="s">
        <v>129</v>
      </c>
      <c r="BF26" s="20">
        <v>172</v>
      </c>
      <c r="BG26" s="87" t="s">
        <v>129</v>
      </c>
      <c r="BH26" s="93">
        <f t="shared" ref="BH26" si="93">BF26/BC26</f>
        <v>2.2933333333333334</v>
      </c>
      <c r="BI26" s="58"/>
      <c r="BJ26" s="58"/>
      <c r="BK26" s="97"/>
      <c r="BL26" s="4"/>
      <c r="BM26" s="20"/>
      <c r="BN26" s="87"/>
      <c r="BO26" s="20"/>
      <c r="BP26" s="87"/>
      <c r="BQ26" s="93"/>
      <c r="BR26" s="58"/>
      <c r="BS26" s="58"/>
      <c r="BT26" s="97"/>
      <c r="BU26" s="4"/>
      <c r="BV26" s="20"/>
      <c r="BW26" s="87"/>
      <c r="BX26" s="20"/>
      <c r="BY26" s="87"/>
      <c r="BZ26" s="93"/>
      <c r="CA26" s="97"/>
      <c r="CB26" s="74"/>
      <c r="CC26" s="18"/>
      <c r="CD26" s="2"/>
      <c r="CE26" s="20"/>
      <c r="CF26" s="8"/>
      <c r="CG26" s="20"/>
      <c r="CH26" s="8"/>
      <c r="CI26" s="149"/>
      <c r="CJ26" s="6"/>
      <c r="CK26" s="20"/>
      <c r="CL26" s="8"/>
      <c r="CM26" s="20"/>
      <c r="CN26" s="8"/>
      <c r="CO26" s="29"/>
    </row>
    <row r="27" spans="1:93" x14ac:dyDescent="0.25">
      <c r="A27" s="97"/>
      <c r="B27" s="58">
        <v>185366</v>
      </c>
      <c r="C27" s="293" t="s">
        <v>205</v>
      </c>
      <c r="D27" s="288">
        <v>24</v>
      </c>
      <c r="E27" s="283">
        <v>948</v>
      </c>
      <c r="F27" s="78">
        <f t="shared" si="78"/>
        <v>-0.16549295774647887</v>
      </c>
      <c r="G27" s="283">
        <v>127</v>
      </c>
      <c r="H27" s="279">
        <f>(G27-P27)/ABS(P27)</f>
        <v>2.4193548387096774E-2</v>
      </c>
      <c r="I27" s="289">
        <f>G27/D27</f>
        <v>5.291666666666667</v>
      </c>
      <c r="J27" s="97"/>
      <c r="K27" s="58">
        <v>185366</v>
      </c>
      <c r="L27" s="293" t="s">
        <v>205</v>
      </c>
      <c r="M27" s="288">
        <v>24</v>
      </c>
      <c r="N27" s="283">
        <v>1136</v>
      </c>
      <c r="O27" s="205" t="s">
        <v>82</v>
      </c>
      <c r="P27" s="283">
        <v>124</v>
      </c>
      <c r="Q27" s="205" t="s">
        <v>82</v>
      </c>
      <c r="R27" s="289">
        <f>P27/M27</f>
        <v>5.166666666666667</v>
      </c>
      <c r="S27" s="75"/>
      <c r="T27" s="58"/>
      <c r="U27" s="97"/>
      <c r="V27" s="4"/>
      <c r="W27" s="5"/>
      <c r="X27" s="78"/>
      <c r="Y27" s="20"/>
      <c r="Z27" s="78"/>
      <c r="AA27" s="241"/>
      <c r="AB27" s="58"/>
      <c r="AC27" s="58"/>
      <c r="AD27" s="97"/>
      <c r="AE27" s="4"/>
      <c r="AF27" s="20"/>
      <c r="AG27" s="78"/>
      <c r="AH27" s="20"/>
      <c r="AI27" s="78"/>
      <c r="AJ27" s="93"/>
      <c r="AK27" s="6"/>
      <c r="AL27" s="20"/>
      <c r="AM27" s="78"/>
      <c r="AN27" s="20"/>
      <c r="AO27" s="78"/>
      <c r="AP27" s="84"/>
      <c r="AQ27" s="75"/>
      <c r="AR27" s="58"/>
      <c r="AS27" s="97"/>
      <c r="AT27" s="4"/>
      <c r="AU27" s="20"/>
      <c r="AV27" s="87"/>
      <c r="AW27" s="20"/>
      <c r="AX27" s="87"/>
      <c r="AY27" s="93"/>
      <c r="AZ27" s="58"/>
      <c r="BA27" s="58"/>
      <c r="BB27" s="97"/>
      <c r="BC27" s="4"/>
      <c r="BD27" s="20"/>
      <c r="BE27" s="87"/>
      <c r="BF27" s="20"/>
      <c r="BG27" s="87"/>
      <c r="BH27" s="93"/>
      <c r="BI27" s="58"/>
      <c r="BJ27" s="58"/>
      <c r="BK27" s="97"/>
      <c r="BL27" s="4"/>
      <c r="BM27" s="20"/>
      <c r="BN27" s="87"/>
      <c r="BO27" s="20"/>
      <c r="BP27" s="87"/>
      <c r="BQ27" s="93"/>
      <c r="BR27" s="58"/>
      <c r="BS27" s="58"/>
      <c r="BT27" s="97"/>
      <c r="BU27" s="4"/>
      <c r="BV27" s="20"/>
      <c r="BW27" s="87"/>
      <c r="BX27" s="20"/>
      <c r="BY27" s="87"/>
      <c r="BZ27" s="93"/>
      <c r="CA27" s="97"/>
      <c r="CB27" s="74"/>
      <c r="CC27" s="18"/>
      <c r="CD27" s="2"/>
      <c r="CE27" s="20"/>
      <c r="CF27" s="8"/>
      <c r="CG27" s="20"/>
      <c r="CH27" s="8"/>
      <c r="CI27" s="149"/>
      <c r="CJ27" s="6"/>
      <c r="CK27" s="20"/>
      <c r="CL27" s="8"/>
      <c r="CM27" s="20"/>
      <c r="CN27" s="8"/>
      <c r="CO27" s="29"/>
    </row>
    <row r="28" spans="1:93" x14ac:dyDescent="0.25">
      <c r="A28" s="97"/>
      <c r="B28" s="58">
        <v>185793</v>
      </c>
      <c r="C28" s="97" t="s">
        <v>132</v>
      </c>
      <c r="D28" s="288">
        <v>40</v>
      </c>
      <c r="E28" s="283">
        <v>286</v>
      </c>
      <c r="F28" s="78">
        <f t="shared" ref="F28:F34" si="94">(E28-N28)/ABS(N28)</f>
        <v>0.11284046692607004</v>
      </c>
      <c r="G28" s="283">
        <v>41</v>
      </c>
      <c r="H28" s="279">
        <f t="shared" ref="H28:H33" si="95">(G28-P28)/ABS(P28)</f>
        <v>2.5000000000000001E-2</v>
      </c>
      <c r="I28" s="289">
        <f t="shared" ref="I28:I34" si="96">G28/D28</f>
        <v>1.0249999999999999</v>
      </c>
      <c r="J28" s="97"/>
      <c r="K28" s="58">
        <v>185793</v>
      </c>
      <c r="L28" s="97" t="s">
        <v>132</v>
      </c>
      <c r="M28" s="288">
        <v>40</v>
      </c>
      <c r="N28" s="283">
        <v>257</v>
      </c>
      <c r="O28" s="78">
        <f t="shared" si="80"/>
        <v>0.42777777777777776</v>
      </c>
      <c r="P28" s="283">
        <v>40</v>
      </c>
      <c r="Q28" s="279">
        <f t="shared" si="84"/>
        <v>0.21212121212121213</v>
      </c>
      <c r="R28" s="289">
        <f t="shared" si="81"/>
        <v>1</v>
      </c>
      <c r="S28" s="75"/>
      <c r="T28" s="58">
        <v>185793</v>
      </c>
      <c r="U28" s="97" t="s">
        <v>132</v>
      </c>
      <c r="V28" s="4">
        <v>35</v>
      </c>
      <c r="W28" s="5">
        <v>180</v>
      </c>
      <c r="X28" s="78">
        <f t="shared" si="69"/>
        <v>-0.21052631578947367</v>
      </c>
      <c r="Y28" s="20">
        <v>33</v>
      </c>
      <c r="Z28" s="78">
        <f t="shared" si="85"/>
        <v>3.125E-2</v>
      </c>
      <c r="AA28" s="241">
        <f t="shared" si="82"/>
        <v>0.94285714285714284</v>
      </c>
      <c r="AB28" s="58"/>
      <c r="AC28" s="58">
        <v>185793</v>
      </c>
      <c r="AD28" s="97" t="s">
        <v>132</v>
      </c>
      <c r="AE28" s="4">
        <v>35</v>
      </c>
      <c r="AF28" s="20">
        <v>228</v>
      </c>
      <c r="AG28" s="78">
        <f t="shared" si="11"/>
        <v>-9.5238095238095233E-2</v>
      </c>
      <c r="AH28" s="20">
        <v>32</v>
      </c>
      <c r="AI28" s="78">
        <f t="shared" si="12"/>
        <v>-0.34693877551020408</v>
      </c>
      <c r="AJ28" s="93">
        <f t="shared" si="24"/>
        <v>0.91428571428571426</v>
      </c>
      <c r="AK28" s="6">
        <v>35</v>
      </c>
      <c r="AL28" s="20">
        <v>252</v>
      </c>
      <c r="AM28" s="78">
        <f t="shared" si="88"/>
        <v>-0.16556291390728478</v>
      </c>
      <c r="AN28" s="20">
        <v>49</v>
      </c>
      <c r="AO28" s="78">
        <f t="shared" si="89"/>
        <v>8.8888888888888892E-2</v>
      </c>
      <c r="AP28" s="84">
        <f t="shared" si="14"/>
        <v>1.4</v>
      </c>
      <c r="AQ28" s="75"/>
      <c r="AR28" s="58">
        <v>185793</v>
      </c>
      <c r="AS28" s="97" t="s">
        <v>132</v>
      </c>
      <c r="AT28" s="4">
        <v>40</v>
      </c>
      <c r="AU28" s="20">
        <v>302</v>
      </c>
      <c r="AV28" s="87">
        <f t="shared" si="90"/>
        <v>-3.2051282051282048E-2</v>
      </c>
      <c r="AW28" s="20">
        <v>45</v>
      </c>
      <c r="AX28" s="87">
        <f t="shared" si="91"/>
        <v>-0.15094339622641509</v>
      </c>
      <c r="AY28" s="93">
        <f t="shared" si="92"/>
        <v>1.125</v>
      </c>
      <c r="AZ28" s="58"/>
      <c r="BA28" s="58">
        <v>185793</v>
      </c>
      <c r="BB28" s="97" t="s">
        <v>132</v>
      </c>
      <c r="BC28" s="4">
        <v>40</v>
      </c>
      <c r="BD28" s="20">
        <v>312</v>
      </c>
      <c r="BE28" s="87">
        <f>(BD28-BM28)/ABS(BM28)</f>
        <v>9.8591549295774641E-2</v>
      </c>
      <c r="BF28" s="20">
        <v>53</v>
      </c>
      <c r="BG28" s="87">
        <f>(BF28-BO28)/ABS(BO28)</f>
        <v>-5.3571428571428568E-2</v>
      </c>
      <c r="BH28" s="93">
        <f>BF28/BC28</f>
        <v>1.325</v>
      </c>
      <c r="BI28" s="58"/>
      <c r="BJ28" s="58">
        <v>185793</v>
      </c>
      <c r="BK28" s="97" t="s">
        <v>132</v>
      </c>
      <c r="BL28" s="4">
        <v>40</v>
      </c>
      <c r="BM28" s="20">
        <v>284</v>
      </c>
      <c r="BN28" s="87" t="s">
        <v>129</v>
      </c>
      <c r="BO28" s="20">
        <v>56</v>
      </c>
      <c r="BP28" s="87" t="s">
        <v>129</v>
      </c>
      <c r="BQ28" s="93">
        <f>BO28/BL28</f>
        <v>1.4</v>
      </c>
      <c r="BR28" s="58"/>
      <c r="BS28" s="58"/>
      <c r="BT28" s="97"/>
      <c r="BU28" s="4"/>
      <c r="BV28" s="20"/>
      <c r="BW28" s="87"/>
      <c r="BX28" s="20"/>
      <c r="BY28" s="87"/>
      <c r="BZ28" s="93"/>
      <c r="CA28" s="97"/>
      <c r="CB28" s="74"/>
      <c r="CC28" s="18"/>
      <c r="CD28" s="2"/>
      <c r="CE28" s="20"/>
      <c r="CF28" s="20"/>
      <c r="CG28" s="20"/>
      <c r="CH28" s="20"/>
      <c r="CI28" s="74"/>
      <c r="CJ28" s="270"/>
      <c r="CK28" s="271"/>
      <c r="CL28" s="271"/>
      <c r="CM28" s="271"/>
      <c r="CN28" s="271"/>
      <c r="CO28" s="272"/>
    </row>
    <row r="29" spans="1:93" x14ac:dyDescent="0.25">
      <c r="A29" s="97"/>
      <c r="B29" s="58">
        <v>185174</v>
      </c>
      <c r="C29" s="97" t="s">
        <v>174</v>
      </c>
      <c r="D29" s="288">
        <v>35</v>
      </c>
      <c r="E29" s="283">
        <v>632</v>
      </c>
      <c r="F29" s="78">
        <f t="shared" si="94"/>
        <v>-3.3639143730886847E-2</v>
      </c>
      <c r="G29" s="283">
        <v>94</v>
      </c>
      <c r="H29" s="279">
        <f t="shared" si="95"/>
        <v>-2.0833333333333332E-2</v>
      </c>
      <c r="I29" s="200">
        <f t="shared" si="96"/>
        <v>2.6857142857142855</v>
      </c>
      <c r="J29" s="97"/>
      <c r="K29" s="58">
        <v>185174</v>
      </c>
      <c r="L29" s="97" t="s">
        <v>174</v>
      </c>
      <c r="M29" s="288">
        <v>35</v>
      </c>
      <c r="N29" s="283">
        <v>654</v>
      </c>
      <c r="O29" s="78">
        <f t="shared" si="80"/>
        <v>-5.8992805755395686E-2</v>
      </c>
      <c r="P29" s="283">
        <v>96</v>
      </c>
      <c r="Q29" s="279">
        <f t="shared" si="84"/>
        <v>-0.21951219512195122</v>
      </c>
      <c r="R29" s="200">
        <f t="shared" si="81"/>
        <v>2.7428571428571429</v>
      </c>
      <c r="S29" s="75"/>
      <c r="T29" s="58">
        <v>185174</v>
      </c>
      <c r="U29" s="97" t="s">
        <v>174</v>
      </c>
      <c r="V29" s="4">
        <v>35</v>
      </c>
      <c r="W29" s="5">
        <v>695</v>
      </c>
      <c r="X29" s="78">
        <f t="shared" si="69"/>
        <v>8.0870917573872478E-2</v>
      </c>
      <c r="Y29" s="20">
        <v>123</v>
      </c>
      <c r="Z29" s="78">
        <f t="shared" si="85"/>
        <v>0.44705882352941179</v>
      </c>
      <c r="AA29" s="191">
        <f t="shared" si="82"/>
        <v>3.5142857142857142</v>
      </c>
      <c r="AB29" s="58"/>
      <c r="AC29" s="58">
        <v>185174</v>
      </c>
      <c r="AD29" s="97" t="s">
        <v>174</v>
      </c>
      <c r="AE29" s="4">
        <v>35</v>
      </c>
      <c r="AF29" s="20">
        <v>643</v>
      </c>
      <c r="AG29" s="87">
        <f t="shared" si="11"/>
        <v>5.0653594771241831E-2</v>
      </c>
      <c r="AH29" s="20">
        <v>85</v>
      </c>
      <c r="AI29" s="87">
        <f t="shared" si="12"/>
        <v>-8.6021505376344093E-2</v>
      </c>
      <c r="AJ29" s="191">
        <f t="shared" si="24"/>
        <v>2.4285714285714284</v>
      </c>
      <c r="AK29" s="6">
        <v>35</v>
      </c>
      <c r="AL29" s="20">
        <v>612</v>
      </c>
      <c r="AM29" s="78">
        <f t="shared" si="88"/>
        <v>8.8967971530249115E-2</v>
      </c>
      <c r="AN29" s="20">
        <v>93</v>
      </c>
      <c r="AO29" s="78">
        <f t="shared" si="89"/>
        <v>0.10714285714285714</v>
      </c>
      <c r="AP29" s="84">
        <f t="shared" si="14"/>
        <v>2.657142857142857</v>
      </c>
      <c r="AQ29" s="75"/>
      <c r="AR29" s="58">
        <v>185174</v>
      </c>
      <c r="AS29" s="97" t="s">
        <v>99</v>
      </c>
      <c r="AT29" s="4">
        <v>25</v>
      </c>
      <c r="AU29" s="20">
        <v>562</v>
      </c>
      <c r="AV29" s="87">
        <f t="shared" si="90"/>
        <v>-8.7662337662337664E-2</v>
      </c>
      <c r="AW29" s="20">
        <v>84</v>
      </c>
      <c r="AX29" s="87">
        <f t="shared" si="91"/>
        <v>-4.5454545454545456E-2</v>
      </c>
      <c r="AY29" s="93">
        <f t="shared" si="92"/>
        <v>3.36</v>
      </c>
      <c r="AZ29" s="58"/>
      <c r="BA29" s="58">
        <v>185174</v>
      </c>
      <c r="BB29" s="97" t="s">
        <v>99</v>
      </c>
      <c r="BC29" s="4">
        <v>25</v>
      </c>
      <c r="BD29" s="20">
        <v>616</v>
      </c>
      <c r="BE29" s="87">
        <f>(BD29-BM29)/ABS(BM29)</f>
        <v>9.8360655737704927E-3</v>
      </c>
      <c r="BF29" s="20">
        <v>88</v>
      </c>
      <c r="BG29" s="87">
        <f>(BF29-BO29)/ABS(BO29)</f>
        <v>8.6419753086419748E-2</v>
      </c>
      <c r="BH29" s="93">
        <f t="shared" ref="BH29:BH32" si="97">BF29/BC29</f>
        <v>3.52</v>
      </c>
      <c r="BI29" s="58"/>
      <c r="BJ29" s="58">
        <v>185174</v>
      </c>
      <c r="BK29" s="97" t="s">
        <v>99</v>
      </c>
      <c r="BL29" s="4">
        <v>25</v>
      </c>
      <c r="BM29" s="20">
        <v>610</v>
      </c>
      <c r="BN29" s="87">
        <f>(BM29-BV29)/ABS(BV29)</f>
        <v>-0.11976911976911978</v>
      </c>
      <c r="BO29" s="20">
        <v>81</v>
      </c>
      <c r="BP29" s="87">
        <f>(BO29-BX29)/ABS(BX29)</f>
        <v>-0.19801980198019803</v>
      </c>
      <c r="BQ29" s="93">
        <f t="shared" ref="BQ29:BQ44" si="98">BO29/BL29</f>
        <v>3.24</v>
      </c>
      <c r="BR29" s="58"/>
      <c r="BS29" s="58">
        <v>185174</v>
      </c>
      <c r="BT29" s="97" t="s">
        <v>99</v>
      </c>
      <c r="BU29" s="4">
        <v>25</v>
      </c>
      <c r="BV29" s="20">
        <v>693</v>
      </c>
      <c r="BW29" s="87">
        <f>(BV29-CE29)/ABS(CE29)</f>
        <v>0.20103986135181975</v>
      </c>
      <c r="BX29" s="20">
        <v>101</v>
      </c>
      <c r="BY29" s="87">
        <f>(BX29-CG29)/ABS(CG29)</f>
        <v>0.23170731707317074</v>
      </c>
      <c r="BZ29" s="93">
        <f t="shared" si="40"/>
        <v>4.04</v>
      </c>
      <c r="CA29" s="97"/>
      <c r="CB29" s="4">
        <v>185174</v>
      </c>
      <c r="CC29" s="5" t="s">
        <v>26</v>
      </c>
      <c r="CD29" s="6">
        <v>25</v>
      </c>
      <c r="CE29" s="20">
        <v>577</v>
      </c>
      <c r="CF29" s="8">
        <f>(CE29-CK29)/ABS(CK29)</f>
        <v>-5.1724137931034482E-3</v>
      </c>
      <c r="CG29" s="20">
        <v>82</v>
      </c>
      <c r="CH29" s="8">
        <f>(CG29-CM29)/ABS(CM29)</f>
        <v>-9.8901098901098897E-2</v>
      </c>
      <c r="CI29" s="149">
        <f t="shared" si="29"/>
        <v>3.28</v>
      </c>
      <c r="CJ29" s="6">
        <v>25</v>
      </c>
      <c r="CK29" s="20">
        <v>580</v>
      </c>
      <c r="CL29" s="8">
        <v>0.10056925996204934</v>
      </c>
      <c r="CM29" s="20">
        <v>91</v>
      </c>
      <c r="CN29" s="8">
        <v>0.21333333333333335</v>
      </c>
      <c r="CO29" s="29">
        <f>CM29/CJ29</f>
        <v>3.64</v>
      </c>
    </row>
    <row r="30" spans="1:93" x14ac:dyDescent="0.25">
      <c r="A30" s="97"/>
      <c r="B30" s="58">
        <v>185481</v>
      </c>
      <c r="C30" s="97" t="s">
        <v>27</v>
      </c>
      <c r="D30" s="288">
        <v>170</v>
      </c>
      <c r="E30" s="283">
        <v>1474</v>
      </c>
      <c r="F30" s="78">
        <f t="shared" si="94"/>
        <v>3.43859649122807E-2</v>
      </c>
      <c r="G30" s="283">
        <v>262</v>
      </c>
      <c r="H30" s="279">
        <f t="shared" si="95"/>
        <v>2.7450980392156862E-2</v>
      </c>
      <c r="I30" s="200">
        <f t="shared" si="96"/>
        <v>1.5411764705882354</v>
      </c>
      <c r="J30" s="97"/>
      <c r="K30" s="58">
        <v>185481</v>
      </c>
      <c r="L30" s="97" t="s">
        <v>27</v>
      </c>
      <c r="M30" s="288">
        <v>170</v>
      </c>
      <c r="N30" s="283">
        <v>1425</v>
      </c>
      <c r="O30" s="78">
        <f t="shared" si="80"/>
        <v>8.1183611532625183E-2</v>
      </c>
      <c r="P30" s="283">
        <v>255</v>
      </c>
      <c r="Q30" s="279">
        <f t="shared" si="84"/>
        <v>-4.49438202247191E-2</v>
      </c>
      <c r="R30" s="200">
        <f t="shared" si="81"/>
        <v>1.5</v>
      </c>
      <c r="S30" s="75"/>
      <c r="T30" s="58">
        <v>185481</v>
      </c>
      <c r="U30" s="97" t="s">
        <v>27</v>
      </c>
      <c r="V30" s="4">
        <v>170</v>
      </c>
      <c r="W30" s="5">
        <v>1318</v>
      </c>
      <c r="X30" s="78">
        <f t="shared" si="69"/>
        <v>-0.10704607046070461</v>
      </c>
      <c r="Y30" s="20">
        <v>267</v>
      </c>
      <c r="Z30" s="78">
        <f t="shared" si="85"/>
        <v>-7.4349442379182153E-3</v>
      </c>
      <c r="AA30" s="191">
        <f t="shared" si="82"/>
        <v>1.5705882352941176</v>
      </c>
      <c r="AB30" s="58"/>
      <c r="AC30" s="58">
        <v>185481</v>
      </c>
      <c r="AD30" s="97" t="s">
        <v>27</v>
      </c>
      <c r="AE30" s="4">
        <v>170</v>
      </c>
      <c r="AF30" s="20">
        <v>1476</v>
      </c>
      <c r="AG30" s="87">
        <f t="shared" si="11"/>
        <v>3.1446540880503145E-2</v>
      </c>
      <c r="AH30" s="20">
        <v>269</v>
      </c>
      <c r="AI30" s="87">
        <f t="shared" si="12"/>
        <v>-9.1216216216216214E-2</v>
      </c>
      <c r="AJ30" s="191">
        <f t="shared" si="24"/>
        <v>1.5823529411764705</v>
      </c>
      <c r="AK30" s="6">
        <v>170</v>
      </c>
      <c r="AL30" s="20">
        <v>1431</v>
      </c>
      <c r="AM30" s="78">
        <f t="shared" si="88"/>
        <v>-1.5818431911966989E-2</v>
      </c>
      <c r="AN30" s="20">
        <v>296</v>
      </c>
      <c r="AO30" s="78">
        <f t="shared" si="89"/>
        <v>0.15625</v>
      </c>
      <c r="AP30" s="84">
        <f t="shared" si="14"/>
        <v>1.7411764705882353</v>
      </c>
      <c r="AQ30" s="75"/>
      <c r="AR30" s="58">
        <v>185481</v>
      </c>
      <c r="AS30" s="97" t="s">
        <v>27</v>
      </c>
      <c r="AT30" s="4">
        <v>170</v>
      </c>
      <c r="AU30" s="20">
        <v>1454</v>
      </c>
      <c r="AV30" s="87">
        <f t="shared" si="90"/>
        <v>1.2534818941504178E-2</v>
      </c>
      <c r="AW30" s="20">
        <v>256</v>
      </c>
      <c r="AX30" s="87">
        <f t="shared" si="91"/>
        <v>-5.5350553505535055E-2</v>
      </c>
      <c r="AY30" s="93">
        <f t="shared" si="92"/>
        <v>1.5058823529411764</v>
      </c>
      <c r="AZ30" s="58"/>
      <c r="BA30" s="58">
        <v>185481</v>
      </c>
      <c r="BB30" s="97" t="s">
        <v>27</v>
      </c>
      <c r="BC30" s="4">
        <v>170</v>
      </c>
      <c r="BD30" s="20">
        <v>1436</v>
      </c>
      <c r="BE30" s="87">
        <f>(BD30-BM30)/ABS(BM30)</f>
        <v>-0.11467324290998766</v>
      </c>
      <c r="BF30" s="20">
        <v>271</v>
      </c>
      <c r="BG30" s="87">
        <f>(BF30-BO30)/ABS(BO30)</f>
        <v>-1.0948905109489052E-2</v>
      </c>
      <c r="BH30" s="93">
        <f t="shared" si="97"/>
        <v>1.5941176470588236</v>
      </c>
      <c r="BI30" s="58"/>
      <c r="BJ30" s="58">
        <v>185481</v>
      </c>
      <c r="BK30" s="97" t="s">
        <v>27</v>
      </c>
      <c r="BL30" s="4">
        <v>157</v>
      </c>
      <c r="BM30" s="20">
        <v>1622</v>
      </c>
      <c r="BN30" s="87">
        <f>(BM30-BV30)/ABS(BV30)</f>
        <v>5.4616384915474644E-2</v>
      </c>
      <c r="BO30" s="20">
        <v>274</v>
      </c>
      <c r="BP30" s="87">
        <f>(BO30-BX30)/ABS(BX30)</f>
        <v>-2.491103202846975E-2</v>
      </c>
      <c r="BQ30" s="93">
        <f t="shared" si="98"/>
        <v>1.7452229299363058</v>
      </c>
      <c r="BR30" s="58"/>
      <c r="BS30" s="58">
        <v>185481</v>
      </c>
      <c r="BT30" s="97" t="s">
        <v>27</v>
      </c>
      <c r="BU30" s="4">
        <v>150</v>
      </c>
      <c r="BV30" s="20">
        <v>1538</v>
      </c>
      <c r="BW30" s="87">
        <f>(BV30-CE30)/ABS(CE30)</f>
        <v>-0.19137749737118823</v>
      </c>
      <c r="BX30" s="20">
        <v>281</v>
      </c>
      <c r="BY30" s="87">
        <f>(BX30-CG30)/ABS(CG30)</f>
        <v>-4.7457627118644069E-2</v>
      </c>
      <c r="BZ30" s="93">
        <f t="shared" si="40"/>
        <v>1.8733333333333333</v>
      </c>
      <c r="CA30" s="97"/>
      <c r="CB30" s="4">
        <v>185481</v>
      </c>
      <c r="CC30" s="5" t="s">
        <v>27</v>
      </c>
      <c r="CD30" s="6">
        <v>175</v>
      </c>
      <c r="CE30" s="20">
        <v>1902</v>
      </c>
      <c r="CF30" s="8">
        <f>(CE30-CK30)/ABS(CK30)</f>
        <v>3.4820457018498369E-2</v>
      </c>
      <c r="CG30" s="20">
        <v>295</v>
      </c>
      <c r="CH30" s="8">
        <f>(CG30-CM30)/ABS(CM30)</f>
        <v>4.6099290780141841E-2</v>
      </c>
      <c r="CI30" s="149">
        <f>CG30/CD30</f>
        <v>1.6857142857142857</v>
      </c>
      <c r="CJ30" s="6">
        <v>175</v>
      </c>
      <c r="CK30" s="20">
        <v>1838</v>
      </c>
      <c r="CL30" s="8">
        <v>-3.0079155672823221E-2</v>
      </c>
      <c r="CM30" s="20">
        <v>282</v>
      </c>
      <c r="CN30" s="8">
        <v>-0.11598746081504702</v>
      </c>
      <c r="CO30" s="29">
        <f>CM30/CJ30</f>
        <v>1.6114285714285714</v>
      </c>
    </row>
    <row r="31" spans="1:93" x14ac:dyDescent="0.25">
      <c r="A31" s="97"/>
      <c r="B31" s="58">
        <v>185179</v>
      </c>
      <c r="C31" s="97" t="s">
        <v>100</v>
      </c>
      <c r="D31" s="288">
        <v>60</v>
      </c>
      <c r="E31" s="283">
        <v>1377</v>
      </c>
      <c r="F31" s="78">
        <f t="shared" si="94"/>
        <v>-7.2098053352559477E-3</v>
      </c>
      <c r="G31" s="283">
        <v>151</v>
      </c>
      <c r="H31" s="279">
        <f t="shared" si="95"/>
        <v>-0.18817204301075269</v>
      </c>
      <c r="I31" s="200">
        <f t="shared" si="96"/>
        <v>2.5166666666666666</v>
      </c>
      <c r="J31" s="97"/>
      <c r="K31" s="58">
        <v>185179</v>
      </c>
      <c r="L31" s="97" t="s">
        <v>100</v>
      </c>
      <c r="M31" s="288">
        <v>60</v>
      </c>
      <c r="N31" s="283">
        <v>1387</v>
      </c>
      <c r="O31" s="78">
        <f t="shared" si="80"/>
        <v>7.5193798449612409E-2</v>
      </c>
      <c r="P31" s="283">
        <v>186</v>
      </c>
      <c r="Q31" s="279">
        <f t="shared" si="84"/>
        <v>0.12727272727272726</v>
      </c>
      <c r="R31" s="200">
        <f t="shared" si="81"/>
        <v>3.1</v>
      </c>
      <c r="S31" s="75"/>
      <c r="T31" s="58">
        <v>185179</v>
      </c>
      <c r="U31" s="97" t="s">
        <v>100</v>
      </c>
      <c r="V31" s="4">
        <v>60</v>
      </c>
      <c r="W31" s="5">
        <v>1290</v>
      </c>
      <c r="X31" s="78">
        <f t="shared" si="69"/>
        <v>-7.5931232091690545E-2</v>
      </c>
      <c r="Y31" s="20">
        <v>165</v>
      </c>
      <c r="Z31" s="78">
        <f t="shared" si="85"/>
        <v>-0.27631578947368424</v>
      </c>
      <c r="AA31" s="191">
        <f t="shared" si="82"/>
        <v>2.75</v>
      </c>
      <c r="AB31" s="58"/>
      <c r="AC31" s="58">
        <v>185179</v>
      </c>
      <c r="AD31" s="97" t="s">
        <v>100</v>
      </c>
      <c r="AE31" s="4">
        <v>60</v>
      </c>
      <c r="AF31" s="20">
        <v>1396</v>
      </c>
      <c r="AG31" s="87">
        <f t="shared" si="11"/>
        <v>7.1373752877973901E-2</v>
      </c>
      <c r="AH31" s="20">
        <v>228</v>
      </c>
      <c r="AI31" s="87">
        <f t="shared" si="12"/>
        <v>0.193717277486911</v>
      </c>
      <c r="AJ31" s="191">
        <f t="shared" si="24"/>
        <v>3.8</v>
      </c>
      <c r="AK31" s="6">
        <v>60</v>
      </c>
      <c r="AL31" s="20">
        <v>1303</v>
      </c>
      <c r="AM31" s="78">
        <f t="shared" si="88"/>
        <v>-8.3684950773558364E-2</v>
      </c>
      <c r="AN31" s="20">
        <v>191</v>
      </c>
      <c r="AO31" s="78">
        <f t="shared" si="89"/>
        <v>-1.5463917525773196E-2</v>
      </c>
      <c r="AP31" s="84">
        <f t="shared" si="14"/>
        <v>3.1833333333333331</v>
      </c>
      <c r="AQ31" s="75"/>
      <c r="AR31" s="58">
        <v>185179</v>
      </c>
      <c r="AS31" s="97" t="s">
        <v>100</v>
      </c>
      <c r="AT31" s="4">
        <v>50</v>
      </c>
      <c r="AU31" s="20">
        <v>1422</v>
      </c>
      <c r="AV31" s="87">
        <f t="shared" si="90"/>
        <v>1.2099644128113879E-2</v>
      </c>
      <c r="AW31" s="20">
        <v>194</v>
      </c>
      <c r="AX31" s="87">
        <f t="shared" si="91"/>
        <v>-0.13777777777777778</v>
      </c>
      <c r="AY31" s="93">
        <f t="shared" si="92"/>
        <v>3.88</v>
      </c>
      <c r="AZ31" s="58"/>
      <c r="BA31" s="58">
        <v>185179</v>
      </c>
      <c r="BB31" s="97" t="s">
        <v>100</v>
      </c>
      <c r="BC31" s="4">
        <v>50</v>
      </c>
      <c r="BD31" s="20">
        <v>1405</v>
      </c>
      <c r="BE31" s="87">
        <f t="shared" ref="BE31:BE36" si="99">(BD31-BM31)/ABS(BM31)</f>
        <v>-6.5202927478376582E-2</v>
      </c>
      <c r="BF31" s="20">
        <v>225</v>
      </c>
      <c r="BG31" s="87">
        <f>(BF31-BO31)/ABS(BO31)</f>
        <v>7.1428571428571425E-2</v>
      </c>
      <c r="BH31" s="93">
        <f t="shared" si="97"/>
        <v>4.5</v>
      </c>
      <c r="BI31" s="58"/>
      <c r="BJ31" s="58">
        <v>185179</v>
      </c>
      <c r="BK31" s="97" t="s">
        <v>100</v>
      </c>
      <c r="BL31" s="4">
        <v>50</v>
      </c>
      <c r="BM31" s="20">
        <v>1503</v>
      </c>
      <c r="BN31" s="87">
        <f t="shared" ref="BN31:BN39" si="100">(BM31-BV31)/ABS(BV31)</f>
        <v>6.6979236436704621E-3</v>
      </c>
      <c r="BO31" s="20">
        <v>210</v>
      </c>
      <c r="BP31" s="87">
        <f t="shared" ref="BP31:BP39" si="101">(BO31-BX31)/ABS(BX31)</f>
        <v>0.2138728323699422</v>
      </c>
      <c r="BQ31" s="93">
        <f t="shared" si="98"/>
        <v>4.2</v>
      </c>
      <c r="BR31" s="58"/>
      <c r="BS31" s="58">
        <v>185179</v>
      </c>
      <c r="BT31" s="97" t="s">
        <v>100</v>
      </c>
      <c r="BU31" s="4">
        <v>50</v>
      </c>
      <c r="BV31" s="20">
        <v>1493</v>
      </c>
      <c r="BW31" s="78" t="s">
        <v>82</v>
      </c>
      <c r="BX31" s="20">
        <v>173</v>
      </c>
      <c r="BY31" s="78" t="s">
        <v>82</v>
      </c>
      <c r="BZ31" s="93">
        <f t="shared" si="40"/>
        <v>3.46</v>
      </c>
      <c r="CA31" s="97"/>
      <c r="CB31" s="89"/>
      <c r="CC31" s="5"/>
      <c r="CD31" s="6"/>
      <c r="CE31" s="20"/>
      <c r="CF31" s="20"/>
      <c r="CG31" s="20"/>
      <c r="CH31" s="20"/>
      <c r="CI31" s="75"/>
      <c r="CJ31" s="270"/>
      <c r="CK31" s="271"/>
      <c r="CL31" s="271"/>
      <c r="CM31" s="271"/>
      <c r="CN31" s="271"/>
      <c r="CO31" s="272"/>
    </row>
    <row r="32" spans="1:93" x14ac:dyDescent="0.25">
      <c r="A32" s="97"/>
      <c r="B32" s="58">
        <v>185073</v>
      </c>
      <c r="C32" s="97" t="s">
        <v>148</v>
      </c>
      <c r="D32" s="288">
        <v>30</v>
      </c>
      <c r="E32" s="283">
        <v>467</v>
      </c>
      <c r="F32" s="78">
        <f t="shared" si="94"/>
        <v>0.21298701298701297</v>
      </c>
      <c r="G32" s="283">
        <v>44</v>
      </c>
      <c r="H32" s="279">
        <f t="shared" si="95"/>
        <v>0.83333333333333337</v>
      </c>
      <c r="I32" s="200">
        <f t="shared" si="96"/>
        <v>1.4666666666666666</v>
      </c>
      <c r="J32" s="97"/>
      <c r="K32" s="58">
        <v>185073</v>
      </c>
      <c r="L32" s="97" t="s">
        <v>148</v>
      </c>
      <c r="M32" s="288">
        <v>30</v>
      </c>
      <c r="N32" s="283">
        <v>385</v>
      </c>
      <c r="O32" s="78">
        <f t="shared" si="80"/>
        <v>-0.10256410256410256</v>
      </c>
      <c r="P32" s="283">
        <v>24</v>
      </c>
      <c r="Q32" s="279">
        <f t="shared" si="84"/>
        <v>-0.35135135135135137</v>
      </c>
      <c r="R32" s="200">
        <f t="shared" si="81"/>
        <v>0.8</v>
      </c>
      <c r="S32" s="75"/>
      <c r="T32" s="58">
        <v>185073</v>
      </c>
      <c r="U32" s="97" t="s">
        <v>148</v>
      </c>
      <c r="V32" s="4">
        <v>30</v>
      </c>
      <c r="W32" s="5">
        <v>429</v>
      </c>
      <c r="X32" s="78">
        <f t="shared" si="69"/>
        <v>0.12894736842105264</v>
      </c>
      <c r="Y32" s="20">
        <v>37</v>
      </c>
      <c r="Z32" s="78">
        <f t="shared" si="85"/>
        <v>-0.11904761904761904</v>
      </c>
      <c r="AA32" s="191">
        <f t="shared" si="82"/>
        <v>1.2333333333333334</v>
      </c>
      <c r="AB32" s="58"/>
      <c r="AC32" s="58">
        <v>185073</v>
      </c>
      <c r="AD32" s="97" t="s">
        <v>148</v>
      </c>
      <c r="AE32" s="4">
        <v>30</v>
      </c>
      <c r="AF32" s="20">
        <v>380</v>
      </c>
      <c r="AG32" s="87">
        <f t="shared" si="11"/>
        <v>-0.17926565874730022</v>
      </c>
      <c r="AH32" s="20">
        <v>42</v>
      </c>
      <c r="AI32" s="87">
        <f t="shared" si="12"/>
        <v>-0.23636363636363636</v>
      </c>
      <c r="AJ32" s="191">
        <f t="shared" si="24"/>
        <v>1.4</v>
      </c>
      <c r="AK32" s="6">
        <v>35</v>
      </c>
      <c r="AL32" s="20">
        <v>463</v>
      </c>
      <c r="AM32" s="78">
        <f t="shared" si="88"/>
        <v>-9.7465886939571145E-2</v>
      </c>
      <c r="AN32" s="20">
        <v>55</v>
      </c>
      <c r="AO32" s="78">
        <f t="shared" si="89"/>
        <v>0.12244897959183673</v>
      </c>
      <c r="AP32" s="84">
        <f t="shared" si="14"/>
        <v>1.5714285714285714</v>
      </c>
      <c r="AQ32" s="75"/>
      <c r="AR32" s="58">
        <v>185073</v>
      </c>
      <c r="AS32" s="97" t="s">
        <v>148</v>
      </c>
      <c r="AT32" s="4">
        <v>35</v>
      </c>
      <c r="AU32" s="20">
        <v>513</v>
      </c>
      <c r="AV32" s="87">
        <f t="shared" si="90"/>
        <v>-0.14499999999999999</v>
      </c>
      <c r="AW32" s="20">
        <v>49</v>
      </c>
      <c r="AX32" s="87">
        <f t="shared" si="91"/>
        <v>-0.125</v>
      </c>
      <c r="AY32" s="93">
        <f t="shared" si="92"/>
        <v>1.4</v>
      </c>
      <c r="AZ32" s="58"/>
      <c r="BA32" s="58">
        <v>185073</v>
      </c>
      <c r="BB32" s="97" t="s">
        <v>148</v>
      </c>
      <c r="BC32" s="4">
        <v>35</v>
      </c>
      <c r="BD32" s="20">
        <v>600</v>
      </c>
      <c r="BE32" s="87" t="s">
        <v>129</v>
      </c>
      <c r="BF32" s="20">
        <v>56</v>
      </c>
      <c r="BG32" s="87" t="s">
        <v>129</v>
      </c>
      <c r="BH32" s="93">
        <f t="shared" si="97"/>
        <v>1.6</v>
      </c>
      <c r="BI32" s="58"/>
      <c r="BJ32" s="58"/>
      <c r="BK32" s="97"/>
      <c r="BL32" s="4"/>
      <c r="BM32" s="20"/>
      <c r="BN32" s="87"/>
      <c r="BO32" s="20"/>
      <c r="BP32" s="87"/>
      <c r="BQ32" s="93"/>
      <c r="BR32" s="58"/>
      <c r="BS32" s="58"/>
      <c r="BT32" s="97"/>
      <c r="BU32" s="4"/>
      <c r="BV32" s="20"/>
      <c r="BW32" s="87"/>
      <c r="BX32" s="20"/>
      <c r="BY32" s="87"/>
      <c r="BZ32" s="93"/>
      <c r="CA32" s="97"/>
      <c r="CB32" s="89"/>
      <c r="CC32" s="18"/>
      <c r="CD32" s="2"/>
      <c r="CE32" s="20"/>
      <c r="CF32" s="20"/>
      <c r="CG32" s="20"/>
      <c r="CH32" s="20"/>
      <c r="CI32" s="74"/>
      <c r="CJ32" s="270"/>
      <c r="CK32" s="271"/>
      <c r="CL32" s="271"/>
      <c r="CM32" s="271"/>
      <c r="CN32" s="271"/>
      <c r="CO32" s="272"/>
    </row>
    <row r="33" spans="1:93" x14ac:dyDescent="0.25">
      <c r="A33" s="97"/>
      <c r="B33" s="58">
        <v>185400</v>
      </c>
      <c r="C33" s="97" t="s">
        <v>192</v>
      </c>
      <c r="D33" s="288">
        <v>15</v>
      </c>
      <c r="E33" s="283">
        <v>551</v>
      </c>
      <c r="F33" s="78">
        <f t="shared" si="94"/>
        <v>0.16490486257928119</v>
      </c>
      <c r="G33" s="283">
        <v>41</v>
      </c>
      <c r="H33" s="279">
        <f t="shared" si="95"/>
        <v>-6.8181818181818177E-2</v>
      </c>
      <c r="I33" s="200">
        <f t="shared" si="96"/>
        <v>2.7333333333333334</v>
      </c>
      <c r="J33" s="97"/>
      <c r="K33" s="58">
        <v>185400</v>
      </c>
      <c r="L33" s="97" t="s">
        <v>192</v>
      </c>
      <c r="M33" s="288">
        <v>15</v>
      </c>
      <c r="N33" s="283">
        <v>473</v>
      </c>
      <c r="O33" s="78">
        <f t="shared" si="80"/>
        <v>-0.10076045627376426</v>
      </c>
      <c r="P33" s="283">
        <v>44</v>
      </c>
      <c r="Q33" s="279">
        <f t="shared" si="84"/>
        <v>-0.15384615384615385</v>
      </c>
      <c r="R33" s="200">
        <f t="shared" si="81"/>
        <v>2.9333333333333331</v>
      </c>
      <c r="S33" s="75"/>
      <c r="T33" s="58">
        <v>185400</v>
      </c>
      <c r="U33" s="97" t="s">
        <v>192</v>
      </c>
      <c r="V33" s="4">
        <v>15</v>
      </c>
      <c r="W33" s="5">
        <v>526</v>
      </c>
      <c r="X33" s="78">
        <f t="shared" si="69"/>
        <v>-0.18827160493827161</v>
      </c>
      <c r="Y33" s="20">
        <v>52</v>
      </c>
      <c r="Z33" s="78">
        <f t="shared" si="85"/>
        <v>-0.26760563380281688</v>
      </c>
      <c r="AA33" s="191">
        <f t="shared" si="82"/>
        <v>3.4666666666666668</v>
      </c>
      <c r="AB33" s="58"/>
      <c r="AC33" s="58">
        <v>185400</v>
      </c>
      <c r="AD33" s="97" t="s">
        <v>192</v>
      </c>
      <c r="AE33" s="4">
        <v>15</v>
      </c>
      <c r="AF33" s="20">
        <v>648</v>
      </c>
      <c r="AG33" s="205" t="s">
        <v>82</v>
      </c>
      <c r="AH33" s="20">
        <v>71</v>
      </c>
      <c r="AI33" s="205" t="s">
        <v>82</v>
      </c>
      <c r="AJ33" s="191">
        <f t="shared" si="24"/>
        <v>4.7333333333333334</v>
      </c>
      <c r="AK33" s="6"/>
      <c r="AL33" s="20"/>
      <c r="AM33" s="78"/>
      <c r="AN33" s="20"/>
      <c r="AO33" s="78"/>
      <c r="AP33" s="84"/>
      <c r="AQ33" s="75"/>
      <c r="AR33" s="58"/>
      <c r="AS33" s="97"/>
      <c r="AT33" s="4"/>
      <c r="AU33" s="20"/>
      <c r="AV33" s="87"/>
      <c r="AW33" s="20"/>
      <c r="AX33" s="87"/>
      <c r="AY33" s="93"/>
      <c r="AZ33" s="58"/>
      <c r="BA33" s="58"/>
      <c r="BB33" s="97"/>
      <c r="BC33" s="4"/>
      <c r="BD33" s="20"/>
      <c r="BE33" s="87"/>
      <c r="BF33" s="20"/>
      <c r="BG33" s="87"/>
      <c r="BH33" s="93"/>
      <c r="BI33" s="58"/>
      <c r="BJ33" s="58"/>
      <c r="BK33" s="97"/>
      <c r="BL33" s="4"/>
      <c r="BM33" s="20"/>
      <c r="BN33" s="87"/>
      <c r="BO33" s="20"/>
      <c r="BP33" s="87"/>
      <c r="BQ33" s="93"/>
      <c r="BR33" s="58"/>
      <c r="BS33" s="58"/>
      <c r="BT33" s="97"/>
      <c r="BU33" s="4"/>
      <c r="BV33" s="20"/>
      <c r="BW33" s="87"/>
      <c r="BX33" s="20"/>
      <c r="BY33" s="87"/>
      <c r="BZ33" s="93"/>
      <c r="CA33" s="97"/>
      <c r="CB33" s="89"/>
      <c r="CC33" s="18"/>
      <c r="CD33" s="2"/>
      <c r="CE33" s="20"/>
      <c r="CF33" s="19"/>
      <c r="CG33" s="20"/>
      <c r="CH33" s="19"/>
      <c r="CI33" s="74"/>
      <c r="CJ33" s="270"/>
      <c r="CK33" s="271"/>
      <c r="CL33" s="271"/>
      <c r="CM33" s="271"/>
      <c r="CN33" s="271"/>
      <c r="CO33" s="272"/>
    </row>
    <row r="34" spans="1:93" x14ac:dyDescent="0.25">
      <c r="A34" s="97"/>
      <c r="B34" s="58">
        <v>185694</v>
      </c>
      <c r="C34" s="97" t="s">
        <v>176</v>
      </c>
      <c r="D34" s="288">
        <v>15</v>
      </c>
      <c r="E34" s="283">
        <v>123</v>
      </c>
      <c r="F34" s="78">
        <f t="shared" si="94"/>
        <v>0</v>
      </c>
      <c r="G34" s="283">
        <v>16</v>
      </c>
      <c r="H34" s="279">
        <f>(G34-P34)/ABS(P34)</f>
        <v>-0.1111111111111111</v>
      </c>
      <c r="I34" s="200">
        <f t="shared" si="96"/>
        <v>1.0666666666666667</v>
      </c>
      <c r="J34" s="97"/>
      <c r="K34" s="58">
        <v>185694</v>
      </c>
      <c r="L34" s="97" t="s">
        <v>176</v>
      </c>
      <c r="M34" s="288">
        <v>15</v>
      </c>
      <c r="N34" s="283">
        <v>123</v>
      </c>
      <c r="O34" s="78">
        <f t="shared" ref="O34" si="102">(N34-W34)/ABS(W34)</f>
        <v>0.64</v>
      </c>
      <c r="P34" s="283">
        <v>18</v>
      </c>
      <c r="Q34" s="279">
        <f>(P34-Y34)/ABS(Y34)</f>
        <v>0.8</v>
      </c>
      <c r="R34" s="200">
        <f t="shared" ref="R34:R39" si="103">P34/M34</f>
        <v>1.2</v>
      </c>
      <c r="S34" s="75"/>
      <c r="T34" s="58">
        <v>185694</v>
      </c>
      <c r="U34" s="97" t="s">
        <v>176</v>
      </c>
      <c r="V34" s="4">
        <v>15</v>
      </c>
      <c r="W34" s="5">
        <v>75</v>
      </c>
      <c r="X34" s="78">
        <f t="shared" si="69"/>
        <v>-0.43609022556390975</v>
      </c>
      <c r="Y34" s="20">
        <v>10</v>
      </c>
      <c r="Z34" s="78">
        <f>(Y34-AH34)/ABS(AH34)</f>
        <v>0.25</v>
      </c>
      <c r="AA34" s="191">
        <f t="shared" ref="AA34:AA35" si="104">Y34/V34</f>
        <v>0.66666666666666663</v>
      </c>
      <c r="AB34" s="58"/>
      <c r="AC34" s="58">
        <v>185694</v>
      </c>
      <c r="AD34" s="97" t="s">
        <v>176</v>
      </c>
      <c r="AE34" s="4">
        <v>20</v>
      </c>
      <c r="AF34" s="20">
        <v>133</v>
      </c>
      <c r="AG34" s="87">
        <f t="shared" si="11"/>
        <v>9.9173553719008267E-2</v>
      </c>
      <c r="AH34" s="20">
        <v>8</v>
      </c>
      <c r="AI34" s="87">
        <f t="shared" si="12"/>
        <v>-0.55555555555555558</v>
      </c>
      <c r="AJ34" s="191">
        <f t="shared" ref="AJ34" si="105">AH34/AE34</f>
        <v>0.4</v>
      </c>
      <c r="AK34" s="6">
        <v>25</v>
      </c>
      <c r="AL34" s="20">
        <v>121</v>
      </c>
      <c r="AM34" s="227"/>
      <c r="AN34" s="20">
        <v>18</v>
      </c>
      <c r="AO34" s="271"/>
      <c r="AP34" s="84">
        <f t="shared" si="14"/>
        <v>0.72</v>
      </c>
      <c r="AQ34" s="75"/>
      <c r="AR34" s="101">
        <v>185694</v>
      </c>
      <c r="AS34" s="106" t="s">
        <v>156</v>
      </c>
      <c r="AT34" s="30"/>
      <c r="AU34" s="35"/>
      <c r="AV34" s="172"/>
      <c r="AW34" s="35"/>
      <c r="AX34" s="156" t="s">
        <v>149</v>
      </c>
      <c r="AY34" s="151"/>
      <c r="AZ34" s="58"/>
      <c r="BA34" s="58">
        <v>185694</v>
      </c>
      <c r="BB34" s="97" t="s">
        <v>156</v>
      </c>
      <c r="BC34" s="4">
        <v>20</v>
      </c>
      <c r="BD34" s="20">
        <v>128</v>
      </c>
      <c r="BE34" s="165"/>
      <c r="BF34" s="20">
        <v>22</v>
      </c>
      <c r="BG34" s="165"/>
      <c r="BH34" s="93">
        <f>BF34/BC34</f>
        <v>1.1000000000000001</v>
      </c>
      <c r="BI34" s="58"/>
      <c r="BJ34" s="101">
        <v>185694</v>
      </c>
      <c r="BK34" s="106" t="s">
        <v>110</v>
      </c>
      <c r="BL34" s="4"/>
      <c r="BM34" s="20"/>
      <c r="BN34" s="87"/>
      <c r="BO34" s="20"/>
      <c r="BP34" s="156" t="s">
        <v>124</v>
      </c>
      <c r="BQ34" s="93"/>
      <c r="BR34" s="58"/>
      <c r="BS34" s="58">
        <v>185694</v>
      </c>
      <c r="BT34" s="97" t="s">
        <v>110</v>
      </c>
      <c r="BU34" s="4">
        <v>15</v>
      </c>
      <c r="BV34" s="20">
        <v>101</v>
      </c>
      <c r="BW34" s="78" t="s">
        <v>82</v>
      </c>
      <c r="BX34" s="20">
        <v>9</v>
      </c>
      <c r="BY34" s="78" t="s">
        <v>82</v>
      </c>
      <c r="BZ34" s="93">
        <f>BX34/BU34</f>
        <v>0.6</v>
      </c>
      <c r="CA34" s="97"/>
      <c r="CB34" s="4"/>
      <c r="CC34" s="5"/>
      <c r="CD34" s="6"/>
      <c r="CE34" s="20"/>
      <c r="CF34" s="3"/>
      <c r="CG34" s="20"/>
      <c r="CH34" s="3"/>
      <c r="CI34" s="113"/>
      <c r="CJ34" s="6"/>
      <c r="CK34" s="20"/>
      <c r="CL34" s="8"/>
      <c r="CM34" s="20"/>
      <c r="CN34" s="8"/>
      <c r="CO34" s="29"/>
    </row>
    <row r="35" spans="1:93" x14ac:dyDescent="0.25">
      <c r="A35" s="97"/>
      <c r="B35" s="101">
        <v>185695</v>
      </c>
      <c r="C35" s="106" t="s">
        <v>177</v>
      </c>
      <c r="D35" s="140"/>
      <c r="E35" s="7"/>
      <c r="F35" s="78"/>
      <c r="G35" s="7"/>
      <c r="H35" s="280" t="s">
        <v>158</v>
      </c>
      <c r="I35" s="200"/>
      <c r="J35" s="97"/>
      <c r="K35" s="101">
        <v>185695</v>
      </c>
      <c r="L35" s="106" t="s">
        <v>177</v>
      </c>
      <c r="M35" s="140"/>
      <c r="N35" s="7"/>
      <c r="O35" s="78"/>
      <c r="P35" s="7"/>
      <c r="Q35" s="280" t="s">
        <v>158</v>
      </c>
      <c r="R35" s="200"/>
      <c r="S35" s="75"/>
      <c r="T35" s="101">
        <v>185695</v>
      </c>
      <c r="U35" s="106" t="s">
        <v>177</v>
      </c>
      <c r="V35" s="30">
        <v>5</v>
      </c>
      <c r="W35" s="31">
        <v>46</v>
      </c>
      <c r="X35" s="78"/>
      <c r="Y35" s="35">
        <v>9</v>
      </c>
      <c r="Z35" s="226"/>
      <c r="AA35" s="191">
        <f t="shared" si="104"/>
        <v>1.8</v>
      </c>
      <c r="AB35" s="58"/>
      <c r="AC35" s="101">
        <v>185695</v>
      </c>
      <c r="AD35" s="106" t="s">
        <v>177</v>
      </c>
      <c r="AE35" s="30"/>
      <c r="AF35" s="35"/>
      <c r="AG35" s="87"/>
      <c r="AH35" s="35"/>
      <c r="AI35" s="172" t="s">
        <v>158</v>
      </c>
      <c r="AJ35" s="191"/>
      <c r="AK35" s="32"/>
      <c r="AL35" s="35"/>
      <c r="AM35" s="226"/>
      <c r="AN35" s="35"/>
      <c r="AO35" s="226" t="s">
        <v>158</v>
      </c>
      <c r="AP35" s="84"/>
      <c r="AQ35" s="75"/>
      <c r="AR35" s="58">
        <v>185695</v>
      </c>
      <c r="AS35" s="97" t="s">
        <v>160</v>
      </c>
      <c r="AT35" s="4">
        <v>5</v>
      </c>
      <c r="AU35" s="20">
        <v>74</v>
      </c>
      <c r="AV35" s="165"/>
      <c r="AW35" s="20">
        <v>11</v>
      </c>
      <c r="AX35" s="165"/>
      <c r="AY35" s="93">
        <f>AW35/AT35</f>
        <v>2.2000000000000002</v>
      </c>
      <c r="AZ35" s="58"/>
      <c r="BA35" s="101">
        <v>185695</v>
      </c>
      <c r="BB35" s="106" t="s">
        <v>111</v>
      </c>
      <c r="BC35" s="4"/>
      <c r="BD35" s="20"/>
      <c r="BE35" s="87"/>
      <c r="BF35" s="20"/>
      <c r="BG35" s="156" t="s">
        <v>149</v>
      </c>
      <c r="BH35" s="93"/>
      <c r="BI35" s="58"/>
      <c r="BJ35" s="101">
        <v>185695</v>
      </c>
      <c r="BK35" s="106" t="s">
        <v>111</v>
      </c>
      <c r="BL35" s="4"/>
      <c r="BM35" s="20"/>
      <c r="BN35" s="87"/>
      <c r="BO35" s="20"/>
      <c r="BP35" s="156" t="s">
        <v>124</v>
      </c>
      <c r="BQ35" s="93"/>
      <c r="BR35" s="58"/>
      <c r="BS35" s="58">
        <v>185695</v>
      </c>
      <c r="BT35" s="97" t="s">
        <v>111</v>
      </c>
      <c r="BU35" s="4">
        <v>5</v>
      </c>
      <c r="BV35" s="20">
        <v>43</v>
      </c>
      <c r="BW35" s="78" t="s">
        <v>82</v>
      </c>
      <c r="BX35" s="20">
        <v>4</v>
      </c>
      <c r="BY35" s="78" t="s">
        <v>82</v>
      </c>
      <c r="BZ35" s="93">
        <f>BX35/BU35</f>
        <v>0.8</v>
      </c>
      <c r="CA35" s="97"/>
      <c r="CB35" s="4"/>
      <c r="CC35" s="5"/>
      <c r="CD35" s="271"/>
      <c r="CE35" s="271"/>
      <c r="CF35" s="271"/>
      <c r="CG35" s="271"/>
      <c r="CH35" s="271"/>
      <c r="CI35" s="271"/>
      <c r="CJ35" s="273"/>
      <c r="CK35" s="271"/>
      <c r="CL35" s="271"/>
      <c r="CM35" s="271"/>
      <c r="CN35" s="271"/>
      <c r="CO35" s="272"/>
    </row>
    <row r="36" spans="1:93" x14ac:dyDescent="0.25">
      <c r="A36" s="97"/>
      <c r="B36" s="58">
        <v>185565</v>
      </c>
      <c r="C36" s="97" t="s">
        <v>136</v>
      </c>
      <c r="D36" s="288">
        <v>15</v>
      </c>
      <c r="E36" s="283">
        <v>141</v>
      </c>
      <c r="F36" s="78">
        <f t="shared" ref="F36:F39" si="106">(E36-N36)/ABS(N36)</f>
        <v>-2.7586206896551724E-2</v>
      </c>
      <c r="G36" s="283">
        <v>17</v>
      </c>
      <c r="H36" s="279">
        <f>(G36-P36)/ABS(P36)</f>
        <v>0</v>
      </c>
      <c r="I36" s="200">
        <f t="shared" ref="I36:I39" si="107">G36/D36</f>
        <v>1.1333333333333333</v>
      </c>
      <c r="J36" s="97"/>
      <c r="K36" s="58">
        <v>185565</v>
      </c>
      <c r="L36" s="97" t="s">
        <v>136</v>
      </c>
      <c r="M36" s="288">
        <v>15</v>
      </c>
      <c r="N36" s="283">
        <v>145</v>
      </c>
      <c r="O36" s="78">
        <f t="shared" ref="O36:O39" si="108">(N36-W36)/ABS(W36)</f>
        <v>0.35514018691588783</v>
      </c>
      <c r="P36" s="283">
        <v>17</v>
      </c>
      <c r="Q36" s="279">
        <f>(P36-Y36)/ABS(Y36)</f>
        <v>-0.10526315789473684</v>
      </c>
      <c r="R36" s="200">
        <f t="shared" si="103"/>
        <v>1.1333333333333333</v>
      </c>
      <c r="S36" s="75"/>
      <c r="T36" s="58">
        <v>185565</v>
      </c>
      <c r="U36" s="97" t="s">
        <v>136</v>
      </c>
      <c r="V36" s="4">
        <v>15</v>
      </c>
      <c r="W36" s="5">
        <v>107</v>
      </c>
      <c r="X36" s="78">
        <f t="shared" si="69"/>
        <v>-0.32278481012658228</v>
      </c>
      <c r="Y36" s="20">
        <v>19</v>
      </c>
      <c r="Z36" s="78">
        <f>(Y36-AH36)/ABS(AH36)</f>
        <v>-0.13636363636363635</v>
      </c>
      <c r="AA36" s="191">
        <f t="shared" ref="AA36:AA53" si="109">Y36/V36</f>
        <v>1.2666666666666666</v>
      </c>
      <c r="AB36" s="58"/>
      <c r="AC36" s="58">
        <v>185565</v>
      </c>
      <c r="AD36" s="97" t="s">
        <v>136</v>
      </c>
      <c r="AE36" s="4">
        <v>15</v>
      </c>
      <c r="AF36" s="20">
        <v>158</v>
      </c>
      <c r="AG36" s="87">
        <f t="shared" si="11"/>
        <v>0.2153846153846154</v>
      </c>
      <c r="AH36" s="20">
        <v>22</v>
      </c>
      <c r="AI36" s="87">
        <f t="shared" si="12"/>
        <v>1</v>
      </c>
      <c r="AJ36" s="191">
        <f t="shared" ref="AJ36:AJ41" si="110">AH36/AE36</f>
        <v>1.4666666666666666</v>
      </c>
      <c r="AK36" s="6">
        <v>20</v>
      </c>
      <c r="AL36" s="20">
        <v>130</v>
      </c>
      <c r="AM36" s="78">
        <f>(AL36-AU36)/ABS(AU36)</f>
        <v>-0.48207171314741037</v>
      </c>
      <c r="AN36" s="20">
        <v>11</v>
      </c>
      <c r="AO36" s="78">
        <f>(AN36-AW36)/ABS(AW36)</f>
        <v>-0.64516129032258063</v>
      </c>
      <c r="AP36" s="84">
        <f t="shared" si="14"/>
        <v>0.55000000000000004</v>
      </c>
      <c r="AQ36" s="75"/>
      <c r="AR36" s="58">
        <v>185565</v>
      </c>
      <c r="AS36" s="97" t="s">
        <v>136</v>
      </c>
      <c r="AT36" s="4">
        <v>30</v>
      </c>
      <c r="AU36" s="20">
        <v>251</v>
      </c>
      <c r="AV36" s="87">
        <f>(AU36-BD36)/ABS(BD36)</f>
        <v>-8.0586080586080591E-2</v>
      </c>
      <c r="AW36" s="20">
        <v>31</v>
      </c>
      <c r="AX36" s="87">
        <f>(AW36-BF36)/ABS(BF36)</f>
        <v>3.3333333333333333E-2</v>
      </c>
      <c r="AY36" s="93">
        <f>AW36/AT36</f>
        <v>1.0333333333333334</v>
      </c>
      <c r="AZ36" s="58"/>
      <c r="BA36" s="58">
        <v>185565</v>
      </c>
      <c r="BB36" s="97" t="s">
        <v>136</v>
      </c>
      <c r="BC36" s="4">
        <v>30</v>
      </c>
      <c r="BD36" s="20">
        <v>273</v>
      </c>
      <c r="BE36" s="87">
        <f t="shared" si="99"/>
        <v>7.3800738007380072E-3</v>
      </c>
      <c r="BF36" s="20">
        <v>30</v>
      </c>
      <c r="BG36" s="87">
        <f t="shared" ref="BG36:BG45" si="111">(BF36-BO36)/ABS(BO36)</f>
        <v>0</v>
      </c>
      <c r="BH36" s="93">
        <f>BF36/BC36</f>
        <v>1</v>
      </c>
      <c r="BI36" s="58"/>
      <c r="BJ36" s="58">
        <v>185565</v>
      </c>
      <c r="BK36" s="97" t="s">
        <v>136</v>
      </c>
      <c r="BL36" s="4">
        <v>30</v>
      </c>
      <c r="BM36" s="20">
        <v>271</v>
      </c>
      <c r="BN36" s="87" t="s">
        <v>129</v>
      </c>
      <c r="BO36" s="20">
        <v>30</v>
      </c>
      <c r="BP36" s="87" t="s">
        <v>129</v>
      </c>
      <c r="BQ36" s="93">
        <f>BO36/BL36</f>
        <v>1</v>
      </c>
      <c r="BR36" s="58"/>
      <c r="BS36" s="58"/>
      <c r="BT36" s="97"/>
      <c r="BU36" s="4"/>
      <c r="BV36" s="20"/>
      <c r="BW36" s="87"/>
      <c r="BX36" s="20"/>
      <c r="BY36" s="87"/>
      <c r="BZ36" s="93"/>
      <c r="CA36" s="97"/>
      <c r="CB36" s="74"/>
      <c r="CC36" s="18"/>
      <c r="CD36" s="2"/>
      <c r="CE36" s="20"/>
      <c r="CF36" s="20"/>
      <c r="CG36" s="20"/>
      <c r="CH36" s="20"/>
      <c r="CI36" s="74"/>
      <c r="CJ36" s="270"/>
      <c r="CK36" s="271"/>
      <c r="CL36" s="271"/>
      <c r="CM36" s="271"/>
      <c r="CN36" s="271"/>
      <c r="CO36" s="272"/>
    </row>
    <row r="37" spans="1:93" x14ac:dyDescent="0.25">
      <c r="A37" s="97"/>
      <c r="B37" s="58">
        <v>185950</v>
      </c>
      <c r="C37" s="97" t="s">
        <v>171</v>
      </c>
      <c r="D37" s="288">
        <v>30</v>
      </c>
      <c r="E37" s="283">
        <v>418</v>
      </c>
      <c r="F37" s="78">
        <f t="shared" si="106"/>
        <v>0.1807909604519774</v>
      </c>
      <c r="G37" s="283">
        <v>62</v>
      </c>
      <c r="H37" s="279">
        <f t="shared" ref="H37:H39" si="112">(G37-P37)/ABS(P37)</f>
        <v>0</v>
      </c>
      <c r="I37" s="200">
        <f t="shared" si="107"/>
        <v>2.0666666666666669</v>
      </c>
      <c r="J37" s="97"/>
      <c r="K37" s="58">
        <v>185950</v>
      </c>
      <c r="L37" s="97" t="s">
        <v>171</v>
      </c>
      <c r="M37" s="288">
        <v>30</v>
      </c>
      <c r="N37" s="283">
        <v>354</v>
      </c>
      <c r="O37" s="78">
        <f t="shared" si="108"/>
        <v>-0.10606060606060606</v>
      </c>
      <c r="P37" s="283">
        <v>62</v>
      </c>
      <c r="Q37" s="279">
        <f t="shared" ref="Q37:Q39" si="113">(P37-Y37)/ABS(Y37)</f>
        <v>-0.19480519480519481</v>
      </c>
      <c r="R37" s="200">
        <f t="shared" si="103"/>
        <v>2.0666666666666669</v>
      </c>
      <c r="S37" s="75"/>
      <c r="T37" s="58">
        <v>185950</v>
      </c>
      <c r="U37" s="97" t="s">
        <v>171</v>
      </c>
      <c r="V37" s="4">
        <v>30</v>
      </c>
      <c r="W37" s="5">
        <v>396</v>
      </c>
      <c r="X37" s="78">
        <f t="shared" si="69"/>
        <v>-1.9801980198019802E-2</v>
      </c>
      <c r="Y37" s="20">
        <v>77</v>
      </c>
      <c r="Z37" s="78">
        <f t="shared" ref="Z37:Z50" si="114">(Y37-AH37)/ABS(AH37)</f>
        <v>0.28333333333333333</v>
      </c>
      <c r="AA37" s="191">
        <f t="shared" si="109"/>
        <v>2.5666666666666669</v>
      </c>
      <c r="AB37" s="58"/>
      <c r="AC37" s="58">
        <v>185950</v>
      </c>
      <c r="AD37" s="97" t="s">
        <v>171</v>
      </c>
      <c r="AE37" s="4">
        <v>30</v>
      </c>
      <c r="AF37" s="20">
        <v>404</v>
      </c>
      <c r="AG37" s="87">
        <f t="shared" si="11"/>
        <v>-0.10421286031042129</v>
      </c>
      <c r="AH37" s="20">
        <v>60</v>
      </c>
      <c r="AI37" s="87">
        <f t="shared" si="12"/>
        <v>-0.25</v>
      </c>
      <c r="AJ37" s="191">
        <f t="shared" si="110"/>
        <v>2</v>
      </c>
      <c r="AK37" s="6">
        <v>20</v>
      </c>
      <c r="AL37" s="20">
        <v>451</v>
      </c>
      <c r="AM37" s="228" t="s">
        <v>82</v>
      </c>
      <c r="AN37" s="20">
        <v>80</v>
      </c>
      <c r="AO37" s="228" t="s">
        <v>82</v>
      </c>
      <c r="AP37" s="84">
        <f t="shared" si="14"/>
        <v>4</v>
      </c>
      <c r="AQ37" s="75"/>
      <c r="AR37" s="58"/>
      <c r="AS37" s="97"/>
      <c r="AT37" s="4"/>
      <c r="AU37" s="20"/>
      <c r="AV37" s="87"/>
      <c r="AW37" s="20"/>
      <c r="AX37" s="87"/>
      <c r="AY37" s="93"/>
      <c r="AZ37" s="58"/>
      <c r="BA37" s="58"/>
      <c r="BB37" s="97"/>
      <c r="BC37" s="4"/>
      <c r="BD37" s="20"/>
      <c r="BE37" s="87"/>
      <c r="BF37" s="20"/>
      <c r="BG37" s="87"/>
      <c r="BH37" s="93"/>
      <c r="BI37" s="58"/>
      <c r="BJ37" s="58"/>
      <c r="BK37" s="97"/>
      <c r="BL37" s="4"/>
      <c r="BM37" s="20"/>
      <c r="BN37" s="87"/>
      <c r="BO37" s="20"/>
      <c r="BP37" s="87"/>
      <c r="BQ37" s="93"/>
      <c r="BR37" s="58"/>
      <c r="BS37" s="58"/>
      <c r="BT37" s="97"/>
      <c r="BU37" s="4"/>
      <c r="BV37" s="20"/>
      <c r="BW37" s="87"/>
      <c r="BX37" s="20"/>
      <c r="BY37" s="87"/>
      <c r="BZ37" s="93"/>
      <c r="CA37" s="97"/>
      <c r="CB37" s="74"/>
      <c r="CC37" s="18"/>
      <c r="CD37" s="2"/>
      <c r="CE37" s="20"/>
      <c r="CF37" s="20"/>
      <c r="CG37" s="20"/>
      <c r="CH37" s="20"/>
      <c r="CI37" s="74"/>
      <c r="CJ37" s="270"/>
      <c r="CK37" s="271"/>
      <c r="CL37" s="271"/>
      <c r="CM37" s="271"/>
      <c r="CN37" s="271"/>
      <c r="CO37" s="272"/>
    </row>
    <row r="38" spans="1:93" x14ac:dyDescent="0.25">
      <c r="A38" s="97"/>
      <c r="B38" s="58">
        <v>185582</v>
      </c>
      <c r="C38" s="97" t="s">
        <v>178</v>
      </c>
      <c r="D38" s="288">
        <v>60</v>
      </c>
      <c r="E38" s="283">
        <v>614</v>
      </c>
      <c r="F38" s="78">
        <f t="shared" si="106"/>
        <v>0.11231884057971014</v>
      </c>
      <c r="G38" s="283">
        <v>155</v>
      </c>
      <c r="H38" s="279">
        <f t="shared" si="112"/>
        <v>6.8965517241379309E-2</v>
      </c>
      <c r="I38" s="200">
        <f t="shared" si="107"/>
        <v>2.5833333333333335</v>
      </c>
      <c r="J38" s="97"/>
      <c r="K38" s="58">
        <v>185582</v>
      </c>
      <c r="L38" s="97" t="s">
        <v>178</v>
      </c>
      <c r="M38" s="288">
        <v>60</v>
      </c>
      <c r="N38" s="283">
        <v>552</v>
      </c>
      <c r="O38" s="78">
        <f t="shared" si="108"/>
        <v>0.13580246913580246</v>
      </c>
      <c r="P38" s="283">
        <v>145</v>
      </c>
      <c r="Q38" s="279">
        <f t="shared" si="113"/>
        <v>5.8394160583941604E-2</v>
      </c>
      <c r="R38" s="200">
        <f t="shared" si="103"/>
        <v>2.4166666666666665</v>
      </c>
      <c r="S38" s="75"/>
      <c r="T38" s="58">
        <v>185582</v>
      </c>
      <c r="U38" s="97" t="s">
        <v>178</v>
      </c>
      <c r="V38" s="4">
        <v>60</v>
      </c>
      <c r="W38" s="5">
        <v>486</v>
      </c>
      <c r="X38" s="78">
        <f t="shared" si="69"/>
        <v>-0.19934102141680396</v>
      </c>
      <c r="Y38" s="20">
        <v>137</v>
      </c>
      <c r="Z38" s="78">
        <f t="shared" si="114"/>
        <v>-4.8611111111111112E-2</v>
      </c>
      <c r="AA38" s="191">
        <f t="shared" si="109"/>
        <v>2.2833333333333332</v>
      </c>
      <c r="AB38" s="58"/>
      <c r="AC38" s="58">
        <v>185582</v>
      </c>
      <c r="AD38" s="97" t="s">
        <v>178</v>
      </c>
      <c r="AE38" s="4">
        <v>60</v>
      </c>
      <c r="AF38" s="20">
        <v>607</v>
      </c>
      <c r="AG38" s="87">
        <f t="shared" si="11"/>
        <v>0.11992619926199262</v>
      </c>
      <c r="AH38" s="20">
        <v>144</v>
      </c>
      <c r="AI38" s="87">
        <f t="shared" si="12"/>
        <v>9.9236641221374045E-2</v>
      </c>
      <c r="AJ38" s="191">
        <f t="shared" si="110"/>
        <v>2.4</v>
      </c>
      <c r="AK38" s="6">
        <v>60</v>
      </c>
      <c r="AL38" s="20">
        <v>542</v>
      </c>
      <c r="AM38" s="78">
        <f>(AL38-AU38)/ABS(AU38)</f>
        <v>-2.3423423423423424E-2</v>
      </c>
      <c r="AN38" s="20">
        <v>131</v>
      </c>
      <c r="AO38" s="78">
        <f>(AN38-AW38)/ABS(AW38)</f>
        <v>1.5503875968992248E-2</v>
      </c>
      <c r="AP38" s="84">
        <f t="shared" si="14"/>
        <v>2.1833333333333331</v>
      </c>
      <c r="AQ38" s="75"/>
      <c r="AR38" s="58">
        <v>185582</v>
      </c>
      <c r="AS38" s="97" t="s">
        <v>139</v>
      </c>
      <c r="AT38" s="4">
        <v>60</v>
      </c>
      <c r="AU38" s="20">
        <v>555</v>
      </c>
      <c r="AV38" s="87">
        <f>(AU38-BD38)/ABS(BD38)</f>
        <v>-4.965753424657534E-2</v>
      </c>
      <c r="AW38" s="20">
        <v>129</v>
      </c>
      <c r="AX38" s="87">
        <f>(AW38-BF38)/ABS(BF38)</f>
        <v>-3.7313432835820892E-2</v>
      </c>
      <c r="AY38" s="93">
        <f t="shared" ref="AY38:AY45" si="115">AW38/AT38</f>
        <v>2.15</v>
      </c>
      <c r="AZ38" s="58"/>
      <c r="BA38" s="58">
        <v>185582</v>
      </c>
      <c r="BB38" s="97" t="s">
        <v>139</v>
      </c>
      <c r="BC38" s="4">
        <v>60</v>
      </c>
      <c r="BD38" s="20">
        <v>584</v>
      </c>
      <c r="BE38" s="87">
        <f t="shared" ref="BE38:BE39" si="116">(BD38-BM38)/ABS(BM38)</f>
        <v>-0.12443778110944528</v>
      </c>
      <c r="BF38" s="20">
        <v>134</v>
      </c>
      <c r="BG38" s="87">
        <f t="shared" si="111"/>
        <v>-0.15723270440251572</v>
      </c>
      <c r="BH38" s="93">
        <f t="shared" ref="BH38:BH44" si="117">BF38/BC38</f>
        <v>2.2333333333333334</v>
      </c>
      <c r="BI38" s="58"/>
      <c r="BJ38" s="58">
        <v>185582</v>
      </c>
      <c r="BK38" s="97" t="s">
        <v>139</v>
      </c>
      <c r="BL38" s="4">
        <v>50</v>
      </c>
      <c r="BM38" s="20">
        <v>667</v>
      </c>
      <c r="BN38" s="87">
        <f>(BM38-BV38)/ABS(BV38)</f>
        <v>-8.1267217630853997E-2</v>
      </c>
      <c r="BO38" s="20">
        <v>159</v>
      </c>
      <c r="BP38" s="87">
        <f t="shared" si="101"/>
        <v>-0.15425531914893617</v>
      </c>
      <c r="BQ38" s="93">
        <f t="shared" si="98"/>
        <v>3.18</v>
      </c>
      <c r="BR38" s="58"/>
      <c r="BS38" s="58">
        <v>185582</v>
      </c>
      <c r="BT38" s="97" t="s">
        <v>101</v>
      </c>
      <c r="BU38" s="4">
        <v>45</v>
      </c>
      <c r="BV38" s="20">
        <v>726</v>
      </c>
      <c r="BW38" s="78" t="s">
        <v>82</v>
      </c>
      <c r="BX38" s="20">
        <v>188</v>
      </c>
      <c r="BY38" s="78" t="s">
        <v>82</v>
      </c>
      <c r="BZ38" s="93">
        <f t="shared" si="40"/>
        <v>4.177777777777778</v>
      </c>
      <c r="CA38" s="97"/>
      <c r="CB38" s="4"/>
      <c r="CC38" s="18"/>
      <c r="CD38" s="2"/>
      <c r="CE38" s="20"/>
      <c r="CF38" s="8"/>
      <c r="CG38" s="20"/>
      <c r="CH38" s="8"/>
      <c r="CI38" s="149"/>
      <c r="CJ38" s="270"/>
      <c r="CK38" s="271"/>
      <c r="CL38" s="271"/>
      <c r="CM38" s="271"/>
      <c r="CN38" s="271"/>
      <c r="CO38" s="272"/>
    </row>
    <row r="39" spans="1:93" x14ac:dyDescent="0.25">
      <c r="A39" s="97"/>
      <c r="B39" s="58">
        <v>185592</v>
      </c>
      <c r="C39" s="97" t="s">
        <v>179</v>
      </c>
      <c r="D39" s="288">
        <v>60</v>
      </c>
      <c r="E39" s="283">
        <v>502</v>
      </c>
      <c r="F39" s="78">
        <f t="shared" si="106"/>
        <v>-2.1442495126705652E-2</v>
      </c>
      <c r="G39" s="283">
        <v>92</v>
      </c>
      <c r="H39" s="279">
        <f t="shared" si="112"/>
        <v>-4.1666666666666664E-2</v>
      </c>
      <c r="I39" s="200">
        <f t="shared" si="107"/>
        <v>1.5333333333333334</v>
      </c>
      <c r="J39" s="97"/>
      <c r="K39" s="58">
        <v>185592</v>
      </c>
      <c r="L39" s="97" t="s">
        <v>179</v>
      </c>
      <c r="M39" s="288">
        <v>60</v>
      </c>
      <c r="N39" s="283">
        <v>513</v>
      </c>
      <c r="O39" s="78">
        <f t="shared" si="108"/>
        <v>0.4410112359550562</v>
      </c>
      <c r="P39" s="283">
        <v>96</v>
      </c>
      <c r="Q39" s="279">
        <f t="shared" si="113"/>
        <v>0.6271186440677966</v>
      </c>
      <c r="R39" s="200">
        <f t="shared" si="103"/>
        <v>1.6</v>
      </c>
      <c r="S39" s="75"/>
      <c r="T39" s="58">
        <v>185592</v>
      </c>
      <c r="U39" s="97" t="s">
        <v>179</v>
      </c>
      <c r="V39" s="4">
        <v>60</v>
      </c>
      <c r="W39" s="5">
        <v>356</v>
      </c>
      <c r="X39" s="78">
        <f t="shared" si="69"/>
        <v>-0.25210084033613445</v>
      </c>
      <c r="Y39" s="20">
        <v>59</v>
      </c>
      <c r="Z39" s="78">
        <f t="shared" si="114"/>
        <v>-0.15714285714285714</v>
      </c>
      <c r="AA39" s="191">
        <f t="shared" si="109"/>
        <v>0.98333333333333328</v>
      </c>
      <c r="AB39" s="58"/>
      <c r="AC39" s="58">
        <v>185592</v>
      </c>
      <c r="AD39" s="97" t="s">
        <v>179</v>
      </c>
      <c r="AE39" s="4">
        <v>60</v>
      </c>
      <c r="AF39" s="20">
        <v>476</v>
      </c>
      <c r="AG39" s="87">
        <f t="shared" si="11"/>
        <v>-5.5555555555555552E-2</v>
      </c>
      <c r="AH39" s="20">
        <v>70</v>
      </c>
      <c r="AI39" s="87">
        <f t="shared" si="12"/>
        <v>-0.21348314606741572</v>
      </c>
      <c r="AJ39" s="191">
        <f t="shared" si="110"/>
        <v>1.1666666666666667</v>
      </c>
      <c r="AK39" s="6">
        <v>60</v>
      </c>
      <c r="AL39" s="20">
        <v>504</v>
      </c>
      <c r="AM39" s="78">
        <f>(AL39-AU39)/ABS(AU39)</f>
        <v>-1.9455252918287938E-2</v>
      </c>
      <c r="AN39" s="20">
        <v>89</v>
      </c>
      <c r="AO39" s="78">
        <f>(AN39-AW39)/ABS(AW39)</f>
        <v>4.7058823529411764E-2</v>
      </c>
      <c r="AP39" s="84">
        <f t="shared" si="14"/>
        <v>1.4833333333333334</v>
      </c>
      <c r="AQ39" s="75"/>
      <c r="AR39" s="58">
        <v>185592</v>
      </c>
      <c r="AS39" s="97" t="s">
        <v>140</v>
      </c>
      <c r="AT39" s="4">
        <v>60</v>
      </c>
      <c r="AU39" s="20">
        <v>514</v>
      </c>
      <c r="AV39" s="87">
        <f>(AU39-BD39)/ABS(BD39)</f>
        <v>-0.10452961672473868</v>
      </c>
      <c r="AW39" s="20">
        <v>85</v>
      </c>
      <c r="AX39" s="87">
        <f>(AW39-BF39)/ABS(BF39)</f>
        <v>-0.2975206611570248</v>
      </c>
      <c r="AY39" s="93">
        <f t="shared" si="115"/>
        <v>1.4166666666666667</v>
      </c>
      <c r="AZ39" s="58"/>
      <c r="BA39" s="58">
        <v>185592</v>
      </c>
      <c r="BB39" s="97" t="s">
        <v>140</v>
      </c>
      <c r="BC39" s="4">
        <v>50</v>
      </c>
      <c r="BD39" s="20">
        <v>574</v>
      </c>
      <c r="BE39" s="87">
        <f t="shared" si="116"/>
        <v>-0.13813813813813813</v>
      </c>
      <c r="BF39" s="20">
        <v>121</v>
      </c>
      <c r="BG39" s="87">
        <f t="shared" si="111"/>
        <v>-1.6260162601626018E-2</v>
      </c>
      <c r="BH39" s="93">
        <f t="shared" si="117"/>
        <v>2.42</v>
      </c>
      <c r="BI39" s="58"/>
      <c r="BJ39" s="58">
        <v>185592</v>
      </c>
      <c r="BK39" s="97" t="s">
        <v>140</v>
      </c>
      <c r="BL39" s="4">
        <v>50</v>
      </c>
      <c r="BM39" s="20">
        <v>666</v>
      </c>
      <c r="BN39" s="87">
        <f t="shared" si="100"/>
        <v>0.24253731343283583</v>
      </c>
      <c r="BO39" s="20">
        <v>123</v>
      </c>
      <c r="BP39" s="87">
        <f t="shared" si="101"/>
        <v>0.36666666666666664</v>
      </c>
      <c r="BQ39" s="93">
        <f t="shared" si="98"/>
        <v>2.46</v>
      </c>
      <c r="BR39" s="58"/>
      <c r="BS39" s="58">
        <v>185592</v>
      </c>
      <c r="BT39" s="97" t="s">
        <v>102</v>
      </c>
      <c r="BU39" s="4">
        <v>45</v>
      </c>
      <c r="BV39" s="20">
        <v>536</v>
      </c>
      <c r="BW39" s="78" t="s">
        <v>82</v>
      </c>
      <c r="BX39" s="20">
        <v>90</v>
      </c>
      <c r="BY39" s="78" t="s">
        <v>82</v>
      </c>
      <c r="BZ39" s="93">
        <f t="shared" si="40"/>
        <v>2</v>
      </c>
      <c r="CA39" s="97"/>
      <c r="CB39" s="4"/>
      <c r="CC39" s="5"/>
      <c r="CD39" s="6"/>
      <c r="CE39" s="20"/>
      <c r="CF39" s="8"/>
      <c r="CG39" s="20"/>
      <c r="CH39" s="8"/>
      <c r="CI39" s="149"/>
      <c r="CJ39" s="6"/>
      <c r="CK39" s="20"/>
      <c r="CL39" s="8"/>
      <c r="CM39" s="20"/>
      <c r="CN39" s="8"/>
      <c r="CO39" s="29"/>
    </row>
    <row r="40" spans="1:93" x14ac:dyDescent="0.25">
      <c r="A40" s="263"/>
      <c r="B40" s="262">
        <v>185459</v>
      </c>
      <c r="C40" s="263" t="s">
        <v>200</v>
      </c>
      <c r="D40" s="288">
        <v>13</v>
      </c>
      <c r="E40" s="283">
        <v>189</v>
      </c>
      <c r="F40" s="78">
        <f>(E40-N40)/ABS(N40)</f>
        <v>0.26845637583892618</v>
      </c>
      <c r="G40" s="283">
        <v>23</v>
      </c>
      <c r="H40" s="279">
        <f>(G40-P40)/ABS(P40)</f>
        <v>0.76923076923076927</v>
      </c>
      <c r="I40" s="200">
        <f>G40/D40</f>
        <v>1.7692307692307692</v>
      </c>
      <c r="J40" s="263"/>
      <c r="K40" s="262">
        <v>185459</v>
      </c>
      <c r="L40" s="263" t="s">
        <v>200</v>
      </c>
      <c r="M40" s="288">
        <v>13</v>
      </c>
      <c r="N40" s="283">
        <v>149</v>
      </c>
      <c r="O40" s="78">
        <f>(N40-W40)/ABS(W40)</f>
        <v>0.44660194174757284</v>
      </c>
      <c r="P40" s="283">
        <v>13</v>
      </c>
      <c r="Q40" s="279">
        <f>(P40-Y40)/ABS(Y40)</f>
        <v>0.44444444444444442</v>
      </c>
      <c r="R40" s="200">
        <f>P40/M40</f>
        <v>1</v>
      </c>
      <c r="S40" s="284"/>
      <c r="T40" s="262">
        <v>185459</v>
      </c>
      <c r="U40" s="263" t="s">
        <v>200</v>
      </c>
      <c r="V40" s="255">
        <v>13</v>
      </c>
      <c r="W40" s="264">
        <v>103</v>
      </c>
      <c r="X40" s="78">
        <f>(W40-AF40)/ABS(AF40)</f>
        <v>-0.52752293577981646</v>
      </c>
      <c r="Y40" s="256">
        <v>9</v>
      </c>
      <c r="Z40" s="78">
        <f>(Y40-AH40)/ABS(AH40)</f>
        <v>-0.4</v>
      </c>
      <c r="AA40" s="191">
        <f>Y40/V40</f>
        <v>0.69230769230769229</v>
      </c>
      <c r="AB40" s="58"/>
      <c r="AC40" s="58">
        <v>185459</v>
      </c>
      <c r="AD40" s="97" t="s">
        <v>97</v>
      </c>
      <c r="AE40" s="4">
        <v>20</v>
      </c>
      <c r="AF40" s="20">
        <v>218</v>
      </c>
      <c r="AG40" s="87">
        <f>(AF40-AL40)/ABS(AL40)</f>
        <v>0.15343915343915343</v>
      </c>
      <c r="AH40" s="20">
        <v>15</v>
      </c>
      <c r="AI40" s="87">
        <f>(AH40-AN40)/ABS(AN40)</f>
        <v>0</v>
      </c>
      <c r="AJ40" s="191">
        <f>AH40/AE40</f>
        <v>0.75</v>
      </c>
      <c r="AK40" s="6">
        <v>25</v>
      </c>
      <c r="AL40" s="20">
        <v>189</v>
      </c>
      <c r="AM40" s="78">
        <f>(AL40-AU40)/ABS(AU40)</f>
        <v>-0.50652741514360311</v>
      </c>
      <c r="AN40" s="20">
        <v>15</v>
      </c>
      <c r="AO40" s="78">
        <f>(AN40-AW40)/ABS(AW40)</f>
        <v>-0.66666666666666663</v>
      </c>
      <c r="AP40" s="84">
        <f>AN40/AK40</f>
        <v>0.6</v>
      </c>
      <c r="AQ40" s="75"/>
      <c r="AR40" s="58">
        <v>185459</v>
      </c>
      <c r="AS40" s="97" t="s">
        <v>97</v>
      </c>
      <c r="AT40" s="4">
        <v>25</v>
      </c>
      <c r="AU40" s="20">
        <v>383</v>
      </c>
      <c r="AV40" s="87" t="e">
        <f>(AU40-#REF!)/ABS(#REF!)</f>
        <v>#REF!</v>
      </c>
      <c r="AW40" s="20">
        <v>45</v>
      </c>
      <c r="AX40" s="87" t="e">
        <f>(AW40-#REF!)/ABS(#REF!)</f>
        <v>#REF!</v>
      </c>
      <c r="AY40" s="93">
        <f t="shared" si="115"/>
        <v>1.8</v>
      </c>
      <c r="AZ40" s="75"/>
      <c r="BA40" s="58"/>
      <c r="BB40" s="97"/>
      <c r="BC40" s="4"/>
      <c r="BD40" s="20"/>
      <c r="BE40" s="87"/>
      <c r="BF40" s="20"/>
      <c r="BG40" s="87"/>
      <c r="BH40" s="93"/>
      <c r="BI40" s="75"/>
      <c r="BJ40" s="58"/>
      <c r="BK40" s="97"/>
      <c r="BL40" s="4"/>
      <c r="BM40" s="20"/>
      <c r="BN40" s="87"/>
      <c r="BO40" s="20"/>
      <c r="BP40" s="87"/>
      <c r="BQ40" s="93"/>
      <c r="BR40" s="75"/>
      <c r="BS40" s="58"/>
      <c r="BT40" s="97"/>
      <c r="BU40" s="4"/>
      <c r="BV40" s="20"/>
      <c r="BW40" s="78"/>
      <c r="BX40" s="20"/>
      <c r="BY40" s="78"/>
      <c r="BZ40" s="93"/>
      <c r="CA40" s="97"/>
      <c r="CB40" s="4"/>
      <c r="CC40" s="5"/>
      <c r="CD40" s="6"/>
      <c r="CE40" s="20"/>
      <c r="CF40" s="8"/>
      <c r="CG40" s="20"/>
      <c r="CH40" s="8"/>
      <c r="CI40" s="149"/>
      <c r="CJ40" s="6"/>
      <c r="CK40" s="20"/>
      <c r="CL40" s="8"/>
      <c r="CM40" s="20"/>
      <c r="CN40" s="8"/>
      <c r="CO40" s="29"/>
    </row>
    <row r="41" spans="1:93" x14ac:dyDescent="0.25">
      <c r="A41" s="97"/>
      <c r="B41" s="58">
        <v>185904</v>
      </c>
      <c r="C41" s="97" t="s">
        <v>180</v>
      </c>
      <c r="D41" s="288"/>
      <c r="E41" s="283"/>
      <c r="F41" s="78"/>
      <c r="G41" s="283"/>
      <c r="H41" s="280" t="s">
        <v>158</v>
      </c>
      <c r="I41" s="200"/>
      <c r="J41" s="97"/>
      <c r="K41" s="58">
        <v>185904</v>
      </c>
      <c r="L41" s="97" t="s">
        <v>180</v>
      </c>
      <c r="M41" s="288">
        <v>25</v>
      </c>
      <c r="N41" s="283">
        <v>255</v>
      </c>
      <c r="O41" s="78"/>
      <c r="P41" s="283">
        <v>54</v>
      </c>
      <c r="R41" s="200">
        <f>P41/M41</f>
        <v>2.16</v>
      </c>
      <c r="S41" s="75"/>
      <c r="T41" s="58">
        <v>185904</v>
      </c>
      <c r="U41" s="97" t="s">
        <v>180</v>
      </c>
      <c r="V41" s="4"/>
      <c r="W41" s="5"/>
      <c r="X41" s="78"/>
      <c r="Y41" s="20"/>
      <c r="Z41" s="226" t="s">
        <v>158</v>
      </c>
      <c r="AA41" s="191"/>
      <c r="AB41" s="5"/>
      <c r="AC41" s="58">
        <v>185904</v>
      </c>
      <c r="AD41" s="97" t="s">
        <v>180</v>
      </c>
      <c r="AE41" s="4">
        <v>25</v>
      </c>
      <c r="AF41" s="20">
        <v>147</v>
      </c>
      <c r="AG41" s="87"/>
      <c r="AH41" s="20">
        <v>37</v>
      </c>
      <c r="AI41" s="87"/>
      <c r="AJ41" s="191">
        <f t="shared" si="110"/>
        <v>1.48</v>
      </c>
      <c r="AK41" s="6"/>
      <c r="AL41" s="20"/>
      <c r="AM41" s="227"/>
      <c r="AN41" s="20"/>
      <c r="AO41" s="226" t="s">
        <v>158</v>
      </c>
      <c r="AP41" s="84"/>
      <c r="AQ41" s="75"/>
      <c r="AR41" s="58">
        <v>185904</v>
      </c>
      <c r="AS41" s="97" t="s">
        <v>87</v>
      </c>
      <c r="AT41" s="4">
        <v>25</v>
      </c>
      <c r="AU41" s="20">
        <v>177</v>
      </c>
      <c r="AV41" s="165"/>
      <c r="AW41" s="20">
        <v>46</v>
      </c>
      <c r="AX41" s="165"/>
      <c r="AY41" s="93">
        <f t="shared" si="115"/>
        <v>1.84</v>
      </c>
      <c r="AZ41" s="5"/>
      <c r="BA41" s="101">
        <v>185904</v>
      </c>
      <c r="BB41" s="106" t="s">
        <v>87</v>
      </c>
      <c r="BC41" s="4"/>
      <c r="BD41" s="20"/>
      <c r="BE41" s="87"/>
      <c r="BF41" s="20"/>
      <c r="BG41" s="156" t="s">
        <v>149</v>
      </c>
      <c r="BH41" s="93"/>
      <c r="BI41" s="5"/>
      <c r="BJ41" s="58">
        <v>185904</v>
      </c>
      <c r="BK41" s="97" t="s">
        <v>87</v>
      </c>
      <c r="BL41" s="4">
        <v>25</v>
      </c>
      <c r="BM41" s="20">
        <v>242</v>
      </c>
      <c r="BN41" s="87">
        <f>(BM41-CE41)/ABS(CE41)</f>
        <v>0.22222222222222221</v>
      </c>
      <c r="BO41" s="20">
        <v>48</v>
      </c>
      <c r="BP41" s="87">
        <f>(BO41-CG41)/ABS(CG41)</f>
        <v>0.37142857142857144</v>
      </c>
      <c r="BQ41" s="93">
        <f>BO41/BL41</f>
        <v>1.92</v>
      </c>
      <c r="BR41" s="5"/>
      <c r="BS41" s="101">
        <v>185904</v>
      </c>
      <c r="BT41" s="106" t="s">
        <v>87</v>
      </c>
      <c r="BU41" s="4"/>
      <c r="BV41" s="20"/>
      <c r="BW41" s="78"/>
      <c r="BX41" s="20"/>
      <c r="BY41" s="80" t="s">
        <v>124</v>
      </c>
      <c r="BZ41" s="93"/>
      <c r="CA41" s="97"/>
      <c r="CB41" s="4">
        <v>185904</v>
      </c>
      <c r="CC41" s="5" t="s">
        <v>87</v>
      </c>
      <c r="CD41" s="6">
        <v>25</v>
      </c>
      <c r="CE41" s="20">
        <v>198</v>
      </c>
      <c r="CF41" s="8" t="s">
        <v>82</v>
      </c>
      <c r="CG41" s="20">
        <v>35</v>
      </c>
      <c r="CH41" s="8" t="s">
        <v>82</v>
      </c>
      <c r="CI41" s="135">
        <f>CG41/CD41</f>
        <v>1.4</v>
      </c>
      <c r="CJ41" s="270"/>
      <c r="CK41" s="271"/>
      <c r="CL41" s="271"/>
      <c r="CM41" s="271"/>
      <c r="CN41" s="271"/>
      <c r="CO41" s="272"/>
    </row>
    <row r="42" spans="1:93" x14ac:dyDescent="0.25">
      <c r="A42" s="97"/>
      <c r="B42" s="58">
        <v>185200</v>
      </c>
      <c r="C42" s="97" t="s">
        <v>188</v>
      </c>
      <c r="D42" s="288">
        <v>25</v>
      </c>
      <c r="E42" s="283">
        <v>366</v>
      </c>
      <c r="F42" s="78">
        <f t="shared" ref="F42:F44" si="118">(E42-N42)/ABS(N42)</f>
        <v>-3.1746031746031744E-2</v>
      </c>
      <c r="G42" s="283">
        <v>26</v>
      </c>
      <c r="H42" s="279">
        <f t="shared" ref="H42:H44" si="119">(G42-P42)/ABS(P42)</f>
        <v>-0.13333333333333333</v>
      </c>
      <c r="I42" s="200">
        <f t="shared" ref="I42:I44" si="120">G42/D42</f>
        <v>1.04</v>
      </c>
      <c r="J42" s="97"/>
      <c r="K42" s="58">
        <v>185200</v>
      </c>
      <c r="L42" s="97" t="s">
        <v>188</v>
      </c>
      <c r="M42" s="288">
        <v>25</v>
      </c>
      <c r="N42" s="283">
        <v>378</v>
      </c>
      <c r="O42" s="78">
        <f t="shared" ref="O42:O50" si="121">(N42-W42)/ABS(W42)</f>
        <v>0.2</v>
      </c>
      <c r="P42" s="283">
        <v>30</v>
      </c>
      <c r="Q42" s="279">
        <f t="shared" ref="Q42:Q50" si="122">(P42-Y42)/ABS(Y42)</f>
        <v>0.875</v>
      </c>
      <c r="R42" s="200">
        <f t="shared" ref="R42:R50" si="123">P42/M42</f>
        <v>1.2</v>
      </c>
      <c r="S42" s="75"/>
      <c r="T42" s="58">
        <v>185200</v>
      </c>
      <c r="U42" s="97" t="s">
        <v>188</v>
      </c>
      <c r="V42" s="4">
        <v>25</v>
      </c>
      <c r="W42" s="5">
        <v>315</v>
      </c>
      <c r="X42" s="78">
        <f t="shared" si="69"/>
        <v>-1.8691588785046728E-2</v>
      </c>
      <c r="Y42" s="20">
        <v>16</v>
      </c>
      <c r="Z42" s="78">
        <f t="shared" si="114"/>
        <v>-0.4838709677419355</v>
      </c>
      <c r="AA42" s="191">
        <f t="shared" si="109"/>
        <v>0.64</v>
      </c>
      <c r="AB42" s="75"/>
      <c r="AC42" s="58">
        <v>185200</v>
      </c>
      <c r="AD42" s="97" t="s">
        <v>188</v>
      </c>
      <c r="AE42" s="4">
        <v>25</v>
      </c>
      <c r="AF42" s="20">
        <v>321</v>
      </c>
      <c r="AG42" s="87">
        <f t="shared" si="11"/>
        <v>0.11458333333333333</v>
      </c>
      <c r="AH42" s="20">
        <v>31</v>
      </c>
      <c r="AI42" s="87">
        <f t="shared" si="12"/>
        <v>0</v>
      </c>
      <c r="AJ42" s="191">
        <f t="shared" ref="AJ42:AJ50" si="124">AH42/AE42</f>
        <v>1.24</v>
      </c>
      <c r="AK42" s="6">
        <v>30</v>
      </c>
      <c r="AL42" s="20">
        <v>288</v>
      </c>
      <c r="AM42" s="78">
        <f>(AL42-AU42)/ABS(AU42)</f>
        <v>-0.34693877551020408</v>
      </c>
      <c r="AN42" s="20">
        <v>31</v>
      </c>
      <c r="AO42" s="78">
        <f>(AN42-AW42)/ABS(AW42)</f>
        <v>-0.1388888888888889</v>
      </c>
      <c r="AP42" s="84">
        <f t="shared" si="14"/>
        <v>1.0333333333333334</v>
      </c>
      <c r="AQ42" s="75"/>
      <c r="AR42" s="58">
        <v>185200</v>
      </c>
      <c r="AS42" s="97" t="s">
        <v>162</v>
      </c>
      <c r="AT42" s="4">
        <v>25</v>
      </c>
      <c r="AU42" s="20">
        <v>441</v>
      </c>
      <c r="AV42" s="165" t="s">
        <v>129</v>
      </c>
      <c r="AW42" s="20">
        <v>36</v>
      </c>
      <c r="AX42" s="165" t="s">
        <v>129</v>
      </c>
      <c r="AY42" s="79">
        <f t="shared" si="115"/>
        <v>1.44</v>
      </c>
      <c r="AZ42" s="75"/>
      <c r="BA42" s="101"/>
      <c r="BB42" s="106"/>
      <c r="BC42" s="4"/>
      <c r="BD42" s="20"/>
      <c r="BE42" s="87"/>
      <c r="BF42" s="20"/>
      <c r="BG42" s="156"/>
      <c r="BH42" s="93"/>
      <c r="BI42" s="75"/>
      <c r="BJ42" s="58"/>
      <c r="BK42" s="97"/>
      <c r="BL42" s="4"/>
      <c r="BM42" s="20"/>
      <c r="BN42" s="87"/>
      <c r="BO42" s="20"/>
      <c r="BP42" s="87"/>
      <c r="BQ42" s="93"/>
      <c r="BR42" s="75"/>
      <c r="BS42" s="101"/>
      <c r="BT42" s="106"/>
      <c r="BU42" s="4"/>
      <c r="BV42" s="20"/>
      <c r="BW42" s="87"/>
      <c r="BX42" s="20"/>
      <c r="BY42" s="156"/>
      <c r="BZ42" s="93"/>
      <c r="CA42" s="97"/>
      <c r="CB42" s="4"/>
      <c r="CC42" s="5"/>
      <c r="CD42" s="6"/>
      <c r="CE42" s="20"/>
      <c r="CF42" s="8"/>
      <c r="CG42" s="20"/>
      <c r="CH42" s="8"/>
      <c r="CI42" s="149"/>
      <c r="CJ42" s="270"/>
      <c r="CK42" s="271"/>
      <c r="CL42" s="271"/>
      <c r="CM42" s="271"/>
      <c r="CN42" s="271"/>
      <c r="CO42" s="272"/>
    </row>
    <row r="43" spans="1:93" x14ac:dyDescent="0.25">
      <c r="A43" s="97"/>
      <c r="B43" s="58">
        <v>185462</v>
      </c>
      <c r="C43" s="97" t="s">
        <v>219</v>
      </c>
      <c r="D43" s="288">
        <v>75</v>
      </c>
      <c r="E43" s="283">
        <v>569</v>
      </c>
      <c r="F43" s="78">
        <f t="shared" si="118"/>
        <v>7.1563088512241052E-2</v>
      </c>
      <c r="G43" s="283">
        <v>111</v>
      </c>
      <c r="H43" s="279">
        <f t="shared" si="119"/>
        <v>0.5</v>
      </c>
      <c r="I43" s="200">
        <f t="shared" si="120"/>
        <v>1.48</v>
      </c>
      <c r="J43" s="97"/>
      <c r="K43" s="58">
        <v>185462</v>
      </c>
      <c r="L43" s="97" t="s">
        <v>28</v>
      </c>
      <c r="M43" s="288">
        <v>75</v>
      </c>
      <c r="N43" s="283">
        <v>531</v>
      </c>
      <c r="O43" s="78">
        <f t="shared" si="121"/>
        <v>3.7109375E-2</v>
      </c>
      <c r="P43" s="283">
        <v>74</v>
      </c>
      <c r="Q43" s="279">
        <f t="shared" si="122"/>
        <v>-0.23711340206185566</v>
      </c>
      <c r="R43" s="200">
        <f t="shared" si="123"/>
        <v>0.98666666666666669</v>
      </c>
      <c r="S43" s="75"/>
      <c r="T43" s="58">
        <v>185462</v>
      </c>
      <c r="U43" s="97" t="s">
        <v>28</v>
      </c>
      <c r="V43" s="4">
        <v>75</v>
      </c>
      <c r="W43" s="5">
        <v>512</v>
      </c>
      <c r="X43" s="78">
        <f t="shared" si="69"/>
        <v>-0.10332749562171628</v>
      </c>
      <c r="Y43" s="20">
        <v>97</v>
      </c>
      <c r="Z43" s="78">
        <f t="shared" si="114"/>
        <v>-0.21774193548387097</v>
      </c>
      <c r="AA43" s="191">
        <f t="shared" si="109"/>
        <v>1.2933333333333332</v>
      </c>
      <c r="AB43" s="58"/>
      <c r="AC43" s="58">
        <v>185462</v>
      </c>
      <c r="AD43" s="97" t="s">
        <v>28</v>
      </c>
      <c r="AE43" s="4">
        <v>75</v>
      </c>
      <c r="AF43" s="20">
        <v>571</v>
      </c>
      <c r="AG43" s="87">
        <f t="shared" si="11"/>
        <v>5.7407407407407407E-2</v>
      </c>
      <c r="AH43" s="20">
        <v>124</v>
      </c>
      <c r="AI43" s="87">
        <f t="shared" si="12"/>
        <v>0.27835051546391754</v>
      </c>
      <c r="AJ43" s="191">
        <f t="shared" si="124"/>
        <v>1.6533333333333333</v>
      </c>
      <c r="AK43" s="6">
        <v>75</v>
      </c>
      <c r="AL43" s="20">
        <v>540</v>
      </c>
      <c r="AM43" s="78">
        <f>(AL43-AU43)/ABS(AU43)</f>
        <v>-4.0852575488454709E-2</v>
      </c>
      <c r="AN43" s="20">
        <v>97</v>
      </c>
      <c r="AO43" s="78">
        <f>(AN43-AW43)/ABS(AW43)</f>
        <v>-0.1415929203539823</v>
      </c>
      <c r="AP43" s="84">
        <f t="shared" si="14"/>
        <v>1.2933333333333332</v>
      </c>
      <c r="AQ43" s="75"/>
      <c r="AR43" s="58">
        <v>185462</v>
      </c>
      <c r="AS43" s="97" t="s">
        <v>103</v>
      </c>
      <c r="AT43" s="4">
        <v>75</v>
      </c>
      <c r="AU43" s="20">
        <v>563</v>
      </c>
      <c r="AV43" s="87">
        <f>(AU43-BD43)/ABS(BD43)</f>
        <v>-6.4784053156146174E-2</v>
      </c>
      <c r="AW43" s="20">
        <v>113</v>
      </c>
      <c r="AX43" s="87">
        <f>(AW43-BF43)/ABS(BF43)</f>
        <v>7.6190476190476197E-2</v>
      </c>
      <c r="AY43" s="93">
        <f t="shared" si="115"/>
        <v>1.5066666666666666</v>
      </c>
      <c r="AZ43" s="58"/>
      <c r="BA43" s="58">
        <v>185462</v>
      </c>
      <c r="BB43" s="97" t="s">
        <v>103</v>
      </c>
      <c r="BC43" s="4">
        <v>75</v>
      </c>
      <c r="BD43" s="20">
        <v>602</v>
      </c>
      <c r="BE43" s="87">
        <f>(BD43-BM43)/ABS(BM43)</f>
        <v>-1.3114754098360656E-2</v>
      </c>
      <c r="BF43" s="20">
        <v>105</v>
      </c>
      <c r="BG43" s="87">
        <f t="shared" si="111"/>
        <v>-7.0796460176991149E-2</v>
      </c>
      <c r="BH43" s="93">
        <f t="shared" si="117"/>
        <v>1.4</v>
      </c>
      <c r="BI43" s="58"/>
      <c r="BJ43" s="58">
        <v>185462</v>
      </c>
      <c r="BK43" s="97" t="s">
        <v>103</v>
      </c>
      <c r="BL43" s="4">
        <v>75</v>
      </c>
      <c r="BM43" s="20">
        <v>610</v>
      </c>
      <c r="BN43" s="87">
        <f>(BM43-BV43)/ABS(BV43)</f>
        <v>-7.575757575757576E-2</v>
      </c>
      <c r="BO43" s="20">
        <v>113</v>
      </c>
      <c r="BP43" s="87">
        <f>(BO43-BX43)/ABS(BX43)</f>
        <v>-5.0420168067226892E-2</v>
      </c>
      <c r="BQ43" s="93">
        <f t="shared" si="98"/>
        <v>1.5066666666666666</v>
      </c>
      <c r="BR43" s="58"/>
      <c r="BS43" s="58">
        <v>185462</v>
      </c>
      <c r="BT43" s="97" t="s">
        <v>103</v>
      </c>
      <c r="BU43" s="4">
        <v>75</v>
      </c>
      <c r="BV43" s="20">
        <v>660</v>
      </c>
      <c r="BW43" s="87">
        <f>(BV43-CE43)/ABS(CE43)</f>
        <v>-3.3674963396778917E-2</v>
      </c>
      <c r="BX43" s="20">
        <v>119</v>
      </c>
      <c r="BY43" s="87">
        <f>(BX43-CG43)/ABS(CG43)</f>
        <v>-9.1603053435114504E-2</v>
      </c>
      <c r="BZ43" s="93">
        <f t="shared" si="40"/>
        <v>1.5866666666666667</v>
      </c>
      <c r="CA43" s="97"/>
      <c r="CB43" s="4">
        <v>185462</v>
      </c>
      <c r="CC43" s="5" t="s">
        <v>28</v>
      </c>
      <c r="CD43" s="6">
        <v>75</v>
      </c>
      <c r="CE43" s="20">
        <v>683</v>
      </c>
      <c r="CF43" s="8">
        <f>(CE43-CK43)/ABS(CK43)</f>
        <v>-3.8028169014084505E-2</v>
      </c>
      <c r="CG43" s="20">
        <v>131</v>
      </c>
      <c r="CH43" s="8">
        <f>(CG43-CM43)/ABS(CM43)</f>
        <v>7.3770491803278687E-2</v>
      </c>
      <c r="CI43" s="149">
        <f>CG43/CD43</f>
        <v>1.7466666666666666</v>
      </c>
      <c r="CJ43" s="6">
        <v>75</v>
      </c>
      <c r="CK43" s="20">
        <v>710</v>
      </c>
      <c r="CL43" s="8">
        <v>4.71976401179941E-2</v>
      </c>
      <c r="CM43" s="20">
        <v>122</v>
      </c>
      <c r="CN43" s="8">
        <v>-0.18120805369127516</v>
      </c>
      <c r="CO43" s="29">
        <f>CM43/CJ43</f>
        <v>1.6266666666666667</v>
      </c>
    </row>
    <row r="44" spans="1:93" x14ac:dyDescent="0.25">
      <c r="A44" s="97"/>
      <c r="B44" s="58">
        <v>185272</v>
      </c>
      <c r="C44" s="97" t="s">
        <v>220</v>
      </c>
      <c r="D44" s="288">
        <v>35</v>
      </c>
      <c r="E44" s="283">
        <v>794</v>
      </c>
      <c r="F44" s="78">
        <f t="shared" si="118"/>
        <v>9.668508287292818E-2</v>
      </c>
      <c r="G44" s="283">
        <v>160</v>
      </c>
      <c r="H44" s="279">
        <f t="shared" si="119"/>
        <v>0.28000000000000003</v>
      </c>
      <c r="I44" s="200">
        <f t="shared" si="120"/>
        <v>4.5714285714285712</v>
      </c>
      <c r="J44" s="97"/>
      <c r="K44" s="58">
        <v>185272</v>
      </c>
      <c r="L44" s="97" t="s">
        <v>29</v>
      </c>
      <c r="M44" s="288">
        <v>35</v>
      </c>
      <c r="N44" s="283">
        <v>724</v>
      </c>
      <c r="O44" s="78">
        <f t="shared" si="121"/>
        <v>-4.9868766404199474E-2</v>
      </c>
      <c r="P44" s="283">
        <v>125</v>
      </c>
      <c r="Q44" s="279">
        <f t="shared" si="122"/>
        <v>8.0645161290322578E-3</v>
      </c>
      <c r="R44" s="200">
        <f t="shared" si="123"/>
        <v>3.5714285714285716</v>
      </c>
      <c r="S44" s="75"/>
      <c r="T44" s="58">
        <v>185272</v>
      </c>
      <c r="U44" s="97" t="s">
        <v>29</v>
      </c>
      <c r="V44" s="4">
        <v>35</v>
      </c>
      <c r="W44" s="5">
        <v>762</v>
      </c>
      <c r="X44" s="78">
        <f t="shared" si="69"/>
        <v>4.8143053645116916E-2</v>
      </c>
      <c r="Y44" s="20">
        <v>124</v>
      </c>
      <c r="Z44" s="78">
        <f t="shared" si="114"/>
        <v>-0.1079136690647482</v>
      </c>
      <c r="AA44" s="191">
        <f t="shared" si="109"/>
        <v>3.5428571428571427</v>
      </c>
      <c r="AB44" s="58"/>
      <c r="AC44" s="58">
        <v>185272</v>
      </c>
      <c r="AD44" s="97" t="s">
        <v>29</v>
      </c>
      <c r="AE44" s="4">
        <v>35</v>
      </c>
      <c r="AF44" s="20">
        <v>727</v>
      </c>
      <c r="AG44" s="87">
        <f t="shared" si="11"/>
        <v>-4.10958904109589E-3</v>
      </c>
      <c r="AH44" s="20">
        <v>139</v>
      </c>
      <c r="AI44" s="87">
        <f t="shared" si="12"/>
        <v>9.4488188976377951E-2</v>
      </c>
      <c r="AJ44" s="191">
        <f t="shared" si="124"/>
        <v>3.9714285714285715</v>
      </c>
      <c r="AK44" s="6">
        <v>35</v>
      </c>
      <c r="AL44" s="20">
        <v>730</v>
      </c>
      <c r="AM44" s="78">
        <f>(AL44-AU44)/ABS(AU44)</f>
        <v>-3.1830238726790451E-2</v>
      </c>
      <c r="AN44" s="20">
        <v>127</v>
      </c>
      <c r="AO44" s="78">
        <f>(AN44-AW44)/ABS(AW44)</f>
        <v>-3.0534351145038167E-2</v>
      </c>
      <c r="AP44" s="84">
        <f t="shared" si="14"/>
        <v>3.6285714285714286</v>
      </c>
      <c r="AQ44" s="75"/>
      <c r="AR44" s="58">
        <v>185272</v>
      </c>
      <c r="AS44" s="97" t="s">
        <v>29</v>
      </c>
      <c r="AT44" s="4">
        <v>35</v>
      </c>
      <c r="AU44" s="20">
        <v>754</v>
      </c>
      <c r="AV44" s="87">
        <f>(AU44-BD44)/ABS(BD44)</f>
        <v>1.3280212483399733E-3</v>
      </c>
      <c r="AW44" s="20">
        <v>131</v>
      </c>
      <c r="AX44" s="87">
        <f>(AW44-BF44)/ABS(BF44)</f>
        <v>1.5503875968992248E-2</v>
      </c>
      <c r="AY44" s="93">
        <f t="shared" si="115"/>
        <v>3.7428571428571429</v>
      </c>
      <c r="AZ44" s="58"/>
      <c r="BA44" s="58">
        <v>185272</v>
      </c>
      <c r="BB44" s="97" t="s">
        <v>29</v>
      </c>
      <c r="BC44" s="4">
        <v>25</v>
      </c>
      <c r="BD44" s="20">
        <v>753</v>
      </c>
      <c r="BE44" s="87">
        <f>(BD44-BM44)/ABS(BM44)</f>
        <v>-0.11619718309859155</v>
      </c>
      <c r="BF44" s="20">
        <v>129</v>
      </c>
      <c r="BG44" s="87">
        <f t="shared" si="111"/>
        <v>-5.8394160583941604E-2</v>
      </c>
      <c r="BH44" s="93">
        <f t="shared" si="117"/>
        <v>5.16</v>
      </c>
      <c r="BI44" s="58"/>
      <c r="BJ44" s="58">
        <v>185272</v>
      </c>
      <c r="BK44" s="97" t="s">
        <v>29</v>
      </c>
      <c r="BL44" s="4">
        <v>25</v>
      </c>
      <c r="BM44" s="20">
        <v>852</v>
      </c>
      <c r="BN44" s="87">
        <f>(BM44-BV44)/ABS(BV44)</f>
        <v>-9.3023255813953487E-3</v>
      </c>
      <c r="BO44" s="20">
        <v>137</v>
      </c>
      <c r="BP44" s="87">
        <f>(BO44-BX44)/ABS(BX44)</f>
        <v>-0.10457516339869281</v>
      </c>
      <c r="BQ44" s="93">
        <f t="shared" si="98"/>
        <v>5.48</v>
      </c>
      <c r="BR44" s="58"/>
      <c r="BS44" s="58">
        <v>185272</v>
      </c>
      <c r="BT44" s="97" t="s">
        <v>29</v>
      </c>
      <c r="BU44" s="4">
        <v>25</v>
      </c>
      <c r="BV44" s="20">
        <v>860</v>
      </c>
      <c r="BW44" s="87">
        <f>(BV44-CE44)/ABS(CE44)</f>
        <v>-3.6954087346024636E-2</v>
      </c>
      <c r="BX44" s="20">
        <v>153</v>
      </c>
      <c r="BY44" s="87">
        <f>(BX44-CG44)/ABS(CG44)</f>
        <v>9.285714285714286E-2</v>
      </c>
      <c r="BZ44" s="93">
        <f t="shared" si="40"/>
        <v>6.12</v>
      </c>
      <c r="CA44" s="97"/>
      <c r="CB44" s="4">
        <v>185272</v>
      </c>
      <c r="CC44" s="5" t="s">
        <v>29</v>
      </c>
      <c r="CD44" s="6">
        <v>25</v>
      </c>
      <c r="CE44" s="20">
        <v>893</v>
      </c>
      <c r="CF44" s="8">
        <f>(CE44-CK44)/ABS(CK44)</f>
        <v>0.48833333333333334</v>
      </c>
      <c r="CG44" s="20">
        <v>140</v>
      </c>
      <c r="CH44" s="8">
        <f>(CG44-CM44)/ABS(CM44)</f>
        <v>0.10236220472440945</v>
      </c>
      <c r="CI44" s="149">
        <f>CG44/CD44</f>
        <v>5.6</v>
      </c>
      <c r="CJ44" s="6">
        <v>25</v>
      </c>
      <c r="CK44" s="20">
        <v>600</v>
      </c>
      <c r="CL44" s="8">
        <v>-0.26108374384236455</v>
      </c>
      <c r="CM44" s="20">
        <v>127</v>
      </c>
      <c r="CN44" s="8">
        <v>-0.15333333333333332</v>
      </c>
      <c r="CO44" s="29">
        <f>CM44/CJ44</f>
        <v>5.08</v>
      </c>
    </row>
    <row r="45" spans="1:93" hidden="1" x14ac:dyDescent="0.25">
      <c r="A45" s="97"/>
      <c r="B45" s="58">
        <v>185918</v>
      </c>
      <c r="C45" s="97" t="s">
        <v>133</v>
      </c>
      <c r="D45" s="140"/>
      <c r="E45" s="7"/>
      <c r="F45" s="78"/>
      <c r="G45" s="7"/>
      <c r="H45" s="280" t="s">
        <v>158</v>
      </c>
      <c r="I45" s="200"/>
      <c r="J45" s="97"/>
      <c r="K45" s="58">
        <v>185918</v>
      </c>
      <c r="L45" s="97" t="s">
        <v>133</v>
      </c>
      <c r="M45" s="140"/>
      <c r="N45" s="7"/>
      <c r="O45" s="78"/>
      <c r="P45" s="7"/>
      <c r="Q45" s="280" t="s">
        <v>158</v>
      </c>
      <c r="R45" s="200"/>
      <c r="S45" s="75"/>
      <c r="T45" s="58">
        <v>185918</v>
      </c>
      <c r="U45" s="97" t="s">
        <v>133</v>
      </c>
      <c r="V45" s="4">
        <v>25</v>
      </c>
      <c r="W45" s="5">
        <v>159</v>
      </c>
      <c r="X45" s="78">
        <f t="shared" si="69"/>
        <v>-0.25</v>
      </c>
      <c r="Y45" s="20">
        <v>10</v>
      </c>
      <c r="Z45" s="78">
        <f t="shared" si="114"/>
        <v>-0.62962962962962965</v>
      </c>
      <c r="AA45" s="191">
        <f t="shared" si="109"/>
        <v>0.4</v>
      </c>
      <c r="AB45" s="58"/>
      <c r="AC45" s="58">
        <v>185918</v>
      </c>
      <c r="AD45" s="97" t="s">
        <v>133</v>
      </c>
      <c r="AE45" s="4">
        <v>27</v>
      </c>
      <c r="AF45" s="20">
        <v>212</v>
      </c>
      <c r="AG45" s="87">
        <f t="shared" si="11"/>
        <v>-0.1092436974789916</v>
      </c>
      <c r="AH45" s="20">
        <v>27</v>
      </c>
      <c r="AI45" s="87">
        <f t="shared" si="12"/>
        <v>-3.5714285714285712E-2</v>
      </c>
      <c r="AJ45" s="191">
        <f t="shared" si="124"/>
        <v>1</v>
      </c>
      <c r="AK45" s="6">
        <v>30</v>
      </c>
      <c r="AL45" s="20">
        <v>238</v>
      </c>
      <c r="AM45" s="78">
        <f>(AL45-AU45)/ABS(AU45)</f>
        <v>-0.11194029850746269</v>
      </c>
      <c r="AN45" s="20">
        <v>28</v>
      </c>
      <c r="AO45" s="78">
        <f>(AN45-AW45)/ABS(AW45)</f>
        <v>-0.2</v>
      </c>
      <c r="AP45" s="84">
        <f t="shared" si="14"/>
        <v>0.93333333333333335</v>
      </c>
      <c r="AQ45" s="75"/>
      <c r="AR45" s="58">
        <v>185918</v>
      </c>
      <c r="AS45" s="97" t="s">
        <v>133</v>
      </c>
      <c r="AT45" s="4">
        <v>30</v>
      </c>
      <c r="AU45" s="20">
        <v>268</v>
      </c>
      <c r="AV45" s="87">
        <f>(AU45-BD45)/ABS(BD45)</f>
        <v>-0.35421686746987951</v>
      </c>
      <c r="AW45" s="20">
        <v>35</v>
      </c>
      <c r="AX45" s="87">
        <f>(AW45-BF45)/ABS(BF45)</f>
        <v>-0.16666666666666666</v>
      </c>
      <c r="AY45" s="93">
        <f t="shared" si="115"/>
        <v>1.1666666666666667</v>
      </c>
      <c r="AZ45" s="58"/>
      <c r="BA45" s="58">
        <v>185918</v>
      </c>
      <c r="BB45" s="97" t="s">
        <v>133</v>
      </c>
      <c r="BC45" s="4">
        <v>30</v>
      </c>
      <c r="BD45" s="20">
        <v>415</v>
      </c>
      <c r="BE45" s="87">
        <f>(BD45-BM45)/ABS(BM45)</f>
        <v>-8.9912280701754388E-2</v>
      </c>
      <c r="BF45" s="20">
        <v>42</v>
      </c>
      <c r="BG45" s="87">
        <f t="shared" si="111"/>
        <v>0</v>
      </c>
      <c r="BH45" s="93">
        <f>BF45/BC45</f>
        <v>1.4</v>
      </c>
      <c r="BI45" s="58"/>
      <c r="BJ45" s="58">
        <v>185918</v>
      </c>
      <c r="BK45" s="97" t="s">
        <v>133</v>
      </c>
      <c r="BL45" s="4">
        <v>35</v>
      </c>
      <c r="BM45" s="20">
        <v>456</v>
      </c>
      <c r="BN45" s="87" t="s">
        <v>129</v>
      </c>
      <c r="BO45" s="20">
        <v>42</v>
      </c>
      <c r="BP45" s="87" t="s">
        <v>129</v>
      </c>
      <c r="BQ45" s="93">
        <f>BO45/BL45</f>
        <v>1.2</v>
      </c>
      <c r="BR45" s="58"/>
      <c r="BS45" s="58"/>
      <c r="BT45" s="97"/>
      <c r="BU45" s="4"/>
      <c r="BV45" s="20"/>
      <c r="BW45" s="87"/>
      <c r="BX45" s="20"/>
      <c r="BY45" s="87"/>
      <c r="BZ45" s="93"/>
      <c r="CA45" s="97"/>
      <c r="CB45" s="74"/>
      <c r="CC45" s="18"/>
      <c r="CD45" s="2"/>
      <c r="CE45" s="20"/>
      <c r="CF45" s="20"/>
      <c r="CG45" s="20"/>
      <c r="CH45" s="20"/>
      <c r="CI45" s="74"/>
      <c r="CJ45" s="270"/>
      <c r="CK45" s="271"/>
      <c r="CL45" s="271"/>
      <c r="CM45" s="271"/>
      <c r="CN45" s="271"/>
      <c r="CO45" s="272"/>
    </row>
    <row r="46" spans="1:93" ht="12.75" hidden="1" customHeight="1" x14ac:dyDescent="0.25">
      <c r="A46" s="97"/>
      <c r="B46" s="101">
        <v>185456</v>
      </c>
      <c r="C46" s="106" t="s">
        <v>30</v>
      </c>
      <c r="D46" s="140"/>
      <c r="E46" s="7"/>
      <c r="F46" s="78" t="e">
        <f t="shared" ref="F46:F50" si="125">(E46-N46)/ABS(N46)</f>
        <v>#DIV/0!</v>
      </c>
      <c r="G46" s="7"/>
      <c r="H46" s="279" t="e">
        <f t="shared" ref="H46:H50" si="126">(G46-P46)/ABS(P46)</f>
        <v>#DIV/0!</v>
      </c>
      <c r="I46" s="200" t="e">
        <f t="shared" ref="I46:I53" si="127">G46/D46</f>
        <v>#DIV/0!</v>
      </c>
      <c r="J46" s="97"/>
      <c r="K46" s="101">
        <v>185456</v>
      </c>
      <c r="L46" s="106" t="s">
        <v>30</v>
      </c>
      <c r="M46" s="140"/>
      <c r="N46" s="7"/>
      <c r="O46" s="78" t="e">
        <f t="shared" si="121"/>
        <v>#DIV/0!</v>
      </c>
      <c r="P46" s="7"/>
      <c r="Q46" s="279" t="e">
        <f t="shared" si="122"/>
        <v>#DIV/0!</v>
      </c>
      <c r="R46" s="200" t="e">
        <f t="shared" si="123"/>
        <v>#DIV/0!</v>
      </c>
      <c r="S46" s="75"/>
      <c r="T46" s="101">
        <v>185456</v>
      </c>
      <c r="U46" s="106" t="s">
        <v>30</v>
      </c>
      <c r="V46" s="4"/>
      <c r="W46" s="5"/>
      <c r="X46" s="78" t="e">
        <f t="shared" si="69"/>
        <v>#DIV/0!</v>
      </c>
      <c r="Y46" s="20"/>
      <c r="Z46" s="78" t="e">
        <f t="shared" si="114"/>
        <v>#DIV/0!</v>
      </c>
      <c r="AA46" s="191" t="e">
        <f t="shared" si="109"/>
        <v>#DIV/0!</v>
      </c>
      <c r="AB46" s="58"/>
      <c r="AC46" s="101">
        <v>185456</v>
      </c>
      <c r="AD46" s="106" t="s">
        <v>30</v>
      </c>
      <c r="AE46" s="4"/>
      <c r="AF46" s="20"/>
      <c r="AG46" s="87" t="e">
        <f t="shared" si="11"/>
        <v>#DIV/0!</v>
      </c>
      <c r="AH46" s="20"/>
      <c r="AI46" s="87" t="e">
        <f t="shared" si="12"/>
        <v>#DIV/0!</v>
      </c>
      <c r="AJ46" s="191" t="e">
        <f t="shared" si="124"/>
        <v>#DIV/0!</v>
      </c>
      <c r="AK46" s="6"/>
      <c r="AL46" s="20"/>
      <c r="AM46" s="78"/>
      <c r="AN46" s="20"/>
      <c r="AO46" s="80" t="s">
        <v>83</v>
      </c>
      <c r="AP46" s="84" t="e">
        <f t="shared" si="14"/>
        <v>#DIV/0!</v>
      </c>
      <c r="AQ46" s="75"/>
      <c r="AR46" s="101">
        <v>185456</v>
      </c>
      <c r="AS46" s="106" t="s">
        <v>30</v>
      </c>
      <c r="AT46" s="4"/>
      <c r="AU46" s="20"/>
      <c r="AV46" s="78"/>
      <c r="AW46" s="20"/>
      <c r="AX46" s="80" t="s">
        <v>83</v>
      </c>
      <c r="AY46" s="93"/>
      <c r="AZ46" s="58"/>
      <c r="BA46" s="101">
        <v>185456</v>
      </c>
      <c r="BB46" s="106" t="s">
        <v>30</v>
      </c>
      <c r="BC46" s="4"/>
      <c r="BD46" s="20"/>
      <c r="BE46" s="78"/>
      <c r="BF46" s="20"/>
      <c r="BG46" s="80" t="s">
        <v>83</v>
      </c>
      <c r="BH46" s="93"/>
      <c r="BI46" s="58"/>
      <c r="BJ46" s="101">
        <v>185456</v>
      </c>
      <c r="BK46" s="106" t="s">
        <v>30</v>
      </c>
      <c r="BL46" s="4"/>
      <c r="BM46" s="20"/>
      <c r="BN46" s="78"/>
      <c r="BO46" s="20"/>
      <c r="BP46" s="80" t="s">
        <v>83</v>
      </c>
      <c r="BQ46" s="93"/>
      <c r="BR46" s="58"/>
      <c r="BS46" s="101">
        <v>185456</v>
      </c>
      <c r="BT46" s="106" t="s">
        <v>30</v>
      </c>
      <c r="BU46" s="4"/>
      <c r="BV46" s="20"/>
      <c r="BW46" s="78"/>
      <c r="BX46" s="20"/>
      <c r="BY46" s="80" t="s">
        <v>83</v>
      </c>
      <c r="BZ46" s="93"/>
      <c r="CA46" s="97"/>
      <c r="CB46" s="4">
        <v>185456</v>
      </c>
      <c r="CC46" s="5" t="s">
        <v>30</v>
      </c>
      <c r="CD46" s="6">
        <v>90</v>
      </c>
      <c r="CE46" s="20">
        <v>848</v>
      </c>
      <c r="CF46" s="3">
        <f>(CE46-CK46)/ABS(CK46)</f>
        <v>6.5326633165829151E-2</v>
      </c>
      <c r="CG46" s="20">
        <v>190</v>
      </c>
      <c r="CH46" s="3">
        <f>(CG46-CM46)/ABS(CM46)</f>
        <v>0.1377245508982036</v>
      </c>
      <c r="CI46" s="113">
        <f>CG46/CD46</f>
        <v>2.1111111111111112</v>
      </c>
      <c r="CJ46" s="6">
        <v>90</v>
      </c>
      <c r="CK46" s="20">
        <v>796</v>
      </c>
      <c r="CL46" s="8">
        <v>8.8719898605830166E-3</v>
      </c>
      <c r="CM46" s="20">
        <v>167</v>
      </c>
      <c r="CN46" s="8">
        <v>6.3694267515923567E-2</v>
      </c>
      <c r="CO46" s="29">
        <f>CM46/CJ46</f>
        <v>1.8555555555555556</v>
      </c>
    </row>
    <row r="47" spans="1:93" x14ac:dyDescent="0.25">
      <c r="A47" s="97"/>
      <c r="B47" s="58">
        <v>185893</v>
      </c>
      <c r="C47" s="97" t="s">
        <v>104</v>
      </c>
      <c r="D47" s="288">
        <v>25</v>
      </c>
      <c r="E47" s="283">
        <v>392</v>
      </c>
      <c r="F47" s="78">
        <f t="shared" si="125"/>
        <v>4.2553191489361701E-2</v>
      </c>
      <c r="G47" s="283">
        <v>53</v>
      </c>
      <c r="H47" s="279">
        <f t="shared" si="126"/>
        <v>-5.3571428571428568E-2</v>
      </c>
      <c r="I47" s="200">
        <f t="shared" si="127"/>
        <v>2.12</v>
      </c>
      <c r="J47" s="97"/>
      <c r="K47" s="58">
        <v>185893</v>
      </c>
      <c r="L47" s="97" t="s">
        <v>104</v>
      </c>
      <c r="M47" s="288">
        <v>25</v>
      </c>
      <c r="N47" s="283">
        <v>376</v>
      </c>
      <c r="O47" s="78">
        <f t="shared" si="121"/>
        <v>0.24503311258278146</v>
      </c>
      <c r="P47" s="283">
        <v>56</v>
      </c>
      <c r="Q47" s="279">
        <f t="shared" si="122"/>
        <v>0.4358974358974359</v>
      </c>
      <c r="R47" s="200">
        <f t="shared" si="123"/>
        <v>2.2400000000000002</v>
      </c>
      <c r="S47" s="75"/>
      <c r="T47" s="58">
        <v>185893</v>
      </c>
      <c r="U47" s="97" t="s">
        <v>104</v>
      </c>
      <c r="V47" s="4">
        <v>20</v>
      </c>
      <c r="W47" s="5">
        <v>302</v>
      </c>
      <c r="X47" s="78">
        <f t="shared" si="69"/>
        <v>-8.4848484848484854E-2</v>
      </c>
      <c r="Y47" s="20">
        <v>39</v>
      </c>
      <c r="Z47" s="78">
        <f t="shared" si="114"/>
        <v>-0.40909090909090912</v>
      </c>
      <c r="AA47" s="191">
        <f t="shared" si="109"/>
        <v>1.95</v>
      </c>
      <c r="AB47" s="58"/>
      <c r="AC47" s="58">
        <v>185893</v>
      </c>
      <c r="AD47" s="97" t="s">
        <v>104</v>
      </c>
      <c r="AE47" s="4">
        <v>20</v>
      </c>
      <c r="AF47" s="20">
        <v>330</v>
      </c>
      <c r="AG47" s="87">
        <f t="shared" si="11"/>
        <v>0.13013698630136986</v>
      </c>
      <c r="AH47" s="20">
        <v>66</v>
      </c>
      <c r="AI47" s="87">
        <f t="shared" si="12"/>
        <v>0.6097560975609756</v>
      </c>
      <c r="AJ47" s="191">
        <f t="shared" si="124"/>
        <v>3.3</v>
      </c>
      <c r="AK47" s="6">
        <v>20</v>
      </c>
      <c r="AL47" s="20">
        <v>292</v>
      </c>
      <c r="AM47" s="78">
        <f>(AL47-AU47)/ABS(AU47)</f>
        <v>0.11026615969581749</v>
      </c>
      <c r="AN47" s="20">
        <v>41</v>
      </c>
      <c r="AO47" s="78">
        <f>(AN47-AW47)/ABS(AW47)</f>
        <v>0.1388888888888889</v>
      </c>
      <c r="AP47" s="84">
        <f t="shared" si="14"/>
        <v>2.0499999999999998</v>
      </c>
      <c r="AQ47" s="75"/>
      <c r="AR47" s="58">
        <v>185893</v>
      </c>
      <c r="AS47" s="97" t="s">
        <v>104</v>
      </c>
      <c r="AT47" s="4">
        <v>20</v>
      </c>
      <c r="AU47" s="20">
        <v>263</v>
      </c>
      <c r="AV47" s="87">
        <f>(AU47-BD47)/ABS(BD47)</f>
        <v>-2.9520295202952029E-2</v>
      </c>
      <c r="AW47" s="20">
        <v>36</v>
      </c>
      <c r="AX47" s="87">
        <f>(AW47-BF47)/ABS(BF47)</f>
        <v>0</v>
      </c>
      <c r="AY47" s="93">
        <f>AW47/AT47</f>
        <v>1.8</v>
      </c>
      <c r="AZ47" s="58"/>
      <c r="BA47" s="58">
        <v>185893</v>
      </c>
      <c r="BB47" s="97" t="s">
        <v>104</v>
      </c>
      <c r="BC47" s="4">
        <v>15</v>
      </c>
      <c r="BD47" s="20">
        <v>271</v>
      </c>
      <c r="BE47" s="87">
        <f>(BD47-BM47)/ABS(BM47)</f>
        <v>-0.13418530351437699</v>
      </c>
      <c r="BF47" s="20">
        <v>36</v>
      </c>
      <c r="BG47" s="87">
        <f>(BF47-BO47)/ABS(BO47)</f>
        <v>-0.28000000000000003</v>
      </c>
      <c r="BH47" s="93">
        <f t="shared" ref="BH47:BH48" si="128">BF47/BC47</f>
        <v>2.4</v>
      </c>
      <c r="BI47" s="58"/>
      <c r="BJ47" s="58">
        <v>185893</v>
      </c>
      <c r="BK47" s="97" t="s">
        <v>104</v>
      </c>
      <c r="BL47" s="4">
        <v>15</v>
      </c>
      <c r="BM47" s="20">
        <v>313</v>
      </c>
      <c r="BN47" s="87">
        <f>(BM47-BV47)/ABS(BV47)</f>
        <v>6.1016949152542375E-2</v>
      </c>
      <c r="BO47" s="20">
        <v>50</v>
      </c>
      <c r="BP47" s="87">
        <f>(BO47-BX47)/ABS(BX47)</f>
        <v>0.92307692307692313</v>
      </c>
      <c r="BQ47" s="93">
        <f t="shared" ref="BQ47:BQ58" si="129">BO47/BL47</f>
        <v>3.3333333333333335</v>
      </c>
      <c r="BR47" s="58"/>
      <c r="BS47" s="58">
        <v>185893</v>
      </c>
      <c r="BT47" s="97" t="s">
        <v>104</v>
      </c>
      <c r="BU47" s="4">
        <v>15</v>
      </c>
      <c r="BV47" s="20">
        <v>295</v>
      </c>
      <c r="BW47" s="78" t="s">
        <v>82</v>
      </c>
      <c r="BX47" s="20">
        <v>26</v>
      </c>
      <c r="BY47" s="78" t="s">
        <v>82</v>
      </c>
      <c r="BZ47" s="93">
        <f t="shared" si="40"/>
        <v>1.7333333333333334</v>
      </c>
      <c r="CA47" s="97"/>
      <c r="CB47" s="4"/>
      <c r="CC47" s="5"/>
      <c r="CD47" s="6"/>
      <c r="CE47" s="20"/>
      <c r="CF47" s="3"/>
      <c r="CG47" s="20"/>
      <c r="CH47" s="3"/>
      <c r="CI47" s="113"/>
      <c r="CJ47" s="270"/>
      <c r="CK47" s="271"/>
      <c r="CL47" s="271"/>
      <c r="CM47" s="271"/>
      <c r="CN47" s="271"/>
      <c r="CO47" s="272"/>
    </row>
    <row r="48" spans="1:93" x14ac:dyDescent="0.25">
      <c r="A48" s="97"/>
      <c r="B48" s="58">
        <v>185851</v>
      </c>
      <c r="C48" s="97" t="s">
        <v>31</v>
      </c>
      <c r="D48" s="288">
        <v>70</v>
      </c>
      <c r="E48" s="283">
        <v>1101</v>
      </c>
      <c r="F48" s="78">
        <f t="shared" si="125"/>
        <v>0.30915576694411417</v>
      </c>
      <c r="G48" s="283">
        <v>144</v>
      </c>
      <c r="H48" s="279">
        <f t="shared" si="126"/>
        <v>0.4845360824742268</v>
      </c>
      <c r="I48" s="200">
        <f t="shared" si="127"/>
        <v>2.0571428571428569</v>
      </c>
      <c r="J48" s="97"/>
      <c r="K48" s="58">
        <v>185851</v>
      </c>
      <c r="L48" s="97" t="s">
        <v>31</v>
      </c>
      <c r="M48" s="288">
        <v>70</v>
      </c>
      <c r="N48" s="283">
        <v>841</v>
      </c>
      <c r="O48" s="78">
        <f t="shared" si="121"/>
        <v>5.9808612440191387E-3</v>
      </c>
      <c r="P48" s="283">
        <v>97</v>
      </c>
      <c r="Q48" s="279">
        <f t="shared" si="122"/>
        <v>-0.21774193548387097</v>
      </c>
      <c r="R48" s="200">
        <f t="shared" si="123"/>
        <v>1.3857142857142857</v>
      </c>
      <c r="S48" s="75"/>
      <c r="T48" s="58">
        <v>185851</v>
      </c>
      <c r="U48" s="97" t="s">
        <v>31</v>
      </c>
      <c r="V48" s="4">
        <v>70</v>
      </c>
      <c r="W48" s="5">
        <v>836</v>
      </c>
      <c r="X48" s="78">
        <f t="shared" si="69"/>
        <v>-0.24548736462093862</v>
      </c>
      <c r="Y48" s="20">
        <v>124</v>
      </c>
      <c r="Z48" s="78">
        <f t="shared" si="114"/>
        <v>-8.1481481481481488E-2</v>
      </c>
      <c r="AA48" s="191">
        <f t="shared" si="109"/>
        <v>1.7714285714285714</v>
      </c>
      <c r="AB48" s="58"/>
      <c r="AC48" s="58">
        <v>185851</v>
      </c>
      <c r="AD48" s="97" t="s">
        <v>31</v>
      </c>
      <c r="AE48" s="4">
        <v>70</v>
      </c>
      <c r="AF48" s="20">
        <v>1108</v>
      </c>
      <c r="AG48" s="87">
        <f t="shared" si="11"/>
        <v>2.1198156682027649E-2</v>
      </c>
      <c r="AH48" s="20">
        <v>135</v>
      </c>
      <c r="AI48" s="87">
        <f t="shared" si="12"/>
        <v>-3.5714285714285712E-2</v>
      </c>
      <c r="AJ48" s="191">
        <f t="shared" si="124"/>
        <v>1.9285714285714286</v>
      </c>
      <c r="AK48" s="6">
        <v>70</v>
      </c>
      <c r="AL48" s="20">
        <v>1085</v>
      </c>
      <c r="AM48" s="78">
        <f>(AL48-AU48)/ABS(AU48)</f>
        <v>2.6490066225165563E-2</v>
      </c>
      <c r="AN48" s="20">
        <v>140</v>
      </c>
      <c r="AO48" s="78">
        <f>(AN48-AW48)/ABS(AW48)</f>
        <v>-3.4482758620689655E-2</v>
      </c>
      <c r="AP48" s="84">
        <f t="shared" si="14"/>
        <v>2</v>
      </c>
      <c r="AQ48" s="75"/>
      <c r="AR48" s="58">
        <v>185851</v>
      </c>
      <c r="AS48" s="97" t="s">
        <v>31</v>
      </c>
      <c r="AT48" s="4">
        <v>70</v>
      </c>
      <c r="AU48" s="20">
        <v>1057</v>
      </c>
      <c r="AV48" s="87">
        <f>(AU48-BD48)/ABS(BD48)</f>
        <v>-0.19802731411229135</v>
      </c>
      <c r="AW48" s="20">
        <v>145</v>
      </c>
      <c r="AX48" s="87">
        <f>(AW48-BF48)/ABS(BF48)</f>
        <v>-0.19889502762430938</v>
      </c>
      <c r="AY48" s="93">
        <f>AW48/AT48</f>
        <v>2.0714285714285716</v>
      </c>
      <c r="AZ48" s="58"/>
      <c r="BA48" s="58">
        <v>185851</v>
      </c>
      <c r="BB48" s="97" t="s">
        <v>31</v>
      </c>
      <c r="BC48" s="4">
        <v>70</v>
      </c>
      <c r="BD48" s="20">
        <v>1318</v>
      </c>
      <c r="BE48" s="87">
        <f>(BD48-BM48)/ABS(BM48)</f>
        <v>1.8547140649149921E-2</v>
      </c>
      <c r="BF48" s="20">
        <v>181</v>
      </c>
      <c r="BG48" s="87">
        <f>(BF48-BO48)/ABS(BO48)</f>
        <v>0.30215827338129497</v>
      </c>
      <c r="BH48" s="93">
        <f t="shared" si="128"/>
        <v>2.5857142857142859</v>
      </c>
      <c r="BI48" s="58"/>
      <c r="BJ48" s="58">
        <v>185851</v>
      </c>
      <c r="BK48" s="97" t="s">
        <v>31</v>
      </c>
      <c r="BL48" s="4">
        <v>70</v>
      </c>
      <c r="BM48" s="20">
        <v>1294</v>
      </c>
      <c r="BN48" s="87">
        <f>(BM48-BV48)/ABS(BV48)</f>
        <v>-8.4291187739463595E-3</v>
      </c>
      <c r="BO48" s="20">
        <v>139</v>
      </c>
      <c r="BP48" s="87">
        <f>(BO48-BX48)/ABS(BX48)</f>
        <v>-0.15757575757575756</v>
      </c>
      <c r="BQ48" s="93">
        <f t="shared" si="129"/>
        <v>1.9857142857142858</v>
      </c>
      <c r="BR48" s="58"/>
      <c r="BS48" s="58">
        <v>185851</v>
      </c>
      <c r="BT48" s="97" t="s">
        <v>31</v>
      </c>
      <c r="BU48" s="4">
        <v>70</v>
      </c>
      <c r="BV48" s="20">
        <v>1305</v>
      </c>
      <c r="BW48" s="87">
        <f>(BV48-CE48)/ABS(CE48)</f>
        <v>-2.1005251312828207E-2</v>
      </c>
      <c r="BX48" s="20">
        <v>165</v>
      </c>
      <c r="BY48" s="87">
        <f>(BX48-CG48)/ABS(CG48)</f>
        <v>-0.11764705882352941</v>
      </c>
      <c r="BZ48" s="93">
        <f t="shared" si="40"/>
        <v>2.3571428571428572</v>
      </c>
      <c r="CA48" s="97"/>
      <c r="CB48" s="4">
        <v>185851</v>
      </c>
      <c r="CC48" s="5" t="s">
        <v>31</v>
      </c>
      <c r="CD48" s="6">
        <v>70</v>
      </c>
      <c r="CE48" s="20">
        <v>1333</v>
      </c>
      <c r="CF48" s="3">
        <f>(CE48-CK48)/ABS(CK48)</f>
        <v>7.1543408360128624E-2</v>
      </c>
      <c r="CG48" s="20">
        <v>187</v>
      </c>
      <c r="CH48" s="3">
        <f>(CG48-CM48)/ABS(CM48)</f>
        <v>0.24666666666666667</v>
      </c>
      <c r="CI48" s="113">
        <f>CG48/CD48</f>
        <v>2.6714285714285713</v>
      </c>
      <c r="CJ48" s="6">
        <v>70</v>
      </c>
      <c r="CK48" s="20">
        <v>1244</v>
      </c>
      <c r="CL48" s="8">
        <v>-7.3025335320417287E-2</v>
      </c>
      <c r="CM48" s="20">
        <v>150</v>
      </c>
      <c r="CN48" s="8">
        <v>-0.19786096256684493</v>
      </c>
      <c r="CO48" s="29">
        <f>CM48/CJ48</f>
        <v>2.1428571428571428</v>
      </c>
    </row>
    <row r="49" spans="1:93" x14ac:dyDescent="0.25">
      <c r="A49" s="97"/>
      <c r="B49" s="58">
        <v>185604</v>
      </c>
      <c r="C49" s="97" t="s">
        <v>128</v>
      </c>
      <c r="D49" s="288">
        <v>40</v>
      </c>
      <c r="E49" s="283">
        <v>790</v>
      </c>
      <c r="F49" s="78">
        <f t="shared" si="125"/>
        <v>-1.0025062656641603E-2</v>
      </c>
      <c r="G49" s="283">
        <v>63</v>
      </c>
      <c r="H49" s="279">
        <f t="shared" si="126"/>
        <v>-0.23170731707317074</v>
      </c>
      <c r="I49" s="200">
        <f t="shared" si="127"/>
        <v>1.575</v>
      </c>
      <c r="J49" s="97"/>
      <c r="K49" s="58">
        <v>185604</v>
      </c>
      <c r="L49" s="97" t="s">
        <v>128</v>
      </c>
      <c r="M49" s="288">
        <v>40</v>
      </c>
      <c r="N49" s="283">
        <v>798</v>
      </c>
      <c r="O49" s="78">
        <f t="shared" si="121"/>
        <v>1.2547051442910915E-3</v>
      </c>
      <c r="P49" s="283">
        <v>82</v>
      </c>
      <c r="Q49" s="279">
        <f t="shared" si="122"/>
        <v>-0.1368421052631579</v>
      </c>
      <c r="R49" s="200">
        <f t="shared" si="123"/>
        <v>2.0499999999999998</v>
      </c>
      <c r="S49" s="75"/>
      <c r="T49" s="58">
        <v>185604</v>
      </c>
      <c r="U49" s="97" t="s">
        <v>128</v>
      </c>
      <c r="V49" s="4">
        <v>40</v>
      </c>
      <c r="W49" s="5">
        <v>797</v>
      </c>
      <c r="X49" s="78">
        <f t="shared" si="69"/>
        <v>-2.0884520884520884E-2</v>
      </c>
      <c r="Y49" s="20">
        <v>95</v>
      </c>
      <c r="Z49" s="78">
        <f t="shared" si="114"/>
        <v>9.1954022988505746E-2</v>
      </c>
      <c r="AA49" s="191">
        <f t="shared" si="109"/>
        <v>2.375</v>
      </c>
      <c r="AB49" s="58"/>
      <c r="AC49" s="58">
        <v>185604</v>
      </c>
      <c r="AD49" s="97" t="s">
        <v>128</v>
      </c>
      <c r="AE49" s="4">
        <v>40</v>
      </c>
      <c r="AF49" s="20">
        <v>814</v>
      </c>
      <c r="AG49" s="87">
        <f t="shared" si="11"/>
        <v>-1.4527845036319613E-2</v>
      </c>
      <c r="AH49" s="20">
        <v>87</v>
      </c>
      <c r="AI49" s="87">
        <f t="shared" si="12"/>
        <v>6.097560975609756E-2</v>
      </c>
      <c r="AJ49" s="191">
        <f t="shared" si="124"/>
        <v>2.1749999999999998</v>
      </c>
      <c r="AK49" s="6">
        <v>30</v>
      </c>
      <c r="AL49" s="20">
        <v>826</v>
      </c>
      <c r="AM49" s="78">
        <f>(AL49-AU49)/ABS(AU49)</f>
        <v>-8.7292817679558016E-2</v>
      </c>
      <c r="AN49" s="20">
        <v>82</v>
      </c>
      <c r="AO49" s="78">
        <f>(AN49-AW49)/ABS(AW49)</f>
        <v>-0.17171717171717171</v>
      </c>
      <c r="AP49" s="84">
        <f t="shared" si="14"/>
        <v>2.7333333333333334</v>
      </c>
      <c r="AQ49" s="75"/>
      <c r="AR49" s="58">
        <v>185604</v>
      </c>
      <c r="AS49" s="97" t="s">
        <v>128</v>
      </c>
      <c r="AT49" s="4">
        <v>15</v>
      </c>
      <c r="AU49" s="20">
        <v>905</v>
      </c>
      <c r="AV49" s="87">
        <f>(AU49-BD49)/ABS(BD49)</f>
        <v>-2.0562770562770564E-2</v>
      </c>
      <c r="AW49" s="20">
        <v>99</v>
      </c>
      <c r="AX49" s="87">
        <f>(AW49-BF49)/ABS(BF49)</f>
        <v>-4.807692307692308E-2</v>
      </c>
      <c r="AY49" s="93">
        <f>AW49/AT49</f>
        <v>6.6</v>
      </c>
      <c r="AZ49" s="58"/>
      <c r="BA49" s="58">
        <v>185604</v>
      </c>
      <c r="BB49" s="97" t="s">
        <v>128</v>
      </c>
      <c r="BC49" s="4">
        <v>15</v>
      </c>
      <c r="BD49" s="20">
        <v>924</v>
      </c>
      <c r="BE49" s="87">
        <f>(BD49-BM49)/ABS(BM49)</f>
        <v>-0.24816924328722539</v>
      </c>
      <c r="BF49" s="20">
        <v>104</v>
      </c>
      <c r="BG49" s="87">
        <f>(BF49-BO49)/ABS(BO49)</f>
        <v>-0.26760563380281688</v>
      </c>
      <c r="BH49" s="93">
        <f>BF49/BC49</f>
        <v>6.9333333333333336</v>
      </c>
      <c r="BI49" s="58"/>
      <c r="BJ49" s="58">
        <v>185604</v>
      </c>
      <c r="BK49" s="97" t="s">
        <v>128</v>
      </c>
      <c r="BL49" s="4">
        <v>15</v>
      </c>
      <c r="BM49" s="20">
        <v>1229</v>
      </c>
      <c r="BN49" s="87" t="s">
        <v>129</v>
      </c>
      <c r="BO49" s="20">
        <v>142</v>
      </c>
      <c r="BP49" s="87" t="s">
        <v>129</v>
      </c>
      <c r="BQ49" s="93">
        <f>BO49/BL49</f>
        <v>9.4666666666666668</v>
      </c>
      <c r="BR49" s="58"/>
      <c r="BS49" s="58"/>
      <c r="BT49" s="97"/>
      <c r="BU49" s="4"/>
      <c r="BV49" s="20"/>
      <c r="BW49" s="87"/>
      <c r="BX49" s="20"/>
      <c r="BY49" s="87"/>
      <c r="BZ49" s="93"/>
      <c r="CA49" s="97"/>
      <c r="CB49" s="4"/>
      <c r="CC49" s="5"/>
      <c r="CD49" s="6"/>
      <c r="CE49" s="20"/>
      <c r="CF49" s="3"/>
      <c r="CG49" s="20"/>
      <c r="CH49" s="3"/>
      <c r="CI49" s="113"/>
      <c r="CJ49" s="6"/>
      <c r="CK49" s="20"/>
      <c r="CL49" s="8"/>
      <c r="CM49" s="20"/>
      <c r="CN49" s="8"/>
      <c r="CO49" s="29"/>
    </row>
    <row r="50" spans="1:93" x14ac:dyDescent="0.25">
      <c r="A50" s="97"/>
      <c r="B50" s="58">
        <v>185923</v>
      </c>
      <c r="C50" s="97" t="s">
        <v>181</v>
      </c>
      <c r="D50" s="288">
        <v>60</v>
      </c>
      <c r="E50" s="283">
        <v>824</v>
      </c>
      <c r="F50" s="78">
        <f t="shared" si="125"/>
        <v>8.2785808147174775E-2</v>
      </c>
      <c r="G50" s="283">
        <v>162</v>
      </c>
      <c r="H50" s="279">
        <f t="shared" si="126"/>
        <v>2.5316455696202531E-2</v>
      </c>
      <c r="I50" s="200">
        <f t="shared" si="127"/>
        <v>2.7</v>
      </c>
      <c r="J50" s="97"/>
      <c r="K50" s="58">
        <v>185923</v>
      </c>
      <c r="L50" s="97" t="s">
        <v>181</v>
      </c>
      <c r="M50" s="288">
        <v>60</v>
      </c>
      <c r="N50" s="283">
        <v>761</v>
      </c>
      <c r="O50" s="78">
        <f t="shared" si="121"/>
        <v>-1.806451612903226E-2</v>
      </c>
      <c r="P50" s="283">
        <v>158</v>
      </c>
      <c r="Q50" s="279">
        <f t="shared" si="122"/>
        <v>-1.8633540372670808E-2</v>
      </c>
      <c r="R50" s="200">
        <f t="shared" si="123"/>
        <v>2.6333333333333333</v>
      </c>
      <c r="S50" s="75"/>
      <c r="T50" s="58">
        <v>185923</v>
      </c>
      <c r="U50" s="97" t="s">
        <v>181</v>
      </c>
      <c r="V50" s="4">
        <v>55</v>
      </c>
      <c r="W50" s="5">
        <v>775</v>
      </c>
      <c r="X50" s="78">
        <f t="shared" si="69"/>
        <v>0.17602427921092564</v>
      </c>
      <c r="Y50" s="20">
        <v>161</v>
      </c>
      <c r="Z50" s="78">
        <f t="shared" si="114"/>
        <v>0.4</v>
      </c>
      <c r="AA50" s="191">
        <f t="shared" si="109"/>
        <v>2.9272727272727272</v>
      </c>
      <c r="AB50" s="58"/>
      <c r="AC50" s="58">
        <v>185923</v>
      </c>
      <c r="AD50" s="97" t="s">
        <v>181</v>
      </c>
      <c r="AE50" s="4">
        <v>50</v>
      </c>
      <c r="AF50" s="20">
        <v>659</v>
      </c>
      <c r="AG50" s="87">
        <f t="shared" si="11"/>
        <v>0.12649572649572649</v>
      </c>
      <c r="AH50" s="20">
        <v>115</v>
      </c>
      <c r="AI50" s="87">
        <f t="shared" si="12"/>
        <v>8.4905660377358486E-2</v>
      </c>
      <c r="AJ50" s="191">
        <f t="shared" si="124"/>
        <v>2.2999999999999998</v>
      </c>
      <c r="AK50" s="6">
        <v>50</v>
      </c>
      <c r="AL50" s="20">
        <v>585</v>
      </c>
      <c r="AM50" s="78">
        <f>(AL50-AU50)/ABS(AU50)</f>
        <v>-3.4653465346534656E-2</v>
      </c>
      <c r="AN50" s="20">
        <v>106</v>
      </c>
      <c r="AO50" s="78">
        <f>(AN50-AW50)/ABS(AW50)</f>
        <v>-0.13821138211382114</v>
      </c>
      <c r="AP50" s="84">
        <f t="shared" si="14"/>
        <v>2.12</v>
      </c>
      <c r="AQ50" s="75"/>
      <c r="AR50" s="58">
        <v>185923</v>
      </c>
      <c r="AS50" s="97" t="s">
        <v>141</v>
      </c>
      <c r="AT50" s="4">
        <v>50</v>
      </c>
      <c r="AU50" s="20">
        <v>606</v>
      </c>
      <c r="AV50" s="87">
        <f>(AU50-BD50)/ABS(BD50)</f>
        <v>-6.5573770491803279E-3</v>
      </c>
      <c r="AW50" s="20">
        <v>123</v>
      </c>
      <c r="AX50" s="87">
        <f>(AW50-BF50)/ABS(BF50)</f>
        <v>0.14953271028037382</v>
      </c>
      <c r="AY50" s="93">
        <f>AW50/AT50</f>
        <v>2.46</v>
      </c>
      <c r="AZ50" s="58"/>
      <c r="BA50" s="58">
        <v>185923</v>
      </c>
      <c r="BB50" s="97" t="s">
        <v>141</v>
      </c>
      <c r="BC50" s="4">
        <v>50</v>
      </c>
      <c r="BD50" s="20">
        <v>610</v>
      </c>
      <c r="BE50" s="87">
        <f t="shared" ref="BE50" si="130">(BD50-BM50)/ABS(BM50)</f>
        <v>-8.408408408408409E-2</v>
      </c>
      <c r="BF50" s="20">
        <v>107</v>
      </c>
      <c r="BG50" s="87">
        <f>(BF50-BO50)/ABS(BO50)</f>
        <v>-0.10833333333333334</v>
      </c>
      <c r="BH50" s="93">
        <f t="shared" ref="BH50:BH52" si="131">BF50/BC50</f>
        <v>2.14</v>
      </c>
      <c r="BI50" s="58"/>
      <c r="BJ50" s="58">
        <v>185923</v>
      </c>
      <c r="BK50" s="97" t="s">
        <v>141</v>
      </c>
      <c r="BL50" s="4">
        <v>50</v>
      </c>
      <c r="BM50" s="20">
        <v>666</v>
      </c>
      <c r="BN50" s="87">
        <f t="shared" ref="BN50" si="132">(BM50-BV50)/ABS(BV50)</f>
        <v>-4.4843049327354259E-3</v>
      </c>
      <c r="BO50" s="20">
        <v>120</v>
      </c>
      <c r="BP50" s="87">
        <f t="shared" ref="BP50" si="133">(BO50-BX50)/ABS(BX50)</f>
        <v>-9.0909090909090912E-2</v>
      </c>
      <c r="BQ50" s="93">
        <f t="shared" si="129"/>
        <v>2.4</v>
      </c>
      <c r="BR50" s="58"/>
      <c r="BS50" s="58">
        <v>185923</v>
      </c>
      <c r="BT50" s="97" t="s">
        <v>105</v>
      </c>
      <c r="BU50" s="4">
        <v>50</v>
      </c>
      <c r="BV50" s="20">
        <v>669</v>
      </c>
      <c r="BW50" s="78" t="s">
        <v>82</v>
      </c>
      <c r="BX50" s="20">
        <v>132</v>
      </c>
      <c r="BY50" s="78" t="s">
        <v>82</v>
      </c>
      <c r="BZ50" s="93">
        <f t="shared" si="40"/>
        <v>2.64</v>
      </c>
      <c r="CA50" s="97"/>
      <c r="CB50" s="4"/>
      <c r="CC50" s="5"/>
      <c r="CD50" s="6"/>
      <c r="CE50" s="20"/>
      <c r="CF50" s="3"/>
      <c r="CG50" s="20"/>
      <c r="CH50" s="3"/>
      <c r="CI50" s="113"/>
      <c r="CJ50" s="6"/>
      <c r="CK50" s="20"/>
      <c r="CL50" s="8"/>
      <c r="CM50" s="20"/>
      <c r="CN50" s="8"/>
      <c r="CO50" s="29"/>
    </row>
    <row r="51" spans="1:93" x14ac:dyDescent="0.25">
      <c r="A51" s="97"/>
      <c r="B51" s="101">
        <v>185595</v>
      </c>
      <c r="C51" s="97" t="s">
        <v>182</v>
      </c>
      <c r="D51" s="140"/>
      <c r="E51" s="7"/>
      <c r="F51" s="78"/>
      <c r="G51" s="7"/>
      <c r="H51" s="280" t="s">
        <v>158</v>
      </c>
      <c r="I51" s="200"/>
      <c r="J51" s="97"/>
      <c r="K51" s="101">
        <v>185595</v>
      </c>
      <c r="L51" s="97" t="s">
        <v>182</v>
      </c>
      <c r="M51" s="140"/>
      <c r="N51" s="7"/>
      <c r="O51" s="78"/>
      <c r="P51" s="7"/>
      <c r="Q51" s="280" t="s">
        <v>158</v>
      </c>
      <c r="R51" s="200"/>
      <c r="S51" s="75"/>
      <c r="T51" s="101">
        <v>185595</v>
      </c>
      <c r="U51" s="97" t="s">
        <v>182</v>
      </c>
      <c r="V51" s="4">
        <v>10</v>
      </c>
      <c r="W51" s="5">
        <v>123</v>
      </c>
      <c r="X51" s="78"/>
      <c r="Y51" s="20">
        <v>14</v>
      </c>
      <c r="Z51" s="226"/>
      <c r="AA51" s="191">
        <f t="shared" si="109"/>
        <v>1.4</v>
      </c>
      <c r="AB51" s="58"/>
      <c r="AC51" s="101">
        <v>185595</v>
      </c>
      <c r="AD51" s="97" t="s">
        <v>182</v>
      </c>
      <c r="AE51" s="4"/>
      <c r="AF51" s="20"/>
      <c r="AG51" s="87"/>
      <c r="AH51" s="20"/>
      <c r="AI51" s="172" t="s">
        <v>158</v>
      </c>
      <c r="AJ51" s="191"/>
      <c r="AK51" s="6">
        <v>10</v>
      </c>
      <c r="AL51" s="20">
        <v>81</v>
      </c>
      <c r="AM51" s="227"/>
      <c r="AN51" s="20">
        <v>13</v>
      </c>
      <c r="AO51" s="78"/>
      <c r="AP51" s="84">
        <f t="shared" si="14"/>
        <v>1.3</v>
      </c>
      <c r="AQ51" s="75"/>
      <c r="AR51" s="101">
        <v>185595</v>
      </c>
      <c r="AS51" s="106" t="s">
        <v>155</v>
      </c>
      <c r="AT51" s="30"/>
      <c r="AU51" s="35"/>
      <c r="AV51" s="172"/>
      <c r="AW51" s="35"/>
      <c r="AX51" s="156" t="s">
        <v>149</v>
      </c>
      <c r="AY51" s="151"/>
      <c r="AZ51" s="58"/>
      <c r="BA51" s="58">
        <v>185595</v>
      </c>
      <c r="BB51" s="97" t="s">
        <v>155</v>
      </c>
      <c r="BC51" s="4">
        <v>5</v>
      </c>
      <c r="BD51" s="20">
        <v>113</v>
      </c>
      <c r="BE51" s="165"/>
      <c r="BF51" s="20">
        <v>13</v>
      </c>
      <c r="BG51" s="165"/>
      <c r="BH51" s="93">
        <f>BF51/BC51</f>
        <v>2.6</v>
      </c>
      <c r="BI51" s="58"/>
      <c r="BJ51" s="101">
        <v>185595</v>
      </c>
      <c r="BK51" s="106" t="s">
        <v>106</v>
      </c>
      <c r="BL51" s="4"/>
      <c r="BM51" s="20"/>
      <c r="BN51" s="87"/>
      <c r="BO51" s="20"/>
      <c r="BP51" s="156" t="s">
        <v>124</v>
      </c>
      <c r="BQ51" s="93"/>
      <c r="BR51" s="58"/>
      <c r="BS51" s="58">
        <v>185595</v>
      </c>
      <c r="BT51" s="97" t="s">
        <v>106</v>
      </c>
      <c r="BU51" s="4">
        <v>5</v>
      </c>
      <c r="BV51" s="20">
        <v>93</v>
      </c>
      <c r="BW51" s="78" t="s">
        <v>82</v>
      </c>
      <c r="BX51" s="20">
        <v>10</v>
      </c>
      <c r="BY51" s="78" t="s">
        <v>82</v>
      </c>
      <c r="BZ51" s="93">
        <f t="shared" si="40"/>
        <v>2</v>
      </c>
      <c r="CA51" s="97"/>
      <c r="CB51" s="4"/>
      <c r="CC51" s="5"/>
      <c r="CD51" s="6"/>
      <c r="CE51" s="20"/>
      <c r="CF51" s="3"/>
      <c r="CG51" s="20"/>
      <c r="CH51" s="3"/>
      <c r="CI51" s="113"/>
      <c r="CJ51" s="6"/>
      <c r="CK51" s="20"/>
      <c r="CL51" s="8"/>
      <c r="CM51" s="20"/>
      <c r="CN51" s="8"/>
      <c r="CO51" s="29"/>
    </row>
    <row r="52" spans="1:93" x14ac:dyDescent="0.25">
      <c r="A52" s="97"/>
      <c r="B52" s="101">
        <v>185598</v>
      </c>
      <c r="C52" s="106" t="s">
        <v>183</v>
      </c>
      <c r="D52" s="140">
        <v>21</v>
      </c>
      <c r="E52" s="7">
        <v>159</v>
      </c>
      <c r="F52" s="78"/>
      <c r="G52" s="7">
        <v>40</v>
      </c>
      <c r="H52" s="280"/>
      <c r="I52" s="200">
        <f t="shared" si="127"/>
        <v>1.9047619047619047</v>
      </c>
      <c r="J52" s="97"/>
      <c r="K52" s="101">
        <v>185598</v>
      </c>
      <c r="L52" s="106" t="s">
        <v>183</v>
      </c>
      <c r="M52" s="140"/>
      <c r="N52" s="7"/>
      <c r="O52" s="78"/>
      <c r="P52" s="7"/>
      <c r="Q52" s="280" t="s">
        <v>158</v>
      </c>
      <c r="R52" s="200"/>
      <c r="S52" s="75"/>
      <c r="T52" s="101">
        <v>185598</v>
      </c>
      <c r="U52" s="106" t="s">
        <v>183</v>
      </c>
      <c r="V52" s="30"/>
      <c r="W52" s="31"/>
      <c r="X52" s="78"/>
      <c r="Y52" s="35"/>
      <c r="Z52" s="226" t="s">
        <v>158</v>
      </c>
      <c r="AA52" s="191"/>
      <c r="AB52" s="58"/>
      <c r="AC52" s="101">
        <v>185598</v>
      </c>
      <c r="AD52" s="106" t="s">
        <v>183</v>
      </c>
      <c r="AE52" s="30"/>
      <c r="AF52" s="35"/>
      <c r="AG52" s="87"/>
      <c r="AH52" s="35"/>
      <c r="AI52" s="172" t="s">
        <v>158</v>
      </c>
      <c r="AJ52" s="191"/>
      <c r="AK52" s="32"/>
      <c r="AL52" s="35"/>
      <c r="AM52" s="226"/>
      <c r="AN52" s="35"/>
      <c r="AO52" s="226" t="s">
        <v>158</v>
      </c>
      <c r="AP52" s="84"/>
      <c r="AQ52" s="75"/>
      <c r="AR52" s="101">
        <v>185598</v>
      </c>
      <c r="AS52" s="106" t="s">
        <v>154</v>
      </c>
      <c r="AT52" s="30"/>
      <c r="AU52" s="35"/>
      <c r="AV52" s="172"/>
      <c r="AW52" s="35"/>
      <c r="AX52" s="156" t="s">
        <v>149</v>
      </c>
      <c r="AY52" s="151"/>
      <c r="AZ52" s="58"/>
      <c r="BA52" s="58">
        <v>185598</v>
      </c>
      <c r="BB52" s="97" t="s">
        <v>154</v>
      </c>
      <c r="BC52" s="4">
        <v>15</v>
      </c>
      <c r="BD52" s="20">
        <v>185</v>
      </c>
      <c r="BE52" s="165"/>
      <c r="BF52" s="20">
        <v>35</v>
      </c>
      <c r="BG52" s="165"/>
      <c r="BH52" s="93">
        <f t="shared" si="131"/>
        <v>2.3333333333333335</v>
      </c>
      <c r="BI52" s="58"/>
      <c r="BJ52" s="101">
        <v>185598</v>
      </c>
      <c r="BK52" s="106" t="s">
        <v>107</v>
      </c>
      <c r="BL52" s="4"/>
      <c r="BM52" s="20"/>
      <c r="BN52" s="87"/>
      <c r="BO52" s="20"/>
      <c r="BP52" s="156" t="s">
        <v>124</v>
      </c>
      <c r="BQ52" s="93"/>
      <c r="BR52" s="58"/>
      <c r="BS52" s="58">
        <v>185598</v>
      </c>
      <c r="BT52" s="97" t="s">
        <v>107</v>
      </c>
      <c r="BU52" s="4">
        <v>13</v>
      </c>
      <c r="BV52" s="20">
        <v>158</v>
      </c>
      <c r="BW52" s="78" t="s">
        <v>82</v>
      </c>
      <c r="BX52" s="20">
        <v>30</v>
      </c>
      <c r="BY52" s="78" t="s">
        <v>82</v>
      </c>
      <c r="BZ52" s="93">
        <f t="shared" si="40"/>
        <v>2.3076923076923075</v>
      </c>
      <c r="CA52" s="97"/>
      <c r="CB52" s="4"/>
      <c r="CC52" s="5"/>
      <c r="CD52" s="6"/>
      <c r="CE52" s="20"/>
      <c r="CF52" s="3"/>
      <c r="CG52" s="20"/>
      <c r="CH52" s="3"/>
      <c r="CI52" s="113"/>
      <c r="CJ52" s="270"/>
      <c r="CK52" s="271"/>
      <c r="CL52" s="271"/>
      <c r="CM52" s="271"/>
      <c r="CN52" s="271"/>
      <c r="CO52" s="272"/>
    </row>
    <row r="53" spans="1:93" x14ac:dyDescent="0.25">
      <c r="A53" s="97"/>
      <c r="B53" s="101">
        <v>185461</v>
      </c>
      <c r="C53" s="106" t="s">
        <v>184</v>
      </c>
      <c r="D53" s="140">
        <v>25</v>
      </c>
      <c r="E53" s="7">
        <v>138</v>
      </c>
      <c r="F53" s="78"/>
      <c r="G53" s="7">
        <v>27</v>
      </c>
      <c r="H53" s="280"/>
      <c r="I53" s="200">
        <f t="shared" si="127"/>
        <v>1.08</v>
      </c>
      <c r="J53" s="97"/>
      <c r="K53" s="101">
        <v>185461</v>
      </c>
      <c r="L53" s="106" t="s">
        <v>184</v>
      </c>
      <c r="M53" s="140"/>
      <c r="N53" s="7"/>
      <c r="O53" s="78"/>
      <c r="P53" s="7"/>
      <c r="Q53" s="280" t="s">
        <v>158</v>
      </c>
      <c r="R53" s="200"/>
      <c r="S53" s="75"/>
      <c r="T53" s="101">
        <v>185461</v>
      </c>
      <c r="U53" s="106" t="s">
        <v>184</v>
      </c>
      <c r="V53" s="30">
        <v>25</v>
      </c>
      <c r="W53" s="31">
        <v>104</v>
      </c>
      <c r="X53" s="78"/>
      <c r="Y53" s="35">
        <v>17</v>
      </c>
      <c r="Z53" s="226"/>
      <c r="AA53" s="191">
        <f t="shared" si="109"/>
        <v>0.68</v>
      </c>
      <c r="AB53" s="58"/>
      <c r="AC53" s="101">
        <v>185461</v>
      </c>
      <c r="AD53" s="106" t="s">
        <v>184</v>
      </c>
      <c r="AE53" s="30"/>
      <c r="AF53" s="35"/>
      <c r="AG53" s="87"/>
      <c r="AH53" s="35"/>
      <c r="AI53" s="172" t="s">
        <v>158</v>
      </c>
      <c r="AJ53" s="191"/>
      <c r="AK53" s="32"/>
      <c r="AL53" s="35"/>
      <c r="AM53" s="226"/>
      <c r="AN53" s="35"/>
      <c r="AO53" s="226" t="s">
        <v>158</v>
      </c>
      <c r="AP53" s="84"/>
      <c r="AQ53" s="75"/>
      <c r="AR53" s="58">
        <v>185461</v>
      </c>
      <c r="AS53" s="97" t="s">
        <v>142</v>
      </c>
      <c r="AT53" s="4">
        <v>25</v>
      </c>
      <c r="AU53" s="35">
        <v>93</v>
      </c>
      <c r="AV53" s="165"/>
      <c r="AW53" s="35">
        <v>20</v>
      </c>
      <c r="AX53" s="165"/>
      <c r="AY53" s="93">
        <f t="shared" ref="AY53:AY58" si="134">AW53/AT53</f>
        <v>0.8</v>
      </c>
      <c r="AZ53" s="58"/>
      <c r="BA53" s="101">
        <v>185461</v>
      </c>
      <c r="BB53" s="106" t="s">
        <v>142</v>
      </c>
      <c r="BC53" s="30"/>
      <c r="BD53" s="35"/>
      <c r="BE53" s="156"/>
      <c r="BF53" s="35"/>
      <c r="BG53" s="156" t="s">
        <v>149</v>
      </c>
      <c r="BH53" s="151"/>
      <c r="BI53" s="58"/>
      <c r="BJ53" s="58">
        <v>185461</v>
      </c>
      <c r="BK53" s="97" t="s">
        <v>142</v>
      </c>
      <c r="BL53" s="4">
        <v>25</v>
      </c>
      <c r="BM53" s="20">
        <v>104</v>
      </c>
      <c r="BN53" s="87" t="s">
        <v>129</v>
      </c>
      <c r="BO53" s="20">
        <v>16</v>
      </c>
      <c r="BP53" s="87" t="s">
        <v>129</v>
      </c>
      <c r="BQ53" s="93">
        <f>BO53/BL53</f>
        <v>0.64</v>
      </c>
      <c r="BR53" s="58"/>
      <c r="BS53" s="58"/>
      <c r="BT53" s="97"/>
      <c r="BU53" s="4"/>
      <c r="BV53" s="20"/>
      <c r="BW53" s="78"/>
      <c r="BX53" s="20"/>
      <c r="BY53" s="78"/>
      <c r="BZ53" s="93"/>
      <c r="CA53" s="97"/>
      <c r="CB53" s="4"/>
      <c r="CC53" s="5"/>
      <c r="CD53" s="6"/>
      <c r="CE53" s="20"/>
      <c r="CF53" s="3"/>
      <c r="CG53" s="20"/>
      <c r="CH53" s="3"/>
      <c r="CI53" s="113"/>
      <c r="CJ53" s="6"/>
      <c r="CK53" s="20"/>
      <c r="CL53" s="8"/>
      <c r="CM53" s="20"/>
      <c r="CN53" s="8"/>
      <c r="CO53" s="29"/>
    </row>
    <row r="54" spans="1:93" x14ac:dyDescent="0.25">
      <c r="A54" s="97"/>
      <c r="B54" s="58">
        <v>185437</v>
      </c>
      <c r="C54" s="97" t="s">
        <v>32</v>
      </c>
      <c r="D54" s="288">
        <v>56</v>
      </c>
      <c r="E54" s="283">
        <v>470</v>
      </c>
      <c r="F54" s="78">
        <f t="shared" ref="F54:F59" si="135">(E54-N54)/ABS(N54)</f>
        <v>0.12709832134292565</v>
      </c>
      <c r="G54" s="283">
        <v>178</v>
      </c>
      <c r="H54" s="279">
        <f>(G54-P54)/ABS(P54)</f>
        <v>0.19463087248322147</v>
      </c>
      <c r="I54" s="200">
        <f t="shared" ref="I54:I59" si="136">G54/D54</f>
        <v>3.1785714285714284</v>
      </c>
      <c r="J54" s="97"/>
      <c r="K54" s="58">
        <v>185437</v>
      </c>
      <c r="L54" s="97" t="s">
        <v>32</v>
      </c>
      <c r="M54" s="288">
        <v>56</v>
      </c>
      <c r="N54" s="283">
        <v>417</v>
      </c>
      <c r="O54" s="78">
        <f t="shared" ref="O54" si="137">(N54-W54)/ABS(W54)</f>
        <v>8.0310880829015538E-2</v>
      </c>
      <c r="P54" s="283">
        <v>149</v>
      </c>
      <c r="Q54" s="279">
        <f>(P54-Y54)/ABS(Y54)</f>
        <v>8.7591240875912413E-2</v>
      </c>
      <c r="R54" s="200">
        <f t="shared" ref="R54" si="138">P54/M54</f>
        <v>2.6607142857142856</v>
      </c>
      <c r="S54" s="75"/>
      <c r="T54" s="58">
        <v>185437</v>
      </c>
      <c r="U54" s="97" t="s">
        <v>32</v>
      </c>
      <c r="V54" s="4">
        <v>56</v>
      </c>
      <c r="W54" s="5">
        <v>386</v>
      </c>
      <c r="X54" s="78">
        <f t="shared" si="69"/>
        <v>-4.2183622828784122E-2</v>
      </c>
      <c r="Y54" s="20">
        <v>137</v>
      </c>
      <c r="Z54" s="78">
        <f>(Y54-AH54)/ABS(AH54)</f>
        <v>-8.0536912751677847E-2</v>
      </c>
      <c r="AA54" s="191">
        <f t="shared" ref="AA54:AA63" si="139">Y54/V54</f>
        <v>2.4464285714285716</v>
      </c>
      <c r="AB54" s="58"/>
      <c r="AC54" s="58">
        <v>185437</v>
      </c>
      <c r="AD54" s="97" t="s">
        <v>32</v>
      </c>
      <c r="AE54" s="4">
        <v>56</v>
      </c>
      <c r="AF54" s="20">
        <v>403</v>
      </c>
      <c r="AG54" s="87">
        <f t="shared" si="11"/>
        <v>-9.8280098280098278E-3</v>
      </c>
      <c r="AH54" s="20">
        <v>149</v>
      </c>
      <c r="AI54" s="87">
        <f t="shared" si="12"/>
        <v>-0.1130952380952381</v>
      </c>
      <c r="AJ54" s="191">
        <f t="shared" ref="AJ54:AJ63" si="140">AH54/AE54</f>
        <v>2.6607142857142856</v>
      </c>
      <c r="AK54" s="6">
        <v>56</v>
      </c>
      <c r="AL54" s="20">
        <v>407</v>
      </c>
      <c r="AM54" s="78">
        <f>(AL54-AU54)/ABS(AU54)</f>
        <v>2.4630541871921183E-3</v>
      </c>
      <c r="AN54" s="20">
        <v>168</v>
      </c>
      <c r="AO54" s="78">
        <f>(AN54-AW54)/ABS(AW54)</f>
        <v>0.15068493150684931</v>
      </c>
      <c r="AP54" s="84">
        <f t="shared" si="14"/>
        <v>3</v>
      </c>
      <c r="AQ54" s="75"/>
      <c r="AR54" s="58">
        <v>185437</v>
      </c>
      <c r="AS54" s="97" t="s">
        <v>32</v>
      </c>
      <c r="AT54" s="4">
        <v>56</v>
      </c>
      <c r="AU54" s="20">
        <v>406</v>
      </c>
      <c r="AV54" s="87">
        <f t="shared" ref="AV54:AV60" si="141">(AU54-BD54)/ABS(BD54)</f>
        <v>-0.23970037453183521</v>
      </c>
      <c r="AW54" s="20">
        <v>146</v>
      </c>
      <c r="AX54" s="87">
        <f t="shared" ref="AX54:AX60" si="142">(AW54-BF54)/ABS(BF54)</f>
        <v>-0.29468599033816423</v>
      </c>
      <c r="AY54" s="93">
        <f t="shared" si="134"/>
        <v>2.6071428571428572</v>
      </c>
      <c r="AZ54" s="58"/>
      <c r="BA54" s="58">
        <v>185437</v>
      </c>
      <c r="BB54" s="97" t="s">
        <v>32</v>
      </c>
      <c r="BC54" s="4">
        <v>56</v>
      </c>
      <c r="BD54" s="20">
        <v>534</v>
      </c>
      <c r="BE54" s="87">
        <f t="shared" ref="BE54:BE60" si="143">(BD54-BM54)/ABS(BM54)</f>
        <v>0.18141592920353983</v>
      </c>
      <c r="BF54" s="20">
        <v>207</v>
      </c>
      <c r="BG54" s="87">
        <f>(BF54-BO54)/ABS(BO54)</f>
        <v>0.10106382978723404</v>
      </c>
      <c r="BH54" s="93">
        <f t="shared" ref="BH54" si="144">BF54/BC54</f>
        <v>3.6964285714285716</v>
      </c>
      <c r="BI54" s="58"/>
      <c r="BJ54" s="58">
        <v>185437</v>
      </c>
      <c r="BK54" s="97" t="s">
        <v>32</v>
      </c>
      <c r="BL54" s="4">
        <v>56</v>
      </c>
      <c r="BM54" s="20">
        <v>452</v>
      </c>
      <c r="BN54" s="87">
        <f>(BM54-BV54)/ABS(BV54)</f>
        <v>-5.8333333333333334E-2</v>
      </c>
      <c r="BO54" s="20">
        <v>188</v>
      </c>
      <c r="BP54" s="87">
        <f>(BO54-BX54)/ABS(BX54)</f>
        <v>-9.1787439613526575E-2</v>
      </c>
      <c r="BQ54" s="93">
        <f t="shared" si="129"/>
        <v>3.3571428571428572</v>
      </c>
      <c r="BR54" s="58"/>
      <c r="BS54" s="58">
        <v>185437</v>
      </c>
      <c r="BT54" s="97" t="s">
        <v>32</v>
      </c>
      <c r="BU54" s="4">
        <v>56</v>
      </c>
      <c r="BV54" s="20">
        <v>480</v>
      </c>
      <c r="BW54" s="87">
        <f>(BV54-CE54)/ABS(CE54)</f>
        <v>2.7837259100642397E-2</v>
      </c>
      <c r="BX54" s="20">
        <v>207</v>
      </c>
      <c r="BY54" s="87">
        <f>(BX54-CG54)/ABS(CG54)</f>
        <v>4.5454545454545456E-2</v>
      </c>
      <c r="BZ54" s="93">
        <f t="shared" si="40"/>
        <v>3.6964285714285716</v>
      </c>
      <c r="CA54" s="97"/>
      <c r="CB54" s="4">
        <v>185437</v>
      </c>
      <c r="CC54" s="5" t="s">
        <v>32</v>
      </c>
      <c r="CD54" s="6">
        <v>56</v>
      </c>
      <c r="CE54" s="20">
        <v>467</v>
      </c>
      <c r="CF54" s="3">
        <f>(CE54-CK54)/ABS(CK54)</f>
        <v>-3.711340206185567E-2</v>
      </c>
      <c r="CG54" s="20">
        <v>198</v>
      </c>
      <c r="CH54" s="3">
        <f>(CG54-CM54)/ABS(CM54)</f>
        <v>2.5906735751295335E-2</v>
      </c>
      <c r="CI54" s="113">
        <f>CG54/CD54</f>
        <v>3.5357142857142856</v>
      </c>
      <c r="CJ54" s="6">
        <v>56</v>
      </c>
      <c r="CK54" s="20">
        <v>485</v>
      </c>
      <c r="CL54" s="8">
        <v>0.17718446601941748</v>
      </c>
      <c r="CM54" s="20">
        <v>193</v>
      </c>
      <c r="CN54" s="8">
        <v>0</v>
      </c>
      <c r="CO54" s="29">
        <f t="shared" ref="CO54:CO67" si="145">CM54/CJ54</f>
        <v>3.4464285714285716</v>
      </c>
    </row>
    <row r="55" spans="1:93" x14ac:dyDescent="0.25">
      <c r="A55" s="97"/>
      <c r="B55" s="58">
        <v>185889</v>
      </c>
      <c r="C55" s="97" t="s">
        <v>198</v>
      </c>
      <c r="D55" s="288">
        <v>65</v>
      </c>
      <c r="E55" s="283">
        <v>372</v>
      </c>
      <c r="F55" s="78">
        <f t="shared" si="135"/>
        <v>-5.3475935828877002E-3</v>
      </c>
      <c r="G55" s="283">
        <v>90</v>
      </c>
      <c r="H55" s="279">
        <f t="shared" ref="H55:H59" si="146">(G55-P55)/ABS(P55)</f>
        <v>5.8823529411764705E-2</v>
      </c>
      <c r="I55" s="200">
        <f t="shared" si="136"/>
        <v>1.3846153846153846</v>
      </c>
      <c r="J55" s="97"/>
      <c r="K55" s="58">
        <v>185889</v>
      </c>
      <c r="L55" s="97" t="s">
        <v>198</v>
      </c>
      <c r="M55" s="288">
        <v>65</v>
      </c>
      <c r="N55" s="283">
        <v>374</v>
      </c>
      <c r="O55" s="78">
        <f t="shared" ref="O55:O60" si="147">(N55-W55)/ABS(W55)</f>
        <v>7.1633237822349566E-2</v>
      </c>
      <c r="P55" s="283">
        <v>85</v>
      </c>
      <c r="Q55" s="279">
        <f t="shared" ref="Q55:Q60" si="148">(P55-Y55)/ABS(Y55)</f>
        <v>3.6585365853658534E-2</v>
      </c>
      <c r="R55" s="200">
        <f t="shared" ref="R55:R60" si="149">P55/M55</f>
        <v>1.3076923076923077</v>
      </c>
      <c r="S55" s="75"/>
      <c r="T55" s="58">
        <v>185889</v>
      </c>
      <c r="U55" s="97" t="s">
        <v>198</v>
      </c>
      <c r="V55" s="4">
        <v>65</v>
      </c>
      <c r="W55" s="5">
        <v>349</v>
      </c>
      <c r="X55" s="78">
        <f t="shared" si="69"/>
        <v>0.5240174672489083</v>
      </c>
      <c r="Y55" s="20">
        <v>82</v>
      </c>
      <c r="Z55" s="78">
        <f t="shared" ref="Z55:Z63" si="150">(Y55-AH55)/ABS(AH55)</f>
        <v>0.60784313725490191</v>
      </c>
      <c r="AA55" s="191">
        <f t="shared" si="139"/>
        <v>1.2615384615384615</v>
      </c>
      <c r="AB55" s="58"/>
      <c r="AC55" s="58">
        <v>185889</v>
      </c>
      <c r="AD55" s="97" t="s">
        <v>185</v>
      </c>
      <c r="AE55" s="4">
        <v>65</v>
      </c>
      <c r="AF55" s="20">
        <v>229</v>
      </c>
      <c r="AG55" s="87">
        <f t="shared" si="11"/>
        <v>0.25824175824175827</v>
      </c>
      <c r="AH55" s="20">
        <v>51</v>
      </c>
      <c r="AI55" s="87">
        <f t="shared" si="12"/>
        <v>0.13333333333333333</v>
      </c>
      <c r="AJ55" s="191">
        <f t="shared" si="140"/>
        <v>0.7846153846153846</v>
      </c>
      <c r="AK55" s="6">
        <v>46</v>
      </c>
      <c r="AL55" s="20">
        <v>182</v>
      </c>
      <c r="AM55" s="78">
        <f>(AL55-AU55)/ABS(AU55)</f>
        <v>-0.12918660287081341</v>
      </c>
      <c r="AN55" s="20">
        <v>45</v>
      </c>
      <c r="AO55" s="78">
        <f>(AN55-AW55)/ABS(AW55)</f>
        <v>-0.13461538461538461</v>
      </c>
      <c r="AP55" s="84">
        <f t="shared" si="14"/>
        <v>0.97826086956521741</v>
      </c>
      <c r="AQ55" s="75"/>
      <c r="AR55" s="58">
        <v>185889</v>
      </c>
      <c r="AS55" s="97" t="s">
        <v>150</v>
      </c>
      <c r="AT55" s="4">
        <v>46</v>
      </c>
      <c r="AU55" s="20">
        <v>209</v>
      </c>
      <c r="AV55" s="87">
        <f t="shared" si="141"/>
        <v>2.9556650246305417E-2</v>
      </c>
      <c r="AW55" s="20">
        <v>52</v>
      </c>
      <c r="AX55" s="87">
        <f t="shared" si="142"/>
        <v>0.18181818181818182</v>
      </c>
      <c r="AY55" s="93">
        <f t="shared" si="134"/>
        <v>1.1304347826086956</v>
      </c>
      <c r="AZ55" s="58"/>
      <c r="BA55" s="58">
        <v>185889</v>
      </c>
      <c r="BB55" s="97" t="s">
        <v>150</v>
      </c>
      <c r="BC55" s="4">
        <v>36</v>
      </c>
      <c r="BD55" s="20">
        <v>203</v>
      </c>
      <c r="BE55" s="87" t="s">
        <v>129</v>
      </c>
      <c r="BF55" s="20">
        <v>44</v>
      </c>
      <c r="BG55" s="87" t="s">
        <v>129</v>
      </c>
      <c r="BH55" s="93">
        <f>BF55/BC55</f>
        <v>1.2222222222222223</v>
      </c>
      <c r="BI55" s="58"/>
      <c r="BJ55" s="58"/>
      <c r="BK55" s="97"/>
      <c r="BL55" s="4"/>
      <c r="BM55" s="20"/>
      <c r="BN55" s="87"/>
      <c r="BO55" s="20"/>
      <c r="BP55" s="87"/>
      <c r="BQ55" s="93"/>
      <c r="BR55" s="58"/>
      <c r="BS55" s="58"/>
      <c r="BT55" s="97"/>
      <c r="BU55" s="4"/>
      <c r="BV55" s="20"/>
      <c r="BW55" s="87"/>
      <c r="BX55" s="20"/>
      <c r="BY55" s="87"/>
      <c r="BZ55" s="93"/>
      <c r="CA55" s="97"/>
      <c r="CB55" s="74"/>
      <c r="CC55" s="18"/>
      <c r="CD55" s="2"/>
      <c r="CE55" s="20"/>
      <c r="CF55" s="19"/>
      <c r="CG55" s="20"/>
      <c r="CH55" s="19"/>
      <c r="CI55" s="74"/>
      <c r="CJ55" s="270"/>
      <c r="CK55" s="271"/>
      <c r="CL55" s="271"/>
      <c r="CM55" s="271"/>
      <c r="CN55" s="271"/>
      <c r="CO55" s="272"/>
    </row>
    <row r="56" spans="1:93" x14ac:dyDescent="0.25">
      <c r="A56" s="97"/>
      <c r="B56" s="58">
        <v>185211</v>
      </c>
      <c r="C56" s="97" t="s">
        <v>186</v>
      </c>
      <c r="D56" s="288">
        <v>35</v>
      </c>
      <c r="E56" s="283">
        <v>531</v>
      </c>
      <c r="F56" s="78">
        <f t="shared" si="135"/>
        <v>-5.6838365896980464E-2</v>
      </c>
      <c r="G56" s="283">
        <v>147</v>
      </c>
      <c r="H56" s="279">
        <f t="shared" si="146"/>
        <v>-0.21390374331550802</v>
      </c>
      <c r="I56" s="200">
        <f t="shared" si="136"/>
        <v>4.2</v>
      </c>
      <c r="J56" s="97"/>
      <c r="K56" s="58">
        <v>185211</v>
      </c>
      <c r="L56" s="97" t="s">
        <v>186</v>
      </c>
      <c r="M56" s="288">
        <v>35</v>
      </c>
      <c r="N56" s="283">
        <v>563</v>
      </c>
      <c r="O56" s="78">
        <f t="shared" si="147"/>
        <v>3.5650623885918001E-3</v>
      </c>
      <c r="P56" s="283">
        <v>187</v>
      </c>
      <c r="Q56" s="279">
        <f t="shared" si="148"/>
        <v>0</v>
      </c>
      <c r="R56" s="200">
        <f t="shared" si="149"/>
        <v>5.3428571428571425</v>
      </c>
      <c r="S56" s="75"/>
      <c r="T56" s="58">
        <v>185211</v>
      </c>
      <c r="U56" s="97" t="s">
        <v>186</v>
      </c>
      <c r="V56" s="4">
        <v>35</v>
      </c>
      <c r="W56" s="5">
        <v>561</v>
      </c>
      <c r="X56" s="78">
        <f t="shared" si="69"/>
        <v>3.125E-2</v>
      </c>
      <c r="Y56" s="20">
        <v>187</v>
      </c>
      <c r="Z56" s="78">
        <f t="shared" si="150"/>
        <v>2.7472527472527472E-2</v>
      </c>
      <c r="AA56" s="191">
        <f t="shared" si="139"/>
        <v>5.3428571428571425</v>
      </c>
      <c r="AB56" s="58"/>
      <c r="AC56" s="58">
        <v>185211</v>
      </c>
      <c r="AD56" s="97" t="s">
        <v>186</v>
      </c>
      <c r="AE56" s="4">
        <v>35</v>
      </c>
      <c r="AF56" s="20">
        <v>544</v>
      </c>
      <c r="AG56" s="87">
        <f t="shared" si="11"/>
        <v>9.4567404426559351E-2</v>
      </c>
      <c r="AH56" s="20">
        <v>182</v>
      </c>
      <c r="AI56" s="87">
        <f t="shared" si="12"/>
        <v>0.25517241379310346</v>
      </c>
      <c r="AJ56" s="191">
        <f t="shared" si="140"/>
        <v>5.2</v>
      </c>
      <c r="AK56" s="6">
        <v>35</v>
      </c>
      <c r="AL56" s="20">
        <v>497</v>
      </c>
      <c r="AM56" s="78">
        <f>(AL56-AU56)/ABS(AU56)</f>
        <v>0</v>
      </c>
      <c r="AN56" s="20">
        <v>145</v>
      </c>
      <c r="AO56" s="78">
        <f>(AN56-AW56)/ABS(AW56)</f>
        <v>0.23931623931623933</v>
      </c>
      <c r="AP56" s="84">
        <f t="shared" si="14"/>
        <v>4.1428571428571432</v>
      </c>
      <c r="AQ56" s="75"/>
      <c r="AR56" s="58">
        <v>185211</v>
      </c>
      <c r="AS56" s="97" t="s">
        <v>123</v>
      </c>
      <c r="AT56" s="4">
        <v>25</v>
      </c>
      <c r="AU56" s="20">
        <v>497</v>
      </c>
      <c r="AV56" s="87">
        <f t="shared" si="141"/>
        <v>5.9701492537313432E-2</v>
      </c>
      <c r="AW56" s="20">
        <v>117</v>
      </c>
      <c r="AX56" s="87">
        <f t="shared" si="142"/>
        <v>-5.6451612903225805E-2</v>
      </c>
      <c r="AY56" s="93">
        <f t="shared" si="134"/>
        <v>4.68</v>
      </c>
      <c r="AZ56" s="58"/>
      <c r="BA56" s="58">
        <v>185211</v>
      </c>
      <c r="BB56" s="97" t="s">
        <v>123</v>
      </c>
      <c r="BC56" s="4">
        <v>25</v>
      </c>
      <c r="BD56" s="20">
        <v>469</v>
      </c>
      <c r="BE56" s="87">
        <f t="shared" si="143"/>
        <v>3.5320088300220751E-2</v>
      </c>
      <c r="BF56" s="20">
        <v>124</v>
      </c>
      <c r="BG56" s="87">
        <f>(BF56-BO56)/ABS(BO56)</f>
        <v>0.12727272727272726</v>
      </c>
      <c r="BH56" s="93">
        <f t="shared" ref="BH56:BH58" si="151">BF56/BC56</f>
        <v>4.96</v>
      </c>
      <c r="BI56" s="58"/>
      <c r="BJ56" s="58">
        <v>185211</v>
      </c>
      <c r="BK56" s="97" t="s">
        <v>123</v>
      </c>
      <c r="BL56" s="4">
        <v>25</v>
      </c>
      <c r="BM56" s="20">
        <v>453</v>
      </c>
      <c r="BN56" s="87">
        <f>(BM56-BV56)/ABS(BV56)</f>
        <v>-2.159827213822894E-2</v>
      </c>
      <c r="BO56" s="20">
        <v>110</v>
      </c>
      <c r="BP56" s="87">
        <f>(BO56-BX56)/ABS(BX56)</f>
        <v>0.13402061855670103</v>
      </c>
      <c r="BQ56" s="93">
        <f t="shared" si="129"/>
        <v>4.4000000000000004</v>
      </c>
      <c r="BR56" s="58"/>
      <c r="BS56" s="58">
        <v>185211</v>
      </c>
      <c r="BT56" s="97" t="s">
        <v>123</v>
      </c>
      <c r="BU56" s="4">
        <v>25</v>
      </c>
      <c r="BV56" s="20">
        <v>463</v>
      </c>
      <c r="BW56" s="87">
        <f>(BV56-CE56)/ABS(CE56)</f>
        <v>7.6744186046511634E-2</v>
      </c>
      <c r="BX56" s="20">
        <v>97</v>
      </c>
      <c r="BY56" s="87">
        <f>(BX56-CG56)/ABS(CG56)</f>
        <v>-3.9603960396039604E-2</v>
      </c>
      <c r="BZ56" s="93">
        <f t="shared" si="40"/>
        <v>3.88</v>
      </c>
      <c r="CA56" s="97"/>
      <c r="CB56" s="4">
        <v>185211</v>
      </c>
      <c r="CC56" s="5" t="s">
        <v>33</v>
      </c>
      <c r="CD56" s="6">
        <v>25</v>
      </c>
      <c r="CE56" s="20">
        <v>430</v>
      </c>
      <c r="CF56" s="3">
        <f>(CE56-CK56)/ABS(CK56)</f>
        <v>8.8607594936708861E-2</v>
      </c>
      <c r="CG56" s="20">
        <v>101</v>
      </c>
      <c r="CH56" s="3">
        <f>(CG56-CM56)/ABS(CM56)</f>
        <v>0.71186440677966101</v>
      </c>
      <c r="CI56" s="113">
        <f>CG56/CD56</f>
        <v>4.04</v>
      </c>
      <c r="CJ56" s="6">
        <v>30</v>
      </c>
      <c r="CK56" s="20">
        <v>395</v>
      </c>
      <c r="CL56" s="8">
        <v>2.5380710659898475E-3</v>
      </c>
      <c r="CM56" s="20">
        <v>59</v>
      </c>
      <c r="CN56" s="8">
        <v>-0.26250000000000001</v>
      </c>
      <c r="CO56" s="29">
        <f>CM56/CJ56</f>
        <v>1.9666666666666666</v>
      </c>
    </row>
    <row r="57" spans="1:93" x14ac:dyDescent="0.25">
      <c r="A57" s="97"/>
      <c r="B57" s="58">
        <v>185074</v>
      </c>
      <c r="C57" s="97" t="s">
        <v>187</v>
      </c>
      <c r="D57" s="288">
        <v>10</v>
      </c>
      <c r="E57" s="283">
        <v>119</v>
      </c>
      <c r="F57" s="78">
        <f t="shared" si="135"/>
        <v>-0.22222222222222221</v>
      </c>
      <c r="G57" s="283">
        <v>15</v>
      </c>
      <c r="H57" s="279">
        <f t="shared" si="146"/>
        <v>0.15384615384615385</v>
      </c>
      <c r="I57" s="200">
        <f t="shared" si="136"/>
        <v>1.5</v>
      </c>
      <c r="J57" s="97"/>
      <c r="K57" s="58">
        <v>185074</v>
      </c>
      <c r="L57" s="97" t="s">
        <v>187</v>
      </c>
      <c r="M57" s="288">
        <v>10</v>
      </c>
      <c r="N57" s="283">
        <v>153</v>
      </c>
      <c r="O57" s="78">
        <f t="shared" si="147"/>
        <v>-3.7735849056603772E-2</v>
      </c>
      <c r="P57" s="283">
        <v>13</v>
      </c>
      <c r="Q57" s="279">
        <f t="shared" si="148"/>
        <v>-0.27777777777777779</v>
      </c>
      <c r="R57" s="200">
        <f t="shared" si="149"/>
        <v>1.3</v>
      </c>
      <c r="S57" s="75"/>
      <c r="T57" s="58">
        <v>185074</v>
      </c>
      <c r="U57" s="97" t="s">
        <v>187</v>
      </c>
      <c r="V57" s="4">
        <v>10</v>
      </c>
      <c r="W57" s="5">
        <v>159</v>
      </c>
      <c r="X57" s="78">
        <f t="shared" si="69"/>
        <v>-5.3571428571428568E-2</v>
      </c>
      <c r="Y57" s="20">
        <v>18</v>
      </c>
      <c r="Z57" s="78">
        <f t="shared" si="150"/>
        <v>-0.1</v>
      </c>
      <c r="AA57" s="191">
        <f t="shared" si="139"/>
        <v>1.8</v>
      </c>
      <c r="AB57" s="58"/>
      <c r="AC57" s="58">
        <v>185074</v>
      </c>
      <c r="AD57" s="97" t="s">
        <v>187</v>
      </c>
      <c r="AE57" s="4">
        <v>10</v>
      </c>
      <c r="AF57" s="20">
        <v>168</v>
      </c>
      <c r="AG57" s="87">
        <f t="shared" si="11"/>
        <v>0.12</v>
      </c>
      <c r="AH57" s="20">
        <v>20</v>
      </c>
      <c r="AI57" s="87">
        <f t="shared" si="12"/>
        <v>0.42857142857142855</v>
      </c>
      <c r="AJ57" s="191">
        <f t="shared" si="140"/>
        <v>2</v>
      </c>
      <c r="AK57" s="6">
        <v>10</v>
      </c>
      <c r="AL57" s="20">
        <v>150</v>
      </c>
      <c r="AM57" s="78">
        <f>(AL57-AU57)/ABS(AU57)</f>
        <v>0.10294117647058823</v>
      </c>
      <c r="AN57" s="20">
        <v>14</v>
      </c>
      <c r="AO57" s="78">
        <f>(AN57-AW57)/ABS(AW57)</f>
        <v>-0.22222222222222221</v>
      </c>
      <c r="AP57" s="84">
        <f t="shared" si="14"/>
        <v>1.4</v>
      </c>
      <c r="AQ57" s="75"/>
      <c r="AR57" s="58">
        <v>185074</v>
      </c>
      <c r="AS57" s="97" t="s">
        <v>151</v>
      </c>
      <c r="AT57" s="4">
        <v>10</v>
      </c>
      <c r="AU57" s="20">
        <v>136</v>
      </c>
      <c r="AV57" s="87">
        <f t="shared" si="141"/>
        <v>-0.13924050632911392</v>
      </c>
      <c r="AW57" s="20">
        <v>18</v>
      </c>
      <c r="AX57" s="87">
        <f t="shared" si="142"/>
        <v>-5.2631578947368418E-2</v>
      </c>
      <c r="AY57" s="93">
        <f t="shared" si="134"/>
        <v>1.8</v>
      </c>
      <c r="AZ57" s="58"/>
      <c r="BA57" s="58">
        <v>185074</v>
      </c>
      <c r="BB57" s="97" t="s">
        <v>151</v>
      </c>
      <c r="BC57" s="4">
        <v>10</v>
      </c>
      <c r="BD57" s="20">
        <v>158</v>
      </c>
      <c r="BE57" s="87" t="s">
        <v>129</v>
      </c>
      <c r="BF57" s="20">
        <v>19</v>
      </c>
      <c r="BG57" s="87" t="s">
        <v>129</v>
      </c>
      <c r="BH57" s="93">
        <f t="shared" si="151"/>
        <v>1.9</v>
      </c>
      <c r="BI57" s="58"/>
      <c r="BJ57" s="58"/>
      <c r="BK57" s="97"/>
      <c r="BL57" s="4"/>
      <c r="BM57" s="20"/>
      <c r="BN57" s="87"/>
      <c r="BO57" s="20"/>
      <c r="BP57" s="87"/>
      <c r="BQ57" s="93"/>
      <c r="BR57" s="58"/>
      <c r="BS57" s="58"/>
      <c r="BT57" s="97"/>
      <c r="BU57" s="4"/>
      <c r="BV57" s="20"/>
      <c r="BW57" s="87"/>
      <c r="BX57" s="20"/>
      <c r="BY57" s="87"/>
      <c r="BZ57" s="93"/>
      <c r="CA57" s="97"/>
      <c r="CB57" s="4"/>
      <c r="CC57" s="5"/>
      <c r="CD57" s="6"/>
      <c r="CE57" s="20"/>
      <c r="CF57" s="3"/>
      <c r="CG57" s="20"/>
      <c r="CH57" s="3"/>
      <c r="CI57" s="113"/>
      <c r="CJ57" s="270"/>
      <c r="CK57" s="271"/>
      <c r="CL57" s="271"/>
      <c r="CM57" s="271"/>
      <c r="CN57" s="271"/>
      <c r="CO57" s="272"/>
    </row>
    <row r="58" spans="1:93" x14ac:dyDescent="0.25">
      <c r="A58" s="97"/>
      <c r="B58" s="58">
        <v>185212</v>
      </c>
      <c r="C58" s="97" t="s">
        <v>173</v>
      </c>
      <c r="D58" s="288">
        <v>45</v>
      </c>
      <c r="E58" s="283">
        <v>443</v>
      </c>
      <c r="F58" s="78">
        <f t="shared" si="135"/>
        <v>-1.5555555555555555E-2</v>
      </c>
      <c r="G58" s="283">
        <v>155</v>
      </c>
      <c r="H58" s="279">
        <f t="shared" si="146"/>
        <v>-4.3209876543209874E-2</v>
      </c>
      <c r="I58" s="200">
        <f t="shared" si="136"/>
        <v>3.4444444444444446</v>
      </c>
      <c r="J58" s="97"/>
      <c r="K58" s="58">
        <v>185212</v>
      </c>
      <c r="L58" s="97" t="s">
        <v>173</v>
      </c>
      <c r="M58" s="288">
        <v>45</v>
      </c>
      <c r="N58" s="283">
        <v>450</v>
      </c>
      <c r="O58" s="78">
        <f t="shared" si="147"/>
        <v>9.7560975609756101E-2</v>
      </c>
      <c r="P58" s="283">
        <v>162</v>
      </c>
      <c r="Q58" s="279">
        <f t="shared" si="148"/>
        <v>9.45945945945946E-2</v>
      </c>
      <c r="R58" s="200">
        <f t="shared" si="149"/>
        <v>3.6</v>
      </c>
      <c r="S58" s="75"/>
      <c r="T58" s="58">
        <v>185212</v>
      </c>
      <c r="U58" s="97" t="s">
        <v>173</v>
      </c>
      <c r="V58" s="4">
        <v>35</v>
      </c>
      <c r="W58" s="5">
        <v>410</v>
      </c>
      <c r="X58" s="78">
        <f t="shared" si="69"/>
        <v>0.28930817610062892</v>
      </c>
      <c r="Y58" s="20">
        <v>148</v>
      </c>
      <c r="Z58" s="78">
        <f t="shared" si="150"/>
        <v>0.48</v>
      </c>
      <c r="AA58" s="191">
        <f t="shared" si="139"/>
        <v>4.2285714285714286</v>
      </c>
      <c r="AB58" s="58"/>
      <c r="AC58" s="58">
        <v>185212</v>
      </c>
      <c r="AD58" s="97" t="s">
        <v>173</v>
      </c>
      <c r="AE58" s="4">
        <v>35</v>
      </c>
      <c r="AF58" s="20">
        <v>318</v>
      </c>
      <c r="AG58" s="87">
        <f t="shared" si="11"/>
        <v>8.1632653061224483E-2</v>
      </c>
      <c r="AH58" s="20">
        <v>100</v>
      </c>
      <c r="AI58" s="87">
        <f t="shared" si="12"/>
        <v>0.21951219512195122</v>
      </c>
      <c r="AJ58" s="191">
        <f t="shared" si="140"/>
        <v>2.8571428571428572</v>
      </c>
      <c r="AK58" s="6">
        <v>35</v>
      </c>
      <c r="AL58" s="20">
        <v>294</v>
      </c>
      <c r="AM58" s="78">
        <f>(AL58-AU58)/ABS(AU58)</f>
        <v>3.5211267605633804E-2</v>
      </c>
      <c r="AN58" s="20">
        <v>82</v>
      </c>
      <c r="AO58" s="78">
        <f>(AN58-AW58)/ABS(AW58)</f>
        <v>-0.20388349514563106</v>
      </c>
      <c r="AP58" s="84">
        <f t="shared" si="14"/>
        <v>2.342857142857143</v>
      </c>
      <c r="AQ58" s="75"/>
      <c r="AR58" s="58">
        <v>185212</v>
      </c>
      <c r="AS58" s="97" t="s">
        <v>108</v>
      </c>
      <c r="AT58" s="4">
        <v>25</v>
      </c>
      <c r="AU58" s="20">
        <v>284</v>
      </c>
      <c r="AV58" s="87">
        <f t="shared" si="141"/>
        <v>2.8985507246376812E-2</v>
      </c>
      <c r="AW58" s="20">
        <v>103</v>
      </c>
      <c r="AX58" s="87">
        <f t="shared" si="142"/>
        <v>-4.6296296296296294E-2</v>
      </c>
      <c r="AY58" s="93">
        <f t="shared" si="134"/>
        <v>4.12</v>
      </c>
      <c r="AZ58" s="58"/>
      <c r="BA58" s="58">
        <v>185212</v>
      </c>
      <c r="BB58" s="97" t="s">
        <v>108</v>
      </c>
      <c r="BC58" s="4">
        <v>25</v>
      </c>
      <c r="BD58" s="20">
        <v>276</v>
      </c>
      <c r="BE58" s="87">
        <f t="shared" si="143"/>
        <v>4.1509433962264149E-2</v>
      </c>
      <c r="BF58" s="20">
        <v>108</v>
      </c>
      <c r="BG58" s="87">
        <f>(BF58-BO58)/ABS(BO58)</f>
        <v>0.31707317073170732</v>
      </c>
      <c r="BH58" s="93">
        <f t="shared" si="151"/>
        <v>4.32</v>
      </c>
      <c r="BI58" s="58"/>
      <c r="BJ58" s="58">
        <v>185212</v>
      </c>
      <c r="BK58" s="97" t="s">
        <v>108</v>
      </c>
      <c r="BL58" s="4">
        <v>25</v>
      </c>
      <c r="BM58" s="20">
        <v>265</v>
      </c>
      <c r="BN58" s="87">
        <f>(BM58-BV58)/ABS(BV58)</f>
        <v>6.4257028112449793E-2</v>
      </c>
      <c r="BO58" s="20">
        <v>82</v>
      </c>
      <c r="BP58" s="87">
        <f>(BO58-BX58)/ABS(BX58)</f>
        <v>-0.1276595744680851</v>
      </c>
      <c r="BQ58" s="93">
        <f t="shared" si="129"/>
        <v>3.28</v>
      </c>
      <c r="BR58" s="58"/>
      <c r="BS58" s="58">
        <v>185212</v>
      </c>
      <c r="BT58" s="97" t="s">
        <v>108</v>
      </c>
      <c r="BU58" s="4">
        <v>25</v>
      </c>
      <c r="BV58" s="20">
        <v>249</v>
      </c>
      <c r="BW58" s="87">
        <f>(BV58-CE58)/ABS(CE58)</f>
        <v>0</v>
      </c>
      <c r="BX58" s="20">
        <v>94</v>
      </c>
      <c r="BY58" s="87">
        <f>(BX58-CG58)/ABS(CG58)</f>
        <v>0.10588235294117647</v>
      </c>
      <c r="BZ58" s="93">
        <f t="shared" si="40"/>
        <v>3.76</v>
      </c>
      <c r="CA58" s="97"/>
      <c r="CB58" s="4">
        <v>185212</v>
      </c>
      <c r="CC58" s="5" t="s">
        <v>34</v>
      </c>
      <c r="CD58" s="6">
        <v>25</v>
      </c>
      <c r="CE58" s="20">
        <v>249</v>
      </c>
      <c r="CF58" s="3">
        <f>(CE58-CK58)/ABS(CK58)</f>
        <v>0.28350515463917525</v>
      </c>
      <c r="CG58" s="20">
        <v>85</v>
      </c>
      <c r="CH58" s="3">
        <f>(CG58-CM58)/ABS(CM58)</f>
        <v>0.16438356164383561</v>
      </c>
      <c r="CI58" s="113">
        <f>CG58/CD58</f>
        <v>3.4</v>
      </c>
      <c r="CJ58" s="6">
        <v>25</v>
      </c>
      <c r="CK58" s="20">
        <v>194</v>
      </c>
      <c r="CL58" s="8">
        <v>-0.13392857142857142</v>
      </c>
      <c r="CM58" s="20">
        <v>73</v>
      </c>
      <c r="CN58" s="8">
        <v>8.9552238805970144E-2</v>
      </c>
      <c r="CO58" s="29">
        <f t="shared" si="145"/>
        <v>2.92</v>
      </c>
    </row>
    <row r="59" spans="1:93" x14ac:dyDescent="0.25">
      <c r="A59" s="97"/>
      <c r="B59" s="58">
        <v>185786</v>
      </c>
      <c r="C59" s="97" t="s">
        <v>195</v>
      </c>
      <c r="D59" s="288">
        <v>10</v>
      </c>
      <c r="E59" s="283">
        <v>91</v>
      </c>
      <c r="F59" s="78">
        <f t="shared" si="135"/>
        <v>0.15189873417721519</v>
      </c>
      <c r="G59" s="283">
        <v>12</v>
      </c>
      <c r="H59" s="279">
        <f t="shared" si="146"/>
        <v>-0.14285714285714285</v>
      </c>
      <c r="I59" s="200">
        <f t="shared" si="136"/>
        <v>1.2</v>
      </c>
      <c r="J59" s="97"/>
      <c r="K59" s="58">
        <v>185786</v>
      </c>
      <c r="L59" s="97" t="s">
        <v>195</v>
      </c>
      <c r="M59" s="288">
        <v>10</v>
      </c>
      <c r="N59" s="283">
        <v>79</v>
      </c>
      <c r="O59" s="78">
        <f t="shared" si="147"/>
        <v>3.9473684210526314E-2</v>
      </c>
      <c r="P59" s="283">
        <v>14</v>
      </c>
      <c r="Q59" s="279">
        <f t="shared" si="148"/>
        <v>0</v>
      </c>
      <c r="R59" s="200">
        <f t="shared" si="149"/>
        <v>1.4</v>
      </c>
      <c r="S59" s="75"/>
      <c r="T59" s="58">
        <v>185786</v>
      </c>
      <c r="U59" s="97" t="s">
        <v>195</v>
      </c>
      <c r="V59" s="4">
        <v>10</v>
      </c>
      <c r="W59" s="5">
        <v>76</v>
      </c>
      <c r="X59" s="78">
        <f t="shared" si="69"/>
        <v>-0.17391304347826086</v>
      </c>
      <c r="Y59" s="20">
        <v>14</v>
      </c>
      <c r="Z59" s="78">
        <f t="shared" si="150"/>
        <v>0</v>
      </c>
      <c r="AA59" s="191">
        <f t="shared" si="139"/>
        <v>1.4</v>
      </c>
      <c r="AB59" s="58"/>
      <c r="AC59" s="58">
        <v>185786</v>
      </c>
      <c r="AD59" s="97" t="s">
        <v>195</v>
      </c>
      <c r="AE59" s="4">
        <v>10</v>
      </c>
      <c r="AF59" s="20">
        <v>92</v>
      </c>
      <c r="AG59" s="205" t="s">
        <v>82</v>
      </c>
      <c r="AH59" s="20">
        <v>14</v>
      </c>
      <c r="AI59" s="205" t="s">
        <v>82</v>
      </c>
      <c r="AJ59" s="191">
        <f t="shared" si="140"/>
        <v>1.4</v>
      </c>
      <c r="AK59" s="6"/>
      <c r="AL59" s="20"/>
      <c r="AM59" s="78"/>
      <c r="AN59" s="20"/>
      <c r="AO59" s="78"/>
      <c r="AP59" s="84"/>
      <c r="AQ59" s="75"/>
      <c r="AR59" s="58"/>
      <c r="AS59" s="97"/>
      <c r="AT59" s="4"/>
      <c r="AU59" s="20"/>
      <c r="AV59" s="87"/>
      <c r="AW59" s="20"/>
      <c r="AX59" s="87"/>
      <c r="AY59" s="93"/>
      <c r="AZ59" s="58"/>
      <c r="BA59" s="58"/>
      <c r="BB59" s="97"/>
      <c r="BC59" s="4"/>
      <c r="BD59" s="20"/>
      <c r="BE59" s="87"/>
      <c r="BF59" s="20"/>
      <c r="BG59" s="87"/>
      <c r="BH59" s="93"/>
      <c r="BI59" s="58"/>
      <c r="BJ59" s="58"/>
      <c r="BK59" s="97"/>
      <c r="BL59" s="4"/>
      <c r="BM59" s="20"/>
      <c r="BN59" s="87"/>
      <c r="BO59" s="20"/>
      <c r="BP59" s="87"/>
      <c r="BQ59" s="93"/>
      <c r="BR59" s="58"/>
      <c r="BS59" s="58"/>
      <c r="BT59" s="97"/>
      <c r="BU59" s="4"/>
      <c r="BV59" s="20"/>
      <c r="BW59" s="87"/>
      <c r="BX59" s="20"/>
      <c r="BY59" s="87"/>
      <c r="BZ59" s="93"/>
      <c r="CA59" s="97"/>
      <c r="CB59" s="74"/>
      <c r="CC59" s="18"/>
      <c r="CD59" s="2"/>
      <c r="CE59" s="20"/>
      <c r="CF59" s="3"/>
      <c r="CG59" s="20"/>
      <c r="CH59" s="3"/>
      <c r="CI59" s="149"/>
      <c r="CJ59" s="6"/>
      <c r="CK59" s="20"/>
      <c r="CL59" s="8"/>
      <c r="CM59" s="20"/>
      <c r="CN59" s="8"/>
      <c r="CO59" s="29"/>
    </row>
    <row r="60" spans="1:93" x14ac:dyDescent="0.25">
      <c r="A60" s="97"/>
      <c r="B60" s="58">
        <v>185455</v>
      </c>
      <c r="C60" s="97" t="s">
        <v>134</v>
      </c>
      <c r="D60" s="288"/>
      <c r="E60" s="283"/>
      <c r="F60" s="78"/>
      <c r="G60" s="283"/>
      <c r="H60" s="280" t="s">
        <v>158</v>
      </c>
      <c r="I60" s="200"/>
      <c r="J60" s="97"/>
      <c r="K60" s="58">
        <v>185455</v>
      </c>
      <c r="L60" s="97" t="s">
        <v>134</v>
      </c>
      <c r="M60" s="288">
        <v>15</v>
      </c>
      <c r="N60" s="283">
        <v>93</v>
      </c>
      <c r="O60" s="78">
        <f t="shared" si="147"/>
        <v>2.197802197802198E-2</v>
      </c>
      <c r="P60" s="283">
        <v>11</v>
      </c>
      <c r="Q60" s="279">
        <f t="shared" si="148"/>
        <v>-0.3125</v>
      </c>
      <c r="R60" s="200">
        <f t="shared" si="149"/>
        <v>0.73333333333333328</v>
      </c>
      <c r="S60" s="75"/>
      <c r="T60" s="58">
        <v>185455</v>
      </c>
      <c r="U60" s="97" t="s">
        <v>134</v>
      </c>
      <c r="V60" s="4">
        <v>15</v>
      </c>
      <c r="W60" s="5">
        <v>91</v>
      </c>
      <c r="X60" s="78">
        <f t="shared" si="69"/>
        <v>2.247191011235955E-2</v>
      </c>
      <c r="Y60" s="20">
        <v>16</v>
      </c>
      <c r="Z60" s="78">
        <f t="shared" si="150"/>
        <v>0.45454545454545453</v>
      </c>
      <c r="AA60" s="191">
        <f t="shared" si="139"/>
        <v>1.0666666666666667</v>
      </c>
      <c r="AB60" s="58"/>
      <c r="AC60" s="58">
        <v>185455</v>
      </c>
      <c r="AD60" s="97" t="s">
        <v>134</v>
      </c>
      <c r="AE60" s="4">
        <v>7</v>
      </c>
      <c r="AF60" s="20">
        <v>89</v>
      </c>
      <c r="AG60" s="87">
        <f t="shared" si="11"/>
        <v>-0.17592592592592593</v>
      </c>
      <c r="AH60" s="20">
        <v>11</v>
      </c>
      <c r="AI60" s="87">
        <f t="shared" si="12"/>
        <v>-0.3888888888888889</v>
      </c>
      <c r="AJ60" s="191">
        <f t="shared" si="140"/>
        <v>1.5714285714285714</v>
      </c>
      <c r="AK60" s="6">
        <v>7</v>
      </c>
      <c r="AL60" s="20">
        <v>108</v>
      </c>
      <c r="AM60" s="78">
        <f>(AL60-AU60)/ABS(AU60)</f>
        <v>-0.28000000000000003</v>
      </c>
      <c r="AN60" s="20">
        <v>18</v>
      </c>
      <c r="AO60" s="78">
        <f>(AN60-AW60)/ABS(AW60)</f>
        <v>-0.1</v>
      </c>
      <c r="AP60" s="84">
        <f t="shared" si="14"/>
        <v>2.5714285714285716</v>
      </c>
      <c r="AQ60" s="75"/>
      <c r="AR60" s="58">
        <v>185455</v>
      </c>
      <c r="AS60" s="97" t="s">
        <v>134</v>
      </c>
      <c r="AT60" s="4">
        <v>15</v>
      </c>
      <c r="AU60" s="20">
        <v>150</v>
      </c>
      <c r="AV60" s="87">
        <f t="shared" si="141"/>
        <v>-0.18478260869565216</v>
      </c>
      <c r="AW60" s="20">
        <v>20</v>
      </c>
      <c r="AX60" s="87">
        <f t="shared" si="142"/>
        <v>-0.41176470588235292</v>
      </c>
      <c r="AY60" s="93">
        <f>AW60/AT60</f>
        <v>1.3333333333333333</v>
      </c>
      <c r="AZ60" s="58"/>
      <c r="BA60" s="58">
        <v>185455</v>
      </c>
      <c r="BB60" s="97" t="s">
        <v>134</v>
      </c>
      <c r="BC60" s="4">
        <v>15</v>
      </c>
      <c r="BD60" s="20">
        <v>184</v>
      </c>
      <c r="BE60" s="87">
        <f t="shared" si="143"/>
        <v>0.41538461538461541</v>
      </c>
      <c r="BF60" s="20">
        <v>34</v>
      </c>
      <c r="BG60" s="87">
        <f>(BF60-BO60)/ABS(BO60)</f>
        <v>0.47826086956521741</v>
      </c>
      <c r="BH60" s="93">
        <f>BF60/BC60</f>
        <v>2.2666666666666666</v>
      </c>
      <c r="BI60" s="58"/>
      <c r="BJ60" s="58">
        <v>185455</v>
      </c>
      <c r="BK60" s="97" t="s">
        <v>134</v>
      </c>
      <c r="BL60" s="4">
        <v>15</v>
      </c>
      <c r="BM60" s="20">
        <v>130</v>
      </c>
      <c r="BN60" s="87" t="s">
        <v>129</v>
      </c>
      <c r="BO60" s="20">
        <v>23</v>
      </c>
      <c r="BP60" s="87" t="s">
        <v>129</v>
      </c>
      <c r="BQ60" s="93">
        <f>BO60/BL60</f>
        <v>1.5333333333333334</v>
      </c>
      <c r="BR60" s="58"/>
      <c r="BS60" s="58"/>
      <c r="BT60" s="97"/>
      <c r="BU60" s="4"/>
      <c r="BV60" s="20"/>
      <c r="BW60" s="87"/>
      <c r="BX60" s="20"/>
      <c r="BY60" s="87"/>
      <c r="BZ60" s="93"/>
      <c r="CA60" s="97"/>
      <c r="CB60" s="74"/>
      <c r="CC60" s="18"/>
      <c r="CD60" s="2"/>
      <c r="CE60" s="20"/>
      <c r="CF60" s="20"/>
      <c r="CG60" s="20"/>
      <c r="CH60" s="20"/>
      <c r="CI60" s="74"/>
      <c r="CJ60" s="270"/>
      <c r="CK60" s="271"/>
      <c r="CL60" s="271"/>
      <c r="CM60" s="271"/>
      <c r="CN60" s="271"/>
      <c r="CO60" s="272"/>
    </row>
    <row r="61" spans="1:93" x14ac:dyDescent="0.25">
      <c r="A61" s="97"/>
      <c r="B61" s="58">
        <v>185616</v>
      </c>
      <c r="C61" s="97" t="s">
        <v>172</v>
      </c>
      <c r="D61" s="140"/>
      <c r="E61" s="7"/>
      <c r="F61" s="78"/>
      <c r="G61" s="7"/>
      <c r="H61" s="280" t="s">
        <v>158</v>
      </c>
      <c r="I61" s="200"/>
      <c r="J61" s="97"/>
      <c r="K61" s="58">
        <v>185616</v>
      </c>
      <c r="L61" s="97" t="s">
        <v>172</v>
      </c>
      <c r="M61" s="140"/>
      <c r="N61" s="7"/>
      <c r="O61" s="78"/>
      <c r="P61" s="7"/>
      <c r="Q61" s="280" t="s">
        <v>158</v>
      </c>
      <c r="R61" s="200"/>
      <c r="S61" s="75"/>
      <c r="T61" s="58">
        <v>185616</v>
      </c>
      <c r="U61" s="97" t="s">
        <v>172</v>
      </c>
      <c r="V61" s="4"/>
      <c r="W61" s="5"/>
      <c r="X61" s="78"/>
      <c r="Y61" s="20"/>
      <c r="Z61" s="226" t="s">
        <v>158</v>
      </c>
      <c r="AA61" s="191"/>
      <c r="AB61" s="58"/>
      <c r="AC61" s="58">
        <v>185616</v>
      </c>
      <c r="AD61" s="97" t="s">
        <v>172</v>
      </c>
      <c r="AE61" s="4">
        <v>16</v>
      </c>
      <c r="AF61" s="20">
        <v>219</v>
      </c>
      <c r="AG61" s="87">
        <f t="shared" si="11"/>
        <v>-4.3668122270742356E-2</v>
      </c>
      <c r="AH61" s="20">
        <v>31</v>
      </c>
      <c r="AI61" s="87">
        <f t="shared" si="12"/>
        <v>-0.29545454545454547</v>
      </c>
      <c r="AJ61" s="191">
        <f t="shared" si="140"/>
        <v>1.9375</v>
      </c>
      <c r="AK61" s="6">
        <v>16</v>
      </c>
      <c r="AL61" s="20">
        <v>229</v>
      </c>
      <c r="AM61" s="228" t="s">
        <v>82</v>
      </c>
      <c r="AN61" s="20">
        <v>44</v>
      </c>
      <c r="AO61" s="228" t="s">
        <v>82</v>
      </c>
      <c r="AP61" s="84">
        <f t="shared" si="14"/>
        <v>2.75</v>
      </c>
      <c r="AQ61" s="75"/>
      <c r="AR61" s="101"/>
      <c r="AS61" s="106"/>
      <c r="AT61" s="4"/>
      <c r="AU61" s="20"/>
      <c r="AV61" s="87"/>
      <c r="AW61" s="20"/>
      <c r="AX61" s="156"/>
      <c r="AY61" s="93"/>
      <c r="AZ61" s="58"/>
      <c r="BA61" s="101"/>
      <c r="BB61" s="106"/>
      <c r="BC61" s="4"/>
      <c r="BD61" s="20"/>
      <c r="BE61" s="87"/>
      <c r="BF61" s="20"/>
      <c r="BG61" s="156"/>
      <c r="BH61" s="93"/>
      <c r="BI61" s="58"/>
      <c r="BJ61" s="101"/>
      <c r="BK61" s="106"/>
      <c r="BL61" s="4"/>
      <c r="BM61" s="20"/>
      <c r="BN61" s="87"/>
      <c r="BO61" s="20"/>
      <c r="BP61" s="156"/>
      <c r="BQ61" s="93"/>
      <c r="BR61" s="58"/>
      <c r="BS61" s="101"/>
      <c r="BT61" s="106"/>
      <c r="BU61" s="4"/>
      <c r="BV61" s="20"/>
      <c r="BW61" s="87"/>
      <c r="BX61" s="20"/>
      <c r="BY61" s="156"/>
      <c r="BZ61" s="93"/>
      <c r="CA61" s="97"/>
      <c r="CB61" s="33"/>
      <c r="CC61" s="49"/>
      <c r="CD61" s="34"/>
      <c r="CE61" s="20"/>
      <c r="CF61" s="8"/>
      <c r="CG61" s="20"/>
      <c r="CH61" s="8"/>
      <c r="CI61" s="135"/>
      <c r="CJ61" s="6"/>
      <c r="CK61" s="20"/>
      <c r="CL61" s="8"/>
      <c r="CM61" s="20"/>
      <c r="CN61" s="8"/>
      <c r="CO61" s="29"/>
    </row>
    <row r="62" spans="1:93" x14ac:dyDescent="0.25">
      <c r="A62" s="97"/>
      <c r="B62" s="58">
        <v>185929</v>
      </c>
      <c r="C62" s="97" t="s">
        <v>189</v>
      </c>
      <c r="D62" s="288">
        <v>40</v>
      </c>
      <c r="E62" s="283">
        <v>341</v>
      </c>
      <c r="F62" s="78">
        <f t="shared" ref="F62:F71" si="152">(E62-N62)/ABS(N62)</f>
        <v>6.8965517241379309E-2</v>
      </c>
      <c r="G62" s="283">
        <v>31</v>
      </c>
      <c r="H62" s="279">
        <f t="shared" ref="H62:H63" si="153">(G62-P62)/ABS(P62)</f>
        <v>6.8965517241379309E-2</v>
      </c>
      <c r="I62" s="200">
        <f t="shared" ref="I62:I63" si="154">G62/D62</f>
        <v>0.77500000000000002</v>
      </c>
      <c r="J62" s="97"/>
      <c r="K62" s="58">
        <v>185929</v>
      </c>
      <c r="L62" s="97" t="s">
        <v>189</v>
      </c>
      <c r="M62" s="288">
        <v>40</v>
      </c>
      <c r="N62" s="283">
        <v>319</v>
      </c>
      <c r="O62" s="78">
        <f t="shared" ref="O62:O63" si="155">(N62-W62)/ABS(W62)</f>
        <v>-0.15159574468085107</v>
      </c>
      <c r="P62" s="283">
        <v>29</v>
      </c>
      <c r="Q62" s="279">
        <f t="shared" ref="Q62:Q63" si="156">(P62-Y62)/ABS(Y62)</f>
        <v>-0.25641025641025639</v>
      </c>
      <c r="R62" s="200">
        <f t="shared" ref="R62:R63" si="157">P62/M62</f>
        <v>0.72499999999999998</v>
      </c>
      <c r="S62" s="75"/>
      <c r="T62" s="58">
        <v>185929</v>
      </c>
      <c r="U62" s="97" t="s">
        <v>189</v>
      </c>
      <c r="V62" s="4">
        <v>40</v>
      </c>
      <c r="W62" s="5">
        <v>376</v>
      </c>
      <c r="X62" s="78">
        <f t="shared" si="69"/>
        <v>0.17868338557993729</v>
      </c>
      <c r="Y62" s="20">
        <v>39</v>
      </c>
      <c r="Z62" s="78">
        <f t="shared" si="150"/>
        <v>-0.13333333333333333</v>
      </c>
      <c r="AA62" s="191">
        <f t="shared" si="139"/>
        <v>0.97499999999999998</v>
      </c>
      <c r="AB62" s="58"/>
      <c r="AC62" s="58">
        <v>185929</v>
      </c>
      <c r="AD62" s="97" t="s">
        <v>189</v>
      </c>
      <c r="AE62" s="4">
        <v>40</v>
      </c>
      <c r="AF62" s="20">
        <v>319</v>
      </c>
      <c r="AG62" s="87">
        <f t="shared" si="11"/>
        <v>-0.18622448979591838</v>
      </c>
      <c r="AH62" s="20">
        <v>45</v>
      </c>
      <c r="AI62" s="87">
        <f t="shared" si="12"/>
        <v>-0.1</v>
      </c>
      <c r="AJ62" s="191">
        <f t="shared" si="140"/>
        <v>1.125</v>
      </c>
      <c r="AK62" s="6">
        <v>45</v>
      </c>
      <c r="AL62" s="20">
        <v>392</v>
      </c>
      <c r="AM62" s="78">
        <f>(AL62-AU62)/ABS(AU62)</f>
        <v>7.6923076923076927E-2</v>
      </c>
      <c r="AN62" s="20">
        <v>50</v>
      </c>
      <c r="AO62" s="78">
        <f>(AN62-AW62)/ABS(AW62)</f>
        <v>0.19047619047619047</v>
      </c>
      <c r="AP62" s="84">
        <f t="shared" si="14"/>
        <v>1.1111111111111112</v>
      </c>
      <c r="AQ62" s="75"/>
      <c r="AR62" s="58">
        <v>185929</v>
      </c>
      <c r="AS62" s="97" t="s">
        <v>161</v>
      </c>
      <c r="AT62" s="4">
        <v>45</v>
      </c>
      <c r="AU62" s="20">
        <v>364</v>
      </c>
      <c r="AV62" s="165" t="s">
        <v>129</v>
      </c>
      <c r="AW62" s="20">
        <v>42</v>
      </c>
      <c r="AX62" s="165" t="s">
        <v>129</v>
      </c>
      <c r="AY62" s="93">
        <f>AW62/AT62</f>
        <v>0.93333333333333335</v>
      </c>
      <c r="AZ62" s="58"/>
      <c r="BA62" s="58"/>
      <c r="BB62" s="97"/>
      <c r="BC62" s="4"/>
      <c r="BD62" s="20"/>
      <c r="BE62" s="87"/>
      <c r="BF62" s="20"/>
      <c r="BG62" s="87"/>
      <c r="BH62" s="93"/>
      <c r="BI62" s="58"/>
      <c r="BJ62" s="58"/>
      <c r="BK62" s="97"/>
      <c r="BL62" s="4"/>
      <c r="BM62" s="20"/>
      <c r="BN62" s="87"/>
      <c r="BO62" s="20"/>
      <c r="BP62" s="87"/>
      <c r="BQ62" s="93"/>
      <c r="BR62" s="58"/>
      <c r="BS62" s="58"/>
      <c r="BT62" s="97"/>
      <c r="BU62" s="4"/>
      <c r="BV62" s="20"/>
      <c r="BW62" s="87"/>
      <c r="BX62" s="20"/>
      <c r="BY62" s="87"/>
      <c r="BZ62" s="93"/>
      <c r="CA62" s="97"/>
      <c r="CB62" s="89"/>
      <c r="CC62" s="49"/>
      <c r="CD62" s="34"/>
      <c r="CE62" s="20"/>
      <c r="CF62" s="8"/>
      <c r="CG62" s="20"/>
      <c r="CH62" s="8"/>
      <c r="CI62" s="149"/>
      <c r="CJ62" s="270"/>
      <c r="CK62" s="271"/>
      <c r="CL62" s="271"/>
      <c r="CM62" s="271"/>
      <c r="CN62" s="271"/>
      <c r="CO62" s="272"/>
    </row>
    <row r="63" spans="1:93" x14ac:dyDescent="0.25">
      <c r="A63" s="97"/>
      <c r="B63" s="58">
        <v>185910</v>
      </c>
      <c r="C63" s="97" t="s">
        <v>193</v>
      </c>
      <c r="D63" s="288">
        <v>30</v>
      </c>
      <c r="E63" s="283">
        <v>512</v>
      </c>
      <c r="F63" s="78">
        <f t="shared" si="152"/>
        <v>-7.4141048824593131E-2</v>
      </c>
      <c r="G63" s="283">
        <v>48</v>
      </c>
      <c r="H63" s="279">
        <f t="shared" si="153"/>
        <v>-0.35135135135135137</v>
      </c>
      <c r="I63" s="200">
        <f t="shared" si="154"/>
        <v>1.6</v>
      </c>
      <c r="J63" s="97"/>
      <c r="K63" s="58">
        <v>185910</v>
      </c>
      <c r="L63" s="97" t="s">
        <v>193</v>
      </c>
      <c r="M63" s="288">
        <v>30</v>
      </c>
      <c r="N63" s="283">
        <v>553</v>
      </c>
      <c r="O63" s="78">
        <f t="shared" si="155"/>
        <v>-7.6794657762938229E-2</v>
      </c>
      <c r="P63" s="283">
        <v>74</v>
      </c>
      <c r="Q63" s="279">
        <f t="shared" si="156"/>
        <v>5.7142857142857141E-2</v>
      </c>
      <c r="R63" s="200">
        <f t="shared" si="157"/>
        <v>2.4666666666666668</v>
      </c>
      <c r="S63" s="75"/>
      <c r="T63" s="58">
        <v>185910</v>
      </c>
      <c r="U63" s="97" t="s">
        <v>193</v>
      </c>
      <c r="V63" s="4">
        <v>30</v>
      </c>
      <c r="W63" s="5">
        <v>599</v>
      </c>
      <c r="X63" s="78">
        <f t="shared" si="69"/>
        <v>-5.0713153724247229E-2</v>
      </c>
      <c r="Y63" s="20">
        <v>70</v>
      </c>
      <c r="Z63" s="78">
        <f t="shared" si="150"/>
        <v>-0.13580246913580246</v>
      </c>
      <c r="AA63" s="191">
        <f t="shared" si="139"/>
        <v>2.3333333333333335</v>
      </c>
      <c r="AB63" s="58"/>
      <c r="AC63" s="58">
        <v>185910</v>
      </c>
      <c r="AD63" s="97" t="s">
        <v>193</v>
      </c>
      <c r="AE63" s="4">
        <v>30</v>
      </c>
      <c r="AF63" s="20">
        <v>631</v>
      </c>
      <c r="AG63" s="205" t="s">
        <v>82</v>
      </c>
      <c r="AH63" s="20">
        <v>81</v>
      </c>
      <c r="AI63" s="205" t="s">
        <v>82</v>
      </c>
      <c r="AJ63" s="191">
        <f t="shared" si="140"/>
        <v>2.7</v>
      </c>
      <c r="AK63" s="6"/>
      <c r="AL63" s="20"/>
      <c r="AM63" s="78"/>
      <c r="AN63" s="20"/>
      <c r="AO63" s="78"/>
      <c r="AP63" s="84"/>
      <c r="AQ63" s="75"/>
      <c r="AR63" s="58"/>
      <c r="AS63" s="97"/>
      <c r="AT63" s="4"/>
      <c r="AU63" s="20"/>
      <c r="AV63" s="165"/>
      <c r="AW63" s="20"/>
      <c r="AX63" s="165"/>
      <c r="AY63" s="93"/>
      <c r="AZ63" s="58"/>
      <c r="BA63" s="58"/>
      <c r="BB63" s="97"/>
      <c r="BC63" s="4"/>
      <c r="BD63" s="20"/>
      <c r="BE63" s="87"/>
      <c r="BF63" s="20"/>
      <c r="BG63" s="87"/>
      <c r="BH63" s="93"/>
      <c r="BI63" s="58"/>
      <c r="BJ63" s="58"/>
      <c r="BK63" s="97"/>
      <c r="BL63" s="4"/>
      <c r="BM63" s="20"/>
      <c r="BN63" s="87"/>
      <c r="BO63" s="20"/>
      <c r="BP63" s="87"/>
      <c r="BQ63" s="93"/>
      <c r="BR63" s="58"/>
      <c r="BS63" s="58"/>
      <c r="BT63" s="97"/>
      <c r="BU63" s="4"/>
      <c r="BV63" s="20"/>
      <c r="BW63" s="87"/>
      <c r="BX63" s="20"/>
      <c r="BY63" s="87"/>
      <c r="BZ63" s="93"/>
      <c r="CA63" s="97"/>
      <c r="CB63" s="89"/>
      <c r="CC63" s="49"/>
      <c r="CD63" s="34"/>
      <c r="CE63" s="20"/>
      <c r="CF63" s="8"/>
      <c r="CG63" s="20"/>
      <c r="CH63" s="8"/>
      <c r="CI63" s="149"/>
      <c r="CJ63" s="270"/>
      <c r="CK63" s="271"/>
      <c r="CL63" s="271"/>
      <c r="CM63" s="271"/>
      <c r="CN63" s="271"/>
      <c r="CO63" s="272"/>
    </row>
    <row r="64" spans="1:93" x14ac:dyDescent="0.25">
      <c r="A64" s="97"/>
      <c r="B64" s="58">
        <v>185483</v>
      </c>
      <c r="C64" s="97" t="s">
        <v>135</v>
      </c>
      <c r="D64" s="288">
        <v>30</v>
      </c>
      <c r="E64" s="283">
        <v>191</v>
      </c>
      <c r="F64" s="78">
        <f t="shared" si="152"/>
        <v>-0.28195488721804512</v>
      </c>
      <c r="G64" s="283">
        <v>38</v>
      </c>
      <c r="H64" s="279">
        <f>(G64-P64)/ABS(P64)</f>
        <v>-0.38709677419354838</v>
      </c>
      <c r="I64" s="200">
        <f>G64/D64</f>
        <v>1.2666666666666666</v>
      </c>
      <c r="J64" s="97"/>
      <c r="K64" s="58">
        <v>185483</v>
      </c>
      <c r="L64" s="97" t="s">
        <v>135</v>
      </c>
      <c r="M64" s="288">
        <v>25</v>
      </c>
      <c r="N64" s="283">
        <v>266</v>
      </c>
      <c r="O64" s="78">
        <f t="shared" ref="O64:O71" si="158">(N64-W64)/ABS(W64)</f>
        <v>0.1271186440677966</v>
      </c>
      <c r="P64" s="283">
        <v>62</v>
      </c>
      <c r="Q64" s="279">
        <f>(P64-Y64)/ABS(Y64)</f>
        <v>6.8965517241379309E-2</v>
      </c>
      <c r="R64" s="200">
        <f>P64/M64</f>
        <v>2.48</v>
      </c>
      <c r="S64" s="75"/>
      <c r="T64" s="58">
        <v>185483</v>
      </c>
      <c r="U64" s="97" t="s">
        <v>135</v>
      </c>
      <c r="V64" s="4">
        <v>25</v>
      </c>
      <c r="W64" s="5">
        <v>236</v>
      </c>
      <c r="X64" s="78">
        <f t="shared" si="69"/>
        <v>1.7241379310344827E-2</v>
      </c>
      <c r="Y64" s="20">
        <v>58</v>
      </c>
      <c r="Z64" s="78">
        <f>(Y64-AH64)/ABS(AH64)</f>
        <v>0.56756756756756754</v>
      </c>
      <c r="AA64" s="191">
        <f>Y64/V64</f>
        <v>2.3199999999999998</v>
      </c>
      <c r="AB64" s="58"/>
      <c r="AC64" s="58">
        <v>185483</v>
      </c>
      <c r="AD64" s="97" t="s">
        <v>135</v>
      </c>
      <c r="AE64" s="4">
        <v>25</v>
      </c>
      <c r="AF64" s="20">
        <v>232</v>
      </c>
      <c r="AG64" s="87">
        <f t="shared" ref="AG64:AG118" si="159">(AF64-AL64)/ABS(AL64)</f>
        <v>-0.3464788732394366</v>
      </c>
      <c r="AH64" s="20">
        <v>37</v>
      </c>
      <c r="AI64" s="87">
        <f t="shared" ref="AI64:AI118" si="160">(AH64-AN64)/ABS(AN64)</f>
        <v>-0.4861111111111111</v>
      </c>
      <c r="AJ64" s="191">
        <f>AH64/AE64</f>
        <v>1.48</v>
      </c>
      <c r="AK64" s="6">
        <v>55</v>
      </c>
      <c r="AL64" s="20">
        <v>355</v>
      </c>
      <c r="AM64" s="78">
        <f>(AL64-AU64)/ABS(AU64)</f>
        <v>6.6066066066066062E-2</v>
      </c>
      <c r="AN64" s="20">
        <v>72</v>
      </c>
      <c r="AO64" s="78">
        <f>(AN64-AW64)/ABS(AW64)</f>
        <v>0.2</v>
      </c>
      <c r="AP64" s="84">
        <f>AN64/AK64</f>
        <v>1.3090909090909091</v>
      </c>
      <c r="AQ64" s="75"/>
      <c r="AR64" s="58">
        <v>185483</v>
      </c>
      <c r="AS64" s="97" t="s">
        <v>135</v>
      </c>
      <c r="AT64" s="4">
        <v>55</v>
      </c>
      <c r="AU64" s="20">
        <v>333</v>
      </c>
      <c r="AV64" s="87">
        <f>(AU64-BD64)/ABS(BD64)</f>
        <v>-9.5108695652173919E-2</v>
      </c>
      <c r="AW64" s="20">
        <v>60</v>
      </c>
      <c r="AX64" s="87">
        <f>(AW64-BF64)/ABS(BF64)</f>
        <v>-0.17808219178082191</v>
      </c>
      <c r="AY64" s="93">
        <f>AW64/AT64</f>
        <v>1.0909090909090908</v>
      </c>
      <c r="AZ64" s="58"/>
      <c r="BA64" s="58">
        <v>185483</v>
      </c>
      <c r="BB64" s="97" t="s">
        <v>135</v>
      </c>
      <c r="BC64" s="4">
        <v>55</v>
      </c>
      <c r="BD64" s="20">
        <v>368</v>
      </c>
      <c r="BE64" s="87">
        <f t="shared" ref="BE64:BE66" si="161">(BD64-BM64)/ABS(BM64)</f>
        <v>-8.0862533692722376E-3</v>
      </c>
      <c r="BF64" s="20">
        <v>73</v>
      </c>
      <c r="BG64" s="87">
        <f>(BF64-BO64)/ABS(BO64)</f>
        <v>0.19672131147540983</v>
      </c>
      <c r="BH64" s="93">
        <f>BF64/BC64</f>
        <v>1.3272727272727274</v>
      </c>
      <c r="BI64" s="58"/>
      <c r="BJ64" s="58">
        <v>185483</v>
      </c>
      <c r="BK64" s="97" t="s">
        <v>135</v>
      </c>
      <c r="BL64" s="4">
        <v>55</v>
      </c>
      <c r="BM64" s="20">
        <v>371</v>
      </c>
      <c r="BN64" s="87" t="s">
        <v>129</v>
      </c>
      <c r="BO64" s="20">
        <v>61</v>
      </c>
      <c r="BP64" s="87" t="s">
        <v>129</v>
      </c>
      <c r="BQ64" s="93">
        <f>BO64/BL64</f>
        <v>1.1090909090909091</v>
      </c>
      <c r="BR64" s="58"/>
      <c r="BS64" s="58"/>
      <c r="BT64" s="97"/>
      <c r="BU64" s="4"/>
      <c r="BV64" s="20"/>
      <c r="BW64" s="87"/>
      <c r="BX64" s="20"/>
      <c r="BY64" s="87"/>
      <c r="BZ64" s="93"/>
      <c r="CA64" s="97"/>
      <c r="CB64" s="74"/>
      <c r="CC64" s="18"/>
      <c r="CD64" s="2"/>
      <c r="CE64" s="20"/>
      <c r="CF64" s="20"/>
      <c r="CG64" s="20"/>
      <c r="CH64" s="20"/>
      <c r="CI64" s="74"/>
      <c r="CJ64" s="270"/>
      <c r="CK64" s="271"/>
      <c r="CL64" s="271"/>
      <c r="CM64" s="271"/>
      <c r="CN64" s="271"/>
      <c r="CO64" s="272"/>
    </row>
    <row r="65" spans="1:93" x14ac:dyDescent="0.25">
      <c r="A65" s="97"/>
      <c r="B65" s="58">
        <v>185712</v>
      </c>
      <c r="C65" s="97" t="s">
        <v>194</v>
      </c>
      <c r="D65" s="288">
        <v>40</v>
      </c>
      <c r="E65" s="283">
        <v>484</v>
      </c>
      <c r="F65" s="78">
        <f t="shared" si="152"/>
        <v>-7.9847908745247151E-2</v>
      </c>
      <c r="G65" s="283">
        <v>71</v>
      </c>
      <c r="H65" s="279">
        <f>(G65-P65)/ABS(P65)</f>
        <v>-0.25263157894736843</v>
      </c>
      <c r="I65" s="200">
        <f>G65/D65</f>
        <v>1.7749999999999999</v>
      </c>
      <c r="J65" s="97"/>
      <c r="K65" s="58">
        <v>185712</v>
      </c>
      <c r="L65" s="97" t="s">
        <v>194</v>
      </c>
      <c r="M65" s="288">
        <v>50</v>
      </c>
      <c r="N65" s="283">
        <v>526</v>
      </c>
      <c r="O65" s="78">
        <f t="shared" si="158"/>
        <v>0.18735891647855529</v>
      </c>
      <c r="P65" s="283">
        <v>95</v>
      </c>
      <c r="Q65" s="279">
        <f>(P65-Y65)/ABS(Y65)</f>
        <v>0.39705882352941174</v>
      </c>
      <c r="R65" s="200">
        <f>P65/M65</f>
        <v>1.9</v>
      </c>
      <c r="S65" s="75"/>
      <c r="T65" s="58">
        <v>185712</v>
      </c>
      <c r="U65" s="97" t="s">
        <v>194</v>
      </c>
      <c r="V65" s="4">
        <v>50</v>
      </c>
      <c r="W65" s="5">
        <v>443</v>
      </c>
      <c r="X65" s="78">
        <f t="shared" si="69"/>
        <v>-3.9045553145336226E-2</v>
      </c>
      <c r="Y65" s="20">
        <v>68</v>
      </c>
      <c r="Z65" s="78">
        <f>(Y65-AH65)/ABS(AH65)</f>
        <v>4.6153846153846156E-2</v>
      </c>
      <c r="AA65" s="191">
        <f>Y65/V65</f>
        <v>1.36</v>
      </c>
      <c r="AB65" s="58"/>
      <c r="AC65" s="58">
        <v>185712</v>
      </c>
      <c r="AD65" s="97" t="s">
        <v>194</v>
      </c>
      <c r="AE65" s="4">
        <v>50</v>
      </c>
      <c r="AF65" s="20">
        <v>461</v>
      </c>
      <c r="AG65" s="205" t="s">
        <v>82</v>
      </c>
      <c r="AH65" s="20">
        <v>65</v>
      </c>
      <c r="AI65" s="205" t="s">
        <v>82</v>
      </c>
      <c r="AJ65" s="191">
        <f>AH65/AE65</f>
        <v>1.3</v>
      </c>
      <c r="AK65" s="6"/>
      <c r="AL65" s="20"/>
      <c r="AM65" s="78"/>
      <c r="AN65" s="20"/>
      <c r="AO65" s="78"/>
      <c r="AP65" s="84"/>
      <c r="AQ65" s="75"/>
      <c r="AR65" s="58"/>
      <c r="AS65" s="97"/>
      <c r="AT65" s="4"/>
      <c r="AU65" s="20"/>
      <c r="AV65" s="87"/>
      <c r="AW65" s="20"/>
      <c r="AX65" s="87"/>
      <c r="AY65" s="93"/>
      <c r="AZ65" s="58"/>
      <c r="BA65" s="58"/>
      <c r="BB65" s="97"/>
      <c r="BC65" s="4"/>
      <c r="BD65" s="20"/>
      <c r="BE65" s="87"/>
      <c r="BF65" s="20"/>
      <c r="BG65" s="87"/>
      <c r="BH65" s="93"/>
      <c r="BI65" s="58"/>
      <c r="BJ65" s="58"/>
      <c r="BK65" s="97"/>
      <c r="BL65" s="4"/>
      <c r="BM65" s="20"/>
      <c r="BN65" s="87"/>
      <c r="BO65" s="20"/>
      <c r="BP65" s="87"/>
      <c r="BQ65" s="93"/>
      <c r="BR65" s="58"/>
      <c r="BS65" s="58"/>
      <c r="BT65" s="97"/>
      <c r="BU65" s="4"/>
      <c r="BV65" s="20"/>
      <c r="BW65" s="87"/>
      <c r="BX65" s="20"/>
      <c r="BY65" s="87"/>
      <c r="BZ65" s="93"/>
      <c r="CA65" s="97"/>
      <c r="CB65" s="74"/>
      <c r="CC65" s="18"/>
      <c r="CD65" s="2"/>
      <c r="CE65" s="20"/>
      <c r="CF65" s="20"/>
      <c r="CG65" s="20"/>
      <c r="CH65" s="20"/>
      <c r="CI65" s="74"/>
      <c r="CJ65" s="270"/>
      <c r="CK65" s="271"/>
      <c r="CL65" s="271"/>
      <c r="CM65" s="271"/>
      <c r="CN65" s="271"/>
      <c r="CO65" s="272"/>
    </row>
    <row r="66" spans="1:93" x14ac:dyDescent="0.25">
      <c r="A66" s="97"/>
      <c r="B66" s="58">
        <v>185924</v>
      </c>
      <c r="C66" s="97" t="s">
        <v>131</v>
      </c>
      <c r="D66" s="288">
        <v>33</v>
      </c>
      <c r="E66" s="283">
        <v>315</v>
      </c>
      <c r="F66" s="78">
        <f t="shared" si="152"/>
        <v>0.29629629629629628</v>
      </c>
      <c r="G66" s="283">
        <v>48</v>
      </c>
      <c r="H66" s="279">
        <f>(G66-P66)/ABS(P66)</f>
        <v>0.2</v>
      </c>
      <c r="I66" s="200">
        <f t="shared" ref="I66:I72" si="162">G66/D66</f>
        <v>1.4545454545454546</v>
      </c>
      <c r="J66" s="97"/>
      <c r="K66" s="58">
        <v>185924</v>
      </c>
      <c r="L66" s="97" t="s">
        <v>131</v>
      </c>
      <c r="M66" s="288">
        <v>33</v>
      </c>
      <c r="N66" s="283">
        <v>243</v>
      </c>
      <c r="O66" s="78">
        <f t="shared" si="158"/>
        <v>-0.19801980198019803</v>
      </c>
      <c r="P66" s="283">
        <v>40</v>
      </c>
      <c r="Q66" s="279">
        <f>(P66-Y66)/ABS(Y66)</f>
        <v>-0.16666666666666666</v>
      </c>
      <c r="R66" s="200">
        <f t="shared" ref="R66:R72" si="163">P66/M66</f>
        <v>1.2121212121212122</v>
      </c>
      <c r="S66" s="75"/>
      <c r="T66" s="58">
        <v>185924</v>
      </c>
      <c r="U66" s="97" t="s">
        <v>131</v>
      </c>
      <c r="V66" s="4">
        <v>28</v>
      </c>
      <c r="W66" s="5">
        <v>303</v>
      </c>
      <c r="X66" s="78">
        <f t="shared" si="69"/>
        <v>8.6021505376344093E-2</v>
      </c>
      <c r="Y66" s="20">
        <v>48</v>
      </c>
      <c r="Z66" s="78">
        <f>(Y66-AH66)/ABS(AH66)</f>
        <v>0.6</v>
      </c>
      <c r="AA66" s="191">
        <f t="shared" ref="AA66:AA72" si="164">Y66/V66</f>
        <v>1.7142857142857142</v>
      </c>
      <c r="AB66" s="58"/>
      <c r="AC66" s="58">
        <v>185924</v>
      </c>
      <c r="AD66" s="97" t="s">
        <v>131</v>
      </c>
      <c r="AE66" s="4">
        <v>30</v>
      </c>
      <c r="AF66" s="20">
        <v>279</v>
      </c>
      <c r="AG66" s="87">
        <f t="shared" si="159"/>
        <v>-0.19364161849710981</v>
      </c>
      <c r="AH66" s="20">
        <v>30</v>
      </c>
      <c r="AI66" s="87">
        <f t="shared" si="160"/>
        <v>-0.34782608695652173</v>
      </c>
      <c r="AJ66" s="191">
        <f t="shared" ref="AJ66:AJ72" si="165">AH66/AE66</f>
        <v>1</v>
      </c>
      <c r="AK66" s="6">
        <v>38</v>
      </c>
      <c r="AL66" s="20">
        <v>346</v>
      </c>
      <c r="AM66" s="78">
        <f t="shared" ref="AM66:AM72" si="166">(AL66-AU66)/ABS(AU66)</f>
        <v>5.8139534883720929E-3</v>
      </c>
      <c r="AN66" s="20">
        <v>46</v>
      </c>
      <c r="AO66" s="78">
        <f t="shared" ref="AO66:AO72" si="167">(AN66-AW66)/ABS(AW66)</f>
        <v>-0.13207547169811321</v>
      </c>
      <c r="AP66" s="84">
        <f t="shared" ref="AP66:AP72" si="168">AN66/AK66</f>
        <v>1.2105263157894737</v>
      </c>
      <c r="AQ66" s="75"/>
      <c r="AR66" s="58">
        <v>185924</v>
      </c>
      <c r="AS66" s="97" t="s">
        <v>131</v>
      </c>
      <c r="AT66" s="4">
        <v>38</v>
      </c>
      <c r="AU66" s="20">
        <v>344</v>
      </c>
      <c r="AV66" s="87">
        <f t="shared" ref="AV66:AV72" si="169">(AU66-BD66)/ABS(BD66)</f>
        <v>-0.20919540229885059</v>
      </c>
      <c r="AW66" s="20">
        <v>53</v>
      </c>
      <c r="AX66" s="87">
        <f t="shared" ref="AX66:AX72" si="170">(AW66-BF66)/ABS(BF66)</f>
        <v>-7.0175438596491224E-2</v>
      </c>
      <c r="AY66" s="93">
        <f t="shared" ref="AY66:AY72" si="171">AW66/AT66</f>
        <v>1.3947368421052631</v>
      </c>
      <c r="AZ66" s="58"/>
      <c r="BA66" s="58">
        <v>185924</v>
      </c>
      <c r="BB66" s="97" t="s">
        <v>131</v>
      </c>
      <c r="BC66" s="4">
        <v>35</v>
      </c>
      <c r="BD66" s="20">
        <v>435</v>
      </c>
      <c r="BE66" s="87">
        <f t="shared" si="161"/>
        <v>-5.2287581699346407E-2</v>
      </c>
      <c r="BF66" s="20">
        <v>57</v>
      </c>
      <c r="BG66" s="87">
        <f t="shared" ref="BG66:BG72" si="172">(BF66-BO66)/ABS(BO66)</f>
        <v>-0.17391304347826086</v>
      </c>
      <c r="BH66" s="93">
        <f>BF66/BC66</f>
        <v>1.6285714285714286</v>
      </c>
      <c r="BI66" s="58"/>
      <c r="BJ66" s="58">
        <v>185924</v>
      </c>
      <c r="BK66" s="97" t="s">
        <v>131</v>
      </c>
      <c r="BL66" s="4">
        <v>35</v>
      </c>
      <c r="BM66" s="20">
        <v>459</v>
      </c>
      <c r="BN66" s="87" t="s">
        <v>129</v>
      </c>
      <c r="BO66" s="20">
        <v>69</v>
      </c>
      <c r="BP66" s="87" t="s">
        <v>129</v>
      </c>
      <c r="BQ66" s="93">
        <f>BO66/BL66</f>
        <v>1.9714285714285715</v>
      </c>
      <c r="BR66" s="58"/>
      <c r="BS66" s="58"/>
      <c r="BT66" s="97"/>
      <c r="BU66" s="4"/>
      <c r="BV66" s="20"/>
      <c r="BW66" s="87"/>
      <c r="BX66" s="20"/>
      <c r="BY66" s="87"/>
      <c r="BZ66" s="93"/>
      <c r="CA66" s="97"/>
      <c r="CB66" s="74"/>
      <c r="CC66" s="18"/>
      <c r="CD66" s="2"/>
      <c r="CE66" s="20"/>
      <c r="CF66" s="20"/>
      <c r="CG66" s="20"/>
      <c r="CH66" s="20"/>
      <c r="CI66" s="74"/>
      <c r="CJ66" s="270"/>
      <c r="CK66" s="271"/>
      <c r="CL66" s="271"/>
      <c r="CM66" s="271"/>
      <c r="CN66" s="271"/>
      <c r="CO66" s="272"/>
    </row>
    <row r="67" spans="1:93" x14ac:dyDescent="0.25">
      <c r="A67" s="97"/>
      <c r="B67" s="58">
        <v>185912</v>
      </c>
      <c r="C67" s="97" t="s">
        <v>35</v>
      </c>
      <c r="D67" s="288">
        <v>52</v>
      </c>
      <c r="E67" s="283">
        <v>742</v>
      </c>
      <c r="F67" s="78">
        <f t="shared" si="152"/>
        <v>-3.7613488975356678E-2</v>
      </c>
      <c r="G67" s="283">
        <v>88</v>
      </c>
      <c r="H67" s="279">
        <f t="shared" ref="H67:H71" si="173">(G67-P67)/ABS(P67)</f>
        <v>-0.12871287128712872</v>
      </c>
      <c r="I67" s="200">
        <f t="shared" si="162"/>
        <v>1.6923076923076923</v>
      </c>
      <c r="J67" s="97"/>
      <c r="K67" s="58">
        <v>185912</v>
      </c>
      <c r="L67" s="97" t="s">
        <v>35</v>
      </c>
      <c r="M67" s="288">
        <v>52</v>
      </c>
      <c r="N67" s="283">
        <v>771</v>
      </c>
      <c r="O67" s="78">
        <f t="shared" si="158"/>
        <v>-5.0492610837438424E-2</v>
      </c>
      <c r="P67" s="283">
        <v>101</v>
      </c>
      <c r="Q67" s="279">
        <f t="shared" ref="Q67:Q71" si="174">(P67-Y67)/ABS(Y67)</f>
        <v>-0.15833333333333333</v>
      </c>
      <c r="R67" s="200">
        <f t="shared" si="163"/>
        <v>1.9423076923076923</v>
      </c>
      <c r="S67" s="75"/>
      <c r="T67" s="58">
        <v>185912</v>
      </c>
      <c r="U67" s="97" t="s">
        <v>35</v>
      </c>
      <c r="V67" s="4">
        <v>52</v>
      </c>
      <c r="W67" s="5">
        <v>812</v>
      </c>
      <c r="X67" s="78">
        <f t="shared" si="69"/>
        <v>5.181347150259067E-2</v>
      </c>
      <c r="Y67" s="20">
        <v>120</v>
      </c>
      <c r="Z67" s="78">
        <f t="shared" ref="Z67:Z71" si="175">(Y67-AH67)/ABS(AH67)</f>
        <v>5.2631578947368418E-2</v>
      </c>
      <c r="AA67" s="191">
        <f t="shared" si="164"/>
        <v>2.3076923076923075</v>
      </c>
      <c r="AB67" s="58"/>
      <c r="AC67" s="58">
        <v>185912</v>
      </c>
      <c r="AD67" s="97" t="s">
        <v>35</v>
      </c>
      <c r="AE67" s="4">
        <v>52</v>
      </c>
      <c r="AF67" s="20">
        <v>772</v>
      </c>
      <c r="AG67" s="87">
        <f t="shared" si="159"/>
        <v>3.7634408602150539E-2</v>
      </c>
      <c r="AH67" s="20">
        <v>114</v>
      </c>
      <c r="AI67" s="87">
        <f t="shared" si="160"/>
        <v>-3.3898305084745763E-2</v>
      </c>
      <c r="AJ67" s="191">
        <f t="shared" si="165"/>
        <v>2.1923076923076925</v>
      </c>
      <c r="AK67" s="6">
        <v>36</v>
      </c>
      <c r="AL67" s="20">
        <v>744</v>
      </c>
      <c r="AM67" s="78">
        <f t="shared" si="166"/>
        <v>3.4770514603616132E-2</v>
      </c>
      <c r="AN67" s="20">
        <v>118</v>
      </c>
      <c r="AO67" s="78">
        <f t="shared" si="167"/>
        <v>0.19191919191919191</v>
      </c>
      <c r="AP67" s="84">
        <f t="shared" si="168"/>
        <v>3.2777777777777777</v>
      </c>
      <c r="AQ67" s="75"/>
      <c r="AR67" s="58">
        <v>185912</v>
      </c>
      <c r="AS67" s="97" t="s">
        <v>138</v>
      </c>
      <c r="AT67" s="4">
        <v>30</v>
      </c>
      <c r="AU67" s="20">
        <v>719</v>
      </c>
      <c r="AV67" s="87">
        <f t="shared" si="169"/>
        <v>-0.15511163337250294</v>
      </c>
      <c r="AW67" s="20">
        <v>99</v>
      </c>
      <c r="AX67" s="87">
        <f t="shared" si="170"/>
        <v>-0.26666666666666666</v>
      </c>
      <c r="AY67" s="93">
        <f t="shared" si="171"/>
        <v>3.3</v>
      </c>
      <c r="AZ67" s="58"/>
      <c r="BA67" s="58">
        <v>185912</v>
      </c>
      <c r="BB67" s="97" t="s">
        <v>138</v>
      </c>
      <c r="BC67" s="4">
        <v>25</v>
      </c>
      <c r="BD67" s="20">
        <v>851</v>
      </c>
      <c r="BE67" s="87">
        <f t="shared" ref="BE67:BE72" si="176">(BD67-BM67)/ABS(BM67)</f>
        <v>4.5454545454545456E-2</v>
      </c>
      <c r="BF67" s="20">
        <v>135</v>
      </c>
      <c r="BG67" s="87">
        <f t="shared" si="172"/>
        <v>7.462686567164179E-3</v>
      </c>
      <c r="BH67" s="93">
        <f t="shared" ref="BH67" si="177">BF67/BC67</f>
        <v>5.4</v>
      </c>
      <c r="BI67" s="58"/>
      <c r="BJ67" s="58">
        <v>185912</v>
      </c>
      <c r="BK67" s="97" t="s">
        <v>138</v>
      </c>
      <c r="BL67" s="4">
        <v>25</v>
      </c>
      <c r="BM67" s="20">
        <v>814</v>
      </c>
      <c r="BN67" s="87">
        <f>(BM67-BV67)/ABS(BV67)</f>
        <v>-2.7479091995221028E-2</v>
      </c>
      <c r="BO67" s="20">
        <v>134</v>
      </c>
      <c r="BP67" s="87">
        <f>(BO67-BX67)/ABS(BX67)</f>
        <v>1.5151515151515152E-2</v>
      </c>
      <c r="BQ67" s="93">
        <f t="shared" ref="BQ67" si="178">BO67/BL67</f>
        <v>5.36</v>
      </c>
      <c r="BR67" s="58"/>
      <c r="BS67" s="58">
        <v>185912</v>
      </c>
      <c r="BT67" s="97" t="s">
        <v>109</v>
      </c>
      <c r="BU67" s="4">
        <v>25</v>
      </c>
      <c r="BV67" s="20">
        <v>837</v>
      </c>
      <c r="BW67" s="87">
        <f>(BV67-CE67)/ABS(CE67)</f>
        <v>-6.1659192825112105E-2</v>
      </c>
      <c r="BX67" s="20">
        <v>132</v>
      </c>
      <c r="BY67" s="87">
        <f>(BX67-CG67)/ABS(CG67)</f>
        <v>-0.13157894736842105</v>
      </c>
      <c r="BZ67" s="93">
        <f t="shared" si="40"/>
        <v>5.28</v>
      </c>
      <c r="CA67" s="97"/>
      <c r="CB67" s="4">
        <v>185912</v>
      </c>
      <c r="CC67" s="5" t="s">
        <v>35</v>
      </c>
      <c r="CD67" s="6">
        <v>25</v>
      </c>
      <c r="CE67" s="20">
        <v>892</v>
      </c>
      <c r="CF67" s="8">
        <f>(CE67-CK67)/ABS(CK67)</f>
        <v>2.2471910112359553E-3</v>
      </c>
      <c r="CG67" s="20">
        <v>152</v>
      </c>
      <c r="CH67" s="8">
        <f>(CG67-CM67)/ABS(CM67)</f>
        <v>-5.5900621118012424E-2</v>
      </c>
      <c r="CI67" s="135">
        <f>CG67/CD67</f>
        <v>6.08</v>
      </c>
      <c r="CJ67" s="6">
        <v>25</v>
      </c>
      <c r="CK67" s="20">
        <v>890</v>
      </c>
      <c r="CL67" s="8">
        <v>-0.24767540152155537</v>
      </c>
      <c r="CM67" s="20">
        <v>161</v>
      </c>
      <c r="CN67" s="8">
        <v>-0.24413145539906103</v>
      </c>
      <c r="CO67" s="29">
        <f t="shared" si="145"/>
        <v>6.44</v>
      </c>
    </row>
    <row r="68" spans="1:93" x14ac:dyDescent="0.25">
      <c r="A68" s="97"/>
      <c r="B68" s="58">
        <v>185873</v>
      </c>
      <c r="C68" s="97" t="s">
        <v>85</v>
      </c>
      <c r="D68" s="288">
        <v>25</v>
      </c>
      <c r="E68" s="283">
        <v>341</v>
      </c>
      <c r="F68" s="78">
        <f t="shared" si="152"/>
        <v>6.2305295950155763E-2</v>
      </c>
      <c r="G68" s="283">
        <v>36</v>
      </c>
      <c r="H68" s="279">
        <f t="shared" si="173"/>
        <v>5.8823529411764705E-2</v>
      </c>
      <c r="I68" s="200">
        <f t="shared" si="162"/>
        <v>1.44</v>
      </c>
      <c r="J68" s="97"/>
      <c r="K68" s="58">
        <v>185873</v>
      </c>
      <c r="L68" s="97" t="s">
        <v>85</v>
      </c>
      <c r="M68" s="288">
        <v>25</v>
      </c>
      <c r="N68" s="283">
        <v>321</v>
      </c>
      <c r="O68" s="78">
        <f t="shared" si="158"/>
        <v>7.3578595317725759E-2</v>
      </c>
      <c r="P68" s="283">
        <v>34</v>
      </c>
      <c r="Q68" s="279">
        <f t="shared" si="174"/>
        <v>0.25925925925925924</v>
      </c>
      <c r="R68" s="200">
        <f t="shared" si="163"/>
        <v>1.36</v>
      </c>
      <c r="S68" s="75"/>
      <c r="T68" s="58">
        <v>185873</v>
      </c>
      <c r="U68" s="97" t="s">
        <v>85</v>
      </c>
      <c r="V68" s="4">
        <v>25</v>
      </c>
      <c r="W68" s="5">
        <v>299</v>
      </c>
      <c r="X68" s="78">
        <f t="shared" si="69"/>
        <v>-0.12573099415204678</v>
      </c>
      <c r="Y68" s="20">
        <v>27</v>
      </c>
      <c r="Z68" s="78">
        <f t="shared" si="175"/>
        <v>-0.34146341463414637</v>
      </c>
      <c r="AA68" s="191">
        <f t="shared" si="164"/>
        <v>1.08</v>
      </c>
      <c r="AB68" s="58"/>
      <c r="AC68" s="58">
        <v>185873</v>
      </c>
      <c r="AD68" s="97" t="s">
        <v>85</v>
      </c>
      <c r="AE68" s="4">
        <v>25</v>
      </c>
      <c r="AF68" s="20">
        <v>342</v>
      </c>
      <c r="AG68" s="87">
        <f t="shared" si="159"/>
        <v>7.2100313479623826E-2</v>
      </c>
      <c r="AH68" s="20">
        <v>41</v>
      </c>
      <c r="AI68" s="87">
        <f t="shared" si="160"/>
        <v>-0.1276595744680851</v>
      </c>
      <c r="AJ68" s="191">
        <f t="shared" si="165"/>
        <v>1.64</v>
      </c>
      <c r="AK68" s="6">
        <v>25</v>
      </c>
      <c r="AL68" s="20">
        <v>319</v>
      </c>
      <c r="AM68" s="78">
        <f t="shared" si="166"/>
        <v>-0.10644257703081232</v>
      </c>
      <c r="AN68" s="20">
        <v>47</v>
      </c>
      <c r="AO68" s="78">
        <f t="shared" si="167"/>
        <v>0.34285714285714286</v>
      </c>
      <c r="AP68" s="84">
        <f t="shared" si="168"/>
        <v>1.88</v>
      </c>
      <c r="AQ68" s="75"/>
      <c r="AR68" s="58">
        <v>185873</v>
      </c>
      <c r="AS68" s="97" t="s">
        <v>85</v>
      </c>
      <c r="AT68" s="4">
        <v>25</v>
      </c>
      <c r="AU68" s="20">
        <v>357</v>
      </c>
      <c r="AV68" s="87">
        <f t="shared" si="169"/>
        <v>0.34210526315789475</v>
      </c>
      <c r="AW68" s="20">
        <v>35</v>
      </c>
      <c r="AX68" s="87">
        <f t="shared" si="170"/>
        <v>0.34615384615384615</v>
      </c>
      <c r="AY68" s="93">
        <f t="shared" si="171"/>
        <v>1.4</v>
      </c>
      <c r="AZ68" s="58"/>
      <c r="BA68" s="58">
        <v>185873</v>
      </c>
      <c r="BB68" s="97" t="s">
        <v>85</v>
      </c>
      <c r="BC68" s="4">
        <v>25</v>
      </c>
      <c r="BD68" s="20">
        <v>266</v>
      </c>
      <c r="BE68" s="87">
        <f t="shared" si="176"/>
        <v>-0.23782234957020057</v>
      </c>
      <c r="BF68" s="20">
        <v>26</v>
      </c>
      <c r="BG68" s="87">
        <f t="shared" si="172"/>
        <v>-3.7037037037037035E-2</v>
      </c>
      <c r="BH68" s="93">
        <f t="shared" ref="BH68:BH71" si="179">BF68/BC68</f>
        <v>1.04</v>
      </c>
      <c r="BI68" s="58"/>
      <c r="BJ68" s="58">
        <v>185873</v>
      </c>
      <c r="BK68" s="97" t="s">
        <v>85</v>
      </c>
      <c r="BL68" s="4">
        <v>25</v>
      </c>
      <c r="BM68" s="20">
        <v>349</v>
      </c>
      <c r="BN68" s="87">
        <f>(BM68-BV68)/ABS(BV68)</f>
        <v>0.25539568345323743</v>
      </c>
      <c r="BO68" s="20">
        <v>27</v>
      </c>
      <c r="BP68" s="87">
        <f>(BO68-BX68)/ABS(BX68)</f>
        <v>0.2857142857142857</v>
      </c>
      <c r="BQ68" s="93">
        <f t="shared" ref="BQ68" si="180">BO68/BL68</f>
        <v>1.08</v>
      </c>
      <c r="BR68" s="58"/>
      <c r="BS68" s="58">
        <v>185873</v>
      </c>
      <c r="BT68" s="97" t="s">
        <v>85</v>
      </c>
      <c r="BU68" s="4">
        <v>25</v>
      </c>
      <c r="BV68" s="20">
        <v>278</v>
      </c>
      <c r="BW68" s="87">
        <f>(BV68-CE69)/ABS(CE69)</f>
        <v>-0.22346368715083798</v>
      </c>
      <c r="BX68" s="20">
        <v>21</v>
      </c>
      <c r="BY68" s="87">
        <f>(BX68-CG69)/ABS(CG69)</f>
        <v>-0.46153846153846156</v>
      </c>
      <c r="BZ68" s="93">
        <f t="shared" si="40"/>
        <v>0.84</v>
      </c>
      <c r="CA68" s="97"/>
      <c r="CB68" s="4">
        <v>185873</v>
      </c>
      <c r="CC68" s="5" t="s">
        <v>85</v>
      </c>
      <c r="CD68" s="20">
        <v>25</v>
      </c>
      <c r="CE68" s="20">
        <v>328</v>
      </c>
      <c r="CF68" s="8">
        <f>(CE68-CK68)/ABS(CK68)</f>
        <v>0.34426229508196721</v>
      </c>
      <c r="CG68" s="20">
        <v>30</v>
      </c>
      <c r="CH68" s="8">
        <f>(CG68-CM68)/ABS(CM68)</f>
        <v>3.4482758620689655E-2</v>
      </c>
      <c r="CI68" s="130">
        <f>CG68/CD68</f>
        <v>1.2</v>
      </c>
      <c r="CJ68" s="4">
        <v>25</v>
      </c>
      <c r="CK68" s="271">
        <v>244</v>
      </c>
      <c r="CL68" s="8">
        <v>-0.3</v>
      </c>
      <c r="CM68" s="271">
        <v>29</v>
      </c>
      <c r="CN68" s="8">
        <v>-0.03</v>
      </c>
      <c r="CO68" s="29">
        <f>CM68/CJ68</f>
        <v>1.1599999999999999</v>
      </c>
    </row>
    <row r="69" spans="1:93" x14ac:dyDescent="0.25">
      <c r="A69" s="294"/>
      <c r="B69" s="58">
        <v>185222</v>
      </c>
      <c r="C69" s="97" t="s">
        <v>86</v>
      </c>
      <c r="D69" s="288">
        <v>10</v>
      </c>
      <c r="E69" s="283">
        <v>444</v>
      </c>
      <c r="F69" s="78">
        <f t="shared" si="152"/>
        <v>3.4965034965034968E-2</v>
      </c>
      <c r="G69" s="283">
        <v>58</v>
      </c>
      <c r="H69" s="279">
        <f t="shared" si="173"/>
        <v>-1.6949152542372881E-2</v>
      </c>
      <c r="I69" s="200">
        <f t="shared" si="162"/>
        <v>5.8</v>
      </c>
      <c r="J69" s="294"/>
      <c r="K69" s="58">
        <v>185222</v>
      </c>
      <c r="L69" s="97" t="s">
        <v>86</v>
      </c>
      <c r="M69" s="288">
        <v>10</v>
      </c>
      <c r="N69" s="283">
        <v>429</v>
      </c>
      <c r="O69" s="78">
        <f t="shared" si="158"/>
        <v>-0.12090163934426229</v>
      </c>
      <c r="P69" s="283">
        <v>59</v>
      </c>
      <c r="Q69" s="279">
        <f t="shared" si="174"/>
        <v>9.2592592592592587E-2</v>
      </c>
      <c r="R69" s="200">
        <f t="shared" si="163"/>
        <v>5.9</v>
      </c>
      <c r="S69" s="89"/>
      <c r="T69" s="58">
        <v>185222</v>
      </c>
      <c r="U69" s="97" t="s">
        <v>86</v>
      </c>
      <c r="V69" s="4">
        <v>10</v>
      </c>
      <c r="W69" s="5">
        <v>488</v>
      </c>
      <c r="X69" s="78">
        <f t="shared" si="69"/>
        <v>4.0511727078891259E-2</v>
      </c>
      <c r="Y69" s="20">
        <v>54</v>
      </c>
      <c r="Z69" s="78">
        <f t="shared" si="175"/>
        <v>-3.5714285714285712E-2</v>
      </c>
      <c r="AA69" s="191">
        <f t="shared" si="164"/>
        <v>5.4</v>
      </c>
      <c r="AB69" s="61"/>
      <c r="AC69" s="58">
        <v>185222</v>
      </c>
      <c r="AD69" s="97" t="s">
        <v>86</v>
      </c>
      <c r="AE69" s="4">
        <v>10</v>
      </c>
      <c r="AF69" s="20">
        <v>469</v>
      </c>
      <c r="AG69" s="87">
        <f t="shared" si="159"/>
        <v>0.17543859649122806</v>
      </c>
      <c r="AH69" s="20">
        <v>56</v>
      </c>
      <c r="AI69" s="87">
        <f t="shared" si="160"/>
        <v>0.24444444444444444</v>
      </c>
      <c r="AJ69" s="191">
        <f t="shared" si="165"/>
        <v>5.6</v>
      </c>
      <c r="AK69" s="6">
        <v>10</v>
      </c>
      <c r="AL69" s="20">
        <v>399</v>
      </c>
      <c r="AM69" s="78">
        <f t="shared" si="166"/>
        <v>0.33</v>
      </c>
      <c r="AN69" s="20">
        <v>45</v>
      </c>
      <c r="AO69" s="78">
        <f t="shared" si="167"/>
        <v>0.73076923076923073</v>
      </c>
      <c r="AP69" s="84">
        <f t="shared" si="168"/>
        <v>4.5</v>
      </c>
      <c r="AQ69" s="89"/>
      <c r="AR69" s="58">
        <v>185222</v>
      </c>
      <c r="AS69" s="97" t="s">
        <v>86</v>
      </c>
      <c r="AT69" s="4">
        <v>10</v>
      </c>
      <c r="AU69" s="20">
        <v>300</v>
      </c>
      <c r="AV69" s="87">
        <f t="shared" si="169"/>
        <v>-3.8461538461538464E-2</v>
      </c>
      <c r="AW69" s="20">
        <v>26</v>
      </c>
      <c r="AX69" s="87">
        <f t="shared" si="170"/>
        <v>-0.1875</v>
      </c>
      <c r="AY69" s="93">
        <f t="shared" si="171"/>
        <v>2.6</v>
      </c>
      <c r="AZ69" s="61"/>
      <c r="BA69" s="58">
        <v>185222</v>
      </c>
      <c r="BB69" s="97" t="s">
        <v>86</v>
      </c>
      <c r="BC69" s="4">
        <v>10</v>
      </c>
      <c r="BD69" s="20">
        <v>312</v>
      </c>
      <c r="BE69" s="87">
        <f t="shared" si="176"/>
        <v>-0.14520547945205478</v>
      </c>
      <c r="BF69" s="20">
        <v>32</v>
      </c>
      <c r="BG69" s="87">
        <f t="shared" si="172"/>
        <v>0.52380952380952384</v>
      </c>
      <c r="BH69" s="93">
        <f t="shared" si="179"/>
        <v>3.2</v>
      </c>
      <c r="BI69" s="61"/>
      <c r="BJ69" s="58">
        <v>185222</v>
      </c>
      <c r="BK69" s="97" t="s">
        <v>86</v>
      </c>
      <c r="BL69" s="4">
        <v>10</v>
      </c>
      <c r="BM69" s="20">
        <v>365</v>
      </c>
      <c r="BN69" s="87">
        <f>(BM69-BV69)/ABS(BV69)</f>
        <v>7.6696165191740412E-2</v>
      </c>
      <c r="BO69" s="20">
        <v>21</v>
      </c>
      <c r="BP69" s="87">
        <f>(BO69-BX69)/ABS(BX69)</f>
        <v>-0.36363636363636365</v>
      </c>
      <c r="BQ69" s="93">
        <f t="shared" ref="BQ69:BQ71" si="181">BO69/BL69</f>
        <v>2.1</v>
      </c>
      <c r="BR69" s="61"/>
      <c r="BS69" s="58">
        <v>185222</v>
      </c>
      <c r="BT69" s="97" t="s">
        <v>86</v>
      </c>
      <c r="BU69" s="4">
        <v>10</v>
      </c>
      <c r="BV69" s="20">
        <v>339</v>
      </c>
      <c r="BW69" s="87">
        <f>(BV69-CE68)/ABS(CE68)</f>
        <v>3.3536585365853661E-2</v>
      </c>
      <c r="BX69" s="20">
        <v>33</v>
      </c>
      <c r="BY69" s="87">
        <f>(BX69-CG68)/ABS(CG68)</f>
        <v>0.1</v>
      </c>
      <c r="BZ69" s="93">
        <f t="shared" si="40"/>
        <v>3.3</v>
      </c>
      <c r="CA69" s="97"/>
      <c r="CB69" s="4">
        <v>185222</v>
      </c>
      <c r="CC69" s="5" t="s">
        <v>86</v>
      </c>
      <c r="CD69" s="6">
        <v>10</v>
      </c>
      <c r="CE69" s="20">
        <v>358</v>
      </c>
      <c r="CF69" s="3">
        <f>(CE69-CK69)/ABS(CK69)</f>
        <v>0.29710144927536231</v>
      </c>
      <c r="CG69" s="20">
        <v>39</v>
      </c>
      <c r="CH69" s="3">
        <f>(CG69-CM69)/ABS(CM69)</f>
        <v>0.14705882352941177</v>
      </c>
      <c r="CI69" s="113">
        <f>CG69/CD69</f>
        <v>3.9</v>
      </c>
      <c r="CJ69" s="6">
        <v>10</v>
      </c>
      <c r="CK69" s="271">
        <v>276</v>
      </c>
      <c r="CL69" s="8">
        <v>-0.46</v>
      </c>
      <c r="CM69" s="271">
        <v>34</v>
      </c>
      <c r="CN69" s="8">
        <v>0</v>
      </c>
      <c r="CO69" s="29">
        <f>CM69/CJ69</f>
        <v>3.4</v>
      </c>
    </row>
    <row r="70" spans="1:93" x14ac:dyDescent="0.25">
      <c r="A70" s="97"/>
      <c r="B70" s="58">
        <v>185795</v>
      </c>
      <c r="C70" s="97" t="s">
        <v>137</v>
      </c>
      <c r="D70" s="288">
        <v>17</v>
      </c>
      <c r="E70" s="283">
        <v>169</v>
      </c>
      <c r="F70" s="78">
        <f t="shared" si="152"/>
        <v>0.16551724137931034</v>
      </c>
      <c r="G70" s="283">
        <v>18</v>
      </c>
      <c r="H70" s="279">
        <f t="shared" si="173"/>
        <v>-0.33333333333333331</v>
      </c>
      <c r="I70" s="200">
        <f t="shared" si="162"/>
        <v>1.0588235294117647</v>
      </c>
      <c r="J70" s="97"/>
      <c r="K70" s="58">
        <v>185795</v>
      </c>
      <c r="L70" s="97" t="s">
        <v>137</v>
      </c>
      <c r="M70" s="288">
        <v>17</v>
      </c>
      <c r="N70" s="283">
        <v>145</v>
      </c>
      <c r="O70" s="78">
        <f t="shared" si="158"/>
        <v>2.8368794326241134E-2</v>
      </c>
      <c r="P70" s="283">
        <v>27</v>
      </c>
      <c r="Q70" s="279">
        <f t="shared" si="174"/>
        <v>0.8</v>
      </c>
      <c r="R70" s="200">
        <f t="shared" si="163"/>
        <v>1.588235294117647</v>
      </c>
      <c r="S70" s="75"/>
      <c r="T70" s="58">
        <v>185795</v>
      </c>
      <c r="U70" s="97" t="s">
        <v>137</v>
      </c>
      <c r="V70" s="4">
        <v>17</v>
      </c>
      <c r="W70" s="5">
        <v>141</v>
      </c>
      <c r="X70" s="78">
        <f t="shared" si="69"/>
        <v>-4.0816326530612242E-2</v>
      </c>
      <c r="Y70" s="20">
        <v>15</v>
      </c>
      <c r="Z70" s="78">
        <f t="shared" si="175"/>
        <v>-0.2857142857142857</v>
      </c>
      <c r="AA70" s="191">
        <f t="shared" si="164"/>
        <v>0.88235294117647056</v>
      </c>
      <c r="AB70" s="58"/>
      <c r="AC70" s="58">
        <v>185795</v>
      </c>
      <c r="AD70" s="97" t="s">
        <v>137</v>
      </c>
      <c r="AE70" s="4">
        <v>17</v>
      </c>
      <c r="AF70" s="20">
        <v>147</v>
      </c>
      <c r="AG70" s="87">
        <f t="shared" si="159"/>
        <v>8.8888888888888892E-2</v>
      </c>
      <c r="AH70" s="20">
        <v>21</v>
      </c>
      <c r="AI70" s="87">
        <f t="shared" si="160"/>
        <v>0</v>
      </c>
      <c r="AJ70" s="191">
        <f t="shared" si="165"/>
        <v>1.2352941176470589</v>
      </c>
      <c r="AK70" s="6">
        <v>25</v>
      </c>
      <c r="AL70" s="20">
        <v>135</v>
      </c>
      <c r="AM70" s="78">
        <f t="shared" si="166"/>
        <v>-8.1632653061224483E-2</v>
      </c>
      <c r="AN70" s="20">
        <v>21</v>
      </c>
      <c r="AO70" s="78">
        <f t="shared" si="167"/>
        <v>-0.16</v>
      </c>
      <c r="AP70" s="84">
        <f t="shared" si="168"/>
        <v>0.84</v>
      </c>
      <c r="AQ70" s="75"/>
      <c r="AR70" s="58">
        <v>185795</v>
      </c>
      <c r="AS70" s="97" t="s">
        <v>137</v>
      </c>
      <c r="AT70" s="4">
        <v>30</v>
      </c>
      <c r="AU70" s="20">
        <v>147</v>
      </c>
      <c r="AV70" s="87">
        <f t="shared" si="169"/>
        <v>1.3793103448275862E-2</v>
      </c>
      <c r="AW70" s="20">
        <v>25</v>
      </c>
      <c r="AX70" s="87">
        <f t="shared" si="170"/>
        <v>0.13636363636363635</v>
      </c>
      <c r="AY70" s="93">
        <f t="shared" si="171"/>
        <v>0.83333333333333337</v>
      </c>
      <c r="AZ70" s="58"/>
      <c r="BA70" s="58">
        <v>185795</v>
      </c>
      <c r="BB70" s="97" t="s">
        <v>137</v>
      </c>
      <c r="BC70" s="4">
        <v>30</v>
      </c>
      <c r="BD70" s="20">
        <v>145</v>
      </c>
      <c r="BE70" s="87">
        <f t="shared" si="176"/>
        <v>0.1328125</v>
      </c>
      <c r="BF70" s="20">
        <v>22</v>
      </c>
      <c r="BG70" s="87">
        <f t="shared" si="172"/>
        <v>1.2</v>
      </c>
      <c r="BH70" s="93">
        <f t="shared" si="179"/>
        <v>0.73333333333333328</v>
      </c>
      <c r="BI70" s="58"/>
      <c r="BJ70" s="58">
        <v>185795</v>
      </c>
      <c r="BK70" s="97" t="s">
        <v>137</v>
      </c>
      <c r="BL70" s="4">
        <v>30</v>
      </c>
      <c r="BM70" s="20">
        <v>128</v>
      </c>
      <c r="BN70" s="87" t="s">
        <v>129</v>
      </c>
      <c r="BO70" s="20">
        <v>10</v>
      </c>
      <c r="BP70" s="87" t="s">
        <v>129</v>
      </c>
      <c r="BQ70" s="93">
        <f t="shared" ref="BQ70" si="182">BO70/BL70</f>
        <v>0.33333333333333331</v>
      </c>
      <c r="BR70" s="58"/>
      <c r="BS70" s="58"/>
      <c r="BT70" s="97"/>
      <c r="BU70" s="4"/>
      <c r="BV70" s="20"/>
      <c r="BW70" s="87"/>
      <c r="BX70" s="20"/>
      <c r="BY70" s="87"/>
      <c r="BZ70" s="93"/>
      <c r="CA70" s="97"/>
      <c r="CB70" s="74"/>
      <c r="CC70" s="18"/>
      <c r="CD70" s="2"/>
      <c r="CE70" s="20"/>
      <c r="CF70" s="20"/>
      <c r="CG70" s="20"/>
      <c r="CH70" s="20"/>
      <c r="CI70" s="74"/>
      <c r="CJ70" s="270"/>
      <c r="CK70" s="271"/>
      <c r="CL70" s="271"/>
      <c r="CM70" s="271"/>
      <c r="CN70" s="271"/>
      <c r="CO70" s="272"/>
    </row>
    <row r="71" spans="1:93" ht="13.8" thickBot="1" x14ac:dyDescent="0.3">
      <c r="A71" s="22"/>
      <c r="B71" s="59">
        <v>185690</v>
      </c>
      <c r="C71" s="108" t="s">
        <v>112</v>
      </c>
      <c r="D71" s="290">
        <v>45</v>
      </c>
      <c r="E71" s="291">
        <v>486</v>
      </c>
      <c r="F71" s="201">
        <f t="shared" si="152"/>
        <v>8.4821428571428575E-2</v>
      </c>
      <c r="G71" s="291">
        <v>64</v>
      </c>
      <c r="H71" s="292">
        <f t="shared" si="173"/>
        <v>3.2258064516129031E-2</v>
      </c>
      <c r="I71" s="202">
        <f t="shared" si="162"/>
        <v>1.4222222222222223</v>
      </c>
      <c r="J71" s="22"/>
      <c r="K71" s="59">
        <v>185690</v>
      </c>
      <c r="L71" s="108" t="s">
        <v>112</v>
      </c>
      <c r="M71" s="290">
        <v>45</v>
      </c>
      <c r="N71" s="291">
        <v>448</v>
      </c>
      <c r="O71" s="201">
        <f t="shared" si="158"/>
        <v>9.8039215686274508E-2</v>
      </c>
      <c r="P71" s="291">
        <v>62</v>
      </c>
      <c r="Q71" s="292">
        <f t="shared" si="174"/>
        <v>0.10714285714285714</v>
      </c>
      <c r="R71" s="202">
        <f t="shared" si="163"/>
        <v>1.3777777777777778</v>
      </c>
      <c r="S71" s="89"/>
      <c r="T71" s="59">
        <v>185690</v>
      </c>
      <c r="U71" s="108" t="s">
        <v>112</v>
      </c>
      <c r="V71" s="213">
        <v>45</v>
      </c>
      <c r="W71" s="40">
        <v>408</v>
      </c>
      <c r="X71" s="87">
        <f t="shared" si="69"/>
        <v>-7.900677200902935E-2</v>
      </c>
      <c r="Y71" s="240">
        <v>56</v>
      </c>
      <c r="Z71" s="78">
        <f t="shared" si="175"/>
        <v>-6.6666666666666666E-2</v>
      </c>
      <c r="AA71" s="218">
        <f t="shared" si="164"/>
        <v>1.2444444444444445</v>
      </c>
      <c r="AB71" s="61"/>
      <c r="AC71" s="59">
        <v>185690</v>
      </c>
      <c r="AD71" s="108" t="s">
        <v>112</v>
      </c>
      <c r="AE71" s="213">
        <v>45</v>
      </c>
      <c r="AF71" s="40">
        <v>443</v>
      </c>
      <c r="AG71" s="133">
        <f t="shared" si="159"/>
        <v>-1.9911504424778761E-2</v>
      </c>
      <c r="AH71" s="40">
        <v>60</v>
      </c>
      <c r="AI71" s="133">
        <f t="shared" si="160"/>
        <v>-0.1891891891891892</v>
      </c>
      <c r="AJ71" s="218">
        <f t="shared" si="165"/>
        <v>1.3333333333333333</v>
      </c>
      <c r="AK71" s="129">
        <v>35</v>
      </c>
      <c r="AL71" s="40">
        <v>452</v>
      </c>
      <c r="AM71" s="229">
        <f t="shared" si="166"/>
        <v>0.23835616438356164</v>
      </c>
      <c r="AN71" s="40">
        <v>74</v>
      </c>
      <c r="AO71" s="229">
        <f t="shared" si="167"/>
        <v>0.39622641509433965</v>
      </c>
      <c r="AP71" s="230">
        <f t="shared" si="168"/>
        <v>2.1142857142857143</v>
      </c>
      <c r="AQ71" s="89"/>
      <c r="AR71" s="59">
        <v>185690</v>
      </c>
      <c r="AS71" s="99" t="s">
        <v>112</v>
      </c>
      <c r="AT71" s="10">
        <v>25</v>
      </c>
      <c r="AU71" s="21">
        <v>365</v>
      </c>
      <c r="AV71" s="133">
        <f t="shared" si="169"/>
        <v>-5.1948051948051951E-2</v>
      </c>
      <c r="AW71" s="21">
        <v>53</v>
      </c>
      <c r="AX71" s="133">
        <f t="shared" si="170"/>
        <v>0.20454545454545456</v>
      </c>
      <c r="AY71" s="98">
        <f t="shared" si="171"/>
        <v>2.12</v>
      </c>
      <c r="AZ71" s="61"/>
      <c r="BA71" s="59">
        <v>185690</v>
      </c>
      <c r="BB71" s="99" t="s">
        <v>112</v>
      </c>
      <c r="BC71" s="10">
        <v>25</v>
      </c>
      <c r="BD71" s="21">
        <v>385</v>
      </c>
      <c r="BE71" s="133">
        <f t="shared" si="176"/>
        <v>-0.11899313501144165</v>
      </c>
      <c r="BF71" s="21">
        <v>44</v>
      </c>
      <c r="BG71" s="133">
        <f t="shared" si="172"/>
        <v>-0.22807017543859648</v>
      </c>
      <c r="BH71" s="98">
        <f t="shared" si="179"/>
        <v>1.76</v>
      </c>
      <c r="BI71" s="61"/>
      <c r="BJ71" s="59">
        <v>185690</v>
      </c>
      <c r="BK71" s="99" t="s">
        <v>112</v>
      </c>
      <c r="BL71" s="10">
        <v>25</v>
      </c>
      <c r="BM71" s="21">
        <v>437</v>
      </c>
      <c r="BN71" s="133">
        <f>(BM71-BV71)/ABS(BV71)</f>
        <v>0.15915119363395225</v>
      </c>
      <c r="BO71" s="21">
        <v>57</v>
      </c>
      <c r="BP71" s="133">
        <f>(BO71-BX71)/ABS(BX71)</f>
        <v>0.35714285714285715</v>
      </c>
      <c r="BQ71" s="98">
        <f t="shared" si="181"/>
        <v>2.2799999999999998</v>
      </c>
      <c r="BR71" s="61"/>
      <c r="BS71" s="59">
        <v>185690</v>
      </c>
      <c r="BT71" s="99" t="s">
        <v>112</v>
      </c>
      <c r="BU71" s="10">
        <v>25</v>
      </c>
      <c r="BV71" s="21">
        <v>377</v>
      </c>
      <c r="BW71" s="133">
        <f>(BV71-CE71)/ABS(CE71)</f>
        <v>0.13213213213213212</v>
      </c>
      <c r="BX71" s="21">
        <v>42</v>
      </c>
      <c r="BY71" s="133">
        <f>(BX71-CG71)/ABS(CG71)</f>
        <v>-0.27586206896551724</v>
      </c>
      <c r="BZ71" s="98">
        <f t="shared" si="40"/>
        <v>1.68</v>
      </c>
      <c r="CA71" s="99"/>
      <c r="CB71" s="10">
        <v>185690</v>
      </c>
      <c r="CC71" s="11" t="s">
        <v>36</v>
      </c>
      <c r="CD71" s="12">
        <v>25</v>
      </c>
      <c r="CE71" s="21">
        <v>333</v>
      </c>
      <c r="CF71" s="134">
        <f>(CE71-CK71)/ABS(CK71)</f>
        <v>4.716981132075472E-2</v>
      </c>
      <c r="CG71" s="21">
        <v>58</v>
      </c>
      <c r="CH71" s="134">
        <f>(CG71-CM71)/ABS(CM71)</f>
        <v>0.31818181818181818</v>
      </c>
      <c r="CI71" s="136">
        <f>CG71/CD71</f>
        <v>2.3199999999999998</v>
      </c>
      <c r="CJ71" s="129">
        <v>25</v>
      </c>
      <c r="CK71" s="40">
        <v>318</v>
      </c>
      <c r="CL71" s="38">
        <v>-7.2886297376093298E-2</v>
      </c>
      <c r="CM71" s="40">
        <v>44</v>
      </c>
      <c r="CN71" s="38">
        <v>0.15789473684210525</v>
      </c>
      <c r="CO71" s="141">
        <f>CM71/CJ71</f>
        <v>1.76</v>
      </c>
    </row>
    <row r="72" spans="1:93" ht="13.8" thickBot="1" x14ac:dyDescent="0.3">
      <c r="A72" s="175"/>
      <c r="B72" s="175"/>
      <c r="C72" s="176" t="s">
        <v>37</v>
      </c>
      <c r="D72" s="222">
        <f>SUM(D19:D71)</f>
        <v>1891</v>
      </c>
      <c r="E72" s="282">
        <f>SUM(E19:E71)</f>
        <v>24619</v>
      </c>
      <c r="F72" s="285">
        <f>(E72-N72)/ABS(N72)</f>
        <v>2.6176482847734567E-2</v>
      </c>
      <c r="G72" s="282">
        <f>SUM(G19:G71)</f>
        <v>3899</v>
      </c>
      <c r="H72" s="285">
        <f>(G72-P72)/ABS(P72)</f>
        <v>-1.2911392405063291E-2</v>
      </c>
      <c r="I72" s="225">
        <f t="shared" si="162"/>
        <v>2.0618720253833951</v>
      </c>
      <c r="J72" s="175"/>
      <c r="K72" s="175"/>
      <c r="L72" s="176" t="s">
        <v>37</v>
      </c>
      <c r="M72" s="222">
        <f>SUM(M19:M71)</f>
        <v>1890</v>
      </c>
      <c r="N72" s="282">
        <f>SUM(N19:N71)</f>
        <v>23991</v>
      </c>
      <c r="O72" s="285">
        <f>(N72-W72)/ABS(W72)</f>
        <v>8.6253735397989681E-2</v>
      </c>
      <c r="P72" s="282">
        <f>SUM(P19:P71)</f>
        <v>3950</v>
      </c>
      <c r="Q72" s="285">
        <f>(P72-Y72)/ABS(Y72)</f>
        <v>6.2113471363269696E-2</v>
      </c>
      <c r="R72" s="225">
        <f t="shared" si="163"/>
        <v>2.0899470899470898</v>
      </c>
      <c r="S72" s="175"/>
      <c r="T72" s="175"/>
      <c r="U72" s="176" t="s">
        <v>37</v>
      </c>
      <c r="V72" s="187">
        <f>SUM(V19:V71)</f>
        <v>1873</v>
      </c>
      <c r="W72" s="175">
        <f>SUM(W19:W71)</f>
        <v>22086</v>
      </c>
      <c r="X72" s="208">
        <f>(W72-AF72)/ABS(AF72)</f>
        <v>-4.3523450695076002E-2</v>
      </c>
      <c r="Y72" s="175">
        <f>SUM(Y19:Y71)</f>
        <v>3719</v>
      </c>
      <c r="Z72" s="208">
        <f>(Y72-AH72)/ABS(AH72)</f>
        <v>-1.6137566137566138E-2</v>
      </c>
      <c r="AA72" s="194">
        <f t="shared" si="164"/>
        <v>1.9855846235985051</v>
      </c>
      <c r="AB72" s="175"/>
      <c r="AC72" s="175"/>
      <c r="AD72" s="176" t="s">
        <v>37</v>
      </c>
      <c r="AE72" s="187">
        <f>SUM(AE19:AE71)</f>
        <v>1849</v>
      </c>
      <c r="AF72" s="175">
        <f>SUM(AF19:AF71)</f>
        <v>23091</v>
      </c>
      <c r="AG72" s="208">
        <f t="shared" si="159"/>
        <v>0.1139466447971441</v>
      </c>
      <c r="AH72" s="175">
        <f>SUM(AH19:AH71)</f>
        <v>3780</v>
      </c>
      <c r="AI72" s="208">
        <f t="shared" si="160"/>
        <v>6.8702290076335881E-2</v>
      </c>
      <c r="AJ72" s="194">
        <f t="shared" si="165"/>
        <v>2.0443482963764197</v>
      </c>
      <c r="AK72" s="222">
        <f>SUM(AK19:AK71)</f>
        <v>1743</v>
      </c>
      <c r="AL72" s="222">
        <f>SUM(AL19:AL71)</f>
        <v>20729</v>
      </c>
      <c r="AM72" s="223">
        <f t="shared" si="166"/>
        <v>-2.2585816672953601E-2</v>
      </c>
      <c r="AN72" s="222">
        <f>SUM(AN19:AN71)</f>
        <v>3537</v>
      </c>
      <c r="AO72" s="224">
        <f t="shared" si="167"/>
        <v>3.5118525021949079E-2</v>
      </c>
      <c r="AP72" s="225">
        <f t="shared" si="168"/>
        <v>2.0292598967297764</v>
      </c>
      <c r="AQ72" s="175"/>
      <c r="AR72" s="175"/>
      <c r="AS72" s="176" t="s">
        <v>37</v>
      </c>
      <c r="AT72" s="187">
        <f>SUM(AT19:AT71)</f>
        <v>1649</v>
      </c>
      <c r="AU72" s="177">
        <f>SUM(AU19:AU71)</f>
        <v>21208</v>
      </c>
      <c r="AV72" s="188">
        <f t="shared" si="169"/>
        <v>-5.8128633039564977E-3</v>
      </c>
      <c r="AW72" s="187">
        <f>SUM(AW19:AW71)</f>
        <v>3417</v>
      </c>
      <c r="AX72" s="179">
        <f t="shared" si="170"/>
        <v>-6.0231023102310231E-2</v>
      </c>
      <c r="AY72" s="189">
        <f t="shared" si="171"/>
        <v>2.0721649484536084</v>
      </c>
      <c r="AZ72" s="175"/>
      <c r="BA72" s="175"/>
      <c r="BB72" s="176" t="s">
        <v>37</v>
      </c>
      <c r="BC72" s="187">
        <f>SUM(BC19:BC71)</f>
        <v>1496</v>
      </c>
      <c r="BD72" s="177">
        <f>SUM(BD19:BD71)</f>
        <v>21332</v>
      </c>
      <c r="BE72" s="188">
        <f t="shared" si="176"/>
        <v>4.1194845763373684E-2</v>
      </c>
      <c r="BF72" s="187">
        <f>SUM(BF19:BF71)</f>
        <v>3636</v>
      </c>
      <c r="BG72" s="179">
        <f t="shared" si="172"/>
        <v>0.10248635536688902</v>
      </c>
      <c r="BH72" s="189">
        <f>BF72/BC72</f>
        <v>2.4304812834224601</v>
      </c>
      <c r="BI72" s="175"/>
      <c r="BJ72" s="175"/>
      <c r="BK72" s="176" t="s">
        <v>37</v>
      </c>
      <c r="BL72" s="187">
        <f>SUM(BL19:BL71)</f>
        <v>1343</v>
      </c>
      <c r="BM72" s="177">
        <f>SUM(BM19:BM71)</f>
        <v>20488</v>
      </c>
      <c r="BN72" s="188">
        <f>(BM72-BV72)/ABS(BV72)</f>
        <v>0.24554684175329808</v>
      </c>
      <c r="BO72" s="187">
        <f>SUM(BO19:BO71)</f>
        <v>3298</v>
      </c>
      <c r="BP72" s="179">
        <f>(BO72-BX72)/ABS(BX72)</f>
        <v>0.20014556040756915</v>
      </c>
      <c r="BQ72" s="189">
        <f>BO72/BL72</f>
        <v>2.4556962025316458</v>
      </c>
      <c r="BR72" s="175"/>
      <c r="BS72" s="175"/>
      <c r="BT72" s="176" t="s">
        <v>37</v>
      </c>
      <c r="BU72" s="187">
        <f>SUM(BU19:BU71)</f>
        <v>989</v>
      </c>
      <c r="BV72" s="177">
        <f>SUM(BV19:BV71)</f>
        <v>16449</v>
      </c>
      <c r="BW72" s="188">
        <f>(BV72-CE72)/ABS(CE72)</f>
        <v>0.21889588736569099</v>
      </c>
      <c r="BX72" s="187">
        <f>SUM(BX19:BX71)</f>
        <v>2748</v>
      </c>
      <c r="BY72" s="179">
        <f>(BX72-CG72)/ABS(CG72)</f>
        <v>0.17737789203084833</v>
      </c>
      <c r="BZ72" s="189">
        <f>BX72/BU72</f>
        <v>2.7785642062689586</v>
      </c>
      <c r="CA72" s="100"/>
      <c r="CB72" s="13"/>
      <c r="CC72" s="14" t="s">
        <v>37</v>
      </c>
      <c r="CD72" s="15">
        <f>SUM(CD20:CD71)</f>
        <v>851</v>
      </c>
      <c r="CE72" s="15">
        <f>SUM(CE20:CE71)</f>
        <v>13495</v>
      </c>
      <c r="CF72" s="120">
        <f>(CE72-CK72)/ABS(CK72)</f>
        <v>3.9516253273763673E-2</v>
      </c>
      <c r="CG72" s="15">
        <f>SUM(CG20:CG71)</f>
        <v>2334</v>
      </c>
      <c r="CH72" s="120">
        <f>(CG72-CM72)/ABS(CM72)</f>
        <v>5.6586690810321409E-2</v>
      </c>
      <c r="CI72" s="28">
        <f>CG72/CD72</f>
        <v>2.7426556991774382</v>
      </c>
      <c r="CJ72" s="39">
        <f>SUM(CJ20:CJ71)+125</f>
        <v>956</v>
      </c>
      <c r="CK72" s="37">
        <f>SUM(CK20:CK71)+1037</f>
        <v>12982</v>
      </c>
      <c r="CL72" s="36">
        <v>-5.6159843144577754E-2</v>
      </c>
      <c r="CM72" s="37">
        <f>SUM(CM20:CM71)+131</f>
        <v>2209</v>
      </c>
      <c r="CN72" s="132">
        <v>-2.622330359556637E-2</v>
      </c>
      <c r="CO72" s="137">
        <f>CM72/CJ72</f>
        <v>2.3106694560669454</v>
      </c>
    </row>
    <row r="73" spans="1:93" ht="13.8" thickBot="1" x14ac:dyDescent="0.3">
      <c r="A73" s="63" t="s">
        <v>0</v>
      </c>
      <c r="B73" s="109" t="s">
        <v>1</v>
      </c>
      <c r="C73" s="109" t="s">
        <v>2</v>
      </c>
      <c r="D73" s="52" t="s">
        <v>3</v>
      </c>
      <c r="E73" s="206" t="s">
        <v>4</v>
      </c>
      <c r="F73" s="212" t="s">
        <v>5</v>
      </c>
      <c r="G73" s="206" t="s">
        <v>167</v>
      </c>
      <c r="H73" s="212" t="s">
        <v>5</v>
      </c>
      <c r="I73" s="207" t="s">
        <v>168</v>
      </c>
      <c r="J73" s="63" t="s">
        <v>0</v>
      </c>
      <c r="K73" s="109" t="s">
        <v>1</v>
      </c>
      <c r="L73" s="109" t="s">
        <v>2</v>
      </c>
      <c r="M73" s="52" t="s">
        <v>3</v>
      </c>
      <c r="N73" s="206" t="s">
        <v>4</v>
      </c>
      <c r="O73" s="212" t="s">
        <v>5</v>
      </c>
      <c r="P73" s="206" t="s">
        <v>167</v>
      </c>
      <c r="Q73" s="212" t="s">
        <v>5</v>
      </c>
      <c r="R73" s="207" t="s">
        <v>168</v>
      </c>
      <c r="S73" s="63" t="s">
        <v>0</v>
      </c>
      <c r="T73" s="109" t="s">
        <v>1</v>
      </c>
      <c r="U73" s="109" t="s">
        <v>2</v>
      </c>
      <c r="V73" s="52" t="s">
        <v>3</v>
      </c>
      <c r="W73" s="206" t="s">
        <v>4</v>
      </c>
      <c r="X73" s="212" t="s">
        <v>5</v>
      </c>
      <c r="Y73" s="206" t="s">
        <v>167</v>
      </c>
      <c r="Z73" s="212" t="s">
        <v>5</v>
      </c>
      <c r="AA73" s="207" t="s">
        <v>168</v>
      </c>
      <c r="AB73" s="63" t="s">
        <v>0</v>
      </c>
      <c r="AC73" s="109" t="s">
        <v>1</v>
      </c>
      <c r="AD73" s="109" t="s">
        <v>2</v>
      </c>
      <c r="AE73" s="52" t="s">
        <v>3</v>
      </c>
      <c r="AF73" s="206" t="s">
        <v>4</v>
      </c>
      <c r="AG73" s="212" t="s">
        <v>5</v>
      </c>
      <c r="AH73" s="206" t="s">
        <v>167</v>
      </c>
      <c r="AI73" s="212" t="s">
        <v>5</v>
      </c>
      <c r="AJ73" s="207" t="s">
        <v>168</v>
      </c>
      <c r="AK73" s="52" t="s">
        <v>3</v>
      </c>
      <c r="AL73" s="50" t="s">
        <v>4</v>
      </c>
      <c r="AM73" s="53" t="s">
        <v>5</v>
      </c>
      <c r="AN73" s="53" t="s">
        <v>167</v>
      </c>
      <c r="AO73" s="54" t="s">
        <v>5</v>
      </c>
      <c r="AP73" s="54" t="s">
        <v>168</v>
      </c>
      <c r="AQ73" s="63" t="s">
        <v>0</v>
      </c>
      <c r="AR73" s="64" t="s">
        <v>1</v>
      </c>
      <c r="AS73" s="109" t="s">
        <v>2</v>
      </c>
      <c r="AT73" s="52" t="s">
        <v>3</v>
      </c>
      <c r="AU73" s="50" t="s">
        <v>4</v>
      </c>
      <c r="AV73" s="53" t="s">
        <v>5</v>
      </c>
      <c r="AW73" s="53" t="s">
        <v>38</v>
      </c>
      <c r="AX73" s="54" t="s">
        <v>5</v>
      </c>
      <c r="AY73" s="55" t="s">
        <v>76</v>
      </c>
      <c r="AZ73" s="63" t="s">
        <v>0</v>
      </c>
      <c r="BA73" s="64" t="s">
        <v>1</v>
      </c>
      <c r="BB73" s="109" t="s">
        <v>2</v>
      </c>
      <c r="BC73" s="52" t="s">
        <v>3</v>
      </c>
      <c r="BD73" s="50" t="s">
        <v>4</v>
      </c>
      <c r="BE73" s="53" t="s">
        <v>5</v>
      </c>
      <c r="BF73" s="53" t="s">
        <v>38</v>
      </c>
      <c r="BG73" s="54" t="s">
        <v>5</v>
      </c>
      <c r="BH73" s="55" t="s">
        <v>76</v>
      </c>
      <c r="BI73" s="63" t="s">
        <v>0</v>
      </c>
      <c r="BJ73" s="64" t="s">
        <v>1</v>
      </c>
      <c r="BK73" s="109" t="s">
        <v>2</v>
      </c>
      <c r="BL73" s="52" t="s">
        <v>3</v>
      </c>
      <c r="BM73" s="50" t="s">
        <v>4</v>
      </c>
      <c r="BN73" s="53" t="s">
        <v>5</v>
      </c>
      <c r="BO73" s="53" t="s">
        <v>38</v>
      </c>
      <c r="BP73" s="54" t="s">
        <v>5</v>
      </c>
      <c r="BQ73" s="55" t="s">
        <v>76</v>
      </c>
      <c r="BR73" s="63" t="s">
        <v>0</v>
      </c>
      <c r="BS73" s="64" t="s">
        <v>1</v>
      </c>
      <c r="BT73" s="109" t="s">
        <v>2</v>
      </c>
      <c r="BU73" s="52" t="s">
        <v>3</v>
      </c>
      <c r="BV73" s="50" t="s">
        <v>4</v>
      </c>
      <c r="BW73" s="53" t="s">
        <v>5</v>
      </c>
      <c r="BX73" s="53" t="s">
        <v>38</v>
      </c>
      <c r="BY73" s="54" t="s">
        <v>5</v>
      </c>
      <c r="BZ73" s="55" t="s">
        <v>76</v>
      </c>
      <c r="CA73" s="63" t="s">
        <v>0</v>
      </c>
      <c r="CB73" s="52" t="s">
        <v>1</v>
      </c>
      <c r="CC73" s="51" t="s">
        <v>2</v>
      </c>
      <c r="CD73" s="52" t="s">
        <v>3</v>
      </c>
      <c r="CE73" s="53" t="s">
        <v>4</v>
      </c>
      <c r="CF73" s="53" t="s">
        <v>5</v>
      </c>
      <c r="CG73" s="53" t="s">
        <v>38</v>
      </c>
      <c r="CH73" s="54" t="s">
        <v>5</v>
      </c>
      <c r="CI73" s="55" t="s">
        <v>76</v>
      </c>
      <c r="CJ73" s="52" t="s">
        <v>3</v>
      </c>
      <c r="CK73" s="53" t="s">
        <v>4</v>
      </c>
      <c r="CL73" s="53" t="s">
        <v>5</v>
      </c>
      <c r="CM73" s="53" t="s">
        <v>38</v>
      </c>
      <c r="CN73" s="54" t="s">
        <v>5</v>
      </c>
      <c r="CO73" s="55" t="s">
        <v>76</v>
      </c>
    </row>
    <row r="74" spans="1:93" x14ac:dyDescent="0.25">
      <c r="A74" s="57" t="s">
        <v>39</v>
      </c>
      <c r="B74" s="56">
        <v>185327</v>
      </c>
      <c r="C74" s="95" t="s">
        <v>206</v>
      </c>
      <c r="D74" s="105">
        <v>160</v>
      </c>
      <c r="E74" s="81">
        <v>1302</v>
      </c>
      <c r="F74" s="78">
        <f t="shared" ref="F74:F79" si="183">(E74-N74)/ABS(N74)</f>
        <v>0.24832214765100671</v>
      </c>
      <c r="G74" s="81">
        <v>254</v>
      </c>
      <c r="H74" s="78">
        <f>(G74-P74)/ABS(P74)</f>
        <v>0.13392857142857142</v>
      </c>
      <c r="I74" s="83">
        <f>G74/D74</f>
        <v>1.5874999999999999</v>
      </c>
      <c r="J74" s="57" t="s">
        <v>39</v>
      </c>
      <c r="K74" s="56">
        <v>185327</v>
      </c>
      <c r="L74" s="95" t="s">
        <v>206</v>
      </c>
      <c r="M74" s="105">
        <v>160</v>
      </c>
      <c r="N74" s="81">
        <v>1043</v>
      </c>
      <c r="O74" s="205" t="s">
        <v>82</v>
      </c>
      <c r="P74" s="81">
        <v>224</v>
      </c>
      <c r="Q74" s="205" t="s">
        <v>82</v>
      </c>
      <c r="R74" s="83">
        <f>P74/M74</f>
        <v>1.4</v>
      </c>
      <c r="S74" s="57" t="s">
        <v>39</v>
      </c>
      <c r="T74" s="57">
        <v>185327</v>
      </c>
      <c r="U74" s="96" t="s">
        <v>40</v>
      </c>
      <c r="V74" s="66">
        <v>80</v>
      </c>
      <c r="W74" s="81">
        <v>779</v>
      </c>
      <c r="X74" s="82">
        <f>(W74-AF74)/ABS(AF74)</f>
        <v>-8.8888888888888892E-2</v>
      </c>
      <c r="Y74" s="81">
        <v>136</v>
      </c>
      <c r="Z74" s="82">
        <f>(Y74-AH74)/ABS(AH74)</f>
        <v>-2.8571428571428571E-2</v>
      </c>
      <c r="AA74" s="83">
        <f>Y74/V74</f>
        <v>1.7</v>
      </c>
      <c r="AB74" s="57" t="s">
        <v>39</v>
      </c>
      <c r="AC74" s="57">
        <v>185327</v>
      </c>
      <c r="AD74" s="96" t="s">
        <v>40</v>
      </c>
      <c r="AE74" s="66">
        <v>80</v>
      </c>
      <c r="AF74" s="81">
        <v>855</v>
      </c>
      <c r="AG74" s="82">
        <f t="shared" si="159"/>
        <v>3.0120481927710843E-2</v>
      </c>
      <c r="AH74" s="81">
        <v>140</v>
      </c>
      <c r="AI74" s="82">
        <f t="shared" si="160"/>
        <v>0.12903225806451613</v>
      </c>
      <c r="AJ74" s="83">
        <f>AH74/AE74</f>
        <v>1.75</v>
      </c>
      <c r="AK74" s="17">
        <v>80</v>
      </c>
      <c r="AL74" s="19">
        <v>830</v>
      </c>
      <c r="AM74" s="166">
        <f>(AL74-AU74)/ABS(AU74)</f>
        <v>6.1381074168797956E-2</v>
      </c>
      <c r="AN74" s="19">
        <v>124</v>
      </c>
      <c r="AO74" s="87">
        <f>(AN74-AW74)/ABS(AW74)</f>
        <v>-3.125E-2</v>
      </c>
      <c r="AP74" s="191">
        <f>AN74/AK74</f>
        <v>1.55</v>
      </c>
      <c r="AQ74" s="57" t="s">
        <v>39</v>
      </c>
      <c r="AR74" s="58">
        <v>185327</v>
      </c>
      <c r="AS74" s="96" t="s">
        <v>40</v>
      </c>
      <c r="AT74" s="17">
        <v>80</v>
      </c>
      <c r="AU74" s="19">
        <v>782</v>
      </c>
      <c r="AV74" s="166">
        <f>(AU74-BD74)/ABS(BD74)</f>
        <v>4.1278295605858856E-2</v>
      </c>
      <c r="AW74" s="19">
        <v>128</v>
      </c>
      <c r="AX74" s="87">
        <f>(AW74-BF74)/ABS(BF74)</f>
        <v>-6.569343065693431E-2</v>
      </c>
      <c r="AY74" s="142">
        <f>AW74/AT74</f>
        <v>1.6</v>
      </c>
      <c r="AZ74" s="57" t="s">
        <v>39</v>
      </c>
      <c r="BA74" s="58">
        <v>185327</v>
      </c>
      <c r="BB74" s="96" t="s">
        <v>40</v>
      </c>
      <c r="BC74" s="17">
        <v>80</v>
      </c>
      <c r="BD74" s="19">
        <v>751</v>
      </c>
      <c r="BE74" s="166">
        <f>(BD74-BM74)/ABS(BM74)</f>
        <v>-5.2980132450331126E-3</v>
      </c>
      <c r="BF74" s="19">
        <v>137</v>
      </c>
      <c r="BG74" s="87">
        <f>(BF74-BO74)/ABS(BO74)</f>
        <v>0.11382113821138211</v>
      </c>
      <c r="BH74" s="142">
        <f t="shared" ref="BH74" si="184">BF74/BC74</f>
        <v>1.7124999999999999</v>
      </c>
      <c r="BI74" s="57" t="s">
        <v>39</v>
      </c>
      <c r="BJ74" s="58">
        <v>185327</v>
      </c>
      <c r="BK74" s="96" t="s">
        <v>40</v>
      </c>
      <c r="BL74" s="17">
        <v>80</v>
      </c>
      <c r="BM74" s="19">
        <v>755</v>
      </c>
      <c r="BN74" s="111">
        <f>(BM74-BV74)/ABS(BV74)</f>
        <v>4.7156726768377254E-2</v>
      </c>
      <c r="BO74" s="19">
        <v>123</v>
      </c>
      <c r="BP74" s="87">
        <f>(BO74-BX74)/ABS(BX74)</f>
        <v>0.20588235294117646</v>
      </c>
      <c r="BQ74" s="142">
        <f t="shared" ref="BQ74" si="185">BO74/BL74</f>
        <v>1.5375000000000001</v>
      </c>
      <c r="BR74" s="57" t="s">
        <v>39</v>
      </c>
      <c r="BS74" s="58">
        <v>185327</v>
      </c>
      <c r="BT74" s="96" t="s">
        <v>40</v>
      </c>
      <c r="BU74" s="17">
        <v>80</v>
      </c>
      <c r="BV74" s="19">
        <v>721</v>
      </c>
      <c r="BW74" s="111">
        <f>(BV74-CE74)/ABS(CE74)</f>
        <v>-5.131578947368421E-2</v>
      </c>
      <c r="BX74" s="19">
        <v>102</v>
      </c>
      <c r="BY74" s="87">
        <f>(BX74-CG74)/ABS(CG74)</f>
        <v>-2.8571428571428571E-2</v>
      </c>
      <c r="BZ74" s="142">
        <f t="shared" ref="BZ74:BZ90" si="186">BX74/BU74</f>
        <v>1.2749999999999999</v>
      </c>
      <c r="CA74" s="74" t="s">
        <v>39</v>
      </c>
      <c r="CB74" s="2">
        <v>185327</v>
      </c>
      <c r="CC74" s="18" t="s">
        <v>40</v>
      </c>
      <c r="CD74" s="2">
        <v>80</v>
      </c>
      <c r="CE74" s="19">
        <v>760</v>
      </c>
      <c r="CF74" s="3">
        <f t="shared" ref="CF74:CF78" si="187">(CE74-CK74)/ABS(CK74)</f>
        <v>0.1377245508982036</v>
      </c>
      <c r="CG74" s="19">
        <v>105</v>
      </c>
      <c r="CH74" s="3">
        <f t="shared" ref="CH74:CH78" si="188">(CG74-CM74)/ABS(CM74)</f>
        <v>0.26506024096385544</v>
      </c>
      <c r="CI74" s="27">
        <f t="shared" ref="CI74:CI78" si="189">CG74/CD74</f>
        <v>1.3125</v>
      </c>
      <c r="CJ74" s="2">
        <v>80</v>
      </c>
      <c r="CK74" s="19">
        <v>668</v>
      </c>
      <c r="CL74" s="3">
        <v>0.14188034188034188</v>
      </c>
      <c r="CM74" s="19">
        <v>83</v>
      </c>
      <c r="CN74" s="71">
        <v>-7.7777777777777779E-2</v>
      </c>
      <c r="CO74" s="27">
        <f t="shared" ref="CO74:CO85" si="190">CM74/CJ74</f>
        <v>1.0375000000000001</v>
      </c>
    </row>
    <row r="75" spans="1:93" x14ac:dyDescent="0.25">
      <c r="A75" s="58"/>
      <c r="B75" s="58">
        <v>185856</v>
      </c>
      <c r="C75" s="293" t="s">
        <v>227</v>
      </c>
      <c r="D75" s="75">
        <v>40</v>
      </c>
      <c r="E75" s="20">
        <v>743</v>
      </c>
      <c r="F75" s="78">
        <f t="shared" si="183"/>
        <v>-9.9393939393939396E-2</v>
      </c>
      <c r="G75" s="20">
        <v>65</v>
      </c>
      <c r="H75" s="78">
        <f>(G75-P75)/ABS(P75)</f>
        <v>-0.17721518987341772</v>
      </c>
      <c r="I75" s="200">
        <f t="shared" ref="I75:I79" si="191">G75/D75</f>
        <v>1.625</v>
      </c>
      <c r="J75" s="58"/>
      <c r="K75" s="58">
        <v>185856</v>
      </c>
      <c r="L75" s="293" t="s">
        <v>216</v>
      </c>
      <c r="M75" s="75">
        <v>34</v>
      </c>
      <c r="N75" s="20">
        <v>825</v>
      </c>
      <c r="O75" s="78">
        <f t="shared" ref="O75:O77" si="192">(N75-W75)/ABS(W75)</f>
        <v>-8.3333333333333329E-2</v>
      </c>
      <c r="P75" s="20">
        <v>79</v>
      </c>
      <c r="Q75" s="78">
        <f>(P75-Y75)/ABS(Y75)</f>
        <v>-0.15053763440860216</v>
      </c>
      <c r="R75" s="200">
        <f t="shared" ref="R75:R79" si="193">P75/M75</f>
        <v>2.3235294117647061</v>
      </c>
      <c r="S75" s="58"/>
      <c r="T75" s="58">
        <v>185856</v>
      </c>
      <c r="U75" s="97" t="s">
        <v>41</v>
      </c>
      <c r="V75" s="58">
        <v>25</v>
      </c>
      <c r="W75" s="20">
        <v>900</v>
      </c>
      <c r="X75" s="78">
        <f t="shared" ref="X75:X90" si="194">(W75-AF75)/ABS(AF75)</f>
        <v>0.57342657342657344</v>
      </c>
      <c r="Y75" s="20">
        <v>93</v>
      </c>
      <c r="Z75" s="78">
        <f>(Y75-AH75)/ABS(AH75)</f>
        <v>0.36764705882352944</v>
      </c>
      <c r="AA75" s="200">
        <f t="shared" ref="AA75:AA94" si="195">Y75/V75</f>
        <v>3.72</v>
      </c>
      <c r="AB75" s="58"/>
      <c r="AC75" s="58">
        <v>185856</v>
      </c>
      <c r="AD75" s="97" t="s">
        <v>41</v>
      </c>
      <c r="AE75" s="6">
        <v>25</v>
      </c>
      <c r="AF75" s="20">
        <v>572</v>
      </c>
      <c r="AG75" s="87">
        <f t="shared" si="159"/>
        <v>0.25714285714285712</v>
      </c>
      <c r="AH75" s="20">
        <v>68</v>
      </c>
      <c r="AI75" s="87">
        <f t="shared" si="160"/>
        <v>0.36</v>
      </c>
      <c r="AJ75" s="142">
        <f t="shared" ref="AJ75:AJ112" si="196">AH75/AE75</f>
        <v>2.72</v>
      </c>
      <c r="AK75" s="4">
        <v>25</v>
      </c>
      <c r="AL75" s="20">
        <v>455</v>
      </c>
      <c r="AM75" s="166">
        <f>(AL75-AU75)/ABS(AU75)</f>
        <v>0.14321608040201006</v>
      </c>
      <c r="AN75" s="20">
        <v>50</v>
      </c>
      <c r="AO75" s="87">
        <f>(AN75-AW75)/ABS(AW75)</f>
        <v>0.28205128205128205</v>
      </c>
      <c r="AP75" s="191">
        <f t="shared" ref="AP75:AP112" si="197">AN75/AK75</f>
        <v>2</v>
      </c>
      <c r="AQ75" s="58"/>
      <c r="AR75" s="58">
        <v>185856</v>
      </c>
      <c r="AS75" s="97" t="s">
        <v>41</v>
      </c>
      <c r="AT75" s="4">
        <v>25</v>
      </c>
      <c r="AU75" s="20">
        <v>398</v>
      </c>
      <c r="AV75" s="166">
        <f>(AU75-BD75)/ABS(BD75)</f>
        <v>9.9447513812154692E-2</v>
      </c>
      <c r="AW75" s="20">
        <v>39</v>
      </c>
      <c r="AX75" s="87">
        <f>(AW75-BF75)/ABS(BF75)</f>
        <v>-4.878048780487805E-2</v>
      </c>
      <c r="AY75" s="84">
        <f>AW75/AT75</f>
        <v>1.56</v>
      </c>
      <c r="AZ75" s="58"/>
      <c r="BA75" s="58">
        <v>185856</v>
      </c>
      <c r="BB75" s="97" t="s">
        <v>41</v>
      </c>
      <c r="BC75" s="4">
        <v>25</v>
      </c>
      <c r="BD75" s="20">
        <v>362</v>
      </c>
      <c r="BE75" s="166">
        <f>(BD75-BM75)/ABS(BM75)</f>
        <v>0.17915309446254071</v>
      </c>
      <c r="BF75" s="20">
        <v>41</v>
      </c>
      <c r="BG75" s="87">
        <f>(BF75-BO75)/ABS(BO75)</f>
        <v>0.28125</v>
      </c>
      <c r="BH75" s="84">
        <f t="shared" ref="BH75:BH78" si="198">BF75/BC75</f>
        <v>1.64</v>
      </c>
      <c r="BI75" s="58"/>
      <c r="BJ75" s="58">
        <v>185856</v>
      </c>
      <c r="BK75" s="97" t="s">
        <v>41</v>
      </c>
      <c r="BL75" s="4">
        <v>20</v>
      </c>
      <c r="BM75" s="20">
        <v>307</v>
      </c>
      <c r="BN75" s="111">
        <f>(BM75-BV75)/ABS(BV75)</f>
        <v>0.12867647058823528</v>
      </c>
      <c r="BO75" s="20">
        <v>32</v>
      </c>
      <c r="BP75" s="87">
        <f>(BO75-BX75)/ABS(BX75)</f>
        <v>0</v>
      </c>
      <c r="BQ75" s="84">
        <f t="shared" ref="BQ75:BQ78" si="199">BO75/BL75</f>
        <v>1.6</v>
      </c>
      <c r="BR75" s="58"/>
      <c r="BS75" s="58">
        <v>185856</v>
      </c>
      <c r="BT75" s="97" t="s">
        <v>41</v>
      </c>
      <c r="BU75" s="4">
        <v>20</v>
      </c>
      <c r="BV75" s="20">
        <v>272</v>
      </c>
      <c r="BW75" s="111">
        <f>(BV75-CE75)/ABS(CE75)</f>
        <v>7.5098814229249009E-2</v>
      </c>
      <c r="BX75" s="20">
        <v>32</v>
      </c>
      <c r="BY75" s="87">
        <f>(BX75-CG75)/ABS(CG75)</f>
        <v>0.33333333333333331</v>
      </c>
      <c r="BZ75" s="84">
        <f t="shared" si="186"/>
        <v>1.6</v>
      </c>
      <c r="CA75" s="75"/>
      <c r="CB75" s="6">
        <v>185856</v>
      </c>
      <c r="CC75" s="5" t="s">
        <v>41</v>
      </c>
      <c r="CD75" s="6">
        <v>20</v>
      </c>
      <c r="CE75" s="20">
        <v>253</v>
      </c>
      <c r="CF75" s="3">
        <f t="shared" si="187"/>
        <v>-5.5970149253731345E-2</v>
      </c>
      <c r="CG75" s="20">
        <v>24</v>
      </c>
      <c r="CH75" s="3">
        <f t="shared" si="188"/>
        <v>-0.27272727272727271</v>
      </c>
      <c r="CI75" s="27">
        <f t="shared" si="189"/>
        <v>1.2</v>
      </c>
      <c r="CJ75" s="6">
        <v>25</v>
      </c>
      <c r="CK75" s="20">
        <v>268</v>
      </c>
      <c r="CL75" s="8">
        <v>0.12605042016806722</v>
      </c>
      <c r="CM75" s="20">
        <v>33</v>
      </c>
      <c r="CN75" s="9">
        <v>6.4516129032258063E-2</v>
      </c>
      <c r="CO75" s="27">
        <f t="shared" si="190"/>
        <v>1.32</v>
      </c>
    </row>
    <row r="76" spans="1:93" x14ac:dyDescent="0.25">
      <c r="A76" s="58"/>
      <c r="B76" s="58">
        <v>185707</v>
      </c>
      <c r="C76" s="97" t="s">
        <v>42</v>
      </c>
      <c r="D76" s="75">
        <v>68</v>
      </c>
      <c r="E76" s="20">
        <v>970</v>
      </c>
      <c r="F76" s="78">
        <f t="shared" si="183"/>
        <v>-2.8056112224448898E-2</v>
      </c>
      <c r="G76" s="20">
        <v>205</v>
      </c>
      <c r="H76" s="78">
        <f t="shared" ref="H76:H79" si="200">(G76-P76)/ABS(P76)</f>
        <v>-2.843601895734597E-2</v>
      </c>
      <c r="I76" s="200">
        <f t="shared" si="191"/>
        <v>3.0147058823529411</v>
      </c>
      <c r="J76" s="58"/>
      <c r="K76" s="58">
        <v>185707</v>
      </c>
      <c r="L76" s="97" t="s">
        <v>42</v>
      </c>
      <c r="M76" s="75">
        <v>68</v>
      </c>
      <c r="N76" s="20">
        <v>998</v>
      </c>
      <c r="O76" s="78">
        <f t="shared" si="192"/>
        <v>0.17550058892815076</v>
      </c>
      <c r="P76" s="20">
        <v>211</v>
      </c>
      <c r="Q76" s="78">
        <f t="shared" ref="Q76:Q77" si="201">(P76-Y76)/ABS(Y76)</f>
        <v>0.13440860215053763</v>
      </c>
      <c r="R76" s="200">
        <f t="shared" si="193"/>
        <v>3.1029411764705883</v>
      </c>
      <c r="S76" s="58"/>
      <c r="T76" s="58">
        <v>185707</v>
      </c>
      <c r="U76" s="97" t="s">
        <v>42</v>
      </c>
      <c r="V76" s="58">
        <v>68</v>
      </c>
      <c r="W76" s="20">
        <v>849</v>
      </c>
      <c r="X76" s="78">
        <f t="shared" si="194"/>
        <v>-0.18208092485549132</v>
      </c>
      <c r="Y76" s="20">
        <v>186</v>
      </c>
      <c r="Z76" s="78">
        <f t="shared" ref="Z76:Z90" si="202">(Y76-AH76)/ABS(AH76)</f>
        <v>-9.2682926829268292E-2</v>
      </c>
      <c r="AA76" s="200">
        <f t="shared" si="195"/>
        <v>2.7352941176470589</v>
      </c>
      <c r="AB76" s="58"/>
      <c r="AC76" s="58">
        <v>185707</v>
      </c>
      <c r="AD76" s="97" t="s">
        <v>42</v>
      </c>
      <c r="AE76" s="6">
        <v>68</v>
      </c>
      <c r="AF76" s="20">
        <v>1038</v>
      </c>
      <c r="AG76" s="87">
        <f t="shared" si="159"/>
        <v>0.22261484098939929</v>
      </c>
      <c r="AH76" s="20">
        <v>205</v>
      </c>
      <c r="AI76" s="87">
        <f t="shared" si="160"/>
        <v>0.3141025641025641</v>
      </c>
      <c r="AJ76" s="142">
        <f t="shared" si="196"/>
        <v>3.0147058823529411</v>
      </c>
      <c r="AK76" s="4">
        <v>68</v>
      </c>
      <c r="AL76" s="20">
        <v>849</v>
      </c>
      <c r="AM76" s="166">
        <f>(AL76-AU76)/ABS(AU76)</f>
        <v>6.5244667503136761E-2</v>
      </c>
      <c r="AN76" s="20">
        <v>156</v>
      </c>
      <c r="AO76" s="87">
        <f>(AN76-AW76)/ABS(AW76)</f>
        <v>5.4054054054054057E-2</v>
      </c>
      <c r="AP76" s="191">
        <f t="shared" si="197"/>
        <v>2.2941176470588234</v>
      </c>
      <c r="AQ76" s="58"/>
      <c r="AR76" s="58">
        <v>185707</v>
      </c>
      <c r="AS76" s="97" t="s">
        <v>42</v>
      </c>
      <c r="AT76" s="4">
        <v>68</v>
      </c>
      <c r="AU76" s="20">
        <v>797</v>
      </c>
      <c r="AV76" s="166">
        <f>(AU76-BD76)/ABS(BD76)</f>
        <v>-2.567237163814181E-2</v>
      </c>
      <c r="AW76" s="20">
        <v>148</v>
      </c>
      <c r="AX76" s="87">
        <f>(AW76-BF76)/ABS(BF76)</f>
        <v>2.7777777777777776E-2</v>
      </c>
      <c r="AY76" s="84">
        <f>AW76/AT76</f>
        <v>2.1764705882352939</v>
      </c>
      <c r="AZ76" s="58"/>
      <c r="BA76" s="58">
        <v>185707</v>
      </c>
      <c r="BB76" s="97" t="s">
        <v>42</v>
      </c>
      <c r="BC76" s="4">
        <v>65</v>
      </c>
      <c r="BD76" s="20">
        <v>818</v>
      </c>
      <c r="BE76" s="166">
        <f>(BD76-BM76)/ABS(BM76)</f>
        <v>0.12983425414364641</v>
      </c>
      <c r="BF76" s="20">
        <v>144</v>
      </c>
      <c r="BG76" s="87">
        <f>(BF76-BO76)/ABS(BO76)</f>
        <v>6.993006993006993E-3</v>
      </c>
      <c r="BH76" s="84">
        <f t="shared" si="198"/>
        <v>2.2153846153846155</v>
      </c>
      <c r="BI76" s="58"/>
      <c r="BJ76" s="58">
        <v>185707</v>
      </c>
      <c r="BK76" s="97" t="s">
        <v>42</v>
      </c>
      <c r="BL76" s="4">
        <v>65</v>
      </c>
      <c r="BM76" s="20">
        <v>724</v>
      </c>
      <c r="BN76" s="111">
        <f>(BM76-BV76)/ABS(BV76)</f>
        <v>-4.61133069828722E-2</v>
      </c>
      <c r="BO76" s="20">
        <v>143</v>
      </c>
      <c r="BP76" s="87">
        <f>(BO76-BX76)/ABS(BX76)</f>
        <v>0.25438596491228072</v>
      </c>
      <c r="BQ76" s="84">
        <f t="shared" si="199"/>
        <v>2.2000000000000002</v>
      </c>
      <c r="BR76" s="58"/>
      <c r="BS76" s="58">
        <v>185707</v>
      </c>
      <c r="BT76" s="97" t="s">
        <v>42</v>
      </c>
      <c r="BU76" s="4">
        <v>63</v>
      </c>
      <c r="BV76" s="20">
        <v>759</v>
      </c>
      <c r="BW76" s="111">
        <f>(BV76-CE76)/ABS(CE76)</f>
        <v>-4.6482412060301508E-2</v>
      </c>
      <c r="BX76" s="20">
        <v>114</v>
      </c>
      <c r="BY76" s="87">
        <f>(BX76-CG76)/ABS(CG76)</f>
        <v>-0.15555555555555556</v>
      </c>
      <c r="BZ76" s="84">
        <f t="shared" si="186"/>
        <v>1.8095238095238095</v>
      </c>
      <c r="CA76" s="75"/>
      <c r="CB76" s="6">
        <v>185707</v>
      </c>
      <c r="CC76" s="5" t="s">
        <v>42</v>
      </c>
      <c r="CD76" s="6">
        <v>63</v>
      </c>
      <c r="CE76" s="20">
        <v>796</v>
      </c>
      <c r="CF76" s="3">
        <f t="shared" si="187"/>
        <v>-3.1630170316301706E-2</v>
      </c>
      <c r="CG76" s="20">
        <v>135</v>
      </c>
      <c r="CH76" s="3">
        <f t="shared" si="188"/>
        <v>-7.5342465753424653E-2</v>
      </c>
      <c r="CI76" s="27">
        <f t="shared" si="189"/>
        <v>2.1428571428571428</v>
      </c>
      <c r="CJ76" s="6">
        <v>63</v>
      </c>
      <c r="CK76" s="20">
        <v>822</v>
      </c>
      <c r="CL76" s="8">
        <v>0.21597633136094674</v>
      </c>
      <c r="CM76" s="20">
        <v>146</v>
      </c>
      <c r="CN76" s="9">
        <v>0.32727272727272727</v>
      </c>
      <c r="CO76" s="27">
        <f t="shared" si="190"/>
        <v>2.3174603174603177</v>
      </c>
    </row>
    <row r="77" spans="1:93" x14ac:dyDescent="0.25">
      <c r="A77" s="58"/>
      <c r="B77" s="58">
        <v>185857</v>
      </c>
      <c r="C77" s="293" t="s">
        <v>228</v>
      </c>
      <c r="D77" s="75">
        <v>90</v>
      </c>
      <c r="E77" s="20">
        <v>927</v>
      </c>
      <c r="F77" s="78">
        <f t="shared" si="183"/>
        <v>-8.2178217821782182E-2</v>
      </c>
      <c r="G77" s="20">
        <v>182</v>
      </c>
      <c r="H77" s="78">
        <f t="shared" si="200"/>
        <v>-0.12918660287081341</v>
      </c>
      <c r="I77" s="200">
        <f t="shared" si="191"/>
        <v>2.0222222222222221</v>
      </c>
      <c r="J77" s="58"/>
      <c r="K77" s="58">
        <v>185857</v>
      </c>
      <c r="L77" s="293" t="s">
        <v>210</v>
      </c>
      <c r="M77" s="75">
        <v>90</v>
      </c>
      <c r="N77" s="20">
        <v>1010</v>
      </c>
      <c r="O77" s="78">
        <f t="shared" si="192"/>
        <v>-2.321083172147002E-2</v>
      </c>
      <c r="P77" s="20">
        <v>209</v>
      </c>
      <c r="Q77" s="78">
        <f t="shared" si="201"/>
        <v>-7.1111111111111111E-2</v>
      </c>
      <c r="R77" s="200">
        <f t="shared" si="193"/>
        <v>2.3222222222222224</v>
      </c>
      <c r="S77" s="58"/>
      <c r="T77" s="58">
        <v>185857</v>
      </c>
      <c r="U77" s="97" t="s">
        <v>113</v>
      </c>
      <c r="V77" s="58">
        <v>90</v>
      </c>
      <c r="W77" s="20">
        <v>1034</v>
      </c>
      <c r="X77" s="78">
        <f t="shared" si="194"/>
        <v>-9.6943231441048036E-2</v>
      </c>
      <c r="Y77" s="20">
        <v>225</v>
      </c>
      <c r="Z77" s="78">
        <f t="shared" si="202"/>
        <v>-4.4247787610619468E-3</v>
      </c>
      <c r="AA77" s="200">
        <f t="shared" si="195"/>
        <v>2.5</v>
      </c>
      <c r="AB77" s="58"/>
      <c r="AC77" s="58">
        <v>185857</v>
      </c>
      <c r="AD77" s="97" t="s">
        <v>113</v>
      </c>
      <c r="AE77" s="6">
        <v>90</v>
      </c>
      <c r="AF77" s="20">
        <v>1145</v>
      </c>
      <c r="AG77" s="87">
        <f t="shared" si="159"/>
        <v>0.25136612021857924</v>
      </c>
      <c r="AH77" s="20">
        <v>226</v>
      </c>
      <c r="AI77" s="87">
        <f t="shared" si="160"/>
        <v>0.22162162162162163</v>
      </c>
      <c r="AJ77" s="142">
        <f t="shared" si="196"/>
        <v>2.5111111111111111</v>
      </c>
      <c r="AK77" s="4">
        <v>90</v>
      </c>
      <c r="AL77" s="20">
        <v>915</v>
      </c>
      <c r="AM77" s="166">
        <f>(AL77-AU77)/ABS(AU77)</f>
        <v>9.3189964157706098E-2</v>
      </c>
      <c r="AN77" s="20">
        <v>185</v>
      </c>
      <c r="AO77" s="87">
        <f>(AN77-AW77)/ABS(AW77)</f>
        <v>0.19354838709677419</v>
      </c>
      <c r="AP77" s="191">
        <f t="shared" si="197"/>
        <v>2.0555555555555554</v>
      </c>
      <c r="AQ77" s="58"/>
      <c r="AR77" s="58">
        <v>185857</v>
      </c>
      <c r="AS77" s="97" t="s">
        <v>113</v>
      </c>
      <c r="AT77" s="4">
        <v>85</v>
      </c>
      <c r="AU77" s="20">
        <v>837</v>
      </c>
      <c r="AV77" s="166">
        <f>(AU77-BD77)/ABS(BD77)</f>
        <v>5.8154235145385591E-2</v>
      </c>
      <c r="AW77" s="20">
        <v>155</v>
      </c>
      <c r="AX77" s="87">
        <f>(AW77-BF77)/ABS(BF77)</f>
        <v>0.27049180327868855</v>
      </c>
      <c r="AY77" s="84">
        <f>AW77/AT77</f>
        <v>1.8235294117647058</v>
      </c>
      <c r="AZ77" s="58"/>
      <c r="BA77" s="58">
        <v>185857</v>
      </c>
      <c r="BB77" s="97" t="s">
        <v>113</v>
      </c>
      <c r="BC77" s="4">
        <v>85</v>
      </c>
      <c r="BD77" s="20">
        <v>791</v>
      </c>
      <c r="BE77" s="166">
        <f>(BD77-BM77)/ABS(BM77)</f>
        <v>7.6433121019108281E-3</v>
      </c>
      <c r="BF77" s="20">
        <v>122</v>
      </c>
      <c r="BG77" s="87">
        <f>(BF77-BO77)/ABS(BO77)</f>
        <v>-0.10294117647058823</v>
      </c>
      <c r="BH77" s="84">
        <f t="shared" si="198"/>
        <v>1.4352941176470588</v>
      </c>
      <c r="BI77" s="58"/>
      <c r="BJ77" s="58">
        <v>185857</v>
      </c>
      <c r="BK77" s="97" t="s">
        <v>113</v>
      </c>
      <c r="BL77" s="4">
        <v>75</v>
      </c>
      <c r="BM77" s="20">
        <v>785</v>
      </c>
      <c r="BN77" s="111">
        <f>(BM77-BV77)/ABS(BV77)</f>
        <v>4.3882978723404256E-2</v>
      </c>
      <c r="BO77" s="20">
        <v>136</v>
      </c>
      <c r="BP77" s="87">
        <f>(BO77-BX77)/ABS(BX77)</f>
        <v>-2.8571428571428571E-2</v>
      </c>
      <c r="BQ77" s="84">
        <f t="shared" si="199"/>
        <v>1.8133333333333332</v>
      </c>
      <c r="BR77" s="58"/>
      <c r="BS77" s="58">
        <v>185857</v>
      </c>
      <c r="BT77" s="97" t="s">
        <v>113</v>
      </c>
      <c r="BU77" s="4">
        <v>75</v>
      </c>
      <c r="BV77" s="20">
        <v>752</v>
      </c>
      <c r="BW77" s="111">
        <f>(BV77-CE77)/ABS(CE77)</f>
        <v>0.10263929618768329</v>
      </c>
      <c r="BX77" s="20">
        <v>140</v>
      </c>
      <c r="BY77" s="87">
        <f>(BX77-CG77)/ABS(CG77)</f>
        <v>0.25</v>
      </c>
      <c r="BZ77" s="84">
        <f t="shared" si="186"/>
        <v>1.8666666666666667</v>
      </c>
      <c r="CA77" s="75"/>
      <c r="CB77" s="6">
        <v>185857</v>
      </c>
      <c r="CC77" s="5" t="s">
        <v>43</v>
      </c>
      <c r="CD77" s="6">
        <v>70</v>
      </c>
      <c r="CE77" s="20">
        <v>682</v>
      </c>
      <c r="CF77" s="3">
        <f t="shared" si="187"/>
        <v>8.4260731319554846E-2</v>
      </c>
      <c r="CG77" s="20">
        <v>112</v>
      </c>
      <c r="CH77" s="3">
        <f t="shared" si="188"/>
        <v>0.15463917525773196</v>
      </c>
      <c r="CI77" s="27">
        <f t="shared" si="189"/>
        <v>1.6</v>
      </c>
      <c r="CJ77" s="6">
        <v>75</v>
      </c>
      <c r="CK77" s="20">
        <v>629</v>
      </c>
      <c r="CL77" s="8">
        <v>6.6101694915254236E-2</v>
      </c>
      <c r="CM77" s="20">
        <v>97</v>
      </c>
      <c r="CN77" s="9">
        <v>0.14117647058823529</v>
      </c>
      <c r="CO77" s="27">
        <f t="shared" si="190"/>
        <v>1.2933333333333332</v>
      </c>
    </row>
    <row r="78" spans="1:93" x14ac:dyDescent="0.25">
      <c r="A78" s="58"/>
      <c r="B78" s="58">
        <v>185858</v>
      </c>
      <c r="C78" s="296" t="s">
        <v>208</v>
      </c>
      <c r="D78" s="75">
        <v>40</v>
      </c>
      <c r="E78" s="20">
        <v>304</v>
      </c>
      <c r="F78" s="78">
        <f t="shared" si="183"/>
        <v>-0.24938271604938272</v>
      </c>
      <c r="G78" s="20">
        <v>34</v>
      </c>
      <c r="H78" s="78">
        <f t="shared" si="200"/>
        <v>-0.27659574468085107</v>
      </c>
      <c r="I78" s="200">
        <f t="shared" si="191"/>
        <v>0.85</v>
      </c>
      <c r="J78" s="58"/>
      <c r="K78" s="58">
        <v>185858</v>
      </c>
      <c r="L78" s="296" t="s">
        <v>208</v>
      </c>
      <c r="M78" s="75">
        <v>50</v>
      </c>
      <c r="N78" s="20">
        <v>405</v>
      </c>
      <c r="O78" s="205" t="s">
        <v>82</v>
      </c>
      <c r="P78" s="20">
        <v>47</v>
      </c>
      <c r="Q78" s="205" t="s">
        <v>82</v>
      </c>
      <c r="R78" s="200">
        <f t="shared" si="193"/>
        <v>0.94</v>
      </c>
      <c r="S78" s="58"/>
      <c r="T78" s="58">
        <v>185858</v>
      </c>
      <c r="U78" s="97" t="s">
        <v>44</v>
      </c>
      <c r="V78" s="58">
        <v>75</v>
      </c>
      <c r="W78" s="20">
        <v>535</v>
      </c>
      <c r="X78" s="78">
        <f t="shared" si="194"/>
        <v>-0.1640625</v>
      </c>
      <c r="Y78" s="20">
        <v>73</v>
      </c>
      <c r="Z78" s="78">
        <f t="shared" si="202"/>
        <v>-0.35398230088495575</v>
      </c>
      <c r="AA78" s="200">
        <f t="shared" si="195"/>
        <v>0.97333333333333338</v>
      </c>
      <c r="AB78" s="58"/>
      <c r="AC78" s="58">
        <v>185858</v>
      </c>
      <c r="AD78" s="97" t="s">
        <v>44</v>
      </c>
      <c r="AE78" s="6">
        <v>75</v>
      </c>
      <c r="AF78" s="20">
        <v>640</v>
      </c>
      <c r="AG78" s="87">
        <f t="shared" si="159"/>
        <v>-0.1111111111111111</v>
      </c>
      <c r="AH78" s="20">
        <v>113</v>
      </c>
      <c r="AI78" s="87">
        <f t="shared" si="160"/>
        <v>-0.13076923076923078</v>
      </c>
      <c r="AJ78" s="142">
        <f t="shared" si="196"/>
        <v>1.5066666666666666</v>
      </c>
      <c r="AK78" s="4">
        <v>75</v>
      </c>
      <c r="AL78" s="20">
        <v>720</v>
      </c>
      <c r="AM78" s="166">
        <f>(AL78-AU78)/ABS(AU78)</f>
        <v>-6.7357512953367879E-2</v>
      </c>
      <c r="AN78" s="20">
        <v>130</v>
      </c>
      <c r="AO78" s="87">
        <f>(AN78-AW78)/ABS(AW78)</f>
        <v>-0.22155688622754491</v>
      </c>
      <c r="AP78" s="191">
        <f t="shared" si="197"/>
        <v>1.7333333333333334</v>
      </c>
      <c r="AQ78" s="58"/>
      <c r="AR78" s="58">
        <v>185858</v>
      </c>
      <c r="AS78" s="97" t="s">
        <v>44</v>
      </c>
      <c r="AT78" s="4">
        <v>75</v>
      </c>
      <c r="AU78" s="20">
        <v>772</v>
      </c>
      <c r="AV78" s="166">
        <f>(AU78-BD78)/ABS(BD78)</f>
        <v>0.10601719197707736</v>
      </c>
      <c r="AW78" s="20">
        <v>167</v>
      </c>
      <c r="AX78" s="87">
        <f>(AW78-BF78)/ABS(BF78)</f>
        <v>0.16783216783216784</v>
      </c>
      <c r="AY78" s="84">
        <f>AW78/AT78</f>
        <v>2.2266666666666666</v>
      </c>
      <c r="AZ78" s="58"/>
      <c r="BA78" s="58">
        <v>185858</v>
      </c>
      <c r="BB78" s="97" t="s">
        <v>44</v>
      </c>
      <c r="BC78" s="4">
        <v>60</v>
      </c>
      <c r="BD78" s="20">
        <v>698</v>
      </c>
      <c r="BE78" s="166">
        <f>(BD78-BM78)/ABS(BM78)</f>
        <v>0.2332155477031802</v>
      </c>
      <c r="BF78" s="20">
        <v>143</v>
      </c>
      <c r="BG78" s="87">
        <f>(BF78-BO78)/ABS(BO78)</f>
        <v>0.45918367346938777</v>
      </c>
      <c r="BH78" s="84">
        <f t="shared" si="198"/>
        <v>2.3833333333333333</v>
      </c>
      <c r="BI78" s="58"/>
      <c r="BJ78" s="58">
        <v>185858</v>
      </c>
      <c r="BK78" s="97" t="s">
        <v>44</v>
      </c>
      <c r="BL78" s="4">
        <v>50</v>
      </c>
      <c r="BM78" s="20">
        <v>566</v>
      </c>
      <c r="BN78" s="111">
        <f>(BM78-BV78)/ABS(BV78)</f>
        <v>0.19661733615221988</v>
      </c>
      <c r="BO78" s="20">
        <v>98</v>
      </c>
      <c r="BP78" s="87">
        <f>(BO78-BX78)/ABS(BX78)</f>
        <v>0.18072289156626506</v>
      </c>
      <c r="BQ78" s="84">
        <f t="shared" si="199"/>
        <v>1.96</v>
      </c>
      <c r="BR78" s="58"/>
      <c r="BS78" s="58">
        <v>185858</v>
      </c>
      <c r="BT78" s="97" t="s">
        <v>44</v>
      </c>
      <c r="BU78" s="4">
        <v>45</v>
      </c>
      <c r="BV78" s="20">
        <v>473</v>
      </c>
      <c r="BW78" s="111">
        <f>(BV78-CE78)/ABS(CE78)</f>
        <v>5.8165548098434001E-2</v>
      </c>
      <c r="BX78" s="20">
        <v>83</v>
      </c>
      <c r="BY78" s="87">
        <f>(BX78-CG78)/ABS(CG78)</f>
        <v>0.18571428571428572</v>
      </c>
      <c r="BZ78" s="84">
        <f t="shared" si="186"/>
        <v>1.8444444444444446</v>
      </c>
      <c r="CA78" s="75"/>
      <c r="CB78" s="6">
        <v>185858</v>
      </c>
      <c r="CC78" s="5" t="s">
        <v>44</v>
      </c>
      <c r="CD78" s="6">
        <v>40</v>
      </c>
      <c r="CE78" s="20">
        <v>447</v>
      </c>
      <c r="CF78" s="3">
        <f t="shared" si="187"/>
        <v>0.27350427350427353</v>
      </c>
      <c r="CG78" s="20">
        <v>70</v>
      </c>
      <c r="CH78" s="3">
        <f t="shared" si="188"/>
        <v>0.25</v>
      </c>
      <c r="CI78" s="27">
        <f t="shared" si="189"/>
        <v>1.75</v>
      </c>
      <c r="CJ78" s="6">
        <v>50</v>
      </c>
      <c r="CK78" s="20">
        <v>351</v>
      </c>
      <c r="CL78" s="8">
        <v>5.7306590257879654E-3</v>
      </c>
      <c r="CM78" s="20">
        <v>56</v>
      </c>
      <c r="CN78" s="9">
        <v>-9.6774193548387094E-2</v>
      </c>
      <c r="CO78" s="27">
        <f t="shared" si="190"/>
        <v>1.1200000000000001</v>
      </c>
    </row>
    <row r="79" spans="1:93" x14ac:dyDescent="0.25">
      <c r="A79" s="58"/>
      <c r="B79" s="58">
        <v>185915</v>
      </c>
      <c r="C79" s="296" t="s">
        <v>207</v>
      </c>
      <c r="D79" s="75">
        <v>40</v>
      </c>
      <c r="E79" s="20">
        <v>342</v>
      </c>
      <c r="F79" s="78">
        <f t="shared" si="183"/>
        <v>2.9325513196480938E-3</v>
      </c>
      <c r="G79" s="20">
        <v>36</v>
      </c>
      <c r="H79" s="78">
        <f t="shared" si="200"/>
        <v>-0.1</v>
      </c>
      <c r="I79" s="200">
        <f t="shared" si="191"/>
        <v>0.9</v>
      </c>
      <c r="J79" s="58"/>
      <c r="K79" s="58">
        <v>185915</v>
      </c>
      <c r="L79" s="296" t="s">
        <v>207</v>
      </c>
      <c r="M79" s="75">
        <v>30</v>
      </c>
      <c r="N79" s="20">
        <v>341</v>
      </c>
      <c r="O79" s="205" t="s">
        <v>82</v>
      </c>
      <c r="P79" s="20">
        <v>40</v>
      </c>
      <c r="Q79" s="205" t="s">
        <v>82</v>
      </c>
      <c r="R79" s="200">
        <f t="shared" si="193"/>
        <v>1.3333333333333333</v>
      </c>
      <c r="S79" s="58"/>
      <c r="T79" s="58"/>
      <c r="U79" s="97"/>
      <c r="V79" s="58"/>
      <c r="W79" s="20"/>
      <c r="X79" s="78"/>
      <c r="Y79" s="20"/>
      <c r="Z79" s="78"/>
      <c r="AA79" s="200"/>
      <c r="AB79" s="58"/>
      <c r="AC79" s="58"/>
      <c r="AD79" s="97"/>
      <c r="AE79" s="6"/>
      <c r="AF79" s="20"/>
      <c r="AG79" s="87"/>
      <c r="AH79" s="20"/>
      <c r="AI79" s="87"/>
      <c r="AJ79" s="142"/>
      <c r="AK79" s="4"/>
      <c r="AL79" s="20"/>
      <c r="AM79" s="166"/>
      <c r="AN79" s="20"/>
      <c r="AO79" s="87"/>
      <c r="AP79" s="191"/>
      <c r="AQ79" s="58"/>
      <c r="AR79" s="58"/>
      <c r="AS79" s="97"/>
      <c r="AT79" s="4"/>
      <c r="AU79" s="20"/>
      <c r="AV79" s="166"/>
      <c r="AW79" s="20"/>
      <c r="AX79" s="87"/>
      <c r="AY79" s="84"/>
      <c r="AZ79" s="58"/>
      <c r="BA79" s="58"/>
      <c r="BB79" s="97"/>
      <c r="BC79" s="4"/>
      <c r="BD79" s="20"/>
      <c r="BE79" s="166"/>
      <c r="BF79" s="20"/>
      <c r="BG79" s="87"/>
      <c r="BH79" s="84"/>
      <c r="BI79" s="58"/>
      <c r="BJ79" s="58"/>
      <c r="BK79" s="97"/>
      <c r="BL79" s="4"/>
      <c r="BM79" s="20"/>
      <c r="BN79" s="111"/>
      <c r="BO79" s="20"/>
      <c r="BP79" s="87"/>
      <c r="BQ79" s="84"/>
      <c r="BR79" s="58"/>
      <c r="BS79" s="58"/>
      <c r="BT79" s="97"/>
      <c r="BU79" s="4"/>
      <c r="BV79" s="20"/>
      <c r="BW79" s="111"/>
      <c r="BX79" s="20"/>
      <c r="BY79" s="87"/>
      <c r="BZ79" s="84"/>
      <c r="CA79" s="75"/>
      <c r="CB79" s="6"/>
      <c r="CC79" s="5"/>
      <c r="CD79" s="6"/>
      <c r="CE79" s="20"/>
      <c r="CF79" s="3"/>
      <c r="CG79" s="20"/>
      <c r="CH79" s="3"/>
      <c r="CI79" s="27"/>
      <c r="CJ79" s="6"/>
      <c r="CK79" s="20"/>
      <c r="CL79" s="8"/>
      <c r="CM79" s="20"/>
      <c r="CN79" s="9"/>
      <c r="CO79" s="27"/>
    </row>
    <row r="80" spans="1:93" x14ac:dyDescent="0.25">
      <c r="A80" s="58"/>
      <c r="B80" s="58">
        <v>185830</v>
      </c>
      <c r="C80" s="97" t="s">
        <v>114</v>
      </c>
      <c r="D80" s="75">
        <v>125</v>
      </c>
      <c r="E80" s="20">
        <v>2070</v>
      </c>
      <c r="F80" s="78">
        <f>(E80-N80)/ABS(N80)</f>
        <v>0.23729826658696951</v>
      </c>
      <c r="G80" s="20">
        <v>400</v>
      </c>
      <c r="H80" s="78">
        <f t="shared" ref="H80:H81" si="203">(G80-P80)/ABS(P80)</f>
        <v>0.21951219512195122</v>
      </c>
      <c r="I80" s="200">
        <f>G80/D80</f>
        <v>3.2</v>
      </c>
      <c r="J80" s="58"/>
      <c r="K80" s="58">
        <v>185830</v>
      </c>
      <c r="L80" s="97" t="s">
        <v>114</v>
      </c>
      <c r="M80" s="75">
        <v>121</v>
      </c>
      <c r="N80" s="20">
        <v>1673</v>
      </c>
      <c r="O80" s="78">
        <f>(N80-W80)/ABS(W80)</f>
        <v>0.24109792284866469</v>
      </c>
      <c r="P80" s="20">
        <v>328</v>
      </c>
      <c r="Q80" s="78">
        <f t="shared" ref="Q80:Q90" si="204">(P80-Y80)/ABS(Y80)</f>
        <v>0.1388888888888889</v>
      </c>
      <c r="R80" s="200">
        <f>P80/M80</f>
        <v>2.7107438016528924</v>
      </c>
      <c r="S80" s="58"/>
      <c r="T80" s="58">
        <v>185830</v>
      </c>
      <c r="U80" s="97" t="s">
        <v>114</v>
      </c>
      <c r="V80" s="58">
        <v>118</v>
      </c>
      <c r="W80" s="20">
        <v>1348</v>
      </c>
      <c r="X80" s="78">
        <f>(W80-AF80)/ABS(AF80)</f>
        <v>-0.14898989898989898</v>
      </c>
      <c r="Y80" s="20">
        <v>288</v>
      </c>
      <c r="Z80" s="78">
        <f>(Y80-AH80)/ABS(AH80)</f>
        <v>-0.12462006079027356</v>
      </c>
      <c r="AA80" s="200">
        <f>Y80/V80</f>
        <v>2.4406779661016951</v>
      </c>
      <c r="AB80" s="58"/>
      <c r="AC80" s="58">
        <v>185830</v>
      </c>
      <c r="AD80" s="97" t="s">
        <v>114</v>
      </c>
      <c r="AE80" s="6">
        <v>118</v>
      </c>
      <c r="AF80" s="20">
        <v>1584</v>
      </c>
      <c r="AG80" s="87">
        <f>(AF80-AL80)/ABS(AL80)</f>
        <v>0.15451895043731778</v>
      </c>
      <c r="AH80" s="20">
        <v>329</v>
      </c>
      <c r="AI80" s="87">
        <f>(AH80-AN80)/ABS(AN80)</f>
        <v>0.17921146953405018</v>
      </c>
      <c r="AJ80" s="142">
        <f>AH80/AE80</f>
        <v>2.7881355932203391</v>
      </c>
      <c r="AK80" s="4">
        <v>118</v>
      </c>
      <c r="AL80" s="20">
        <v>1372</v>
      </c>
      <c r="AM80" s="166">
        <f>(AL80-AU80)/ABS(AU80)</f>
        <v>0.12459016393442623</v>
      </c>
      <c r="AN80" s="20">
        <v>279</v>
      </c>
      <c r="AO80" s="87">
        <f>(AN80-AW80)/ABS(AW80)</f>
        <v>0.125</v>
      </c>
      <c r="AP80" s="191">
        <f>AN80/AK80</f>
        <v>2.3644067796610169</v>
      </c>
      <c r="AQ80" s="58"/>
      <c r="AR80" s="58">
        <v>185830</v>
      </c>
      <c r="AS80" s="97" t="s">
        <v>114</v>
      </c>
      <c r="AT80" s="4">
        <v>118</v>
      </c>
      <c r="AU80" s="20">
        <v>1220</v>
      </c>
      <c r="AV80" s="166">
        <f>(AU80-BD80)/ABS(BD80)</f>
        <v>-7.0830159939070825E-2</v>
      </c>
      <c r="AW80" s="20">
        <v>248</v>
      </c>
      <c r="AX80" s="87">
        <f>(AW80-BF80)/ABS(BF80)</f>
        <v>-9.1575091575091569E-2</v>
      </c>
      <c r="AY80" s="84">
        <f>AW80/AT80</f>
        <v>2.1016949152542375</v>
      </c>
      <c r="AZ80" s="58"/>
      <c r="BA80" s="58">
        <v>185830</v>
      </c>
      <c r="BB80" s="97" t="s">
        <v>114</v>
      </c>
      <c r="BC80" s="4">
        <v>118</v>
      </c>
      <c r="BD80" s="20">
        <v>1313</v>
      </c>
      <c r="BE80" s="166">
        <f>(BD80-BM80)/ABS(BM80)</f>
        <v>0.21912720519962861</v>
      </c>
      <c r="BF80" s="20">
        <v>273</v>
      </c>
      <c r="BG80" s="87">
        <f>(BF80-BO80)/ABS(BO80)</f>
        <v>0.48369565217391303</v>
      </c>
      <c r="BH80" s="84">
        <f t="shared" ref="BH80:BH90" si="205">BF80/BC80</f>
        <v>2.3135593220338984</v>
      </c>
      <c r="BI80" s="58"/>
      <c r="BJ80" s="58">
        <v>185830</v>
      </c>
      <c r="BK80" s="97" t="s">
        <v>114</v>
      </c>
      <c r="BL80" s="4">
        <v>100</v>
      </c>
      <c r="BM80" s="20">
        <v>1077</v>
      </c>
      <c r="BN80" s="111">
        <f>(BM80-BV80)/ABS(BV80)</f>
        <v>-8.0273270708795905E-2</v>
      </c>
      <c r="BO80" s="20">
        <v>184</v>
      </c>
      <c r="BP80" s="87">
        <f>(BO80-BX80)/ABS(BX80)</f>
        <v>2.7932960893854747E-2</v>
      </c>
      <c r="BQ80" s="84">
        <f t="shared" ref="BQ80:BQ90" si="206">BO80/BL80</f>
        <v>1.84</v>
      </c>
      <c r="BR80" s="58"/>
      <c r="BS80" s="58">
        <v>185830</v>
      </c>
      <c r="BT80" s="97" t="s">
        <v>114</v>
      </c>
      <c r="BU80" s="4">
        <v>100</v>
      </c>
      <c r="BV80" s="20">
        <v>1171</v>
      </c>
      <c r="BW80" s="78" t="s">
        <v>82</v>
      </c>
      <c r="BX80" s="20">
        <v>179</v>
      </c>
      <c r="BY80" s="78" t="s">
        <v>82</v>
      </c>
      <c r="BZ80" s="84">
        <f t="shared" si="186"/>
        <v>1.79</v>
      </c>
      <c r="CA80" s="75"/>
      <c r="CB80" s="6"/>
      <c r="CC80" s="5"/>
      <c r="CD80" s="6"/>
      <c r="CE80" s="20"/>
      <c r="CF80" s="3"/>
      <c r="CG80" s="20"/>
      <c r="CH80" s="3"/>
      <c r="CI80" s="27"/>
      <c r="CJ80" s="6"/>
      <c r="CK80" s="20"/>
      <c r="CL80" s="8"/>
      <c r="CM80" s="20"/>
      <c r="CN80" s="9"/>
      <c r="CO80" s="27"/>
    </row>
    <row r="81" spans="1:93" x14ac:dyDescent="0.25">
      <c r="A81" s="58"/>
      <c r="B81" s="58">
        <v>185370</v>
      </c>
      <c r="C81" s="293" t="s">
        <v>209</v>
      </c>
      <c r="D81" s="75">
        <v>52</v>
      </c>
      <c r="E81" s="20">
        <v>1479</v>
      </c>
      <c r="F81" s="78">
        <f>(E81-N81)/ABS(N81)</f>
        <v>-0.31780442804428044</v>
      </c>
      <c r="G81" s="20">
        <v>329</v>
      </c>
      <c r="H81" s="78">
        <f t="shared" si="203"/>
        <v>-0.35867446393762181</v>
      </c>
      <c r="I81" s="200">
        <f>G81/D81</f>
        <v>6.3269230769230766</v>
      </c>
      <c r="J81" s="58"/>
      <c r="K81" s="58">
        <v>185370</v>
      </c>
      <c r="L81" s="293" t="s">
        <v>209</v>
      </c>
      <c r="M81" s="75">
        <v>27</v>
      </c>
      <c r="N81" s="20">
        <v>2168</v>
      </c>
      <c r="O81" s="205" t="s">
        <v>82</v>
      </c>
      <c r="P81" s="20">
        <v>513</v>
      </c>
      <c r="Q81" s="205" t="s">
        <v>82</v>
      </c>
      <c r="R81" s="200">
        <f>P81/M81</f>
        <v>19</v>
      </c>
      <c r="S81" s="58"/>
      <c r="T81" s="58"/>
      <c r="U81" s="97"/>
      <c r="V81" s="58"/>
      <c r="W81" s="20"/>
      <c r="X81" s="78"/>
      <c r="Y81" s="20"/>
      <c r="Z81" s="78"/>
      <c r="AA81" s="200"/>
      <c r="AB81" s="58"/>
      <c r="AC81" s="58"/>
      <c r="AD81" s="97"/>
      <c r="AE81" s="6"/>
      <c r="AF81" s="20"/>
      <c r="AG81" s="87"/>
      <c r="AH81" s="20"/>
      <c r="AI81" s="87"/>
      <c r="AJ81" s="142"/>
      <c r="AK81" s="4"/>
      <c r="AL81" s="20"/>
      <c r="AM81" s="166"/>
      <c r="AN81" s="20"/>
      <c r="AO81" s="87"/>
      <c r="AP81" s="191"/>
      <c r="AQ81" s="58"/>
      <c r="AR81" s="58"/>
      <c r="AS81" s="97"/>
      <c r="AT81" s="4"/>
      <c r="AU81" s="20"/>
      <c r="AV81" s="166"/>
      <c r="AW81" s="20"/>
      <c r="AX81" s="87"/>
      <c r="AY81" s="84"/>
      <c r="AZ81" s="58"/>
      <c r="BA81" s="58"/>
      <c r="BB81" s="97"/>
      <c r="BC81" s="4"/>
      <c r="BD81" s="20"/>
      <c r="BE81" s="166"/>
      <c r="BF81" s="20"/>
      <c r="BG81" s="87"/>
      <c r="BH81" s="84"/>
      <c r="BI81" s="58"/>
      <c r="BJ81" s="58"/>
      <c r="BK81" s="97"/>
      <c r="BL81" s="4"/>
      <c r="BM81" s="20"/>
      <c r="BN81" s="111"/>
      <c r="BO81" s="20"/>
      <c r="BP81" s="87"/>
      <c r="BQ81" s="84"/>
      <c r="BR81" s="58"/>
      <c r="BS81" s="58"/>
      <c r="BT81" s="97"/>
      <c r="BU81" s="4"/>
      <c r="BV81" s="20"/>
      <c r="BW81" s="78"/>
      <c r="BX81" s="20"/>
      <c r="BY81" s="78"/>
      <c r="BZ81" s="84"/>
      <c r="CA81" s="75"/>
      <c r="CB81" s="6"/>
      <c r="CC81" s="5"/>
      <c r="CD81" s="6"/>
      <c r="CE81" s="20"/>
      <c r="CF81" s="3"/>
      <c r="CG81" s="20"/>
      <c r="CH81" s="3"/>
      <c r="CI81" s="27"/>
      <c r="CJ81" s="4"/>
      <c r="CK81" s="20"/>
      <c r="CL81" s="8"/>
      <c r="CM81" s="20"/>
      <c r="CN81" s="295"/>
      <c r="CO81" s="27"/>
    </row>
    <row r="82" spans="1:93" x14ac:dyDescent="0.25">
      <c r="A82" s="58"/>
      <c r="B82" s="58">
        <v>185832</v>
      </c>
      <c r="C82" s="97" t="s">
        <v>221</v>
      </c>
      <c r="D82" s="75">
        <v>71</v>
      </c>
      <c r="E82" s="20">
        <v>1270</v>
      </c>
      <c r="F82" s="78">
        <f t="shared" ref="F82:F88" si="207">(E82-N82)/ABS(N82)</f>
        <v>-8.2369942196531792E-2</v>
      </c>
      <c r="G82" s="20">
        <v>207</v>
      </c>
      <c r="H82" s="78">
        <f t="shared" ref="H82:H88" si="208">(G82-P82)/ABS(P82)</f>
        <v>-3.7209302325581395E-2</v>
      </c>
      <c r="I82" s="200">
        <f t="shared" ref="I82:I88" si="209">G82/D82</f>
        <v>2.915492957746479</v>
      </c>
      <c r="J82" s="58"/>
      <c r="K82" s="58">
        <v>185832</v>
      </c>
      <c r="L82" s="97" t="s">
        <v>217</v>
      </c>
      <c r="M82" s="75">
        <v>64</v>
      </c>
      <c r="N82" s="20">
        <v>1384</v>
      </c>
      <c r="O82" s="78">
        <f t="shared" ref="O82:O90" si="210">(N82-W82)/ABS(W82)</f>
        <v>0.29225023342670403</v>
      </c>
      <c r="P82" s="20">
        <v>215</v>
      </c>
      <c r="Q82" s="78">
        <f t="shared" si="204"/>
        <v>0.37820512820512819</v>
      </c>
      <c r="R82" s="200">
        <f t="shared" ref="R82:R90" si="211">P82/M82</f>
        <v>3.359375</v>
      </c>
      <c r="S82" s="58"/>
      <c r="T82" s="58">
        <v>185832</v>
      </c>
      <c r="U82" s="97" t="s">
        <v>115</v>
      </c>
      <c r="V82" s="58">
        <v>60</v>
      </c>
      <c r="W82" s="20">
        <v>1071</v>
      </c>
      <c r="X82" s="78">
        <f t="shared" si="194"/>
        <v>2.8089887640449437E-3</v>
      </c>
      <c r="Y82" s="20">
        <v>156</v>
      </c>
      <c r="Z82" s="78">
        <f t="shared" si="202"/>
        <v>6.4516129032258064E-3</v>
      </c>
      <c r="AA82" s="200">
        <f t="shared" si="195"/>
        <v>2.6</v>
      </c>
      <c r="AB82" s="58"/>
      <c r="AC82" s="58">
        <v>185832</v>
      </c>
      <c r="AD82" s="97" t="s">
        <v>115</v>
      </c>
      <c r="AE82" s="6">
        <v>60</v>
      </c>
      <c r="AF82" s="20">
        <v>1068</v>
      </c>
      <c r="AG82" s="87">
        <f t="shared" si="159"/>
        <v>0.27751196172248804</v>
      </c>
      <c r="AH82" s="20">
        <v>155</v>
      </c>
      <c r="AI82" s="87">
        <f t="shared" si="160"/>
        <v>0.63157894736842102</v>
      </c>
      <c r="AJ82" s="142">
        <f t="shared" si="196"/>
        <v>2.5833333333333335</v>
      </c>
      <c r="AK82" s="4">
        <v>60</v>
      </c>
      <c r="AL82" s="20">
        <v>836</v>
      </c>
      <c r="AM82" s="166">
        <f t="shared" ref="AM82:AM112" si="212">(AL82-AU82)/ABS(AU82)</f>
        <v>8.1500646830530404E-2</v>
      </c>
      <c r="AN82" s="20">
        <v>95</v>
      </c>
      <c r="AO82" s="87">
        <f t="shared" ref="AO82:AO112" si="213">(AN82-AW82)/ABS(AW82)</f>
        <v>-0.16666666666666666</v>
      </c>
      <c r="AP82" s="191">
        <f t="shared" si="197"/>
        <v>1.5833333333333333</v>
      </c>
      <c r="AQ82" s="58"/>
      <c r="AR82" s="58">
        <v>185832</v>
      </c>
      <c r="AS82" s="97" t="s">
        <v>115</v>
      </c>
      <c r="AT82" s="4">
        <v>60</v>
      </c>
      <c r="AU82" s="20">
        <v>773</v>
      </c>
      <c r="AV82" s="166">
        <f>(AU82-BD82)/ABS(BD82)</f>
        <v>0.10903873744619799</v>
      </c>
      <c r="AW82" s="20">
        <v>114</v>
      </c>
      <c r="AX82" s="87">
        <f>(AW82-BF82)/ABS(BF82)</f>
        <v>0.2808988764044944</v>
      </c>
      <c r="AY82" s="84">
        <f t="shared" ref="AY82:AY112" si="214">AW82/AT82</f>
        <v>1.9</v>
      </c>
      <c r="AZ82" s="58"/>
      <c r="BA82" s="58">
        <v>185832</v>
      </c>
      <c r="BB82" s="97" t="s">
        <v>115</v>
      </c>
      <c r="BC82" s="4">
        <v>60</v>
      </c>
      <c r="BD82" s="20">
        <v>697</v>
      </c>
      <c r="BE82" s="166">
        <f t="shared" ref="BE82:BE89" si="215">(BD82-BM82)/ABS(BM82)</f>
        <v>2.1994134897360705E-2</v>
      </c>
      <c r="BF82" s="20">
        <v>89</v>
      </c>
      <c r="BG82" s="87">
        <f t="shared" ref="BG82:BG84" si="216">(BF82-BO82)/ABS(BO82)</f>
        <v>0</v>
      </c>
      <c r="BH82" s="84">
        <f t="shared" si="205"/>
        <v>1.4833333333333334</v>
      </c>
      <c r="BI82" s="58"/>
      <c r="BJ82" s="58">
        <v>185832</v>
      </c>
      <c r="BK82" s="97" t="s">
        <v>115</v>
      </c>
      <c r="BL82" s="4">
        <v>60</v>
      </c>
      <c r="BM82" s="20">
        <v>682</v>
      </c>
      <c r="BN82" s="111">
        <f t="shared" ref="BN82:BN84" si="217">(BM82-BV82)/ABS(BV82)</f>
        <v>7.0643642072213506E-2</v>
      </c>
      <c r="BO82" s="20">
        <v>89</v>
      </c>
      <c r="BP82" s="87">
        <f t="shared" ref="BP82:BP84" si="218">(BO82-BX82)/ABS(BX82)</f>
        <v>-2.197802197802198E-2</v>
      </c>
      <c r="BQ82" s="84">
        <f t="shared" si="206"/>
        <v>1.4833333333333334</v>
      </c>
      <c r="BR82" s="58"/>
      <c r="BS82" s="58">
        <v>185832</v>
      </c>
      <c r="BT82" s="97" t="s">
        <v>115</v>
      </c>
      <c r="BU82" s="4">
        <v>50</v>
      </c>
      <c r="BV82" s="20">
        <v>637</v>
      </c>
      <c r="BW82" s="78" t="s">
        <v>82</v>
      </c>
      <c r="BX82" s="20">
        <v>91</v>
      </c>
      <c r="BY82" s="78" t="s">
        <v>82</v>
      </c>
      <c r="BZ82" s="84">
        <f t="shared" si="186"/>
        <v>1.82</v>
      </c>
      <c r="CA82" s="75"/>
      <c r="CB82" s="6"/>
      <c r="CC82" s="5"/>
      <c r="CD82" s="6"/>
      <c r="CE82" s="20"/>
      <c r="CF82" s="3"/>
      <c r="CG82" s="20"/>
      <c r="CH82" s="3"/>
      <c r="CI82" s="27"/>
      <c r="CJ82" s="271"/>
      <c r="CK82" s="271"/>
      <c r="CL82" s="271"/>
      <c r="CM82" s="271"/>
      <c r="CN82" s="271"/>
      <c r="CO82" s="27"/>
    </row>
    <row r="83" spans="1:93" x14ac:dyDescent="0.25">
      <c r="A83" s="58"/>
      <c r="B83" s="58">
        <v>185829</v>
      </c>
      <c r="C83" s="293" t="s">
        <v>222</v>
      </c>
      <c r="D83" s="75">
        <v>222</v>
      </c>
      <c r="E83" s="20">
        <v>2277</v>
      </c>
      <c r="F83" s="78">
        <f t="shared" si="207"/>
        <v>0.3033772180881511</v>
      </c>
      <c r="G83" s="20">
        <v>543</v>
      </c>
      <c r="H83" s="78">
        <f t="shared" si="208"/>
        <v>0.28672985781990523</v>
      </c>
      <c r="I83" s="200">
        <f t="shared" si="209"/>
        <v>2.4459459459459461</v>
      </c>
      <c r="J83" s="58"/>
      <c r="K83" s="58">
        <v>185829</v>
      </c>
      <c r="L83" s="293" t="s">
        <v>211</v>
      </c>
      <c r="M83" s="75">
        <v>214</v>
      </c>
      <c r="N83" s="20">
        <v>1747</v>
      </c>
      <c r="O83" s="78">
        <f t="shared" si="210"/>
        <v>0.14332460732984292</v>
      </c>
      <c r="P83" s="20">
        <v>422</v>
      </c>
      <c r="Q83" s="78">
        <f t="shared" si="204"/>
        <v>5.5E-2</v>
      </c>
      <c r="R83" s="200">
        <f t="shared" si="211"/>
        <v>1.97196261682243</v>
      </c>
      <c r="S83" s="58"/>
      <c r="T83" s="58">
        <v>185829</v>
      </c>
      <c r="U83" s="97" t="s">
        <v>116</v>
      </c>
      <c r="V83" s="58">
        <v>180</v>
      </c>
      <c r="W83" s="20">
        <v>1528</v>
      </c>
      <c r="X83" s="78">
        <f t="shared" si="194"/>
        <v>4.8010973936899862E-2</v>
      </c>
      <c r="Y83" s="20">
        <v>400</v>
      </c>
      <c r="Z83" s="78">
        <f t="shared" si="202"/>
        <v>4.712041884816754E-2</v>
      </c>
      <c r="AA83" s="200">
        <f t="shared" si="195"/>
        <v>2.2222222222222223</v>
      </c>
      <c r="AB83" s="58"/>
      <c r="AC83" s="58">
        <v>185829</v>
      </c>
      <c r="AD83" s="97" t="s">
        <v>116</v>
      </c>
      <c r="AE83" s="6">
        <v>180</v>
      </c>
      <c r="AF83" s="20">
        <v>1458</v>
      </c>
      <c r="AG83" s="87">
        <f t="shared" si="159"/>
        <v>0.13551401869158877</v>
      </c>
      <c r="AH83" s="20">
        <v>382</v>
      </c>
      <c r="AI83" s="87">
        <f t="shared" si="160"/>
        <v>0.19003115264797507</v>
      </c>
      <c r="AJ83" s="142">
        <f t="shared" si="196"/>
        <v>2.1222222222222222</v>
      </c>
      <c r="AK83" s="4">
        <v>180</v>
      </c>
      <c r="AL83" s="20">
        <v>1284</v>
      </c>
      <c r="AM83" s="166">
        <f t="shared" si="212"/>
        <v>5.1597051597051594E-2</v>
      </c>
      <c r="AN83" s="20">
        <v>321</v>
      </c>
      <c r="AO83" s="87">
        <f t="shared" si="213"/>
        <v>4.2207792207792208E-2</v>
      </c>
      <c r="AP83" s="191">
        <f t="shared" si="197"/>
        <v>1.7833333333333334</v>
      </c>
      <c r="AQ83" s="58"/>
      <c r="AR83" s="58">
        <v>185829</v>
      </c>
      <c r="AS83" s="97" t="s">
        <v>116</v>
      </c>
      <c r="AT83" s="4">
        <v>180</v>
      </c>
      <c r="AU83" s="20">
        <v>1221</v>
      </c>
      <c r="AV83" s="166">
        <f>(AU83-BD83)/ABS(BD83)</f>
        <v>7.8621908127208484E-2</v>
      </c>
      <c r="AW83" s="20">
        <v>308</v>
      </c>
      <c r="AX83" s="87">
        <f>(AW83-BF83)/ABS(BF83)</f>
        <v>0.14074074074074075</v>
      </c>
      <c r="AY83" s="84">
        <f t="shared" si="214"/>
        <v>1.711111111111111</v>
      </c>
      <c r="AZ83" s="58"/>
      <c r="BA83" s="58">
        <v>185829</v>
      </c>
      <c r="BB83" s="97" t="s">
        <v>116</v>
      </c>
      <c r="BC83" s="4">
        <v>180</v>
      </c>
      <c r="BD83" s="20">
        <v>1132</v>
      </c>
      <c r="BE83" s="166">
        <f t="shared" si="215"/>
        <v>0.18907563025210083</v>
      </c>
      <c r="BF83" s="20">
        <v>270</v>
      </c>
      <c r="BG83" s="87">
        <f>(BF83-BO83)/ABS(BO83)</f>
        <v>0.16379310344827586</v>
      </c>
      <c r="BH83" s="84">
        <f t="shared" si="205"/>
        <v>1.5</v>
      </c>
      <c r="BI83" s="58"/>
      <c r="BJ83" s="58">
        <v>185829</v>
      </c>
      <c r="BK83" s="97" t="s">
        <v>116</v>
      </c>
      <c r="BL83" s="4">
        <v>160</v>
      </c>
      <c r="BM83" s="20">
        <v>952</v>
      </c>
      <c r="BN83" s="111">
        <f t="shared" si="217"/>
        <v>4.5005488474204172E-2</v>
      </c>
      <c r="BO83" s="20">
        <v>232</v>
      </c>
      <c r="BP83" s="87">
        <f t="shared" si="218"/>
        <v>0.19587628865979381</v>
      </c>
      <c r="BQ83" s="84">
        <f t="shared" si="206"/>
        <v>1.45</v>
      </c>
      <c r="BR83" s="58"/>
      <c r="BS83" s="58">
        <v>185829</v>
      </c>
      <c r="BT83" s="97" t="s">
        <v>116</v>
      </c>
      <c r="BU83" s="4">
        <v>160</v>
      </c>
      <c r="BV83" s="20">
        <v>911</v>
      </c>
      <c r="BW83" s="78" t="s">
        <v>82</v>
      </c>
      <c r="BX83" s="20">
        <v>194</v>
      </c>
      <c r="BY83" s="78" t="s">
        <v>82</v>
      </c>
      <c r="BZ83" s="84">
        <f t="shared" si="186"/>
        <v>1.2124999999999999</v>
      </c>
      <c r="CA83" s="75"/>
      <c r="CB83" s="6"/>
      <c r="CC83" s="5"/>
      <c r="CD83" s="6"/>
      <c r="CE83" s="20"/>
      <c r="CF83" s="3"/>
      <c r="CG83" s="20"/>
      <c r="CH83" s="3"/>
      <c r="CI83" s="27"/>
      <c r="CJ83" s="271"/>
      <c r="CK83" s="271"/>
      <c r="CL83" s="271"/>
      <c r="CM83" s="271"/>
      <c r="CN83" s="271"/>
      <c r="CO83" s="27"/>
    </row>
    <row r="84" spans="1:93" x14ac:dyDescent="0.25">
      <c r="A84" s="58"/>
      <c r="B84" s="58">
        <v>185837</v>
      </c>
      <c r="C84" s="296" t="s">
        <v>223</v>
      </c>
      <c r="D84" s="75">
        <v>60</v>
      </c>
      <c r="E84" s="20">
        <v>1020</v>
      </c>
      <c r="F84" s="78">
        <f t="shared" si="207"/>
        <v>0.46341463414634149</v>
      </c>
      <c r="G84" s="20">
        <v>142</v>
      </c>
      <c r="H84" s="78">
        <f t="shared" si="208"/>
        <v>0.79746835443037978</v>
      </c>
      <c r="I84" s="200">
        <f t="shared" si="209"/>
        <v>2.3666666666666667</v>
      </c>
      <c r="J84" s="58"/>
      <c r="K84" s="58">
        <v>185837</v>
      </c>
      <c r="L84" s="296" t="s">
        <v>212</v>
      </c>
      <c r="M84" s="75">
        <v>60</v>
      </c>
      <c r="N84" s="20">
        <v>697</v>
      </c>
      <c r="O84" s="78">
        <f t="shared" si="210"/>
        <v>-0.2006880733944954</v>
      </c>
      <c r="P84" s="20">
        <v>79</v>
      </c>
      <c r="Q84" s="78">
        <f t="shared" si="204"/>
        <v>-0.3247863247863248</v>
      </c>
      <c r="R84" s="200">
        <f t="shared" si="211"/>
        <v>1.3166666666666667</v>
      </c>
      <c r="S84" s="58"/>
      <c r="T84" s="58">
        <v>185837</v>
      </c>
      <c r="U84" s="97" t="s">
        <v>117</v>
      </c>
      <c r="V84" s="58">
        <v>60</v>
      </c>
      <c r="W84" s="20">
        <v>872</v>
      </c>
      <c r="X84" s="78">
        <f t="shared" si="194"/>
        <v>5.569007263922518E-2</v>
      </c>
      <c r="Y84" s="20">
        <v>117</v>
      </c>
      <c r="Z84" s="78">
        <f t="shared" si="202"/>
        <v>0.48101265822784811</v>
      </c>
      <c r="AA84" s="200">
        <f t="shared" si="195"/>
        <v>1.95</v>
      </c>
      <c r="AB84" s="58"/>
      <c r="AC84" s="58">
        <v>185837</v>
      </c>
      <c r="AD84" s="97" t="s">
        <v>117</v>
      </c>
      <c r="AE84" s="6">
        <v>60</v>
      </c>
      <c r="AF84" s="20">
        <v>826</v>
      </c>
      <c r="AG84" s="87">
        <f t="shared" si="159"/>
        <v>0.17496443812233287</v>
      </c>
      <c r="AH84" s="20">
        <v>79</v>
      </c>
      <c r="AI84" s="87">
        <f t="shared" si="160"/>
        <v>-0.21</v>
      </c>
      <c r="AJ84" s="142">
        <f t="shared" si="196"/>
        <v>1.3166666666666667</v>
      </c>
      <c r="AK84" s="4">
        <v>60</v>
      </c>
      <c r="AL84" s="20">
        <v>703</v>
      </c>
      <c r="AM84" s="166">
        <f t="shared" si="212"/>
        <v>1.7366136034732273E-2</v>
      </c>
      <c r="AN84" s="20">
        <v>100</v>
      </c>
      <c r="AO84" s="87">
        <f t="shared" si="213"/>
        <v>0.36986301369863012</v>
      </c>
      <c r="AP84" s="191">
        <f t="shared" si="197"/>
        <v>1.6666666666666667</v>
      </c>
      <c r="AQ84" s="58"/>
      <c r="AR84" s="58">
        <v>185837</v>
      </c>
      <c r="AS84" s="97" t="s">
        <v>117</v>
      </c>
      <c r="AT84" s="4">
        <v>60</v>
      </c>
      <c r="AU84" s="20">
        <v>691</v>
      </c>
      <c r="AV84" s="166">
        <f>(AU84-BD84)/ABS(BD84)</f>
        <v>0.18524871355060035</v>
      </c>
      <c r="AW84" s="20">
        <v>73</v>
      </c>
      <c r="AX84" s="87">
        <f>(AW84-BF84)/ABS(BF84)</f>
        <v>0.30357142857142855</v>
      </c>
      <c r="AY84" s="84">
        <f t="shared" si="214"/>
        <v>1.2166666666666666</v>
      </c>
      <c r="AZ84" s="58"/>
      <c r="BA84" s="58">
        <v>185837</v>
      </c>
      <c r="BB84" s="97" t="s">
        <v>117</v>
      </c>
      <c r="BC84" s="4">
        <v>60</v>
      </c>
      <c r="BD84" s="20">
        <v>583</v>
      </c>
      <c r="BE84" s="166">
        <f t="shared" si="215"/>
        <v>-4.8939641109298535E-2</v>
      </c>
      <c r="BF84" s="20">
        <v>56</v>
      </c>
      <c r="BG84" s="87">
        <f t="shared" si="216"/>
        <v>-0.30864197530864196</v>
      </c>
      <c r="BH84" s="84">
        <f t="shared" si="205"/>
        <v>0.93333333333333335</v>
      </c>
      <c r="BI84" s="58"/>
      <c r="BJ84" s="58">
        <v>185837</v>
      </c>
      <c r="BK84" s="97" t="s">
        <v>117</v>
      </c>
      <c r="BL84" s="4">
        <v>50</v>
      </c>
      <c r="BM84" s="20">
        <v>613</v>
      </c>
      <c r="BN84" s="111">
        <f t="shared" si="217"/>
        <v>0.20907297830374755</v>
      </c>
      <c r="BO84" s="20">
        <v>81</v>
      </c>
      <c r="BP84" s="87">
        <f t="shared" si="218"/>
        <v>0.55769230769230771</v>
      </c>
      <c r="BQ84" s="84">
        <f t="shared" si="206"/>
        <v>1.62</v>
      </c>
      <c r="BR84" s="58"/>
      <c r="BS84" s="58">
        <v>185837</v>
      </c>
      <c r="BT84" s="97" t="s">
        <v>117</v>
      </c>
      <c r="BU84" s="4">
        <v>50</v>
      </c>
      <c r="BV84" s="20">
        <v>507</v>
      </c>
      <c r="BW84" s="78" t="s">
        <v>82</v>
      </c>
      <c r="BX84" s="20">
        <v>52</v>
      </c>
      <c r="BY84" s="78" t="s">
        <v>82</v>
      </c>
      <c r="BZ84" s="84">
        <f t="shared" si="186"/>
        <v>1.04</v>
      </c>
      <c r="CA84" s="75"/>
      <c r="CB84" s="6"/>
      <c r="CC84" s="5"/>
      <c r="CD84" s="6"/>
      <c r="CE84" s="20"/>
      <c r="CF84" s="3"/>
      <c r="CG84" s="20"/>
      <c r="CH84" s="3"/>
      <c r="CI84" s="27"/>
      <c r="CJ84" s="271"/>
      <c r="CK84" s="271"/>
      <c r="CL84" s="271"/>
      <c r="CM84" s="271"/>
      <c r="CN84" s="271"/>
      <c r="CO84" s="27"/>
    </row>
    <row r="85" spans="1:93" x14ac:dyDescent="0.25">
      <c r="A85" s="58"/>
      <c r="B85" s="58">
        <v>185860</v>
      </c>
      <c r="C85" s="97" t="s">
        <v>224</v>
      </c>
      <c r="D85" s="75">
        <v>44</v>
      </c>
      <c r="E85" s="20">
        <v>613</v>
      </c>
      <c r="F85" s="78">
        <f t="shared" si="207"/>
        <v>-0.273696682464455</v>
      </c>
      <c r="G85" s="20">
        <v>52</v>
      </c>
      <c r="H85" s="78">
        <f t="shared" si="208"/>
        <v>-0.42222222222222222</v>
      </c>
      <c r="I85" s="200">
        <f t="shared" si="209"/>
        <v>1.1818181818181819</v>
      </c>
      <c r="J85" s="58"/>
      <c r="K85" s="58">
        <v>185860</v>
      </c>
      <c r="L85" s="97" t="s">
        <v>213</v>
      </c>
      <c r="M85" s="75">
        <v>44</v>
      </c>
      <c r="N85" s="20">
        <v>844</v>
      </c>
      <c r="O85" s="78">
        <f t="shared" si="210"/>
        <v>0.58348968105065668</v>
      </c>
      <c r="P85" s="20">
        <v>90</v>
      </c>
      <c r="Q85" s="78">
        <f t="shared" si="204"/>
        <v>0.42857142857142855</v>
      </c>
      <c r="R85" s="200">
        <f t="shared" si="211"/>
        <v>2.0454545454545454</v>
      </c>
      <c r="S85" s="58"/>
      <c r="T85" s="58">
        <v>185860</v>
      </c>
      <c r="U85" s="97" t="s">
        <v>45</v>
      </c>
      <c r="V85" s="58">
        <v>44</v>
      </c>
      <c r="W85" s="20">
        <v>533</v>
      </c>
      <c r="X85" s="78">
        <f t="shared" si="194"/>
        <v>0.10810810810810811</v>
      </c>
      <c r="Y85" s="20">
        <v>63</v>
      </c>
      <c r="Z85" s="78">
        <f t="shared" si="202"/>
        <v>0.125</v>
      </c>
      <c r="AA85" s="200">
        <f t="shared" si="195"/>
        <v>1.4318181818181819</v>
      </c>
      <c r="AB85" s="58"/>
      <c r="AC85" s="58">
        <v>185860</v>
      </c>
      <c r="AD85" s="97" t="s">
        <v>45</v>
      </c>
      <c r="AE85" s="6">
        <v>44</v>
      </c>
      <c r="AF85" s="20">
        <v>481</v>
      </c>
      <c r="AG85" s="87">
        <f t="shared" si="159"/>
        <v>0.16183574879227053</v>
      </c>
      <c r="AH85" s="20">
        <v>56</v>
      </c>
      <c r="AI85" s="87">
        <f t="shared" si="160"/>
        <v>0.33333333333333331</v>
      </c>
      <c r="AJ85" s="142">
        <f t="shared" si="196"/>
        <v>1.2727272727272727</v>
      </c>
      <c r="AK85" s="4">
        <v>44</v>
      </c>
      <c r="AL85" s="20">
        <v>414</v>
      </c>
      <c r="AM85" s="166">
        <f t="shared" si="212"/>
        <v>-3.9443155452436193E-2</v>
      </c>
      <c r="AN85" s="20">
        <v>42</v>
      </c>
      <c r="AO85" s="87">
        <f t="shared" si="213"/>
        <v>-6.6666666666666666E-2</v>
      </c>
      <c r="AP85" s="191">
        <f t="shared" si="197"/>
        <v>0.95454545454545459</v>
      </c>
      <c r="AQ85" s="58"/>
      <c r="AR85" s="58">
        <v>185860</v>
      </c>
      <c r="AS85" s="97" t="s">
        <v>45</v>
      </c>
      <c r="AT85" s="4">
        <v>44</v>
      </c>
      <c r="AU85" s="20">
        <v>431</v>
      </c>
      <c r="AV85" s="166">
        <f t="shared" ref="AV85:AV90" si="219">(AU85-BD85)/ABS(BD85)</f>
        <v>9.9489795918367346E-2</v>
      </c>
      <c r="AW85" s="20">
        <v>45</v>
      </c>
      <c r="AX85" s="87">
        <f t="shared" ref="AX85:AX90" si="220">(AW85-BF85)/ABS(BF85)</f>
        <v>-0.11764705882352941</v>
      </c>
      <c r="AY85" s="84">
        <f t="shared" si="214"/>
        <v>1.0227272727272727</v>
      </c>
      <c r="AZ85" s="58"/>
      <c r="BA85" s="58">
        <v>185860</v>
      </c>
      <c r="BB85" s="97" t="s">
        <v>45</v>
      </c>
      <c r="BC85" s="4">
        <v>30</v>
      </c>
      <c r="BD85" s="20">
        <v>392</v>
      </c>
      <c r="BE85" s="166">
        <f t="shared" si="215"/>
        <v>0.11048158640226628</v>
      </c>
      <c r="BF85" s="20">
        <v>51</v>
      </c>
      <c r="BG85" s="87">
        <f>(BF85-BO85)/ABS(BO85)</f>
        <v>0.27500000000000002</v>
      </c>
      <c r="BH85" s="84">
        <f t="shared" si="205"/>
        <v>1.7</v>
      </c>
      <c r="BI85" s="58"/>
      <c r="BJ85" s="58">
        <v>185860</v>
      </c>
      <c r="BK85" s="97" t="s">
        <v>45</v>
      </c>
      <c r="BL85" s="4">
        <v>30</v>
      </c>
      <c r="BM85" s="20">
        <v>353</v>
      </c>
      <c r="BN85" s="111">
        <f t="shared" ref="BN85:BN90" si="221">(BM85-BV85)/ABS(BV85)</f>
        <v>0.18456375838926176</v>
      </c>
      <c r="BO85" s="20">
        <v>40</v>
      </c>
      <c r="BP85" s="87">
        <f>(BO85-BX85)/ABS(BX85)</f>
        <v>0.25</v>
      </c>
      <c r="BQ85" s="84">
        <f t="shared" si="206"/>
        <v>1.3333333333333333</v>
      </c>
      <c r="BR85" s="58"/>
      <c r="BS85" s="58">
        <v>185860</v>
      </c>
      <c r="BT85" s="97" t="s">
        <v>45</v>
      </c>
      <c r="BU85" s="4">
        <v>35</v>
      </c>
      <c r="BV85" s="20">
        <v>298</v>
      </c>
      <c r="BW85" s="111">
        <f t="shared" ref="BW85:BW90" si="222">(BV85-CE85)/ABS(CE85)</f>
        <v>-7.4534161490683232E-2</v>
      </c>
      <c r="BX85" s="20">
        <v>32</v>
      </c>
      <c r="BY85" s="87">
        <f t="shared" ref="BY85:BY90" si="223">(BX85-CG85)/ABS(CG85)</f>
        <v>-0.15789473684210525</v>
      </c>
      <c r="BZ85" s="84">
        <f t="shared" si="186"/>
        <v>0.91428571428571426</v>
      </c>
      <c r="CA85" s="75"/>
      <c r="CB85" s="6">
        <v>185860</v>
      </c>
      <c r="CC85" s="18" t="s">
        <v>45</v>
      </c>
      <c r="CD85" s="2">
        <v>30</v>
      </c>
      <c r="CE85" s="19">
        <v>322</v>
      </c>
      <c r="CF85" s="3">
        <f>(CE85-CK85)/ABS(CK85)</f>
        <v>7.6923076923076927E-2</v>
      </c>
      <c r="CG85" s="19">
        <v>38</v>
      </c>
      <c r="CH85" s="3">
        <f>(CG85-CM85)/ABS(CM85)</f>
        <v>0.26666666666666666</v>
      </c>
      <c r="CI85" s="27">
        <f t="shared" ref="CI85:CI112" si="224">CG85/CD85</f>
        <v>1.2666666666666666</v>
      </c>
      <c r="CJ85" s="6">
        <v>30</v>
      </c>
      <c r="CK85" s="20">
        <v>299</v>
      </c>
      <c r="CL85" s="8">
        <v>3.8194444444444448E-2</v>
      </c>
      <c r="CM85" s="20">
        <v>30</v>
      </c>
      <c r="CN85" s="9">
        <v>-0.25</v>
      </c>
      <c r="CO85" s="27">
        <f t="shared" si="190"/>
        <v>1</v>
      </c>
    </row>
    <row r="86" spans="1:93" x14ac:dyDescent="0.25">
      <c r="A86" s="58"/>
      <c r="B86" s="58">
        <v>185306</v>
      </c>
      <c r="C86" s="97" t="s">
        <v>225</v>
      </c>
      <c r="D86" s="75">
        <v>80</v>
      </c>
      <c r="E86" s="20">
        <v>740</v>
      </c>
      <c r="F86" s="78">
        <f t="shared" si="207"/>
        <v>-5.3708439897698211E-2</v>
      </c>
      <c r="G86" s="20">
        <v>156</v>
      </c>
      <c r="H86" s="78">
        <f t="shared" si="208"/>
        <v>5.4054054054054057E-2</v>
      </c>
      <c r="I86" s="200">
        <f t="shared" si="209"/>
        <v>1.95</v>
      </c>
      <c r="J86" s="58"/>
      <c r="K86" s="58">
        <v>185306</v>
      </c>
      <c r="L86" s="97" t="s">
        <v>214</v>
      </c>
      <c r="M86" s="75">
        <v>80</v>
      </c>
      <c r="N86" s="20">
        <v>782</v>
      </c>
      <c r="O86" s="78">
        <f t="shared" si="210"/>
        <v>-0.19794871794871796</v>
      </c>
      <c r="P86" s="20">
        <v>148</v>
      </c>
      <c r="Q86" s="78">
        <f t="shared" si="204"/>
        <v>-2.6315789473684209E-2</v>
      </c>
      <c r="R86" s="200">
        <f t="shared" si="211"/>
        <v>1.85</v>
      </c>
      <c r="S86" s="58"/>
      <c r="T86" s="58">
        <v>185306</v>
      </c>
      <c r="U86" s="97" t="s">
        <v>47</v>
      </c>
      <c r="V86" s="58">
        <v>89</v>
      </c>
      <c r="W86" s="20">
        <v>975</v>
      </c>
      <c r="X86" s="78">
        <f t="shared" si="194"/>
        <v>0.25806451612903225</v>
      </c>
      <c r="Y86" s="20">
        <v>152</v>
      </c>
      <c r="Z86" s="78">
        <f t="shared" si="202"/>
        <v>0.16030534351145037</v>
      </c>
      <c r="AA86" s="200">
        <f t="shared" si="195"/>
        <v>1.7078651685393258</v>
      </c>
      <c r="AB86" s="58"/>
      <c r="AC86" s="58">
        <v>185306</v>
      </c>
      <c r="AD86" s="97" t="s">
        <v>47</v>
      </c>
      <c r="AE86" s="6">
        <v>89</v>
      </c>
      <c r="AF86" s="20">
        <v>775</v>
      </c>
      <c r="AG86" s="87">
        <f t="shared" si="159"/>
        <v>5.5858310626702996E-2</v>
      </c>
      <c r="AH86" s="20">
        <v>131</v>
      </c>
      <c r="AI86" s="87">
        <f t="shared" si="160"/>
        <v>0.10084033613445378</v>
      </c>
      <c r="AJ86" s="142">
        <f t="shared" si="196"/>
        <v>1.4719101123595506</v>
      </c>
      <c r="AK86" s="4">
        <v>89</v>
      </c>
      <c r="AL86" s="20">
        <v>734</v>
      </c>
      <c r="AM86" s="166">
        <f t="shared" si="212"/>
        <v>0.15955766192733017</v>
      </c>
      <c r="AN86" s="20">
        <v>119</v>
      </c>
      <c r="AO86" s="87">
        <f t="shared" si="213"/>
        <v>-1.6528925619834711E-2</v>
      </c>
      <c r="AP86" s="191">
        <f t="shared" si="197"/>
        <v>1.3370786516853932</v>
      </c>
      <c r="AQ86" s="58"/>
      <c r="AR86" s="58">
        <v>185306</v>
      </c>
      <c r="AS86" s="97" t="s">
        <v>47</v>
      </c>
      <c r="AT86" s="4">
        <v>89</v>
      </c>
      <c r="AU86" s="20">
        <v>633</v>
      </c>
      <c r="AV86" s="166">
        <f t="shared" si="219"/>
        <v>-3.3587786259541987E-2</v>
      </c>
      <c r="AW86" s="20">
        <v>121</v>
      </c>
      <c r="AX86" s="87">
        <f t="shared" si="220"/>
        <v>1.680672268907563E-2</v>
      </c>
      <c r="AY86" s="84">
        <f t="shared" si="214"/>
        <v>1.3595505617977528</v>
      </c>
      <c r="AZ86" s="58"/>
      <c r="BA86" s="58">
        <v>185306</v>
      </c>
      <c r="BB86" s="97" t="s">
        <v>47</v>
      </c>
      <c r="BC86" s="4">
        <v>85</v>
      </c>
      <c r="BD86" s="20">
        <v>655</v>
      </c>
      <c r="BE86" s="166">
        <f t="shared" si="215"/>
        <v>0.23584905660377359</v>
      </c>
      <c r="BF86" s="20">
        <v>119</v>
      </c>
      <c r="BG86" s="87">
        <f t="shared" ref="BG86:BG90" si="225">(BF86-BO86)/ABS(BO86)</f>
        <v>0.29347826086956524</v>
      </c>
      <c r="BH86" s="84">
        <f t="shared" si="205"/>
        <v>1.4</v>
      </c>
      <c r="BI86" s="58"/>
      <c r="BJ86" s="58">
        <v>185306</v>
      </c>
      <c r="BK86" s="97" t="s">
        <v>47</v>
      </c>
      <c r="BL86" s="4">
        <v>85</v>
      </c>
      <c r="BM86" s="20">
        <v>530</v>
      </c>
      <c r="BN86" s="111">
        <f t="shared" si="221"/>
        <v>7.5050709939148072E-2</v>
      </c>
      <c r="BO86" s="20">
        <v>92</v>
      </c>
      <c r="BP86" s="87">
        <f t="shared" ref="BP86:BP90" si="226">(BO86-BX86)/ABS(BX86)</f>
        <v>2.2222222222222223E-2</v>
      </c>
      <c r="BQ86" s="84">
        <f t="shared" si="206"/>
        <v>1.0823529411764705</v>
      </c>
      <c r="BR86" s="58"/>
      <c r="BS86" s="58">
        <v>185306</v>
      </c>
      <c r="BT86" s="97" t="s">
        <v>47</v>
      </c>
      <c r="BU86" s="4">
        <v>85</v>
      </c>
      <c r="BV86" s="20">
        <v>493</v>
      </c>
      <c r="BW86" s="111">
        <f t="shared" si="222"/>
        <v>4.0084388185654012E-2</v>
      </c>
      <c r="BX86" s="20">
        <v>90</v>
      </c>
      <c r="BY86" s="87">
        <f t="shared" si="223"/>
        <v>0.15384615384615385</v>
      </c>
      <c r="BZ86" s="84">
        <f t="shared" si="186"/>
        <v>1.0588235294117647</v>
      </c>
      <c r="CA86" s="75"/>
      <c r="CB86" s="6">
        <v>185306</v>
      </c>
      <c r="CC86" s="5" t="s">
        <v>47</v>
      </c>
      <c r="CD86" s="6">
        <v>85</v>
      </c>
      <c r="CE86" s="20">
        <v>474</v>
      </c>
      <c r="CF86" s="3">
        <f>(CE86-CK87)/ABS(CK87)</f>
        <v>-6.2893081761006293E-3</v>
      </c>
      <c r="CG86" s="20">
        <v>78</v>
      </c>
      <c r="CH86" s="3">
        <f>(CG86-CM87)/ABS(CM87)</f>
        <v>9.8591549295774641E-2</v>
      </c>
      <c r="CI86" s="27">
        <f>CG86/CD86</f>
        <v>0.91764705882352937</v>
      </c>
      <c r="CJ86" s="6">
        <v>50</v>
      </c>
      <c r="CK86" s="20">
        <v>574</v>
      </c>
      <c r="CL86" s="8">
        <v>4.363636363636364E-2</v>
      </c>
      <c r="CM86" s="20">
        <v>68</v>
      </c>
      <c r="CN86" s="9">
        <v>-0.10526315789473684</v>
      </c>
      <c r="CO86" s="27">
        <f>CM87/CJ87</f>
        <v>0.83529411764705885</v>
      </c>
    </row>
    <row r="87" spans="1:93" x14ac:dyDescent="0.25">
      <c r="A87" s="58"/>
      <c r="B87" s="58">
        <v>185862</v>
      </c>
      <c r="C87" s="97" t="s">
        <v>46</v>
      </c>
      <c r="D87" s="75">
        <v>40</v>
      </c>
      <c r="E87" s="20">
        <v>563</v>
      </c>
      <c r="F87" s="78">
        <f t="shared" si="207"/>
        <v>-0.1456752655538695</v>
      </c>
      <c r="G87" s="20">
        <v>72</v>
      </c>
      <c r="H87" s="78">
        <f t="shared" si="208"/>
        <v>-0.17241379310344829</v>
      </c>
      <c r="I87" s="200">
        <f t="shared" si="209"/>
        <v>1.8</v>
      </c>
      <c r="J87" s="58"/>
      <c r="K87" s="58">
        <v>185862</v>
      </c>
      <c r="L87" s="97" t="s">
        <v>46</v>
      </c>
      <c r="M87" s="75">
        <v>40</v>
      </c>
      <c r="N87" s="20">
        <v>659</v>
      </c>
      <c r="O87" s="78">
        <f t="shared" si="210"/>
        <v>-0.17211055276381909</v>
      </c>
      <c r="P87" s="20">
        <v>87</v>
      </c>
      <c r="Q87" s="78">
        <f t="shared" si="204"/>
        <v>-6.4516129032258063E-2</v>
      </c>
      <c r="R87" s="200">
        <f t="shared" si="211"/>
        <v>2.1749999999999998</v>
      </c>
      <c r="S87" s="58"/>
      <c r="T87" s="58">
        <v>185862</v>
      </c>
      <c r="U87" s="97" t="s">
        <v>46</v>
      </c>
      <c r="V87" s="58">
        <v>50</v>
      </c>
      <c r="W87" s="20">
        <v>796</v>
      </c>
      <c r="X87" s="78">
        <f t="shared" si="194"/>
        <v>0.12907801418439716</v>
      </c>
      <c r="Y87" s="20">
        <v>93</v>
      </c>
      <c r="Z87" s="78">
        <f t="shared" si="202"/>
        <v>-0.13084112149532709</v>
      </c>
      <c r="AA87" s="200">
        <f t="shared" si="195"/>
        <v>1.86</v>
      </c>
      <c r="AB87" s="58"/>
      <c r="AC87" s="58">
        <v>185862</v>
      </c>
      <c r="AD87" s="97" t="s">
        <v>46</v>
      </c>
      <c r="AE87" s="6">
        <v>50</v>
      </c>
      <c r="AF87" s="20">
        <v>705</v>
      </c>
      <c r="AG87" s="87">
        <f t="shared" si="159"/>
        <v>0.14077669902912621</v>
      </c>
      <c r="AH87" s="20">
        <v>107</v>
      </c>
      <c r="AI87" s="87">
        <f t="shared" si="160"/>
        <v>0.21590909090909091</v>
      </c>
      <c r="AJ87" s="142">
        <f t="shared" si="196"/>
        <v>2.14</v>
      </c>
      <c r="AK87" s="4">
        <v>50</v>
      </c>
      <c r="AL87" s="20">
        <v>618</v>
      </c>
      <c r="AM87" s="166">
        <f t="shared" si="212"/>
        <v>4.5685279187817257E-2</v>
      </c>
      <c r="AN87" s="20">
        <v>88</v>
      </c>
      <c r="AO87" s="87">
        <f t="shared" si="213"/>
        <v>0.1</v>
      </c>
      <c r="AP87" s="191">
        <f t="shared" si="197"/>
        <v>1.76</v>
      </c>
      <c r="AQ87" s="58"/>
      <c r="AR87" s="58">
        <v>185862</v>
      </c>
      <c r="AS87" s="97" t="s">
        <v>46</v>
      </c>
      <c r="AT87" s="4">
        <v>50</v>
      </c>
      <c r="AU87" s="20">
        <v>591</v>
      </c>
      <c r="AV87" s="166">
        <f t="shared" si="219"/>
        <v>-0.10993975903614457</v>
      </c>
      <c r="AW87" s="20">
        <v>80</v>
      </c>
      <c r="AX87" s="87">
        <f t="shared" si="220"/>
        <v>-0.17525773195876287</v>
      </c>
      <c r="AY87" s="84">
        <f t="shared" si="214"/>
        <v>1.6</v>
      </c>
      <c r="AZ87" s="58"/>
      <c r="BA87" s="58">
        <v>185862</v>
      </c>
      <c r="BB87" s="97" t="s">
        <v>46</v>
      </c>
      <c r="BC87" s="4">
        <v>50</v>
      </c>
      <c r="BD87" s="20">
        <v>664</v>
      </c>
      <c r="BE87" s="166">
        <f t="shared" si="215"/>
        <v>5.2297939778129951E-2</v>
      </c>
      <c r="BF87" s="20">
        <v>97</v>
      </c>
      <c r="BG87" s="87">
        <f t="shared" si="225"/>
        <v>-4.9019607843137254E-2</v>
      </c>
      <c r="BH87" s="84">
        <f t="shared" si="205"/>
        <v>1.94</v>
      </c>
      <c r="BI87" s="58"/>
      <c r="BJ87" s="58">
        <v>185862</v>
      </c>
      <c r="BK87" s="97" t="s">
        <v>46</v>
      </c>
      <c r="BL87" s="4">
        <v>50</v>
      </c>
      <c r="BM87" s="20">
        <v>631</v>
      </c>
      <c r="BN87" s="111">
        <f t="shared" si="221"/>
        <v>9.5486111111111105E-2</v>
      </c>
      <c r="BO87" s="20">
        <v>102</v>
      </c>
      <c r="BP87" s="87">
        <f t="shared" si="226"/>
        <v>0.14606741573033707</v>
      </c>
      <c r="BQ87" s="84">
        <f t="shared" si="206"/>
        <v>2.04</v>
      </c>
      <c r="BR87" s="58"/>
      <c r="BS87" s="58">
        <v>185862</v>
      </c>
      <c r="BT87" s="97" t="s">
        <v>46</v>
      </c>
      <c r="BU87" s="4">
        <v>50</v>
      </c>
      <c r="BV87" s="20">
        <v>576</v>
      </c>
      <c r="BW87" s="111">
        <f t="shared" si="222"/>
        <v>-0.10280373831775701</v>
      </c>
      <c r="BX87" s="20">
        <v>89</v>
      </c>
      <c r="BY87" s="87">
        <f t="shared" si="223"/>
        <v>-4.3010752688172046E-2</v>
      </c>
      <c r="BZ87" s="84">
        <f t="shared" si="186"/>
        <v>1.78</v>
      </c>
      <c r="CA87" s="75"/>
      <c r="CB87" s="6">
        <v>185862</v>
      </c>
      <c r="CC87" s="5" t="s">
        <v>46</v>
      </c>
      <c r="CD87" s="6">
        <v>50</v>
      </c>
      <c r="CE87" s="20">
        <v>642</v>
      </c>
      <c r="CF87" s="3">
        <f>(CE87-CK86)/ABS(CK86)</f>
        <v>0.11846689895470383</v>
      </c>
      <c r="CG87" s="20">
        <v>93</v>
      </c>
      <c r="CH87" s="3">
        <f>(CG87-CM86)/ABS(CM86)</f>
        <v>0.36764705882352944</v>
      </c>
      <c r="CI87" s="27">
        <f>CG87/CD87</f>
        <v>1.86</v>
      </c>
      <c r="CJ87" s="6">
        <v>85</v>
      </c>
      <c r="CK87" s="20">
        <v>477</v>
      </c>
      <c r="CL87" s="8">
        <v>-5.9171597633136092E-2</v>
      </c>
      <c r="CM87" s="20">
        <v>71</v>
      </c>
      <c r="CN87" s="9">
        <v>-0.23655913978494625</v>
      </c>
      <c r="CO87" s="27">
        <f>CM88/CJ88</f>
        <v>1.175</v>
      </c>
    </row>
    <row r="88" spans="1:93" x14ac:dyDescent="0.25">
      <c r="A88" s="58"/>
      <c r="B88" s="58">
        <v>185863</v>
      </c>
      <c r="C88" s="293" t="s">
        <v>226</v>
      </c>
      <c r="D88" s="75">
        <v>45</v>
      </c>
      <c r="E88" s="20">
        <v>494</v>
      </c>
      <c r="F88" s="78">
        <f t="shared" si="207"/>
        <v>-0.22448979591836735</v>
      </c>
      <c r="G88" s="20">
        <v>47</v>
      </c>
      <c r="H88" s="78">
        <f t="shared" si="208"/>
        <v>-0.27692307692307694</v>
      </c>
      <c r="I88" s="200">
        <f t="shared" si="209"/>
        <v>1.0444444444444445</v>
      </c>
      <c r="J88" s="58"/>
      <c r="K88" s="58">
        <v>185863</v>
      </c>
      <c r="L88" s="293" t="s">
        <v>215</v>
      </c>
      <c r="M88" s="75">
        <v>45</v>
      </c>
      <c r="N88" s="20">
        <v>637</v>
      </c>
      <c r="O88" s="78">
        <f t="shared" si="210"/>
        <v>-9.1298145506419404E-2</v>
      </c>
      <c r="P88" s="20">
        <v>65</v>
      </c>
      <c r="Q88" s="78">
        <f t="shared" si="204"/>
        <v>-0.16666666666666666</v>
      </c>
      <c r="R88" s="200">
        <f t="shared" si="211"/>
        <v>1.4444444444444444</v>
      </c>
      <c r="S88" s="58"/>
      <c r="T88" s="58">
        <v>185863</v>
      </c>
      <c r="U88" s="97" t="s">
        <v>48</v>
      </c>
      <c r="V88" s="58">
        <v>45</v>
      </c>
      <c r="W88" s="20">
        <v>701</v>
      </c>
      <c r="X88" s="78">
        <f t="shared" si="194"/>
        <v>-7.7631578947368426E-2</v>
      </c>
      <c r="Y88" s="20">
        <v>78</v>
      </c>
      <c r="Z88" s="78">
        <f t="shared" si="202"/>
        <v>-0.10344827586206896</v>
      </c>
      <c r="AA88" s="200">
        <f t="shared" si="195"/>
        <v>1.7333333333333334</v>
      </c>
      <c r="AB88" s="58"/>
      <c r="AC88" s="58">
        <v>185863</v>
      </c>
      <c r="AD88" s="97" t="s">
        <v>48</v>
      </c>
      <c r="AE88" s="6">
        <v>45</v>
      </c>
      <c r="AF88" s="20">
        <v>760</v>
      </c>
      <c r="AG88" s="87">
        <f t="shared" si="159"/>
        <v>0.11929307805596466</v>
      </c>
      <c r="AH88" s="20">
        <v>87</v>
      </c>
      <c r="AI88" s="87">
        <f t="shared" si="160"/>
        <v>0.20833333333333334</v>
      </c>
      <c r="AJ88" s="142">
        <f t="shared" si="196"/>
        <v>1.9333333333333333</v>
      </c>
      <c r="AK88" s="4">
        <v>45</v>
      </c>
      <c r="AL88" s="20">
        <v>679</v>
      </c>
      <c r="AM88" s="166">
        <f t="shared" si="212"/>
        <v>0.25974025974025972</v>
      </c>
      <c r="AN88" s="20">
        <v>72</v>
      </c>
      <c r="AO88" s="87">
        <f t="shared" si="213"/>
        <v>0.84615384615384615</v>
      </c>
      <c r="AP88" s="191">
        <f t="shared" si="197"/>
        <v>1.6</v>
      </c>
      <c r="AQ88" s="58"/>
      <c r="AR88" s="58">
        <v>185863</v>
      </c>
      <c r="AS88" s="97" t="s">
        <v>48</v>
      </c>
      <c r="AT88" s="4">
        <v>50</v>
      </c>
      <c r="AU88" s="20">
        <v>539</v>
      </c>
      <c r="AV88" s="166">
        <f t="shared" si="219"/>
        <v>4.6601941747572817E-2</v>
      </c>
      <c r="AW88" s="20">
        <v>39</v>
      </c>
      <c r="AX88" s="87">
        <f t="shared" si="220"/>
        <v>0.21875</v>
      </c>
      <c r="AY88" s="84">
        <f t="shared" si="214"/>
        <v>0.78</v>
      </c>
      <c r="AZ88" s="58"/>
      <c r="BA88" s="58">
        <v>185863</v>
      </c>
      <c r="BB88" s="97" t="s">
        <v>48</v>
      </c>
      <c r="BC88" s="4">
        <v>50</v>
      </c>
      <c r="BD88" s="20">
        <v>515</v>
      </c>
      <c r="BE88" s="166">
        <f t="shared" si="215"/>
        <v>-3.1954887218045111E-2</v>
      </c>
      <c r="BF88" s="20">
        <v>32</v>
      </c>
      <c r="BG88" s="87">
        <f t="shared" si="225"/>
        <v>-0.28888888888888886</v>
      </c>
      <c r="BH88" s="84">
        <f t="shared" si="205"/>
        <v>0.64</v>
      </c>
      <c r="BI88" s="58"/>
      <c r="BJ88" s="58">
        <v>185863</v>
      </c>
      <c r="BK88" s="97" t="s">
        <v>48</v>
      </c>
      <c r="BL88" s="4">
        <v>50</v>
      </c>
      <c r="BM88" s="20">
        <v>532</v>
      </c>
      <c r="BN88" s="111">
        <f t="shared" si="221"/>
        <v>9.6907216494845363E-2</v>
      </c>
      <c r="BO88" s="20">
        <v>45</v>
      </c>
      <c r="BP88" s="87">
        <f t="shared" si="226"/>
        <v>-0.1</v>
      </c>
      <c r="BQ88" s="84">
        <f t="shared" si="206"/>
        <v>0.9</v>
      </c>
      <c r="BR88" s="58"/>
      <c r="BS88" s="58">
        <v>185863</v>
      </c>
      <c r="BT88" s="97" t="s">
        <v>48</v>
      </c>
      <c r="BU88" s="4">
        <v>50</v>
      </c>
      <c r="BV88" s="20">
        <v>485</v>
      </c>
      <c r="BW88" s="111">
        <f t="shared" si="222"/>
        <v>7.0640176600441501E-2</v>
      </c>
      <c r="BX88" s="20">
        <v>50</v>
      </c>
      <c r="BY88" s="87">
        <f t="shared" si="223"/>
        <v>-0.23076923076923078</v>
      </c>
      <c r="BZ88" s="84">
        <f t="shared" si="186"/>
        <v>1</v>
      </c>
      <c r="CA88" s="75"/>
      <c r="CB88" s="6">
        <v>185863</v>
      </c>
      <c r="CC88" s="5" t="s">
        <v>48</v>
      </c>
      <c r="CD88" s="6">
        <v>45</v>
      </c>
      <c r="CE88" s="20">
        <v>453</v>
      </c>
      <c r="CF88" s="3">
        <f t="shared" ref="CF88:CF97" si="227">(CE88-CK88)/ABS(CK88)</f>
        <v>6.8396226415094338E-2</v>
      </c>
      <c r="CG88" s="20">
        <v>65</v>
      </c>
      <c r="CH88" s="3">
        <f t="shared" ref="CH88:CH97" si="228">(CG88-CM88)/ABS(CM88)</f>
        <v>0.38297872340425532</v>
      </c>
      <c r="CI88" s="27">
        <f t="shared" si="224"/>
        <v>1.4444444444444444</v>
      </c>
      <c r="CJ88" s="6">
        <v>40</v>
      </c>
      <c r="CK88" s="20">
        <v>424</v>
      </c>
      <c r="CL88" s="8">
        <v>0.25816023738872401</v>
      </c>
      <c r="CM88" s="20">
        <v>47</v>
      </c>
      <c r="CN88" s="9">
        <v>0.27027027027027029</v>
      </c>
      <c r="CO88" s="27">
        <f>CM89/CJ89</f>
        <v>1.0125</v>
      </c>
    </row>
    <row r="89" spans="1:93" hidden="1" x14ac:dyDescent="0.25">
      <c r="A89" s="58"/>
      <c r="B89" s="58">
        <v>185865</v>
      </c>
      <c r="C89" s="97" t="s">
        <v>49</v>
      </c>
      <c r="D89" s="75"/>
      <c r="E89" s="20"/>
      <c r="F89" s="78"/>
      <c r="G89" s="20"/>
      <c r="H89" s="78"/>
      <c r="I89" s="200"/>
      <c r="J89" s="58"/>
      <c r="K89" s="58">
        <v>185865</v>
      </c>
      <c r="L89" s="97" t="s">
        <v>49</v>
      </c>
      <c r="M89" s="75"/>
      <c r="N89" s="20"/>
      <c r="O89" s="78"/>
      <c r="P89" s="20"/>
      <c r="Q89" s="78"/>
      <c r="R89" s="200"/>
      <c r="S89" s="58"/>
      <c r="T89" s="58">
        <v>185865</v>
      </c>
      <c r="U89" s="97" t="s">
        <v>49</v>
      </c>
      <c r="V89" s="58">
        <v>80</v>
      </c>
      <c r="W89" s="20">
        <v>983</v>
      </c>
      <c r="X89" s="78">
        <f t="shared" si="194"/>
        <v>8.2599118942731281E-2</v>
      </c>
      <c r="Y89" s="20">
        <v>147</v>
      </c>
      <c r="Z89" s="78">
        <f t="shared" si="202"/>
        <v>0.13076923076923078</v>
      </c>
      <c r="AA89" s="200">
        <f t="shared" si="195"/>
        <v>1.8374999999999999</v>
      </c>
      <c r="AB89" s="58"/>
      <c r="AC89" s="58">
        <v>185865</v>
      </c>
      <c r="AD89" s="97" t="s">
        <v>49</v>
      </c>
      <c r="AE89" s="6">
        <v>80</v>
      </c>
      <c r="AF89" s="20">
        <v>908</v>
      </c>
      <c r="AG89" s="87">
        <f t="shared" si="159"/>
        <v>0.15374841168996187</v>
      </c>
      <c r="AH89" s="20">
        <v>130</v>
      </c>
      <c r="AI89" s="87">
        <f t="shared" si="160"/>
        <v>6.5573770491803282E-2</v>
      </c>
      <c r="AJ89" s="142">
        <f t="shared" si="196"/>
        <v>1.625</v>
      </c>
      <c r="AK89" s="4">
        <v>80</v>
      </c>
      <c r="AL89" s="20">
        <v>787</v>
      </c>
      <c r="AM89" s="166">
        <f t="shared" si="212"/>
        <v>6.4952638700947224E-2</v>
      </c>
      <c r="AN89" s="20">
        <v>122</v>
      </c>
      <c r="AO89" s="87">
        <f t="shared" si="213"/>
        <v>0.50617283950617287</v>
      </c>
      <c r="AP89" s="191">
        <f t="shared" si="197"/>
        <v>1.5249999999999999</v>
      </c>
      <c r="AQ89" s="58"/>
      <c r="AR89" s="58">
        <v>185865</v>
      </c>
      <c r="AS89" s="97" t="s">
        <v>49</v>
      </c>
      <c r="AT89" s="4">
        <v>80</v>
      </c>
      <c r="AU89" s="20">
        <v>739</v>
      </c>
      <c r="AV89" s="166">
        <f t="shared" si="219"/>
        <v>2.7137042062415195E-3</v>
      </c>
      <c r="AW89" s="20">
        <v>81</v>
      </c>
      <c r="AX89" s="87">
        <f t="shared" si="220"/>
        <v>-0.17346938775510204</v>
      </c>
      <c r="AY89" s="84">
        <f t="shared" si="214"/>
        <v>1.0125</v>
      </c>
      <c r="AZ89" s="58"/>
      <c r="BA89" s="58">
        <v>185865</v>
      </c>
      <c r="BB89" s="97" t="s">
        <v>49</v>
      </c>
      <c r="BC89" s="4">
        <v>80</v>
      </c>
      <c r="BD89" s="20">
        <v>737</v>
      </c>
      <c r="BE89" s="166">
        <f t="shared" si="215"/>
        <v>3.9492242595204514E-2</v>
      </c>
      <c r="BF89" s="20">
        <v>98</v>
      </c>
      <c r="BG89" s="87">
        <f t="shared" si="225"/>
        <v>-2.9702970297029702E-2</v>
      </c>
      <c r="BH89" s="84">
        <f t="shared" si="205"/>
        <v>1.2250000000000001</v>
      </c>
      <c r="BI89" s="58"/>
      <c r="BJ89" s="58">
        <v>185865</v>
      </c>
      <c r="BK89" s="97" t="s">
        <v>49</v>
      </c>
      <c r="BL89" s="4">
        <v>80</v>
      </c>
      <c r="BM89" s="20">
        <v>709</v>
      </c>
      <c r="BN89" s="111">
        <f t="shared" si="221"/>
        <v>0</v>
      </c>
      <c r="BO89" s="20">
        <v>101</v>
      </c>
      <c r="BP89" s="87">
        <f t="shared" si="226"/>
        <v>0.1744186046511628</v>
      </c>
      <c r="BQ89" s="84">
        <f t="shared" si="206"/>
        <v>1.2625</v>
      </c>
      <c r="BR89" s="58"/>
      <c r="BS89" s="58">
        <v>185865</v>
      </c>
      <c r="BT89" s="97" t="s">
        <v>49</v>
      </c>
      <c r="BU89" s="4">
        <v>80</v>
      </c>
      <c r="BV89" s="20">
        <v>709</v>
      </c>
      <c r="BW89" s="111">
        <f t="shared" si="222"/>
        <v>4.8816568047337278E-2</v>
      </c>
      <c r="BX89" s="20">
        <v>86</v>
      </c>
      <c r="BY89" s="87">
        <f t="shared" si="223"/>
        <v>-0.12244897959183673</v>
      </c>
      <c r="BZ89" s="84">
        <f t="shared" si="186"/>
        <v>1.075</v>
      </c>
      <c r="CA89" s="75"/>
      <c r="CB89" s="6">
        <v>185865</v>
      </c>
      <c r="CC89" s="5" t="s">
        <v>49</v>
      </c>
      <c r="CD89" s="6">
        <v>80</v>
      </c>
      <c r="CE89" s="20">
        <v>676</v>
      </c>
      <c r="CF89" s="3">
        <f t="shared" si="227"/>
        <v>0.18596491228070175</v>
      </c>
      <c r="CG89" s="20">
        <v>98</v>
      </c>
      <c r="CH89" s="3">
        <f t="shared" si="228"/>
        <v>0.20987654320987653</v>
      </c>
      <c r="CI89" s="27">
        <f t="shared" si="224"/>
        <v>1.2250000000000001</v>
      </c>
      <c r="CJ89" s="6">
        <v>80</v>
      </c>
      <c r="CK89" s="20">
        <v>570</v>
      </c>
      <c r="CL89" s="8">
        <v>-8.6956521739130436E-3</v>
      </c>
      <c r="CM89" s="20">
        <v>81</v>
      </c>
      <c r="CN89" s="9">
        <v>-0.1</v>
      </c>
      <c r="CO89" s="27"/>
    </row>
    <row r="90" spans="1:93" ht="13.8" thickBot="1" x14ac:dyDescent="0.3">
      <c r="A90" s="58"/>
      <c r="B90" s="103">
        <v>185233</v>
      </c>
      <c r="C90" s="108" t="s">
        <v>118</v>
      </c>
      <c r="D90" s="213">
        <v>150</v>
      </c>
      <c r="E90" s="240">
        <v>828</v>
      </c>
      <c r="F90" s="87">
        <f t="shared" ref="F90" si="229">(E90-N90)/ABS(N90)</f>
        <v>-0.19376825705939629</v>
      </c>
      <c r="G90" s="240">
        <v>192</v>
      </c>
      <c r="H90" s="87">
        <f t="shared" ref="H90:H111" si="230">(G90-P90)/ABS(P90)</f>
        <v>-0.25291828793774318</v>
      </c>
      <c r="I90" s="204">
        <f t="shared" ref="I90:I112" si="231">G90/D90</f>
        <v>1.28</v>
      </c>
      <c r="J90" s="58"/>
      <c r="K90" s="103">
        <v>185233</v>
      </c>
      <c r="L90" s="108" t="s">
        <v>118</v>
      </c>
      <c r="M90" s="213">
        <v>150</v>
      </c>
      <c r="N90" s="240">
        <v>1027</v>
      </c>
      <c r="O90" s="87">
        <f t="shared" si="210"/>
        <v>-5.5197792088316468E-2</v>
      </c>
      <c r="P90" s="240">
        <v>257</v>
      </c>
      <c r="Q90" s="87">
        <f t="shared" si="204"/>
        <v>4.048582995951417E-2</v>
      </c>
      <c r="R90" s="204">
        <f t="shared" si="211"/>
        <v>1.7133333333333334</v>
      </c>
      <c r="S90" s="58"/>
      <c r="T90" s="58">
        <v>185233</v>
      </c>
      <c r="U90" s="97" t="s">
        <v>118</v>
      </c>
      <c r="V90" s="129">
        <v>150</v>
      </c>
      <c r="W90" s="240">
        <v>1087</v>
      </c>
      <c r="X90" s="87">
        <f t="shared" si="194"/>
        <v>5.842259006815969E-2</v>
      </c>
      <c r="Y90" s="240">
        <v>247</v>
      </c>
      <c r="Z90" s="78">
        <f t="shared" si="202"/>
        <v>0.10267857142857142</v>
      </c>
      <c r="AA90" s="204">
        <f t="shared" si="195"/>
        <v>1.6466666666666667</v>
      </c>
      <c r="AB90" s="58"/>
      <c r="AC90" s="58">
        <v>185233</v>
      </c>
      <c r="AD90" s="97" t="s">
        <v>118</v>
      </c>
      <c r="AE90" s="129">
        <v>150</v>
      </c>
      <c r="AF90" s="40">
        <v>1027</v>
      </c>
      <c r="AG90" s="201">
        <f t="shared" si="159"/>
        <v>7.314524555903866E-2</v>
      </c>
      <c r="AH90" s="40">
        <v>224</v>
      </c>
      <c r="AI90" s="201">
        <f t="shared" si="160"/>
        <v>0.16666666666666666</v>
      </c>
      <c r="AJ90" s="204">
        <f t="shared" si="196"/>
        <v>1.4933333333333334</v>
      </c>
      <c r="AK90" s="4">
        <v>150</v>
      </c>
      <c r="AL90" s="20">
        <v>957</v>
      </c>
      <c r="AM90" s="166">
        <f t="shared" si="212"/>
        <v>8.1355932203389825E-2</v>
      </c>
      <c r="AN90" s="20">
        <v>192</v>
      </c>
      <c r="AO90" s="87">
        <f t="shared" si="213"/>
        <v>0.14285714285714285</v>
      </c>
      <c r="AP90" s="191">
        <f t="shared" si="197"/>
        <v>1.28</v>
      </c>
      <c r="AQ90" s="58"/>
      <c r="AR90" s="58">
        <v>185233</v>
      </c>
      <c r="AS90" s="97" t="s">
        <v>118</v>
      </c>
      <c r="AT90" s="4">
        <v>150</v>
      </c>
      <c r="AU90" s="20">
        <v>885</v>
      </c>
      <c r="AV90" s="166">
        <f t="shared" si="219"/>
        <v>-6.7340067340067337E-3</v>
      </c>
      <c r="AW90" s="20">
        <v>168</v>
      </c>
      <c r="AX90" s="87">
        <f t="shared" si="220"/>
        <v>-7.18232044198895E-2</v>
      </c>
      <c r="AY90" s="84">
        <f t="shared" si="214"/>
        <v>1.1200000000000001</v>
      </c>
      <c r="AZ90" s="58"/>
      <c r="BA90" s="58">
        <v>185233</v>
      </c>
      <c r="BB90" s="97" t="s">
        <v>118</v>
      </c>
      <c r="BC90" s="4">
        <v>150</v>
      </c>
      <c r="BD90" s="20">
        <v>891</v>
      </c>
      <c r="BE90" s="166">
        <f>(BD90-BM90)/ABS(BM90)</f>
        <v>0.11375</v>
      </c>
      <c r="BF90" s="20">
        <v>181</v>
      </c>
      <c r="BG90" s="87">
        <f t="shared" si="225"/>
        <v>6.4705882352941183E-2</v>
      </c>
      <c r="BH90" s="84">
        <f t="shared" si="205"/>
        <v>1.2066666666666668</v>
      </c>
      <c r="BI90" s="58"/>
      <c r="BJ90" s="58">
        <v>185233</v>
      </c>
      <c r="BK90" s="97" t="s">
        <v>118</v>
      </c>
      <c r="BL90" s="4">
        <v>150</v>
      </c>
      <c r="BM90" s="20">
        <v>800</v>
      </c>
      <c r="BN90" s="111">
        <f t="shared" si="221"/>
        <v>2.3017902813299233E-2</v>
      </c>
      <c r="BO90" s="20">
        <v>170</v>
      </c>
      <c r="BP90" s="87">
        <f t="shared" si="226"/>
        <v>0.24087591240875914</v>
      </c>
      <c r="BQ90" s="84">
        <f t="shared" si="206"/>
        <v>1.1333333333333333</v>
      </c>
      <c r="BR90" s="58"/>
      <c r="BS90" s="58">
        <v>185233</v>
      </c>
      <c r="BT90" s="97" t="s">
        <v>118</v>
      </c>
      <c r="BU90" s="4">
        <v>150</v>
      </c>
      <c r="BV90" s="20">
        <v>782</v>
      </c>
      <c r="BW90" s="111">
        <f t="shared" si="222"/>
        <v>6.8306010928961755E-2</v>
      </c>
      <c r="BX90" s="20">
        <v>137</v>
      </c>
      <c r="BY90" s="87">
        <f t="shared" si="223"/>
        <v>1.4814814814814815E-2</v>
      </c>
      <c r="BZ90" s="84">
        <f t="shared" si="186"/>
        <v>0.91333333333333333</v>
      </c>
      <c r="CA90" s="75"/>
      <c r="CB90" s="6">
        <v>185233</v>
      </c>
      <c r="CC90" s="5" t="s">
        <v>50</v>
      </c>
      <c r="CD90" s="6">
        <v>180</v>
      </c>
      <c r="CE90" s="20">
        <v>732</v>
      </c>
      <c r="CF90" s="3">
        <f t="shared" si="227"/>
        <v>3.3898305084745763E-2</v>
      </c>
      <c r="CG90" s="20">
        <v>135</v>
      </c>
      <c r="CH90" s="3">
        <f t="shared" si="228"/>
        <v>0</v>
      </c>
      <c r="CI90" s="27">
        <f t="shared" si="224"/>
        <v>0.75</v>
      </c>
      <c r="CJ90" s="6">
        <v>180</v>
      </c>
      <c r="CK90" s="20">
        <v>708</v>
      </c>
      <c r="CL90" s="8">
        <v>-8.171206225680934E-2</v>
      </c>
      <c r="CM90" s="20">
        <v>135</v>
      </c>
      <c r="CN90" s="9">
        <v>-1.4598540145985401E-2</v>
      </c>
      <c r="CO90" s="27">
        <f t="shared" ref="CO90:CO112" si="232">CM90/CJ90</f>
        <v>0.75</v>
      </c>
    </row>
    <row r="91" spans="1:93" ht="13.8" thickBot="1" x14ac:dyDescent="0.3">
      <c r="A91" s="175"/>
      <c r="B91" s="175"/>
      <c r="C91" s="175" t="s">
        <v>51</v>
      </c>
      <c r="D91" s="175">
        <f>SUM(D74:D90)</f>
        <v>1327</v>
      </c>
      <c r="E91" s="176">
        <f>SUM(E74:E90)</f>
        <v>15942</v>
      </c>
      <c r="F91" s="208">
        <f>(E91-N91)/ABS(N91)</f>
        <v>-1.8349753694581281E-2</v>
      </c>
      <c r="G91" s="183">
        <f>SUM(G74:G90)</f>
        <v>2916</v>
      </c>
      <c r="H91" s="208">
        <f t="shared" si="230"/>
        <v>-3.2514930325149301E-2</v>
      </c>
      <c r="I91" s="194">
        <f t="shared" si="231"/>
        <v>2.1974378296910322</v>
      </c>
      <c r="J91" s="175"/>
      <c r="K91" s="175"/>
      <c r="L91" s="175" t="s">
        <v>51</v>
      </c>
      <c r="M91" s="175">
        <f>SUM(M74:M90)</f>
        <v>1277</v>
      </c>
      <c r="N91" s="176">
        <f>SUM(N74:N90)</f>
        <v>16240</v>
      </c>
      <c r="O91" s="208">
        <f>(N91-W91)/ABS(W91)</f>
        <v>0.16074619398184548</v>
      </c>
      <c r="P91" s="183">
        <f>SUM(P74:P90)</f>
        <v>3014</v>
      </c>
      <c r="Q91" s="208">
        <f t="shared" ref="Q91:Q96" si="233">(P91-Y91)/ABS(Y91)</f>
        <v>0.22819885900570497</v>
      </c>
      <c r="R91" s="194">
        <f t="shared" ref="R91:R94" si="234">P91/M91</f>
        <v>2.360219263899765</v>
      </c>
      <c r="S91" s="175"/>
      <c r="T91" s="175"/>
      <c r="U91" s="175" t="s">
        <v>51</v>
      </c>
      <c r="V91" s="175">
        <f>SUM(V74:V90)</f>
        <v>1214</v>
      </c>
      <c r="W91" s="176">
        <f>SUM(W74:W90)</f>
        <v>13991</v>
      </c>
      <c r="X91" s="208">
        <f>(W91-AF91)/ABS(AF91)</f>
        <v>1.0764340413235082E-2</v>
      </c>
      <c r="Y91" s="183">
        <f>SUM(Y74:Y90)</f>
        <v>2454</v>
      </c>
      <c r="Z91" s="208">
        <f t="shared" ref="Z91:Z96" si="235">(Y91-AH91)/ABS(AH91)</f>
        <v>9.0460526315789477E-3</v>
      </c>
      <c r="AA91" s="194">
        <f t="shared" si="195"/>
        <v>2.0214168039538714</v>
      </c>
      <c r="AB91" s="175"/>
      <c r="AC91" s="175"/>
      <c r="AD91" s="175" t="s">
        <v>51</v>
      </c>
      <c r="AE91" s="175">
        <f>SUM(AE74:AE90)</f>
        <v>1214</v>
      </c>
      <c r="AF91" s="176">
        <f>SUM(AF74:AF90)</f>
        <v>13842</v>
      </c>
      <c r="AG91" s="208">
        <f t="shared" si="159"/>
        <v>0.13897803011602072</v>
      </c>
      <c r="AH91" s="183">
        <f>SUM(AH74:AH90)</f>
        <v>2432</v>
      </c>
      <c r="AI91" s="208">
        <f t="shared" si="160"/>
        <v>0.17204819277108432</v>
      </c>
      <c r="AJ91" s="194">
        <f t="shared" si="196"/>
        <v>2.0032948929159802</v>
      </c>
      <c r="AK91" s="175">
        <f>SUM(AK74:AK90)</f>
        <v>1214</v>
      </c>
      <c r="AL91" s="176">
        <f>SUM(AL74:AL90)</f>
        <v>12153</v>
      </c>
      <c r="AM91" s="196">
        <f t="shared" si="212"/>
        <v>7.4630825006631887E-2</v>
      </c>
      <c r="AN91" s="181">
        <f>SUM(AN74:AN90)</f>
        <v>2075</v>
      </c>
      <c r="AO91" s="192">
        <f t="shared" si="213"/>
        <v>8.4117032392894461E-2</v>
      </c>
      <c r="AP91" s="194">
        <f t="shared" si="197"/>
        <v>1.7092257001647446</v>
      </c>
      <c r="AQ91" s="175"/>
      <c r="AR91" s="175"/>
      <c r="AS91" s="175" t="s">
        <v>51</v>
      </c>
      <c r="AT91" s="187">
        <f>SUM(AT74:AT90)</f>
        <v>1214</v>
      </c>
      <c r="AU91" s="181">
        <f>SUM(AU74:AU90)</f>
        <v>11309</v>
      </c>
      <c r="AV91" s="190">
        <f>(AU91-BD91)/ABS(BD91)</f>
        <v>2.818438039821802E-2</v>
      </c>
      <c r="AW91" s="181">
        <f>SUM(AW74:AW90)</f>
        <v>1914</v>
      </c>
      <c r="AX91" s="179">
        <f>(AW91-BF91)/ABS(BF91)</f>
        <v>3.2919589854290339E-2</v>
      </c>
      <c r="AY91" s="182">
        <f t="shared" si="214"/>
        <v>1.5766062602965403</v>
      </c>
      <c r="AZ91" s="175"/>
      <c r="BA91" s="175"/>
      <c r="BB91" s="175" t="s">
        <v>51</v>
      </c>
      <c r="BC91" s="187">
        <f>SUM(BC74:BC90)</f>
        <v>1178</v>
      </c>
      <c r="BD91" s="181">
        <f>SUM(BD74:BD90)</f>
        <v>10999</v>
      </c>
      <c r="BE91" s="190">
        <f>(BD91-BM91)/ABS(BM91)</f>
        <v>9.8142971246006391E-2</v>
      </c>
      <c r="BF91" s="181">
        <f>SUM(BF74:BF90)</f>
        <v>1853</v>
      </c>
      <c r="BG91" s="179">
        <f>(BF91-BO91)/ABS(BO91)</f>
        <v>0.11091127098321343</v>
      </c>
      <c r="BH91" s="182">
        <f>BF91/BC91</f>
        <v>1.5730050933786077</v>
      </c>
      <c r="BI91" s="175"/>
      <c r="BJ91" s="175"/>
      <c r="BK91" s="175" t="s">
        <v>51</v>
      </c>
      <c r="BL91" s="187">
        <f>SUM(BL74:BL90)</f>
        <v>1105</v>
      </c>
      <c r="BM91" s="181">
        <f>SUM(BM74:BM90)</f>
        <v>10016</v>
      </c>
      <c r="BN91" s="188">
        <f t="shared" ref="BN91:BN111" si="236">(BM91-BV91)/ABS(BV91)</f>
        <v>4.9235281793421327E-2</v>
      </c>
      <c r="BO91" s="181">
        <f>SUM(BO74:BO90)</f>
        <v>1668</v>
      </c>
      <c r="BP91" s="179">
        <f>(BO91-BX91)/ABS(BX91)</f>
        <v>0.13392250169952413</v>
      </c>
      <c r="BQ91" s="182">
        <f t="shared" ref="BQ91:BQ112" si="237">BO91/BL91</f>
        <v>1.5095022624434389</v>
      </c>
      <c r="BR91" s="175"/>
      <c r="BS91" s="175"/>
      <c r="BT91" s="175" t="s">
        <v>51</v>
      </c>
      <c r="BU91" s="187">
        <f>SUM(BU74:BU90)</f>
        <v>1093</v>
      </c>
      <c r="BV91" s="181">
        <f>SUM(BV74:BV90)</f>
        <v>9546</v>
      </c>
      <c r="BW91" s="188">
        <f t="shared" ref="BW91:BW112" si="238">(BV91-CE91)/ABS(CE91)</f>
        <v>0.53054353054353054</v>
      </c>
      <c r="BX91" s="181">
        <f>SUM(BX74:BX90)</f>
        <v>1471</v>
      </c>
      <c r="BY91" s="179">
        <f t="shared" ref="BY91:BY112" si="239">(BX91-CG91)/ABS(CG91)</f>
        <v>0.54354669464847849</v>
      </c>
      <c r="BZ91" s="182">
        <f t="shared" ref="BZ91:BZ122" si="240">BX91/BU91</f>
        <v>1.3458371454711802</v>
      </c>
      <c r="CA91" s="119"/>
      <c r="CB91" s="15"/>
      <c r="CC91" s="14" t="s">
        <v>51</v>
      </c>
      <c r="CD91" s="15">
        <f>SUM(CD74:CD90)</f>
        <v>743</v>
      </c>
      <c r="CE91" s="16">
        <f>SUM(CE74:CE90)</f>
        <v>6237</v>
      </c>
      <c r="CF91" s="36">
        <f t="shared" si="227"/>
        <v>7.7202072538860106E-2</v>
      </c>
      <c r="CG91" s="37">
        <f>SUM(CG74:CG90)</f>
        <v>953</v>
      </c>
      <c r="CH91" s="36">
        <f t="shared" si="228"/>
        <v>0.12514757969303425</v>
      </c>
      <c r="CI91" s="28">
        <f t="shared" si="224"/>
        <v>1.2826379542395694</v>
      </c>
      <c r="CJ91" s="15">
        <f>SUM(CJ74:CJ90)</f>
        <v>758</v>
      </c>
      <c r="CK91" s="16">
        <f>SUM(CK74:CK90)</f>
        <v>5790</v>
      </c>
      <c r="CL91" s="120">
        <v>5.1918491220463908E-2</v>
      </c>
      <c r="CM91" s="16">
        <f>SUM(CM74:CM90)</f>
        <v>847</v>
      </c>
      <c r="CN91" s="121">
        <v>7.199424046076314E-3</v>
      </c>
      <c r="CO91" s="28">
        <f t="shared" si="232"/>
        <v>1.1174142480211082</v>
      </c>
    </row>
    <row r="92" spans="1:93" x14ac:dyDescent="0.25">
      <c r="A92" s="18" t="s">
        <v>52</v>
      </c>
      <c r="B92" s="56">
        <v>185742</v>
      </c>
      <c r="C92" s="95" t="s">
        <v>152</v>
      </c>
      <c r="D92" s="66">
        <v>65</v>
      </c>
      <c r="E92" s="81">
        <v>1301</v>
      </c>
      <c r="F92" s="82">
        <f>(E92-N92)/ABS(N92)</f>
        <v>8.7792642140468224E-2</v>
      </c>
      <c r="G92" s="81">
        <v>278</v>
      </c>
      <c r="H92" s="82">
        <f t="shared" si="230"/>
        <v>4.1198501872659173E-2</v>
      </c>
      <c r="I92" s="83">
        <f t="shared" si="231"/>
        <v>4.2769230769230768</v>
      </c>
      <c r="J92" s="18" t="s">
        <v>52</v>
      </c>
      <c r="K92" s="56">
        <v>185742</v>
      </c>
      <c r="L92" s="95" t="s">
        <v>152</v>
      </c>
      <c r="M92" s="66">
        <v>65</v>
      </c>
      <c r="N92" s="81">
        <v>1196</v>
      </c>
      <c r="O92" s="82">
        <f>(N92-W92)/ABS(W92)</f>
        <v>-1.6694490818030051E-3</v>
      </c>
      <c r="P92" s="81">
        <v>267</v>
      </c>
      <c r="Q92" s="82">
        <f t="shared" si="233"/>
        <v>5.1181102362204724E-2</v>
      </c>
      <c r="R92" s="83">
        <f t="shared" si="234"/>
        <v>4.1076923076923073</v>
      </c>
      <c r="S92" s="18" t="s">
        <v>52</v>
      </c>
      <c r="T92" s="56">
        <v>185742</v>
      </c>
      <c r="U92" s="95" t="s">
        <v>152</v>
      </c>
      <c r="V92" s="66">
        <v>65</v>
      </c>
      <c r="W92" s="81">
        <v>1198</v>
      </c>
      <c r="X92" s="82">
        <f>(W92-AF92)/ABS(AF92)</f>
        <v>-1.236603462489695E-2</v>
      </c>
      <c r="Y92" s="81">
        <v>254</v>
      </c>
      <c r="Z92" s="82">
        <f t="shared" si="235"/>
        <v>-1.5503875968992248E-2</v>
      </c>
      <c r="AA92" s="83">
        <f t="shared" si="195"/>
        <v>3.9076923076923076</v>
      </c>
      <c r="AB92" s="18" t="s">
        <v>52</v>
      </c>
      <c r="AC92" s="56">
        <v>185742</v>
      </c>
      <c r="AD92" s="95" t="s">
        <v>152</v>
      </c>
      <c r="AE92" s="66">
        <v>65</v>
      </c>
      <c r="AF92" s="81">
        <v>1213</v>
      </c>
      <c r="AG92" s="82">
        <f t="shared" si="159"/>
        <v>5.0216450216450215E-2</v>
      </c>
      <c r="AH92" s="81">
        <v>258</v>
      </c>
      <c r="AI92" s="82">
        <f t="shared" si="160"/>
        <v>0.1415929203539823</v>
      </c>
      <c r="AJ92" s="83">
        <f t="shared" si="196"/>
        <v>3.9692307692307693</v>
      </c>
      <c r="AK92" s="17">
        <v>65</v>
      </c>
      <c r="AL92" s="19">
        <v>1155</v>
      </c>
      <c r="AM92" s="166">
        <f t="shared" si="212"/>
        <v>5.1912568306010931E-2</v>
      </c>
      <c r="AN92" s="19">
        <v>226</v>
      </c>
      <c r="AO92" s="87">
        <f t="shared" si="213"/>
        <v>-5.4393305439330547E-2</v>
      </c>
      <c r="AP92" s="191">
        <f t="shared" si="197"/>
        <v>3.476923076923077</v>
      </c>
      <c r="AQ92" s="18" t="s">
        <v>52</v>
      </c>
      <c r="AR92" s="56">
        <v>185742</v>
      </c>
      <c r="AS92" s="95" t="s">
        <v>152</v>
      </c>
      <c r="AT92" s="17">
        <v>65</v>
      </c>
      <c r="AU92" s="19">
        <v>1098</v>
      </c>
      <c r="AV92" s="166">
        <f>(AU92-BD92)/ABS(BD92)</f>
        <v>-7.575757575757576E-2</v>
      </c>
      <c r="AW92" s="19">
        <v>239</v>
      </c>
      <c r="AX92" s="87">
        <f>(AW92-BF92)/ABS(BF92)</f>
        <v>8.4388185654008432E-3</v>
      </c>
      <c r="AY92" s="110">
        <f t="shared" si="214"/>
        <v>3.6769230769230767</v>
      </c>
      <c r="AZ92" s="18" t="s">
        <v>52</v>
      </c>
      <c r="BA92" s="56">
        <v>185742</v>
      </c>
      <c r="BB92" s="95" t="s">
        <v>152</v>
      </c>
      <c r="BC92" s="17">
        <v>65</v>
      </c>
      <c r="BD92" s="19">
        <v>1188</v>
      </c>
      <c r="BE92" s="166">
        <f t="shared" ref="BE92" si="241">(BD92-BM92)/ABS(BM92)</f>
        <v>0.17857142857142858</v>
      </c>
      <c r="BF92" s="19">
        <v>237</v>
      </c>
      <c r="BG92" s="87" t="e">
        <f>(BF92-(BO92+#REF!))/ABS((BO92+#REF!))</f>
        <v>#REF!</v>
      </c>
      <c r="BH92" s="110">
        <f t="shared" ref="BH92" si="242">BF92/BC92</f>
        <v>3.6461538461538461</v>
      </c>
      <c r="BI92" s="18" t="s">
        <v>52</v>
      </c>
      <c r="BJ92" s="56">
        <v>185742</v>
      </c>
      <c r="BK92" s="95" t="s">
        <v>53</v>
      </c>
      <c r="BL92" s="17">
        <v>65</v>
      </c>
      <c r="BM92" s="19">
        <v>1008</v>
      </c>
      <c r="BN92" s="111">
        <f t="shared" si="236"/>
        <v>9.9236641221374045E-2</v>
      </c>
      <c r="BO92" s="19">
        <v>226</v>
      </c>
      <c r="BP92" s="87" t="e">
        <f>(BO92-(BX92+#REF!))/ABS((BX92+#REF!))</f>
        <v>#REF!</v>
      </c>
      <c r="BQ92" s="110">
        <f t="shared" si="237"/>
        <v>3.476923076923077</v>
      </c>
      <c r="BR92" s="18" t="s">
        <v>52</v>
      </c>
      <c r="BS92" s="56">
        <v>185742</v>
      </c>
      <c r="BT92" s="95" t="s">
        <v>53</v>
      </c>
      <c r="BU92" s="17">
        <v>33</v>
      </c>
      <c r="BV92" s="19">
        <v>917</v>
      </c>
      <c r="BW92" s="111">
        <f t="shared" si="238"/>
        <v>-0.11742059672762271</v>
      </c>
      <c r="BX92" s="19">
        <v>202</v>
      </c>
      <c r="BY92" s="87">
        <f t="shared" si="239"/>
        <v>-3.8095238095238099E-2</v>
      </c>
      <c r="BZ92" s="110">
        <f t="shared" si="240"/>
        <v>6.1212121212121211</v>
      </c>
      <c r="CA92" s="96" t="s">
        <v>52</v>
      </c>
      <c r="CB92" s="2">
        <v>185742</v>
      </c>
      <c r="CC92" s="18" t="s">
        <v>53</v>
      </c>
      <c r="CD92" s="2">
        <v>33</v>
      </c>
      <c r="CE92" s="19">
        <v>1039</v>
      </c>
      <c r="CF92" s="3">
        <f t="shared" si="227"/>
        <v>3.2803180914512925E-2</v>
      </c>
      <c r="CG92" s="19">
        <v>210</v>
      </c>
      <c r="CH92" s="3">
        <f t="shared" si="228"/>
        <v>-0.10638297872340426</v>
      </c>
      <c r="CI92" s="27">
        <f t="shared" si="224"/>
        <v>6.3636363636363633</v>
      </c>
      <c r="CJ92" s="2">
        <v>33</v>
      </c>
      <c r="CK92" s="19">
        <v>1006</v>
      </c>
      <c r="CL92" s="3">
        <v>-3.5474592521572389E-2</v>
      </c>
      <c r="CM92" s="19">
        <v>235</v>
      </c>
      <c r="CN92" s="71">
        <v>-9.9616858237547887E-2</v>
      </c>
      <c r="CO92" s="27">
        <f t="shared" si="232"/>
        <v>7.1212121212121211</v>
      </c>
    </row>
    <row r="93" spans="1:93" ht="13.8" thickBot="1" x14ac:dyDescent="0.3">
      <c r="A93" s="11"/>
      <c r="B93" s="103">
        <v>185899</v>
      </c>
      <c r="C93" s="108" t="s">
        <v>54</v>
      </c>
      <c r="D93" s="129">
        <v>24</v>
      </c>
      <c r="E93" s="40">
        <v>1144</v>
      </c>
      <c r="F93" s="201">
        <f>(E93-N93)/ABS(N93)</f>
        <v>0.23943661971830985</v>
      </c>
      <c r="G93" s="40">
        <v>153</v>
      </c>
      <c r="H93" s="201">
        <f t="shared" si="230"/>
        <v>0.15037593984962405</v>
      </c>
      <c r="I93" s="204">
        <f t="shared" si="231"/>
        <v>6.375</v>
      </c>
      <c r="J93" s="11"/>
      <c r="K93" s="103">
        <v>185899</v>
      </c>
      <c r="L93" s="108" t="s">
        <v>54</v>
      </c>
      <c r="M93" s="129">
        <v>24</v>
      </c>
      <c r="N93" s="40">
        <v>923</v>
      </c>
      <c r="O93" s="201">
        <f>(N93-W93)/ABS(W93)</f>
        <v>-6.955645161290322E-2</v>
      </c>
      <c r="P93" s="40">
        <v>133</v>
      </c>
      <c r="Q93" s="201">
        <f t="shared" si="233"/>
        <v>-0.17391304347826086</v>
      </c>
      <c r="R93" s="204">
        <f t="shared" si="234"/>
        <v>5.541666666666667</v>
      </c>
      <c r="S93" s="11"/>
      <c r="T93" s="103">
        <v>185899</v>
      </c>
      <c r="U93" s="108" t="s">
        <v>54</v>
      </c>
      <c r="V93" s="129">
        <v>24</v>
      </c>
      <c r="W93" s="40">
        <v>992</v>
      </c>
      <c r="X93" s="201">
        <f>(W93-AF93)/ABS(AF93)</f>
        <v>-6.9418386491557224E-2</v>
      </c>
      <c r="Y93" s="40">
        <v>161</v>
      </c>
      <c r="Z93" s="201">
        <f t="shared" si="235"/>
        <v>8.7837837837837843E-2</v>
      </c>
      <c r="AA93" s="204">
        <f t="shared" si="195"/>
        <v>6.708333333333333</v>
      </c>
      <c r="AB93" s="11"/>
      <c r="AC93" s="103">
        <v>185899</v>
      </c>
      <c r="AD93" s="108" t="s">
        <v>54</v>
      </c>
      <c r="AE93" s="129">
        <v>24</v>
      </c>
      <c r="AF93" s="40">
        <v>1066</v>
      </c>
      <c r="AG93" s="201">
        <f t="shared" si="159"/>
        <v>0.21550741163055873</v>
      </c>
      <c r="AH93" s="40">
        <v>148</v>
      </c>
      <c r="AI93" s="201">
        <f t="shared" si="160"/>
        <v>0.16535433070866143</v>
      </c>
      <c r="AJ93" s="204">
        <f t="shared" si="196"/>
        <v>6.166666666666667</v>
      </c>
      <c r="AK93" s="10">
        <v>24</v>
      </c>
      <c r="AL93" s="21">
        <v>877</v>
      </c>
      <c r="AM93" s="168">
        <f t="shared" si="212"/>
        <v>-3.6263736263736267E-2</v>
      </c>
      <c r="AN93" s="21">
        <v>127</v>
      </c>
      <c r="AO93" s="133">
        <f t="shared" si="213"/>
        <v>-0.18064516129032257</v>
      </c>
      <c r="AP93" s="193">
        <f t="shared" si="197"/>
        <v>5.291666666666667</v>
      </c>
      <c r="AQ93" s="11"/>
      <c r="AR93" s="103">
        <v>185899</v>
      </c>
      <c r="AS93" s="108" t="s">
        <v>54</v>
      </c>
      <c r="AT93" s="10">
        <v>24</v>
      </c>
      <c r="AU93" s="21">
        <v>910</v>
      </c>
      <c r="AV93" s="168">
        <f t="shared" ref="AV93:AV106" si="243">(AU93-BD93)/ABS(BD93)</f>
        <v>3.644646924829157E-2</v>
      </c>
      <c r="AW93" s="21">
        <v>155</v>
      </c>
      <c r="AX93" s="133">
        <f t="shared" ref="AX93:AX106" si="244">(AW93-BF93)/ABS(BF93)</f>
        <v>6.1643835616438353E-2</v>
      </c>
      <c r="AY93" s="98">
        <f t="shared" si="214"/>
        <v>6.458333333333333</v>
      </c>
      <c r="AZ93" s="11"/>
      <c r="BA93" s="103">
        <v>185899</v>
      </c>
      <c r="BB93" s="108" t="s">
        <v>54</v>
      </c>
      <c r="BC93" s="10">
        <v>24</v>
      </c>
      <c r="BD93" s="21">
        <v>878</v>
      </c>
      <c r="BE93" s="168">
        <f t="shared" ref="BE93" si="245">(BD93-BM93)/ABS(BM93)</f>
        <v>0.13290322580645161</v>
      </c>
      <c r="BF93" s="21">
        <v>146</v>
      </c>
      <c r="BG93" s="133">
        <f t="shared" ref="BG93:BG96" si="246">(BF93-BO93)/ABS(BO93)</f>
        <v>8.9552238805970144E-2</v>
      </c>
      <c r="BH93" s="98">
        <f t="shared" ref="BH93:BH111" si="247">BF93/BC93</f>
        <v>6.083333333333333</v>
      </c>
      <c r="BI93" s="11"/>
      <c r="BJ93" s="103">
        <v>185899</v>
      </c>
      <c r="BK93" s="108" t="s">
        <v>54</v>
      </c>
      <c r="BL93" s="10">
        <v>24</v>
      </c>
      <c r="BM93" s="21">
        <v>775</v>
      </c>
      <c r="BN93" s="143">
        <f t="shared" si="236"/>
        <v>-3.2459425717852687E-2</v>
      </c>
      <c r="BO93" s="21">
        <v>134</v>
      </c>
      <c r="BP93" s="133">
        <f t="shared" ref="BP93:BP111" si="248">(BO93-BX93)/ABS(BX93)</f>
        <v>0.14529914529914531</v>
      </c>
      <c r="BQ93" s="98">
        <f t="shared" si="237"/>
        <v>5.583333333333333</v>
      </c>
      <c r="BR93" s="11"/>
      <c r="BS93" s="103">
        <v>185899</v>
      </c>
      <c r="BT93" s="108" t="s">
        <v>54</v>
      </c>
      <c r="BU93" s="10">
        <v>24</v>
      </c>
      <c r="BV93" s="21">
        <v>801</v>
      </c>
      <c r="BW93" s="143">
        <f t="shared" si="238"/>
        <v>0.12342215988779803</v>
      </c>
      <c r="BX93" s="21">
        <v>117</v>
      </c>
      <c r="BY93" s="133">
        <f t="shared" si="239"/>
        <v>-0.11363636363636363</v>
      </c>
      <c r="BZ93" s="98">
        <f t="shared" si="240"/>
        <v>4.875</v>
      </c>
      <c r="CA93" s="99"/>
      <c r="CB93" s="12">
        <v>185899</v>
      </c>
      <c r="CC93" s="11" t="s">
        <v>54</v>
      </c>
      <c r="CD93" s="12">
        <v>24</v>
      </c>
      <c r="CE93" s="21">
        <v>713</v>
      </c>
      <c r="CF93" s="38">
        <f t="shared" si="227"/>
        <v>5.1622418879056046E-2</v>
      </c>
      <c r="CG93" s="40">
        <v>132</v>
      </c>
      <c r="CH93" s="38">
        <f t="shared" si="228"/>
        <v>3.125E-2</v>
      </c>
      <c r="CI93" s="27">
        <f t="shared" si="224"/>
        <v>5.5</v>
      </c>
      <c r="CJ93" s="12">
        <v>24</v>
      </c>
      <c r="CK93" s="21">
        <v>678</v>
      </c>
      <c r="CL93" s="117">
        <v>-0.10317460317460317</v>
      </c>
      <c r="CM93" s="21">
        <v>128</v>
      </c>
      <c r="CN93" s="118">
        <v>3.2258064516129031E-2</v>
      </c>
      <c r="CO93" s="27">
        <f t="shared" si="232"/>
        <v>5.333333333333333</v>
      </c>
    </row>
    <row r="94" spans="1:93" ht="13.8" thickBot="1" x14ac:dyDescent="0.3">
      <c r="A94" s="175"/>
      <c r="B94" s="175"/>
      <c r="C94" s="175" t="s">
        <v>55</v>
      </c>
      <c r="D94" s="187">
        <f>SUM(D92:D93)</f>
        <v>89</v>
      </c>
      <c r="E94" s="175">
        <f>SUM(E92:E93)</f>
        <v>2445</v>
      </c>
      <c r="F94" s="208">
        <f>(E94-N94)/ABS(N94)</f>
        <v>0.15384615384615385</v>
      </c>
      <c r="G94" s="175">
        <f>SUM(G92:G93)</f>
        <v>431</v>
      </c>
      <c r="H94" s="208">
        <f t="shared" si="230"/>
        <v>7.7499999999999999E-2</v>
      </c>
      <c r="I94" s="194">
        <f t="shared" si="231"/>
        <v>4.8426966292134832</v>
      </c>
      <c r="J94" s="175"/>
      <c r="K94" s="175"/>
      <c r="L94" s="175" t="s">
        <v>55</v>
      </c>
      <c r="M94" s="187">
        <f>SUM(M92:M93)</f>
        <v>89</v>
      </c>
      <c r="N94" s="175">
        <f>SUM(N92:N93)</f>
        <v>2119</v>
      </c>
      <c r="O94" s="208">
        <f>(N94-W94)/ABS(W94)</f>
        <v>-3.2420091324200914E-2</v>
      </c>
      <c r="P94" s="175">
        <f>SUM(P92:P93)</f>
        <v>400</v>
      </c>
      <c r="Q94" s="208">
        <f t="shared" si="233"/>
        <v>-3.614457831325301E-2</v>
      </c>
      <c r="R94" s="194">
        <f t="shared" si="234"/>
        <v>4.4943820224719104</v>
      </c>
      <c r="S94" s="175"/>
      <c r="T94" s="175"/>
      <c r="U94" s="175" t="s">
        <v>55</v>
      </c>
      <c r="V94" s="187">
        <f>SUM(V92:V93)</f>
        <v>89</v>
      </c>
      <c r="W94" s="175">
        <f>SUM(W92:W93)</f>
        <v>2190</v>
      </c>
      <c r="X94" s="208">
        <f>(W94-AF94)/ABS(AF94)</f>
        <v>-3.9052215884159719E-2</v>
      </c>
      <c r="Y94" s="175">
        <f>SUM(Y92:Y93)</f>
        <v>415</v>
      </c>
      <c r="Z94" s="208">
        <f t="shared" si="235"/>
        <v>2.2167487684729065E-2</v>
      </c>
      <c r="AA94" s="194">
        <f t="shared" si="195"/>
        <v>4.6629213483146064</v>
      </c>
      <c r="AB94" s="175"/>
      <c r="AC94" s="175"/>
      <c r="AD94" s="175" t="s">
        <v>55</v>
      </c>
      <c r="AE94" s="187">
        <f>SUM(AE92:AE93)</f>
        <v>89</v>
      </c>
      <c r="AF94" s="175">
        <f>SUM(AF92:AF93)</f>
        <v>2279</v>
      </c>
      <c r="AG94" s="208">
        <f t="shared" si="159"/>
        <v>0.12155511811023623</v>
      </c>
      <c r="AH94" s="175">
        <f>SUM(AH92:AH93)</f>
        <v>406</v>
      </c>
      <c r="AI94" s="208">
        <f t="shared" si="160"/>
        <v>0.1501416430594901</v>
      </c>
      <c r="AJ94" s="194">
        <f t="shared" si="196"/>
        <v>4.5617977528089888</v>
      </c>
      <c r="AK94" s="187">
        <f>SUM(AK92:AK93)</f>
        <v>89</v>
      </c>
      <c r="AL94" s="187">
        <f>SUM(AL92:AL93)</f>
        <v>2032</v>
      </c>
      <c r="AM94" s="190">
        <f t="shared" si="212"/>
        <v>1.1952191235059761E-2</v>
      </c>
      <c r="AN94" s="187">
        <f>SUM(AN92:AN93)</f>
        <v>353</v>
      </c>
      <c r="AO94" s="192">
        <f t="shared" si="213"/>
        <v>-0.10406091370558376</v>
      </c>
      <c r="AP94" s="194">
        <f t="shared" si="197"/>
        <v>3.9662921348314608</v>
      </c>
      <c r="AQ94" s="175"/>
      <c r="AR94" s="175"/>
      <c r="AS94" s="175" t="s">
        <v>55</v>
      </c>
      <c r="AT94" s="187">
        <f>SUM(AT92:AT93)</f>
        <v>89</v>
      </c>
      <c r="AU94" s="181">
        <f>SUM(AU92:AU93)</f>
        <v>2008</v>
      </c>
      <c r="AV94" s="190">
        <f t="shared" si="243"/>
        <v>-2.8073572120038724E-2</v>
      </c>
      <c r="AW94" s="181">
        <f>SUM(AW92:AW93)</f>
        <v>394</v>
      </c>
      <c r="AX94" s="179">
        <f t="shared" si="244"/>
        <v>2.8720626631853787E-2</v>
      </c>
      <c r="AY94" s="182">
        <f t="shared" si="214"/>
        <v>4.4269662921348312</v>
      </c>
      <c r="AZ94" s="175"/>
      <c r="BA94" s="175"/>
      <c r="BB94" s="175" t="s">
        <v>55</v>
      </c>
      <c r="BC94" s="187">
        <f>SUM(BC92:BC93)</f>
        <v>89</v>
      </c>
      <c r="BD94" s="181">
        <f>SUM(BD92:BD93)</f>
        <v>2066</v>
      </c>
      <c r="BE94" s="190">
        <f>(BD94-BM94)/ABS(BM94)</f>
        <v>0.15872125630959058</v>
      </c>
      <c r="BF94" s="181">
        <f>SUM(BF92:BF93)</f>
        <v>383</v>
      </c>
      <c r="BG94" s="179">
        <f>(BF94-BO94)/ABS(BO94)</f>
        <v>6.3888888888888884E-2</v>
      </c>
      <c r="BH94" s="182">
        <f>BF94/BC94</f>
        <v>4.3033707865168536</v>
      </c>
      <c r="BI94" s="175"/>
      <c r="BJ94" s="175"/>
      <c r="BK94" s="175" t="s">
        <v>55</v>
      </c>
      <c r="BL94" s="187">
        <f>SUM(BL92:BL93)</f>
        <v>89</v>
      </c>
      <c r="BM94" s="181">
        <f>SUM(BM92:BM93)</f>
        <v>1783</v>
      </c>
      <c r="BN94" s="188">
        <f>(BM94-BV94)/ABS(BV94)</f>
        <v>3.7834691501746218E-2</v>
      </c>
      <c r="BO94" s="181">
        <f>SUM(BO92:BO93)</f>
        <v>360</v>
      </c>
      <c r="BP94" s="179">
        <f t="shared" si="248"/>
        <v>0.12852664576802508</v>
      </c>
      <c r="BQ94" s="182">
        <f t="shared" si="237"/>
        <v>4.0449438202247192</v>
      </c>
      <c r="BR94" s="175"/>
      <c r="BS94" s="175"/>
      <c r="BT94" s="175" t="s">
        <v>55</v>
      </c>
      <c r="BU94" s="187">
        <f>SUM(BU92:BU93)</f>
        <v>57</v>
      </c>
      <c r="BV94" s="181">
        <f>SUM(BV92:BV93)</f>
        <v>1718</v>
      </c>
      <c r="BW94" s="188">
        <f t="shared" si="238"/>
        <v>-1.9406392694063926E-2</v>
      </c>
      <c r="BX94" s="181">
        <f>SUM(BX92:BX93)</f>
        <v>319</v>
      </c>
      <c r="BY94" s="179">
        <f t="shared" si="239"/>
        <v>-6.725146198830409E-2</v>
      </c>
      <c r="BZ94" s="182">
        <f t="shared" si="240"/>
        <v>5.5964912280701755</v>
      </c>
      <c r="CA94" s="119"/>
      <c r="CB94" s="15"/>
      <c r="CC94" s="14" t="s">
        <v>55</v>
      </c>
      <c r="CD94" s="15">
        <f>SUM(CD92:CD93)</f>
        <v>57</v>
      </c>
      <c r="CE94" s="16">
        <f>SUM(CE92:CE93)</f>
        <v>1752</v>
      </c>
      <c r="CF94" s="36">
        <f t="shared" si="227"/>
        <v>4.0380047505938245E-2</v>
      </c>
      <c r="CG94" s="37">
        <f>SUM(CG92:CG93)</f>
        <v>342</v>
      </c>
      <c r="CH94" s="36">
        <f t="shared" si="228"/>
        <v>-5.7851239669421489E-2</v>
      </c>
      <c r="CI94" s="28">
        <f t="shared" si="224"/>
        <v>6</v>
      </c>
      <c r="CJ94" s="15">
        <f>SUM(CJ92:CJ93)</f>
        <v>57</v>
      </c>
      <c r="CK94" s="16">
        <f>SUM(CK92:CK93)</f>
        <v>1684</v>
      </c>
      <c r="CL94" s="120">
        <v>-2.3282442748091603E-2</v>
      </c>
      <c r="CM94" s="16">
        <f>SUM(CM92:CM93)</f>
        <v>363</v>
      </c>
      <c r="CN94" s="121">
        <v>7.1942446043165471E-3</v>
      </c>
      <c r="CO94" s="28">
        <f t="shared" si="232"/>
        <v>6.3684210526315788</v>
      </c>
    </row>
    <row r="95" spans="1:93" x14ac:dyDescent="0.25">
      <c r="A95" s="5" t="s">
        <v>56</v>
      </c>
      <c r="B95" s="58">
        <v>185872</v>
      </c>
      <c r="C95" s="97" t="s">
        <v>57</v>
      </c>
      <c r="D95" s="6">
        <v>80</v>
      </c>
      <c r="E95" s="20">
        <v>2153</v>
      </c>
      <c r="F95" s="87">
        <f>(E95-N95)/ABS(N95)</f>
        <v>7.1677451468392231E-2</v>
      </c>
      <c r="G95" s="20">
        <v>483</v>
      </c>
      <c r="H95" s="87">
        <f t="shared" si="230"/>
        <v>2.3305084745762712E-2</v>
      </c>
      <c r="I95" s="200">
        <f t="shared" si="231"/>
        <v>6.0374999999999996</v>
      </c>
      <c r="J95" s="5" t="s">
        <v>56</v>
      </c>
      <c r="K95" s="58">
        <v>185872</v>
      </c>
      <c r="L95" s="97" t="s">
        <v>57</v>
      </c>
      <c r="M95" s="6">
        <v>80</v>
      </c>
      <c r="N95" s="20">
        <v>2009</v>
      </c>
      <c r="O95" s="87">
        <f>(N95-W95)/ABS(W95)</f>
        <v>0.12549019607843137</v>
      </c>
      <c r="P95" s="20">
        <v>472</v>
      </c>
      <c r="Q95" s="87">
        <f t="shared" si="233"/>
        <v>0.17705735660847879</v>
      </c>
      <c r="R95" s="200">
        <f t="shared" ref="R95:R112" si="249">P95/M95</f>
        <v>5.9</v>
      </c>
      <c r="S95" s="5" t="s">
        <v>56</v>
      </c>
      <c r="T95" s="58">
        <v>185872</v>
      </c>
      <c r="U95" s="97" t="s">
        <v>57</v>
      </c>
      <c r="V95" s="6">
        <v>80</v>
      </c>
      <c r="W95" s="20">
        <v>1785</v>
      </c>
      <c r="X95" s="87">
        <f>(W95-AF95)/ABS(AF95)</f>
        <v>-9.7573306370070778E-2</v>
      </c>
      <c r="Y95" s="20">
        <v>401</v>
      </c>
      <c r="Z95" s="87">
        <f t="shared" si="235"/>
        <v>6.933333333333333E-2</v>
      </c>
      <c r="AA95" s="200">
        <f t="shared" ref="AA95:AA112" si="250">Y95/V95</f>
        <v>5.0125000000000002</v>
      </c>
      <c r="AB95" s="5"/>
      <c r="AC95" s="58">
        <v>185872</v>
      </c>
      <c r="AD95" s="97" t="s">
        <v>57</v>
      </c>
      <c r="AE95" s="6">
        <v>80</v>
      </c>
      <c r="AF95" s="20">
        <v>1978</v>
      </c>
      <c r="AG95" s="87">
        <f t="shared" si="159"/>
        <v>0.10194986072423398</v>
      </c>
      <c r="AH95" s="20">
        <v>375</v>
      </c>
      <c r="AI95" s="87">
        <f t="shared" si="160"/>
        <v>8.069164265129683E-2</v>
      </c>
      <c r="AJ95" s="200">
        <f t="shared" si="196"/>
        <v>4.6875</v>
      </c>
      <c r="AK95" s="6">
        <v>60</v>
      </c>
      <c r="AL95" s="20">
        <v>1795</v>
      </c>
      <c r="AM95" s="166">
        <f t="shared" si="212"/>
        <v>3.1016657093624354E-2</v>
      </c>
      <c r="AN95" s="20">
        <v>347</v>
      </c>
      <c r="AO95" s="87">
        <f t="shared" si="213"/>
        <v>7.7639751552795025E-2</v>
      </c>
      <c r="AP95" s="200">
        <f t="shared" si="197"/>
        <v>5.7833333333333332</v>
      </c>
      <c r="AQ95" s="75"/>
      <c r="AR95" s="58">
        <v>185872</v>
      </c>
      <c r="AS95" s="97" t="s">
        <v>57</v>
      </c>
      <c r="AT95" s="4">
        <v>60</v>
      </c>
      <c r="AU95" s="20">
        <v>1741</v>
      </c>
      <c r="AV95" s="166">
        <f t="shared" si="243"/>
        <v>-3.7589828634604756E-2</v>
      </c>
      <c r="AW95" s="20">
        <v>322</v>
      </c>
      <c r="AX95" s="87">
        <f t="shared" si="244"/>
        <v>-0.22596153846153846</v>
      </c>
      <c r="AY95" s="93">
        <f t="shared" si="214"/>
        <v>5.3666666666666663</v>
      </c>
      <c r="AZ95" s="5"/>
      <c r="BA95" s="58">
        <v>185872</v>
      </c>
      <c r="BB95" s="97" t="s">
        <v>57</v>
      </c>
      <c r="BC95" s="4">
        <v>60</v>
      </c>
      <c r="BD95" s="20">
        <v>1809</v>
      </c>
      <c r="BE95" s="166">
        <f t="shared" ref="BE95:BE111" si="251">(BD95-BM95)/ABS(BM95)</f>
        <v>-0.14346590909090909</v>
      </c>
      <c r="BF95" s="20">
        <v>416</v>
      </c>
      <c r="BG95" s="87">
        <f t="shared" si="246"/>
        <v>-8.5714285714285715E-2</v>
      </c>
      <c r="BH95" s="93">
        <f t="shared" si="247"/>
        <v>6.9333333333333336</v>
      </c>
      <c r="BI95" s="5"/>
      <c r="BJ95" s="58">
        <v>185872</v>
      </c>
      <c r="BK95" s="97" t="s">
        <v>57</v>
      </c>
      <c r="BL95" s="4">
        <v>60</v>
      </c>
      <c r="BM95" s="20">
        <v>2112</v>
      </c>
      <c r="BN95" s="111">
        <f t="shared" si="236"/>
        <v>2.5740650801359885E-2</v>
      </c>
      <c r="BO95" s="20">
        <v>455</v>
      </c>
      <c r="BP95" s="87">
        <f t="shared" si="248"/>
        <v>6.0606060606060608E-2</v>
      </c>
      <c r="BQ95" s="93">
        <f t="shared" si="237"/>
        <v>7.583333333333333</v>
      </c>
      <c r="BR95" s="5"/>
      <c r="BS95" s="58">
        <v>185872</v>
      </c>
      <c r="BT95" s="97" t="s">
        <v>57</v>
      </c>
      <c r="BU95" s="4">
        <v>60</v>
      </c>
      <c r="BV95" s="20">
        <v>2059</v>
      </c>
      <c r="BW95" s="111">
        <f t="shared" si="238"/>
        <v>-2.7856468366383381E-2</v>
      </c>
      <c r="BX95" s="20">
        <v>429</v>
      </c>
      <c r="BY95" s="87">
        <f t="shared" si="239"/>
        <v>-5.2980132450331126E-2</v>
      </c>
      <c r="BZ95" s="93">
        <f t="shared" si="240"/>
        <v>7.15</v>
      </c>
      <c r="CA95" s="97"/>
      <c r="CB95" s="6">
        <v>185872</v>
      </c>
      <c r="CC95" s="5" t="s">
        <v>57</v>
      </c>
      <c r="CD95" s="6">
        <v>60</v>
      </c>
      <c r="CE95" s="20">
        <v>2118</v>
      </c>
      <c r="CF95" s="3">
        <f t="shared" si="227"/>
        <v>0.18324022346368715</v>
      </c>
      <c r="CG95" s="20">
        <v>453</v>
      </c>
      <c r="CH95" s="3">
        <f t="shared" si="228"/>
        <v>0.15856777493606139</v>
      </c>
      <c r="CI95" s="27">
        <f t="shared" si="224"/>
        <v>7.55</v>
      </c>
      <c r="CJ95" s="6">
        <v>60</v>
      </c>
      <c r="CK95" s="20">
        <v>1790</v>
      </c>
      <c r="CL95" s="8">
        <v>-6.5762004175365346E-2</v>
      </c>
      <c r="CM95" s="20">
        <v>391</v>
      </c>
      <c r="CN95" s="9">
        <v>-5.3268765133171914E-2</v>
      </c>
      <c r="CO95" s="27">
        <f t="shared" si="232"/>
        <v>6.5166666666666666</v>
      </c>
    </row>
    <row r="96" spans="1:93" x14ac:dyDescent="0.25">
      <c r="A96" s="5"/>
      <c r="B96" s="58">
        <v>185308</v>
      </c>
      <c r="C96" s="97" t="s">
        <v>58</v>
      </c>
      <c r="D96" s="6">
        <v>64</v>
      </c>
      <c r="E96" s="20">
        <v>1188</v>
      </c>
      <c r="F96" s="87">
        <f t="shared" ref="F96:F111" si="252">(E96-N96)/ABS(N96)</f>
        <v>-4.4247787610619468E-2</v>
      </c>
      <c r="G96" s="20">
        <v>171</v>
      </c>
      <c r="H96" s="87">
        <f t="shared" si="230"/>
        <v>-9.0425531914893623E-2</v>
      </c>
      <c r="I96" s="200">
        <f t="shared" si="231"/>
        <v>2.671875</v>
      </c>
      <c r="J96" s="5"/>
      <c r="K96" s="58">
        <v>185308</v>
      </c>
      <c r="L96" s="97" t="s">
        <v>58</v>
      </c>
      <c r="M96" s="6">
        <v>60</v>
      </c>
      <c r="N96" s="20">
        <v>1243</v>
      </c>
      <c r="O96" s="87">
        <f t="shared" ref="O96:O111" si="253">(N96-W96)/ABS(W96)</f>
        <v>0.19634263715110684</v>
      </c>
      <c r="P96" s="20">
        <v>188</v>
      </c>
      <c r="Q96" s="87">
        <f t="shared" si="233"/>
        <v>0</v>
      </c>
      <c r="R96" s="200">
        <f t="shared" si="249"/>
        <v>3.1333333333333333</v>
      </c>
      <c r="S96" s="5"/>
      <c r="T96" s="58">
        <v>185308</v>
      </c>
      <c r="U96" s="97" t="s">
        <v>58</v>
      </c>
      <c r="V96" s="6">
        <v>60</v>
      </c>
      <c r="W96" s="20">
        <v>1039</v>
      </c>
      <c r="X96" s="87">
        <f t="shared" ref="X96:X111" si="254">(W96-AF96)/ABS(AF96)</f>
        <v>-0.28245856353591159</v>
      </c>
      <c r="Y96" s="20">
        <v>188</v>
      </c>
      <c r="Z96" s="87">
        <f t="shared" si="235"/>
        <v>-0.17180616740088106</v>
      </c>
      <c r="AA96" s="200">
        <f t="shared" si="250"/>
        <v>3.1333333333333333</v>
      </c>
      <c r="AB96" s="5"/>
      <c r="AC96" s="58">
        <v>185308</v>
      </c>
      <c r="AD96" s="97" t="s">
        <v>58</v>
      </c>
      <c r="AE96" s="6">
        <v>60</v>
      </c>
      <c r="AF96" s="20">
        <v>1448</v>
      </c>
      <c r="AG96" s="87">
        <f t="shared" si="159"/>
        <v>1.4005602240896359E-2</v>
      </c>
      <c r="AH96" s="20">
        <v>227</v>
      </c>
      <c r="AI96" s="87">
        <f t="shared" si="160"/>
        <v>0.15816326530612246</v>
      </c>
      <c r="AJ96" s="200">
        <f t="shared" si="196"/>
        <v>3.7833333333333332</v>
      </c>
      <c r="AK96" s="6">
        <v>60</v>
      </c>
      <c r="AL96" s="20">
        <v>1428</v>
      </c>
      <c r="AM96" s="166">
        <f t="shared" si="212"/>
        <v>-5.0531914893617018E-2</v>
      </c>
      <c r="AN96" s="20">
        <v>196</v>
      </c>
      <c r="AO96" s="87">
        <f t="shared" si="213"/>
        <v>-0.24031007751937986</v>
      </c>
      <c r="AP96" s="200">
        <f t="shared" si="197"/>
        <v>3.2666666666666666</v>
      </c>
      <c r="AQ96" s="75"/>
      <c r="AR96" s="58">
        <v>185308</v>
      </c>
      <c r="AS96" s="97" t="s">
        <v>58</v>
      </c>
      <c r="AT96" s="4">
        <v>60</v>
      </c>
      <c r="AU96" s="20">
        <v>1504</v>
      </c>
      <c r="AV96" s="166">
        <f t="shared" si="243"/>
        <v>-0.12456344586728754</v>
      </c>
      <c r="AW96" s="20">
        <v>258</v>
      </c>
      <c r="AX96" s="87">
        <f t="shared" si="244"/>
        <v>-0.10726643598615918</v>
      </c>
      <c r="AY96" s="93">
        <f t="shared" si="214"/>
        <v>4.3</v>
      </c>
      <c r="AZ96" s="5"/>
      <c r="BA96" s="58">
        <v>185308</v>
      </c>
      <c r="BB96" s="97" t="s">
        <v>58</v>
      </c>
      <c r="BC96" s="4">
        <v>60</v>
      </c>
      <c r="BD96" s="20">
        <v>1718</v>
      </c>
      <c r="BE96" s="166">
        <f t="shared" si="251"/>
        <v>-6.9364161849710983E-3</v>
      </c>
      <c r="BF96" s="20">
        <v>289</v>
      </c>
      <c r="BG96" s="87">
        <f t="shared" si="246"/>
        <v>4.3321299638989168E-2</v>
      </c>
      <c r="BH96" s="93">
        <f t="shared" si="247"/>
        <v>4.8166666666666664</v>
      </c>
      <c r="BI96" s="5"/>
      <c r="BJ96" s="58">
        <v>185308</v>
      </c>
      <c r="BK96" s="97" t="s">
        <v>58</v>
      </c>
      <c r="BL96" s="4">
        <v>60</v>
      </c>
      <c r="BM96" s="20">
        <v>1730</v>
      </c>
      <c r="BN96" s="111">
        <f t="shared" si="236"/>
        <v>-1.1993146773272416E-2</v>
      </c>
      <c r="BO96" s="20">
        <v>277</v>
      </c>
      <c r="BP96" s="87">
        <f t="shared" si="248"/>
        <v>1.4652014652014652E-2</v>
      </c>
      <c r="BQ96" s="93">
        <f t="shared" si="237"/>
        <v>4.6166666666666663</v>
      </c>
      <c r="BR96" s="5"/>
      <c r="BS96" s="58">
        <v>185308</v>
      </c>
      <c r="BT96" s="97" t="s">
        <v>58</v>
      </c>
      <c r="BU96" s="4">
        <v>60</v>
      </c>
      <c r="BV96" s="20">
        <v>1751</v>
      </c>
      <c r="BW96" s="111">
        <f t="shared" si="238"/>
        <v>6.3791008505467803E-2</v>
      </c>
      <c r="BX96" s="20">
        <v>273</v>
      </c>
      <c r="BY96" s="87">
        <f t="shared" si="239"/>
        <v>0.25229357798165136</v>
      </c>
      <c r="BZ96" s="93">
        <f t="shared" si="240"/>
        <v>4.55</v>
      </c>
      <c r="CA96" s="97"/>
      <c r="CB96" s="6">
        <v>185308</v>
      </c>
      <c r="CC96" s="5" t="s">
        <v>58</v>
      </c>
      <c r="CD96" s="6">
        <v>60</v>
      </c>
      <c r="CE96" s="20">
        <v>1646</v>
      </c>
      <c r="CF96" s="3">
        <f t="shared" si="227"/>
        <v>7.2312703583061883E-2</v>
      </c>
      <c r="CG96" s="20">
        <v>218</v>
      </c>
      <c r="CH96" s="3">
        <f t="shared" si="228"/>
        <v>-8.0168776371308023E-2</v>
      </c>
      <c r="CI96" s="27">
        <f t="shared" si="224"/>
        <v>3.6333333333333333</v>
      </c>
      <c r="CJ96" s="6">
        <v>60</v>
      </c>
      <c r="CK96" s="20">
        <v>1535</v>
      </c>
      <c r="CL96" s="8">
        <v>0.13956941351150706</v>
      </c>
      <c r="CM96" s="20">
        <v>237</v>
      </c>
      <c r="CN96" s="9">
        <v>0.30939226519337015</v>
      </c>
      <c r="CO96" s="27">
        <f t="shared" si="232"/>
        <v>3.95</v>
      </c>
    </row>
    <row r="97" spans="1:93" x14ac:dyDescent="0.25">
      <c r="A97" s="5"/>
      <c r="B97" s="58">
        <v>185452</v>
      </c>
      <c r="C97" s="97" t="s">
        <v>59</v>
      </c>
      <c r="D97" s="6">
        <v>55</v>
      </c>
      <c r="E97" s="20">
        <v>1875</v>
      </c>
      <c r="F97" s="87">
        <f t="shared" si="252"/>
        <v>-5.0151975683890578E-2</v>
      </c>
      <c r="G97" s="20">
        <v>219</v>
      </c>
      <c r="H97" s="87">
        <f t="shared" si="230"/>
        <v>4.784688995215311E-2</v>
      </c>
      <c r="I97" s="200">
        <f t="shared" si="231"/>
        <v>3.9818181818181819</v>
      </c>
      <c r="J97" s="5"/>
      <c r="K97" s="58">
        <v>185452</v>
      </c>
      <c r="L97" s="97" t="s">
        <v>59</v>
      </c>
      <c r="M97" s="6">
        <v>55</v>
      </c>
      <c r="N97" s="20">
        <v>1974</v>
      </c>
      <c r="O97" s="87">
        <f t="shared" si="253"/>
        <v>0.11148648648648649</v>
      </c>
      <c r="P97" s="20">
        <v>209</v>
      </c>
      <c r="Q97" s="87">
        <f t="shared" ref="Q97:Q111" si="255">(P97-Y97)/ABS(Y97)</f>
        <v>0.31446540880503143</v>
      </c>
      <c r="R97" s="200">
        <f t="shared" si="249"/>
        <v>3.8</v>
      </c>
      <c r="S97" s="5"/>
      <c r="T97" s="58">
        <v>185452</v>
      </c>
      <c r="U97" s="97" t="s">
        <v>59</v>
      </c>
      <c r="V97" s="6">
        <v>55</v>
      </c>
      <c r="W97" s="20">
        <v>1776</v>
      </c>
      <c r="X97" s="87">
        <f t="shared" si="254"/>
        <v>-0.22207621550591328</v>
      </c>
      <c r="Y97" s="20">
        <v>159</v>
      </c>
      <c r="Z97" s="87">
        <f t="shared" ref="Z97:Z111" si="256">(Y97-AH97)/ABS(AH97)</f>
        <v>-0.40671641791044777</v>
      </c>
      <c r="AA97" s="200">
        <f t="shared" si="250"/>
        <v>2.8909090909090911</v>
      </c>
      <c r="AB97" s="5"/>
      <c r="AC97" s="58">
        <v>185452</v>
      </c>
      <c r="AD97" s="97" t="s">
        <v>59</v>
      </c>
      <c r="AE97" s="6">
        <v>55</v>
      </c>
      <c r="AF97" s="20">
        <v>2283</v>
      </c>
      <c r="AG97" s="87">
        <f t="shared" si="159"/>
        <v>7.1830985915492959E-2</v>
      </c>
      <c r="AH97" s="20">
        <v>268</v>
      </c>
      <c r="AI97" s="87">
        <f t="shared" si="160"/>
        <v>0.1703056768558952</v>
      </c>
      <c r="AJ97" s="200">
        <f t="shared" si="196"/>
        <v>4.872727272727273</v>
      </c>
      <c r="AK97" s="6">
        <v>55</v>
      </c>
      <c r="AL97" s="20">
        <v>2130</v>
      </c>
      <c r="AM97" s="166">
        <f t="shared" si="212"/>
        <v>8.3418107833163779E-2</v>
      </c>
      <c r="AN97" s="20">
        <v>229</v>
      </c>
      <c r="AO97" s="87">
        <f t="shared" si="213"/>
        <v>2.2321428571428572E-2</v>
      </c>
      <c r="AP97" s="200">
        <f t="shared" si="197"/>
        <v>4.163636363636364</v>
      </c>
      <c r="AQ97" s="75"/>
      <c r="AR97" s="58">
        <v>185452</v>
      </c>
      <c r="AS97" s="97" t="s">
        <v>59</v>
      </c>
      <c r="AT97" s="4">
        <v>55</v>
      </c>
      <c r="AU97" s="20">
        <v>1966</v>
      </c>
      <c r="AV97" s="166">
        <f t="shared" si="243"/>
        <v>-9.5260009203865625E-2</v>
      </c>
      <c r="AW97" s="20">
        <v>224</v>
      </c>
      <c r="AX97" s="87">
        <f t="shared" si="244"/>
        <v>-0.10040160642570281</v>
      </c>
      <c r="AY97" s="93">
        <f t="shared" si="214"/>
        <v>4.0727272727272723</v>
      </c>
      <c r="AZ97" s="5"/>
      <c r="BA97" s="58">
        <v>185452</v>
      </c>
      <c r="BB97" s="97" t="s">
        <v>59</v>
      </c>
      <c r="BC97" s="4">
        <v>55</v>
      </c>
      <c r="BD97" s="20">
        <v>2173</v>
      </c>
      <c r="BE97" s="166">
        <f>(BD97-BM97)/ABS(BM97)</f>
        <v>3.6736641221374045E-2</v>
      </c>
      <c r="BF97" s="20">
        <v>249</v>
      </c>
      <c r="BG97" s="87">
        <f>(BF97-BO97)/ABS(BO97)</f>
        <v>-7.7777777777777779E-2</v>
      </c>
      <c r="BH97" s="93">
        <f t="shared" si="247"/>
        <v>4.5272727272727273</v>
      </c>
      <c r="BI97" s="5"/>
      <c r="BJ97" s="58">
        <v>185452</v>
      </c>
      <c r="BK97" s="97" t="s">
        <v>59</v>
      </c>
      <c r="BL97" s="4">
        <v>55</v>
      </c>
      <c r="BM97" s="20">
        <v>2096</v>
      </c>
      <c r="BN97" s="111">
        <f t="shared" si="236"/>
        <v>0.11786666666666666</v>
      </c>
      <c r="BO97" s="20">
        <v>270</v>
      </c>
      <c r="BP97" s="87">
        <f>(BO97-BX97)/ABS(BX97)</f>
        <v>0.5</v>
      </c>
      <c r="BQ97" s="93">
        <f t="shared" si="237"/>
        <v>4.9090909090909092</v>
      </c>
      <c r="BR97" s="5"/>
      <c r="BS97" s="58">
        <v>185452</v>
      </c>
      <c r="BT97" s="97" t="s">
        <v>59</v>
      </c>
      <c r="BU97" s="4">
        <v>60</v>
      </c>
      <c r="BV97" s="20">
        <v>1875</v>
      </c>
      <c r="BW97" s="111">
        <f t="shared" si="238"/>
        <v>5.6933483652762122E-2</v>
      </c>
      <c r="BX97" s="20">
        <v>180</v>
      </c>
      <c r="BY97" s="87">
        <f t="shared" si="239"/>
        <v>2.8571428571428571E-2</v>
      </c>
      <c r="BZ97" s="93">
        <f t="shared" si="240"/>
        <v>3</v>
      </c>
      <c r="CA97" s="97"/>
      <c r="CB97" s="6">
        <v>185452</v>
      </c>
      <c r="CC97" s="5" t="s">
        <v>59</v>
      </c>
      <c r="CD97" s="6">
        <v>60</v>
      </c>
      <c r="CE97" s="20">
        <v>1774</v>
      </c>
      <c r="CF97" s="3">
        <f t="shared" si="227"/>
        <v>0.14157014157014158</v>
      </c>
      <c r="CG97" s="20">
        <v>175</v>
      </c>
      <c r="CH97" s="3">
        <f t="shared" si="228"/>
        <v>-0.11616161616161616</v>
      </c>
      <c r="CI97" s="27">
        <f t="shared" si="224"/>
        <v>2.9166666666666665</v>
      </c>
      <c r="CJ97" s="6">
        <v>60</v>
      </c>
      <c r="CK97" s="20">
        <v>1554</v>
      </c>
      <c r="CL97" s="8">
        <v>8.7473757872638211E-2</v>
      </c>
      <c r="CM97" s="20">
        <v>198</v>
      </c>
      <c r="CN97" s="9">
        <v>0.2073170731707317</v>
      </c>
      <c r="CO97" s="27">
        <f t="shared" si="232"/>
        <v>3.3</v>
      </c>
    </row>
    <row r="98" spans="1:93" x14ac:dyDescent="0.25">
      <c r="A98" s="5"/>
      <c r="B98" s="58">
        <v>185941</v>
      </c>
      <c r="C98" s="97" t="s">
        <v>119</v>
      </c>
      <c r="D98" s="6">
        <v>65</v>
      </c>
      <c r="E98" s="20">
        <v>3323</v>
      </c>
      <c r="F98" s="87">
        <f t="shared" si="252"/>
        <v>0.34916768168899714</v>
      </c>
      <c r="G98" s="20">
        <v>1105</v>
      </c>
      <c r="H98" s="87">
        <f t="shared" si="230"/>
        <v>0.42396907216494845</v>
      </c>
      <c r="I98" s="200">
        <f t="shared" si="231"/>
        <v>17</v>
      </c>
      <c r="J98" s="5"/>
      <c r="K98" s="58">
        <v>185941</v>
      </c>
      <c r="L98" s="97" t="s">
        <v>119</v>
      </c>
      <c r="M98" s="6">
        <v>65</v>
      </c>
      <c r="N98" s="20">
        <v>2463</v>
      </c>
      <c r="O98" s="87">
        <f t="shared" si="253"/>
        <v>-8.4046113796950539E-2</v>
      </c>
      <c r="P98" s="20">
        <v>776</v>
      </c>
      <c r="Q98" s="87">
        <f t="shared" si="255"/>
        <v>-6.1668681983071343E-2</v>
      </c>
      <c r="R98" s="200">
        <f t="shared" si="249"/>
        <v>11.938461538461539</v>
      </c>
      <c r="S98" s="5"/>
      <c r="T98" s="58">
        <v>185941</v>
      </c>
      <c r="U98" s="97" t="s">
        <v>119</v>
      </c>
      <c r="V98" s="6">
        <v>60</v>
      </c>
      <c r="W98" s="20">
        <v>2689</v>
      </c>
      <c r="X98" s="87">
        <f t="shared" si="254"/>
        <v>-6.9228106611284188E-2</v>
      </c>
      <c r="Y98" s="20">
        <v>827</v>
      </c>
      <c r="Z98" s="87">
        <f t="shared" si="256"/>
        <v>-0.16548940464177597</v>
      </c>
      <c r="AA98" s="200">
        <f t="shared" si="250"/>
        <v>13.783333333333333</v>
      </c>
      <c r="AB98" s="5"/>
      <c r="AC98" s="58">
        <v>185941</v>
      </c>
      <c r="AD98" s="97" t="s">
        <v>119</v>
      </c>
      <c r="AE98" s="6">
        <v>60</v>
      </c>
      <c r="AF98" s="20">
        <v>2889</v>
      </c>
      <c r="AG98" s="87">
        <f t="shared" si="159"/>
        <v>5.0927610040014552E-2</v>
      </c>
      <c r="AH98" s="20">
        <v>991</v>
      </c>
      <c r="AI98" s="87">
        <f t="shared" si="160"/>
        <v>3.9874081846799581E-2</v>
      </c>
      <c r="AJ98" s="200">
        <f t="shared" si="196"/>
        <v>16.516666666666666</v>
      </c>
      <c r="AK98" s="6">
        <v>60</v>
      </c>
      <c r="AL98" s="20">
        <v>2749</v>
      </c>
      <c r="AM98" s="166">
        <f t="shared" si="212"/>
        <v>-6.496598639455782E-2</v>
      </c>
      <c r="AN98" s="20">
        <v>953</v>
      </c>
      <c r="AO98" s="87">
        <f t="shared" si="213"/>
        <v>-3.6400404448938321E-2</v>
      </c>
      <c r="AP98" s="200">
        <f t="shared" si="197"/>
        <v>15.883333333333333</v>
      </c>
      <c r="AQ98" s="75"/>
      <c r="AR98" s="58">
        <v>185941</v>
      </c>
      <c r="AS98" s="97" t="s">
        <v>119</v>
      </c>
      <c r="AT98" s="4">
        <v>60</v>
      </c>
      <c r="AU98" s="20">
        <v>2940</v>
      </c>
      <c r="AV98" s="166">
        <f t="shared" si="243"/>
        <v>1.6246111303145523E-2</v>
      </c>
      <c r="AW98" s="20">
        <v>989</v>
      </c>
      <c r="AX98" s="87">
        <f t="shared" si="244"/>
        <v>-5.2681992337164751E-2</v>
      </c>
      <c r="AY98" s="93">
        <f t="shared" si="214"/>
        <v>16.483333333333334</v>
      </c>
      <c r="AZ98" s="5"/>
      <c r="BA98" s="58">
        <v>185941</v>
      </c>
      <c r="BB98" s="97" t="s">
        <v>119</v>
      </c>
      <c r="BC98" s="4">
        <v>60</v>
      </c>
      <c r="BD98" s="20">
        <v>2893</v>
      </c>
      <c r="BE98" s="166">
        <f t="shared" si="251"/>
        <v>5.0853614239011989E-2</v>
      </c>
      <c r="BF98" s="20">
        <v>1044</v>
      </c>
      <c r="BG98" s="87">
        <f t="shared" ref="BG98" si="257">(BF98-BO98)/ABS(BO98)</f>
        <v>0.10010537407797682</v>
      </c>
      <c r="BH98" s="93">
        <f t="shared" si="247"/>
        <v>17.399999999999999</v>
      </c>
      <c r="BI98" s="5"/>
      <c r="BJ98" s="58">
        <v>185941</v>
      </c>
      <c r="BK98" s="97" t="s">
        <v>119</v>
      </c>
      <c r="BL98" s="4">
        <v>60</v>
      </c>
      <c r="BM98" s="20">
        <v>2753</v>
      </c>
      <c r="BN98" s="111">
        <f t="shared" si="236"/>
        <v>9.289400555776102E-2</v>
      </c>
      <c r="BO98" s="20">
        <v>949</v>
      </c>
      <c r="BP98" s="87">
        <f t="shared" si="248"/>
        <v>-5.3838484546360914E-2</v>
      </c>
      <c r="BQ98" s="93">
        <f t="shared" si="237"/>
        <v>15.816666666666666</v>
      </c>
      <c r="BR98" s="5"/>
      <c r="BS98" s="58">
        <v>185941</v>
      </c>
      <c r="BT98" s="97" t="s">
        <v>119</v>
      </c>
      <c r="BU98" s="4">
        <v>55</v>
      </c>
      <c r="BV98" s="20">
        <v>2519</v>
      </c>
      <c r="BW98" s="111">
        <f t="shared" si="238"/>
        <v>1.1240465676435166E-2</v>
      </c>
      <c r="BX98" s="20">
        <v>1003</v>
      </c>
      <c r="BY98" s="87">
        <f t="shared" si="239"/>
        <v>-2.05078125E-2</v>
      </c>
      <c r="BZ98" s="93">
        <f t="shared" si="240"/>
        <v>18.236363636363638</v>
      </c>
      <c r="CA98" s="97"/>
      <c r="CB98" s="6">
        <v>185941</v>
      </c>
      <c r="CC98" s="5" t="s">
        <v>61</v>
      </c>
      <c r="CD98" s="6">
        <v>44</v>
      </c>
      <c r="CE98" s="20">
        <v>2491</v>
      </c>
      <c r="CF98" s="3">
        <f>(CE98-CK99)/ABS(CK99)</f>
        <v>9.446397188049209E-2</v>
      </c>
      <c r="CG98" s="20">
        <v>1024</v>
      </c>
      <c r="CH98" s="3">
        <f>(CG98-CM99)/ABS(CM99)</f>
        <v>8.5896076352067863E-2</v>
      </c>
      <c r="CI98" s="27">
        <f>CG98/CD98</f>
        <v>23.272727272727273</v>
      </c>
      <c r="CJ98" s="6">
        <v>160</v>
      </c>
      <c r="CK98" s="20">
        <v>3231</v>
      </c>
      <c r="CL98" s="8">
        <v>7.9518877380554631E-2</v>
      </c>
      <c r="CM98" s="20">
        <v>578</v>
      </c>
      <c r="CN98" s="9">
        <v>0.18200408997955012</v>
      </c>
      <c r="CO98" s="27">
        <f t="shared" si="232"/>
        <v>3.6124999999999998</v>
      </c>
    </row>
    <row r="99" spans="1:93" x14ac:dyDescent="0.25">
      <c r="A99" s="5"/>
      <c r="B99" s="58">
        <v>185942</v>
      </c>
      <c r="C99" s="97" t="s">
        <v>120</v>
      </c>
      <c r="D99" s="6">
        <v>60</v>
      </c>
      <c r="E99" s="20">
        <v>2449</v>
      </c>
      <c r="F99" s="87">
        <f t="shared" si="252"/>
        <v>0.15901561760530053</v>
      </c>
      <c r="G99" s="20">
        <v>351</v>
      </c>
      <c r="H99" s="87">
        <f t="shared" si="230"/>
        <v>0.1396103896103896</v>
      </c>
      <c r="I99" s="200">
        <f t="shared" si="231"/>
        <v>5.85</v>
      </c>
      <c r="J99" s="5"/>
      <c r="K99" s="58">
        <v>185942</v>
      </c>
      <c r="L99" s="97" t="s">
        <v>120</v>
      </c>
      <c r="M99" s="6">
        <v>60</v>
      </c>
      <c r="N99" s="20">
        <v>2113</v>
      </c>
      <c r="O99" s="87">
        <f t="shared" si="253"/>
        <v>-9.2353951890034369E-2</v>
      </c>
      <c r="P99" s="20">
        <v>308</v>
      </c>
      <c r="Q99" s="87">
        <f t="shared" si="255"/>
        <v>-1.282051282051282E-2</v>
      </c>
      <c r="R99" s="200">
        <f t="shared" si="249"/>
        <v>5.1333333333333337</v>
      </c>
      <c r="S99" s="5"/>
      <c r="T99" s="58">
        <v>185942</v>
      </c>
      <c r="U99" s="97" t="s">
        <v>120</v>
      </c>
      <c r="V99" s="6">
        <v>60</v>
      </c>
      <c r="W99" s="20">
        <v>2328</v>
      </c>
      <c r="X99" s="87">
        <f t="shared" si="254"/>
        <v>3.5126722987994664E-2</v>
      </c>
      <c r="Y99" s="20">
        <v>312</v>
      </c>
      <c r="Z99" s="87">
        <f t="shared" si="256"/>
        <v>0.2839506172839506</v>
      </c>
      <c r="AA99" s="200">
        <f t="shared" si="250"/>
        <v>5.2</v>
      </c>
      <c r="AB99" s="5"/>
      <c r="AC99" s="58">
        <v>185942</v>
      </c>
      <c r="AD99" s="97" t="s">
        <v>120</v>
      </c>
      <c r="AE99" s="6">
        <v>60</v>
      </c>
      <c r="AF99" s="20">
        <v>2249</v>
      </c>
      <c r="AG99" s="87">
        <f t="shared" si="159"/>
        <v>-2.7669693039342844E-2</v>
      </c>
      <c r="AH99" s="20">
        <v>243</v>
      </c>
      <c r="AI99" s="87">
        <f t="shared" si="160"/>
        <v>-0.24534161490683229</v>
      </c>
      <c r="AJ99" s="200">
        <f t="shared" si="196"/>
        <v>4.05</v>
      </c>
      <c r="AK99" s="6">
        <v>60</v>
      </c>
      <c r="AL99" s="20">
        <v>2313</v>
      </c>
      <c r="AM99" s="166">
        <f t="shared" si="212"/>
        <v>-3.8653366583541147E-2</v>
      </c>
      <c r="AN99" s="20">
        <v>322</v>
      </c>
      <c r="AO99" s="87">
        <f t="shared" si="213"/>
        <v>0.11418685121107267</v>
      </c>
      <c r="AP99" s="200">
        <f t="shared" si="197"/>
        <v>5.3666666666666663</v>
      </c>
      <c r="AQ99" s="75"/>
      <c r="AR99" s="58">
        <v>185942</v>
      </c>
      <c r="AS99" s="97" t="s">
        <v>120</v>
      </c>
      <c r="AT99" s="4">
        <v>60</v>
      </c>
      <c r="AU99" s="20">
        <v>2406</v>
      </c>
      <c r="AV99" s="166">
        <f t="shared" si="243"/>
        <v>0.13758865248226951</v>
      </c>
      <c r="AW99" s="20">
        <v>289</v>
      </c>
      <c r="AX99" s="87">
        <f t="shared" si="244"/>
        <v>0.44500000000000001</v>
      </c>
      <c r="AY99" s="93">
        <f t="shared" si="214"/>
        <v>4.8166666666666664</v>
      </c>
      <c r="AZ99" s="5"/>
      <c r="BA99" s="58">
        <v>185942</v>
      </c>
      <c r="BB99" s="97" t="s">
        <v>120</v>
      </c>
      <c r="BC99" s="4">
        <v>60</v>
      </c>
      <c r="BD99" s="20">
        <v>2115</v>
      </c>
      <c r="BE99" s="166">
        <f t="shared" si="251"/>
        <v>7.0886075949367092E-2</v>
      </c>
      <c r="BF99" s="20">
        <v>200</v>
      </c>
      <c r="BG99" s="87">
        <f>(BF99-BO99)/ABS(BO99)</f>
        <v>0.19760479041916168</v>
      </c>
      <c r="BH99" s="93">
        <f t="shared" si="247"/>
        <v>3.3333333333333335</v>
      </c>
      <c r="BI99" s="5"/>
      <c r="BJ99" s="58">
        <v>185942</v>
      </c>
      <c r="BK99" s="97" t="s">
        <v>120</v>
      </c>
      <c r="BL99" s="4">
        <v>60</v>
      </c>
      <c r="BM99" s="20">
        <v>1975</v>
      </c>
      <c r="BN99" s="111">
        <f t="shared" si="236"/>
        <v>6.0118089103596353E-2</v>
      </c>
      <c r="BO99" s="20">
        <v>167</v>
      </c>
      <c r="BP99" s="87">
        <f>(BO99-BX99)/ABS(BX99)</f>
        <v>-0.18536585365853658</v>
      </c>
      <c r="BQ99" s="93">
        <f t="shared" si="237"/>
        <v>2.7833333333333332</v>
      </c>
      <c r="BR99" s="5"/>
      <c r="BS99" s="58">
        <v>185942</v>
      </c>
      <c r="BT99" s="97" t="s">
        <v>120</v>
      </c>
      <c r="BU99" s="4">
        <v>55</v>
      </c>
      <c r="BV99" s="20">
        <v>1863</v>
      </c>
      <c r="BW99" s="111">
        <f t="shared" si="238"/>
        <v>5.1354401805869074E-2</v>
      </c>
      <c r="BX99" s="20">
        <v>205</v>
      </c>
      <c r="BY99" s="87">
        <f t="shared" si="239"/>
        <v>0.33116883116883117</v>
      </c>
      <c r="BZ99" s="93">
        <f t="shared" si="240"/>
        <v>3.7272727272727271</v>
      </c>
      <c r="CA99" s="97"/>
      <c r="CB99" s="6">
        <v>185942</v>
      </c>
      <c r="CC99" s="5" t="s">
        <v>62</v>
      </c>
      <c r="CD99" s="6">
        <v>44</v>
      </c>
      <c r="CE99" s="20">
        <v>1772</v>
      </c>
      <c r="CF99" s="3">
        <f>(CE99-CK100)/ABS(CK100)</f>
        <v>1.9562715765247412E-2</v>
      </c>
      <c r="CG99" s="20">
        <v>154</v>
      </c>
      <c r="CH99" s="3">
        <f>(CG99-CM100)/ABS(CM100)</f>
        <v>-0.10465116279069768</v>
      </c>
      <c r="CI99" s="27">
        <f>CG99/CD99</f>
        <v>3.5</v>
      </c>
      <c r="CJ99" s="6">
        <v>44</v>
      </c>
      <c r="CK99" s="20">
        <v>2276</v>
      </c>
      <c r="CL99" s="8">
        <v>-0.34952843669619893</v>
      </c>
      <c r="CM99" s="20">
        <v>943</v>
      </c>
      <c r="CN99" s="9">
        <v>-0.3771466314398943</v>
      </c>
      <c r="CO99" s="27">
        <f t="shared" si="232"/>
        <v>21.431818181818183</v>
      </c>
    </row>
    <row r="100" spans="1:93" x14ac:dyDescent="0.25">
      <c r="A100" s="5"/>
      <c r="B100" s="58">
        <v>185752</v>
      </c>
      <c r="C100" s="97" t="s">
        <v>63</v>
      </c>
      <c r="D100" s="6">
        <v>92</v>
      </c>
      <c r="E100" s="20">
        <v>3045</v>
      </c>
      <c r="F100" s="87">
        <f t="shared" si="252"/>
        <v>-0.11068925233644859</v>
      </c>
      <c r="G100" s="20">
        <v>516</v>
      </c>
      <c r="H100" s="87">
        <f t="shared" si="230"/>
        <v>-0.10104529616724739</v>
      </c>
      <c r="I100" s="200">
        <f t="shared" si="231"/>
        <v>5.6086956521739131</v>
      </c>
      <c r="J100" s="5"/>
      <c r="K100" s="58">
        <v>185752</v>
      </c>
      <c r="L100" s="97" t="s">
        <v>63</v>
      </c>
      <c r="M100" s="6">
        <v>92</v>
      </c>
      <c r="N100" s="20">
        <v>3424</v>
      </c>
      <c r="O100" s="87">
        <f t="shared" si="253"/>
        <v>-8.7420042643923238E-2</v>
      </c>
      <c r="P100" s="20">
        <v>574</v>
      </c>
      <c r="Q100" s="87">
        <f t="shared" si="255"/>
        <v>-8.0128205128205135E-2</v>
      </c>
      <c r="R100" s="200">
        <f t="shared" si="249"/>
        <v>6.2391304347826084</v>
      </c>
      <c r="S100" s="5"/>
      <c r="T100" s="58">
        <v>185752</v>
      </c>
      <c r="U100" s="97" t="s">
        <v>63</v>
      </c>
      <c r="V100" s="6">
        <v>100</v>
      </c>
      <c r="W100" s="20">
        <v>3752</v>
      </c>
      <c r="X100" s="87">
        <f t="shared" si="254"/>
        <v>8.3766608896591571E-2</v>
      </c>
      <c r="Y100" s="20">
        <v>624</v>
      </c>
      <c r="Z100" s="87">
        <f t="shared" si="256"/>
        <v>6.3032367972742753E-2</v>
      </c>
      <c r="AA100" s="200">
        <f t="shared" si="250"/>
        <v>6.24</v>
      </c>
      <c r="AB100" s="5"/>
      <c r="AC100" s="58">
        <v>185752</v>
      </c>
      <c r="AD100" s="97" t="s">
        <v>63</v>
      </c>
      <c r="AE100" s="6">
        <v>100</v>
      </c>
      <c r="AF100" s="20">
        <v>3462</v>
      </c>
      <c r="AG100" s="87">
        <f t="shared" si="159"/>
        <v>9.6237970253718278E-3</v>
      </c>
      <c r="AH100" s="20">
        <v>587</v>
      </c>
      <c r="AI100" s="87">
        <f t="shared" si="160"/>
        <v>2.6223776223776224E-2</v>
      </c>
      <c r="AJ100" s="200">
        <f t="shared" si="196"/>
        <v>5.87</v>
      </c>
      <c r="AK100" s="6">
        <v>100</v>
      </c>
      <c r="AL100" s="20">
        <v>3429</v>
      </c>
      <c r="AM100" s="166">
        <f t="shared" si="212"/>
        <v>-2.0845231296402054E-2</v>
      </c>
      <c r="AN100" s="20">
        <v>572</v>
      </c>
      <c r="AO100" s="87">
        <f t="shared" si="213"/>
        <v>5.730129390018484E-2</v>
      </c>
      <c r="AP100" s="200">
        <f t="shared" si="197"/>
        <v>5.72</v>
      </c>
      <c r="AQ100" s="75"/>
      <c r="AR100" s="58">
        <v>185752</v>
      </c>
      <c r="AS100" s="97" t="s">
        <v>63</v>
      </c>
      <c r="AT100" s="4">
        <v>100</v>
      </c>
      <c r="AU100" s="20">
        <v>3502</v>
      </c>
      <c r="AV100" s="166">
        <f t="shared" si="243"/>
        <v>1.7431725740848343E-2</v>
      </c>
      <c r="AW100" s="20">
        <v>541</v>
      </c>
      <c r="AX100" s="87">
        <f t="shared" si="244"/>
        <v>1.50093808630394E-2</v>
      </c>
      <c r="AY100" s="93">
        <f t="shared" si="214"/>
        <v>5.41</v>
      </c>
      <c r="AZ100" s="5"/>
      <c r="BA100" s="58">
        <v>185752</v>
      </c>
      <c r="BB100" s="97" t="s">
        <v>63</v>
      </c>
      <c r="BC100" s="4">
        <v>100</v>
      </c>
      <c r="BD100" s="20">
        <v>3442</v>
      </c>
      <c r="BE100" s="166">
        <f t="shared" si="251"/>
        <v>-7.8447121820615792E-2</v>
      </c>
      <c r="BF100" s="20">
        <v>533</v>
      </c>
      <c r="BG100" s="87">
        <f t="shared" ref="BG100:BG111" si="258">(BF100-BO100)/ABS(BO100)</f>
        <v>-6.6549912434325745E-2</v>
      </c>
      <c r="BH100" s="93">
        <f t="shared" si="247"/>
        <v>5.33</v>
      </c>
      <c r="BI100" s="5"/>
      <c r="BJ100" s="58">
        <v>185752</v>
      </c>
      <c r="BK100" s="97" t="s">
        <v>63</v>
      </c>
      <c r="BL100" s="4">
        <v>100</v>
      </c>
      <c r="BM100" s="20">
        <v>3735</v>
      </c>
      <c r="BN100" s="111">
        <f t="shared" si="236"/>
        <v>0.16682286785379569</v>
      </c>
      <c r="BO100" s="20">
        <v>571</v>
      </c>
      <c r="BP100" s="87">
        <f t="shared" si="248"/>
        <v>0.17731958762886599</v>
      </c>
      <c r="BQ100" s="93">
        <f t="shared" si="237"/>
        <v>5.71</v>
      </c>
      <c r="BR100" s="5"/>
      <c r="BS100" s="58">
        <v>185752</v>
      </c>
      <c r="BT100" s="97" t="s">
        <v>63</v>
      </c>
      <c r="BU100" s="4">
        <v>100</v>
      </c>
      <c r="BV100" s="20">
        <v>3201</v>
      </c>
      <c r="BW100" s="111">
        <f t="shared" si="238"/>
        <v>-1.6287645974185617E-2</v>
      </c>
      <c r="BX100" s="20">
        <v>485</v>
      </c>
      <c r="BY100" s="87">
        <f t="shared" si="239"/>
        <v>-0.11009174311926606</v>
      </c>
      <c r="BZ100" s="93">
        <f t="shared" si="240"/>
        <v>4.8499999999999996</v>
      </c>
      <c r="CA100" s="97"/>
      <c r="CB100" s="6">
        <v>185752</v>
      </c>
      <c r="CC100" s="5" t="s">
        <v>63</v>
      </c>
      <c r="CD100" s="6">
        <v>100</v>
      </c>
      <c r="CE100" s="20">
        <v>3254</v>
      </c>
      <c r="CF100" s="3">
        <f>(CE100-CK101)/ABS(CK101)</f>
        <v>0.23397800530906332</v>
      </c>
      <c r="CG100" s="20">
        <v>545</v>
      </c>
      <c r="CH100" s="3">
        <f>(CG100-CM101)/ABS(CM101)</f>
        <v>0.2330316742081448</v>
      </c>
      <c r="CI100" s="27">
        <f>CG100/CD100</f>
        <v>5.45</v>
      </c>
      <c r="CJ100" s="6">
        <v>44</v>
      </c>
      <c r="CK100" s="20">
        <v>1738</v>
      </c>
      <c r="CL100" s="8">
        <v>-0.27188940092165897</v>
      </c>
      <c r="CM100" s="20">
        <v>172</v>
      </c>
      <c r="CN100" s="9">
        <v>0.15436241610738255</v>
      </c>
      <c r="CO100" s="27">
        <f t="shared" si="232"/>
        <v>3.9090909090909092</v>
      </c>
    </row>
    <row r="101" spans="1:93" x14ac:dyDescent="0.25">
      <c r="A101" s="5"/>
      <c r="B101" s="58">
        <v>185876</v>
      </c>
      <c r="C101" s="97" t="s">
        <v>121</v>
      </c>
      <c r="D101" s="6">
        <v>170</v>
      </c>
      <c r="E101" s="20">
        <v>3939</v>
      </c>
      <c r="F101" s="87">
        <f t="shared" si="252"/>
        <v>9.0229725989482423E-2</v>
      </c>
      <c r="G101" s="20">
        <v>641</v>
      </c>
      <c r="H101" s="87">
        <f t="shared" si="230"/>
        <v>2.3961661341853034E-2</v>
      </c>
      <c r="I101" s="200">
        <f t="shared" si="231"/>
        <v>3.7705882352941176</v>
      </c>
      <c r="J101" s="5"/>
      <c r="K101" s="58">
        <v>185876</v>
      </c>
      <c r="L101" s="97" t="s">
        <v>121</v>
      </c>
      <c r="M101" s="6">
        <v>170</v>
      </c>
      <c r="N101" s="20">
        <v>3613</v>
      </c>
      <c r="O101" s="87">
        <f t="shared" si="253"/>
        <v>-5.2203567681007347E-2</v>
      </c>
      <c r="P101" s="20">
        <v>626</v>
      </c>
      <c r="Q101" s="87">
        <f t="shared" si="255"/>
        <v>-1.1058451816745656E-2</v>
      </c>
      <c r="R101" s="200">
        <f t="shared" si="249"/>
        <v>3.6823529411764704</v>
      </c>
      <c r="S101" s="5"/>
      <c r="T101" s="58">
        <v>185876</v>
      </c>
      <c r="U101" s="97" t="s">
        <v>121</v>
      </c>
      <c r="V101" s="6">
        <v>170</v>
      </c>
      <c r="W101" s="20">
        <v>3812</v>
      </c>
      <c r="X101" s="87">
        <f t="shared" si="254"/>
        <v>-6.2699778706663392E-2</v>
      </c>
      <c r="Y101" s="20">
        <v>633</v>
      </c>
      <c r="Z101" s="87">
        <f t="shared" si="256"/>
        <v>-2.6153846153846153E-2</v>
      </c>
      <c r="AA101" s="200">
        <f t="shared" si="250"/>
        <v>3.723529411764706</v>
      </c>
      <c r="AB101" s="5"/>
      <c r="AC101" s="58">
        <v>185876</v>
      </c>
      <c r="AD101" s="97" t="s">
        <v>121</v>
      </c>
      <c r="AE101" s="6">
        <v>170</v>
      </c>
      <c r="AF101" s="20">
        <v>4067</v>
      </c>
      <c r="AG101" s="87">
        <f t="shared" si="159"/>
        <v>4.7655847501287998E-2</v>
      </c>
      <c r="AH101" s="20">
        <v>650</v>
      </c>
      <c r="AI101" s="87">
        <f t="shared" si="160"/>
        <v>2.3622047244094488E-2</v>
      </c>
      <c r="AJ101" s="200">
        <f t="shared" si="196"/>
        <v>3.8235294117647061</v>
      </c>
      <c r="AK101" s="6">
        <v>170</v>
      </c>
      <c r="AL101" s="20">
        <v>3882</v>
      </c>
      <c r="AM101" s="166">
        <f t="shared" si="212"/>
        <v>-1.2863390789812194E-3</v>
      </c>
      <c r="AN101" s="20">
        <v>635</v>
      </c>
      <c r="AO101" s="87">
        <f t="shared" si="213"/>
        <v>4.7468354430379748E-3</v>
      </c>
      <c r="AP101" s="200">
        <f t="shared" si="197"/>
        <v>3.7352941176470589</v>
      </c>
      <c r="AQ101" s="75"/>
      <c r="AR101" s="58">
        <v>185876</v>
      </c>
      <c r="AS101" s="97" t="s">
        <v>121</v>
      </c>
      <c r="AT101" s="4">
        <v>170</v>
      </c>
      <c r="AU101" s="20">
        <v>3887</v>
      </c>
      <c r="AV101" s="166">
        <f t="shared" si="243"/>
        <v>-4.0957315568714535E-2</v>
      </c>
      <c r="AW101" s="20">
        <v>632</v>
      </c>
      <c r="AX101" s="87">
        <f t="shared" si="244"/>
        <v>-8.0058224163027658E-2</v>
      </c>
      <c r="AY101" s="93">
        <f t="shared" si="214"/>
        <v>3.7176470588235295</v>
      </c>
      <c r="AZ101" s="5"/>
      <c r="BA101" s="58">
        <v>185876</v>
      </c>
      <c r="BB101" s="97" t="s">
        <v>121</v>
      </c>
      <c r="BC101" s="4">
        <v>170</v>
      </c>
      <c r="BD101" s="20">
        <v>4053</v>
      </c>
      <c r="BE101" s="166">
        <f t="shared" si="251"/>
        <v>-2.4078979051288224E-2</v>
      </c>
      <c r="BF101" s="20">
        <v>687</v>
      </c>
      <c r="BG101" s="87">
        <f t="shared" si="258"/>
        <v>0</v>
      </c>
      <c r="BH101" s="93">
        <f t="shared" si="247"/>
        <v>4.0411764705882351</v>
      </c>
      <c r="BI101" s="5"/>
      <c r="BJ101" s="58">
        <v>185876</v>
      </c>
      <c r="BK101" s="97" t="s">
        <v>121</v>
      </c>
      <c r="BL101" s="4">
        <v>170</v>
      </c>
      <c r="BM101" s="20">
        <v>4153</v>
      </c>
      <c r="BN101" s="111">
        <f t="shared" si="236"/>
        <v>7.5628075628075622E-2</v>
      </c>
      <c r="BO101" s="20">
        <v>687</v>
      </c>
      <c r="BP101" s="87">
        <f t="shared" si="248"/>
        <v>0.14119601328903655</v>
      </c>
      <c r="BQ101" s="93">
        <f t="shared" si="237"/>
        <v>4.0411764705882351</v>
      </c>
      <c r="BR101" s="5"/>
      <c r="BS101" s="58">
        <v>185876</v>
      </c>
      <c r="BT101" s="97" t="s">
        <v>121</v>
      </c>
      <c r="BU101" s="4">
        <v>180</v>
      </c>
      <c r="BV101" s="20">
        <v>3861</v>
      </c>
      <c r="BW101" s="111">
        <f t="shared" si="238"/>
        <v>0.14535746069415603</v>
      </c>
      <c r="BX101" s="20">
        <v>602</v>
      </c>
      <c r="BY101" s="87">
        <f t="shared" si="239"/>
        <v>1.5177065767284991E-2</v>
      </c>
      <c r="BZ101" s="93">
        <f t="shared" si="240"/>
        <v>3.3444444444444446</v>
      </c>
      <c r="CA101" s="97"/>
      <c r="CB101" s="6">
        <v>185876</v>
      </c>
      <c r="CC101" s="5" t="s">
        <v>60</v>
      </c>
      <c r="CD101" s="6">
        <v>160</v>
      </c>
      <c r="CE101" s="20">
        <v>3371</v>
      </c>
      <c r="CF101" s="3">
        <f>(CE101-CK98)/ABS(CK98)</f>
        <v>4.3330238316310742E-2</v>
      </c>
      <c r="CG101" s="20">
        <v>593</v>
      </c>
      <c r="CH101" s="3">
        <f>(CG101-CM98)/ABS(CM98)</f>
        <v>2.5951557093425604E-2</v>
      </c>
      <c r="CI101" s="27">
        <f>CG101/CD101</f>
        <v>3.7062499999999998</v>
      </c>
      <c r="CJ101" s="6">
        <v>100</v>
      </c>
      <c r="CK101" s="20">
        <v>2637</v>
      </c>
      <c r="CL101" s="8">
        <v>-0.22600528324038743</v>
      </c>
      <c r="CM101" s="20">
        <v>442</v>
      </c>
      <c r="CN101" s="9">
        <v>-0.23529411764705882</v>
      </c>
      <c r="CO101" s="27">
        <f t="shared" si="232"/>
        <v>4.42</v>
      </c>
    </row>
    <row r="102" spans="1:93" x14ac:dyDescent="0.25">
      <c r="A102" s="5"/>
      <c r="B102" s="58">
        <v>185438</v>
      </c>
      <c r="C102" s="97" t="s">
        <v>64</v>
      </c>
      <c r="D102" s="6">
        <v>50</v>
      </c>
      <c r="E102" s="20">
        <v>796</v>
      </c>
      <c r="F102" s="87">
        <f t="shared" si="252"/>
        <v>-5.0000000000000001E-3</v>
      </c>
      <c r="G102" s="20">
        <v>119</v>
      </c>
      <c r="H102" s="87">
        <f t="shared" si="230"/>
        <v>-2.4590163934426229E-2</v>
      </c>
      <c r="I102" s="200">
        <f t="shared" si="231"/>
        <v>2.38</v>
      </c>
      <c r="J102" s="5"/>
      <c r="K102" s="58">
        <v>185438</v>
      </c>
      <c r="L102" s="97" t="s">
        <v>64</v>
      </c>
      <c r="M102" s="6">
        <v>50</v>
      </c>
      <c r="N102" s="20">
        <v>800</v>
      </c>
      <c r="O102" s="87">
        <f t="shared" si="253"/>
        <v>6.2416998671978752E-2</v>
      </c>
      <c r="P102" s="20">
        <v>122</v>
      </c>
      <c r="Q102" s="87">
        <f t="shared" si="255"/>
        <v>0.22</v>
      </c>
      <c r="R102" s="200">
        <f t="shared" si="249"/>
        <v>2.44</v>
      </c>
      <c r="S102" s="5"/>
      <c r="T102" s="58">
        <v>185438</v>
      </c>
      <c r="U102" s="97" t="s">
        <v>64</v>
      </c>
      <c r="V102" s="6">
        <v>50</v>
      </c>
      <c r="W102" s="20">
        <v>753</v>
      </c>
      <c r="X102" s="87">
        <f t="shared" si="254"/>
        <v>0.12053571428571429</v>
      </c>
      <c r="Y102" s="20">
        <v>100</v>
      </c>
      <c r="Z102" s="87">
        <f t="shared" si="256"/>
        <v>7.5268817204301078E-2</v>
      </c>
      <c r="AA102" s="200">
        <f t="shared" si="250"/>
        <v>2</v>
      </c>
      <c r="AB102" s="5"/>
      <c r="AC102" s="58">
        <v>185438</v>
      </c>
      <c r="AD102" s="97" t="s">
        <v>64</v>
      </c>
      <c r="AE102" s="6">
        <v>50</v>
      </c>
      <c r="AF102" s="20">
        <v>672</v>
      </c>
      <c r="AG102" s="87">
        <f t="shared" si="159"/>
        <v>0.15265866209262435</v>
      </c>
      <c r="AH102" s="20">
        <v>93</v>
      </c>
      <c r="AI102" s="87">
        <f t="shared" si="160"/>
        <v>2.197802197802198E-2</v>
      </c>
      <c r="AJ102" s="200">
        <f t="shared" si="196"/>
        <v>1.86</v>
      </c>
      <c r="AK102" s="6">
        <v>50</v>
      </c>
      <c r="AL102" s="20">
        <v>583</v>
      </c>
      <c r="AM102" s="166">
        <f t="shared" si="212"/>
        <v>-6.8143100511073255E-3</v>
      </c>
      <c r="AN102" s="20">
        <v>91</v>
      </c>
      <c r="AO102" s="87">
        <f t="shared" si="213"/>
        <v>0.33823529411764708</v>
      </c>
      <c r="AP102" s="200">
        <f t="shared" si="197"/>
        <v>1.82</v>
      </c>
      <c r="AQ102" s="75"/>
      <c r="AR102" s="58">
        <v>185438</v>
      </c>
      <c r="AS102" s="97" t="s">
        <v>64</v>
      </c>
      <c r="AT102" s="4">
        <v>50</v>
      </c>
      <c r="AU102" s="20">
        <v>587</v>
      </c>
      <c r="AV102" s="166">
        <f t="shared" si="243"/>
        <v>-4.707792207792208E-2</v>
      </c>
      <c r="AW102" s="20">
        <v>68</v>
      </c>
      <c r="AX102" s="87">
        <f t="shared" si="244"/>
        <v>4.6153846153846156E-2</v>
      </c>
      <c r="AY102" s="93">
        <f t="shared" si="214"/>
        <v>1.36</v>
      </c>
      <c r="AZ102" s="5"/>
      <c r="BA102" s="58">
        <v>185438</v>
      </c>
      <c r="BB102" s="97" t="s">
        <v>64</v>
      </c>
      <c r="BC102" s="4">
        <v>50</v>
      </c>
      <c r="BD102" s="20">
        <v>616</v>
      </c>
      <c r="BE102" s="166">
        <f t="shared" si="251"/>
        <v>-0.14206128133704735</v>
      </c>
      <c r="BF102" s="20">
        <v>65</v>
      </c>
      <c r="BG102" s="87">
        <f t="shared" si="258"/>
        <v>-0.14473684210526316</v>
      </c>
      <c r="BH102" s="93">
        <f t="shared" si="247"/>
        <v>1.3</v>
      </c>
      <c r="BI102" s="5"/>
      <c r="BJ102" s="58">
        <v>185438</v>
      </c>
      <c r="BK102" s="97" t="s">
        <v>64</v>
      </c>
      <c r="BL102" s="4">
        <v>50</v>
      </c>
      <c r="BM102" s="20">
        <v>718</v>
      </c>
      <c r="BN102" s="111">
        <f t="shared" si="236"/>
        <v>7.4850299401197598E-2</v>
      </c>
      <c r="BO102" s="20">
        <v>76</v>
      </c>
      <c r="BP102" s="87">
        <f t="shared" si="248"/>
        <v>-0.2</v>
      </c>
      <c r="BQ102" s="93">
        <f t="shared" si="237"/>
        <v>1.52</v>
      </c>
      <c r="BR102" s="5"/>
      <c r="BS102" s="58">
        <v>185438</v>
      </c>
      <c r="BT102" s="97" t="s">
        <v>64</v>
      </c>
      <c r="BU102" s="4">
        <v>55</v>
      </c>
      <c r="BV102" s="20">
        <v>668</v>
      </c>
      <c r="BW102" s="111">
        <f t="shared" si="238"/>
        <v>-0.13246753246753246</v>
      </c>
      <c r="BX102" s="20">
        <v>95</v>
      </c>
      <c r="BY102" s="87">
        <f t="shared" si="239"/>
        <v>-0.19491525423728814</v>
      </c>
      <c r="BZ102" s="93">
        <f t="shared" si="240"/>
        <v>1.7272727272727273</v>
      </c>
      <c r="CA102" s="97"/>
      <c r="CB102" s="6">
        <v>185438</v>
      </c>
      <c r="CC102" s="5" t="s">
        <v>64</v>
      </c>
      <c r="CD102" s="6">
        <v>55</v>
      </c>
      <c r="CE102" s="20">
        <v>770</v>
      </c>
      <c r="CF102" s="3">
        <f t="shared" ref="CF102:CF112" si="259">(CE102-CK102)/ABS(CK102)</f>
        <v>2.8037383177570093E-2</v>
      </c>
      <c r="CG102" s="20">
        <v>118</v>
      </c>
      <c r="CH102" s="3">
        <f t="shared" ref="CH102:CH112" si="260">(CG102-CM102)/ABS(CM102)</f>
        <v>0.11320754716981132</v>
      </c>
      <c r="CI102" s="27">
        <f t="shared" si="224"/>
        <v>2.1454545454545455</v>
      </c>
      <c r="CJ102" s="6">
        <v>55</v>
      </c>
      <c r="CK102" s="20">
        <v>749</v>
      </c>
      <c r="CL102" s="8">
        <v>-5.3097345132743362E-2</v>
      </c>
      <c r="CM102" s="20">
        <v>106</v>
      </c>
      <c r="CN102" s="9">
        <v>-2.7522935779816515E-2</v>
      </c>
      <c r="CO102" s="27">
        <f t="shared" si="232"/>
        <v>1.9272727272727272</v>
      </c>
    </row>
    <row r="103" spans="1:93" x14ac:dyDescent="0.25">
      <c r="A103" s="5"/>
      <c r="B103" s="58">
        <v>185898</v>
      </c>
      <c r="C103" s="97" t="s">
        <v>65</v>
      </c>
      <c r="D103" s="6">
        <v>90</v>
      </c>
      <c r="E103" s="20">
        <v>1956</v>
      </c>
      <c r="F103" s="87">
        <f t="shared" si="252"/>
        <v>-5.6894889103182258E-2</v>
      </c>
      <c r="G103" s="20">
        <v>259</v>
      </c>
      <c r="H103" s="87">
        <f t="shared" si="230"/>
        <v>0.10683760683760683</v>
      </c>
      <c r="I103" s="200">
        <f t="shared" si="231"/>
        <v>2.8777777777777778</v>
      </c>
      <c r="J103" s="5"/>
      <c r="K103" s="58">
        <v>185898</v>
      </c>
      <c r="L103" s="97" t="s">
        <v>65</v>
      </c>
      <c r="M103" s="6">
        <v>95</v>
      </c>
      <c r="N103" s="20">
        <v>2074</v>
      </c>
      <c r="O103" s="87">
        <f t="shared" si="253"/>
        <v>-0.13039832285115305</v>
      </c>
      <c r="P103" s="20">
        <v>234</v>
      </c>
      <c r="Q103" s="87">
        <f t="shared" si="255"/>
        <v>-0.2664576802507837</v>
      </c>
      <c r="R103" s="200">
        <f t="shared" si="249"/>
        <v>2.4631578947368422</v>
      </c>
      <c r="S103" s="5"/>
      <c r="T103" s="58">
        <v>185898</v>
      </c>
      <c r="U103" s="97" t="s">
        <v>65</v>
      </c>
      <c r="V103" s="6">
        <v>95</v>
      </c>
      <c r="W103" s="20">
        <v>2385</v>
      </c>
      <c r="X103" s="87">
        <f t="shared" si="254"/>
        <v>2.536543422184007E-2</v>
      </c>
      <c r="Y103" s="20">
        <v>319</v>
      </c>
      <c r="Z103" s="87">
        <f t="shared" si="256"/>
        <v>7.0469798657718116E-2</v>
      </c>
      <c r="AA103" s="200">
        <f t="shared" si="250"/>
        <v>3.357894736842105</v>
      </c>
      <c r="AB103" s="5"/>
      <c r="AC103" s="58">
        <v>185898</v>
      </c>
      <c r="AD103" s="97" t="s">
        <v>65</v>
      </c>
      <c r="AE103" s="6">
        <v>95</v>
      </c>
      <c r="AF103" s="20">
        <v>2326</v>
      </c>
      <c r="AG103" s="87">
        <f t="shared" si="159"/>
        <v>8.1357508135750808E-2</v>
      </c>
      <c r="AH103" s="20">
        <v>298</v>
      </c>
      <c r="AI103" s="87">
        <f t="shared" si="160"/>
        <v>-4.4871794871794872E-2</v>
      </c>
      <c r="AJ103" s="200">
        <f t="shared" si="196"/>
        <v>3.1368421052631579</v>
      </c>
      <c r="AK103" s="6">
        <v>95</v>
      </c>
      <c r="AL103" s="20">
        <v>2151</v>
      </c>
      <c r="AM103" s="166">
        <f t="shared" si="212"/>
        <v>-9.9623273336123905E-2</v>
      </c>
      <c r="AN103" s="20">
        <v>312</v>
      </c>
      <c r="AO103" s="87">
        <f t="shared" si="213"/>
        <v>-6.0240963855421686E-2</v>
      </c>
      <c r="AP103" s="200">
        <f t="shared" si="197"/>
        <v>3.2842105263157895</v>
      </c>
      <c r="AQ103" s="75"/>
      <c r="AR103" s="58">
        <v>185898</v>
      </c>
      <c r="AS103" s="97" t="s">
        <v>65</v>
      </c>
      <c r="AT103" s="4">
        <v>95</v>
      </c>
      <c r="AU103" s="20">
        <v>2389</v>
      </c>
      <c r="AV103" s="166">
        <f t="shared" si="243"/>
        <v>4.0052242054854158E-2</v>
      </c>
      <c r="AW103" s="20">
        <v>332</v>
      </c>
      <c r="AX103" s="87">
        <f t="shared" si="244"/>
        <v>-1.1904761904761904E-2</v>
      </c>
      <c r="AY103" s="93">
        <f t="shared" si="214"/>
        <v>3.4947368421052634</v>
      </c>
      <c r="AZ103" s="5"/>
      <c r="BA103" s="58">
        <v>185898</v>
      </c>
      <c r="BB103" s="97" t="s">
        <v>65</v>
      </c>
      <c r="BC103" s="4">
        <v>95</v>
      </c>
      <c r="BD103" s="20">
        <v>2297</v>
      </c>
      <c r="BE103" s="166">
        <f t="shared" si="251"/>
        <v>5.691768826619965E-3</v>
      </c>
      <c r="BF103" s="20">
        <v>336</v>
      </c>
      <c r="BG103" s="87">
        <f t="shared" si="258"/>
        <v>0.05</v>
      </c>
      <c r="BH103" s="93">
        <f t="shared" si="247"/>
        <v>3.5368421052631578</v>
      </c>
      <c r="BI103" s="5"/>
      <c r="BJ103" s="58">
        <v>185898</v>
      </c>
      <c r="BK103" s="97" t="s">
        <v>65</v>
      </c>
      <c r="BL103" s="4">
        <v>95</v>
      </c>
      <c r="BM103" s="20">
        <v>2284</v>
      </c>
      <c r="BN103" s="111">
        <f t="shared" si="236"/>
        <v>0.15353535353535352</v>
      </c>
      <c r="BO103" s="20">
        <v>320</v>
      </c>
      <c r="BP103" s="87">
        <f t="shared" si="248"/>
        <v>0.25984251968503935</v>
      </c>
      <c r="BQ103" s="93">
        <f t="shared" si="237"/>
        <v>3.3684210526315788</v>
      </c>
      <c r="BR103" s="5"/>
      <c r="BS103" s="58">
        <v>185898</v>
      </c>
      <c r="BT103" s="97" t="s">
        <v>65</v>
      </c>
      <c r="BU103" s="4">
        <v>125</v>
      </c>
      <c r="BV103" s="20">
        <v>1980</v>
      </c>
      <c r="BW103" s="111">
        <f t="shared" si="238"/>
        <v>1.590559261159569E-2</v>
      </c>
      <c r="BX103" s="20">
        <v>254</v>
      </c>
      <c r="BY103" s="87">
        <f t="shared" si="239"/>
        <v>-0.21362229102167182</v>
      </c>
      <c r="BZ103" s="93">
        <f t="shared" si="240"/>
        <v>2.032</v>
      </c>
      <c r="CA103" s="97"/>
      <c r="CB103" s="6">
        <v>185898</v>
      </c>
      <c r="CC103" s="5" t="s">
        <v>65</v>
      </c>
      <c r="CD103" s="6">
        <v>110</v>
      </c>
      <c r="CE103" s="20">
        <v>1949</v>
      </c>
      <c r="CF103" s="3">
        <f t="shared" si="259"/>
        <v>0.24377791959157627</v>
      </c>
      <c r="CG103" s="20">
        <v>323</v>
      </c>
      <c r="CH103" s="3">
        <f t="shared" si="260"/>
        <v>0.28174603174603174</v>
      </c>
      <c r="CI103" s="27">
        <f t="shared" si="224"/>
        <v>2.9363636363636365</v>
      </c>
      <c r="CJ103" s="6">
        <v>110</v>
      </c>
      <c r="CK103" s="20">
        <v>1567</v>
      </c>
      <c r="CL103" s="8">
        <v>-6.8924539512774802E-2</v>
      </c>
      <c r="CM103" s="20">
        <v>252</v>
      </c>
      <c r="CN103" s="9">
        <v>-4.9056603773584909E-2</v>
      </c>
      <c r="CO103" s="27">
        <f t="shared" si="232"/>
        <v>2.290909090909091</v>
      </c>
    </row>
    <row r="104" spans="1:93" x14ac:dyDescent="0.25">
      <c r="A104" s="5"/>
      <c r="B104" s="58">
        <v>185239</v>
      </c>
      <c r="C104" s="97" t="s">
        <v>229</v>
      </c>
      <c r="D104" s="6">
        <v>40</v>
      </c>
      <c r="E104" s="20">
        <v>2189</v>
      </c>
      <c r="F104" s="205" t="s">
        <v>82</v>
      </c>
      <c r="G104" s="20">
        <v>301</v>
      </c>
      <c r="H104" s="205" t="s">
        <v>82</v>
      </c>
      <c r="I104" s="200">
        <f t="shared" si="231"/>
        <v>7.5250000000000004</v>
      </c>
      <c r="J104" s="5"/>
      <c r="K104" s="58"/>
      <c r="L104" s="97"/>
      <c r="M104" s="6"/>
      <c r="N104" s="20"/>
      <c r="O104" s="87"/>
      <c r="P104" s="20"/>
      <c r="Q104" s="87"/>
      <c r="R104" s="200"/>
      <c r="S104" s="5"/>
      <c r="T104" s="58"/>
      <c r="U104" s="97"/>
      <c r="V104" s="6"/>
      <c r="W104" s="20"/>
      <c r="X104" s="87"/>
      <c r="Y104" s="20"/>
      <c r="Z104" s="87"/>
      <c r="AA104" s="200"/>
      <c r="AB104" s="5"/>
      <c r="AC104" s="58"/>
      <c r="AD104" s="97"/>
      <c r="AE104" s="6"/>
      <c r="AF104" s="20"/>
      <c r="AG104" s="87"/>
      <c r="AH104" s="20"/>
      <c r="AI104" s="87"/>
      <c r="AJ104" s="200"/>
      <c r="AK104" s="6"/>
      <c r="AL104" s="20"/>
      <c r="AM104" s="166"/>
      <c r="AN104" s="20"/>
      <c r="AO104" s="87"/>
      <c r="AP104" s="200"/>
      <c r="AQ104" s="75"/>
      <c r="AR104" s="58"/>
      <c r="AS104" s="97"/>
      <c r="AT104" s="4"/>
      <c r="AU104" s="20"/>
      <c r="AV104" s="166"/>
      <c r="AW104" s="20"/>
      <c r="AX104" s="87"/>
      <c r="AY104" s="93"/>
      <c r="AZ104" s="5"/>
      <c r="BA104" s="58"/>
      <c r="BB104" s="97"/>
      <c r="BC104" s="4"/>
      <c r="BD104" s="20"/>
      <c r="BE104" s="166"/>
      <c r="BF104" s="20"/>
      <c r="BG104" s="87"/>
      <c r="BH104" s="93"/>
      <c r="BI104" s="5"/>
      <c r="BJ104" s="58"/>
      <c r="BK104" s="97"/>
      <c r="BL104" s="4"/>
      <c r="BM104" s="20"/>
      <c r="BN104" s="111"/>
      <c r="BO104" s="20"/>
      <c r="BP104" s="87"/>
      <c r="BQ104" s="93"/>
      <c r="BR104" s="5"/>
      <c r="BS104" s="58"/>
      <c r="BT104" s="97"/>
      <c r="BU104" s="4"/>
      <c r="BV104" s="20"/>
      <c r="BW104" s="111"/>
      <c r="BX104" s="20"/>
      <c r="BY104" s="87"/>
      <c r="BZ104" s="93"/>
      <c r="CA104" s="97"/>
      <c r="CB104" s="6"/>
      <c r="CC104" s="5"/>
      <c r="CD104" s="6"/>
      <c r="CE104" s="20"/>
      <c r="CF104" s="3"/>
      <c r="CG104" s="20"/>
      <c r="CH104" s="3"/>
      <c r="CI104" s="27"/>
      <c r="CJ104" s="6"/>
      <c r="CK104" s="20"/>
      <c r="CL104" s="8"/>
      <c r="CM104" s="20"/>
      <c r="CN104" s="9"/>
      <c r="CO104" s="27"/>
    </row>
    <row r="105" spans="1:93" x14ac:dyDescent="0.25">
      <c r="A105" s="5"/>
      <c r="B105" s="58">
        <v>185698</v>
      </c>
      <c r="C105" s="97" t="s">
        <v>122</v>
      </c>
      <c r="D105" s="6">
        <v>47</v>
      </c>
      <c r="E105" s="20">
        <v>519</v>
      </c>
      <c r="F105" s="87">
        <f t="shared" si="252"/>
        <v>-1.890359168241966E-2</v>
      </c>
      <c r="G105" s="20">
        <v>79</v>
      </c>
      <c r="H105" s="87">
        <f t="shared" si="230"/>
        <v>-0.19387755102040816</v>
      </c>
      <c r="I105" s="200">
        <f t="shared" si="231"/>
        <v>1.6808510638297873</v>
      </c>
      <c r="J105" s="5"/>
      <c r="K105" s="58">
        <v>185698</v>
      </c>
      <c r="L105" s="97" t="s">
        <v>122</v>
      </c>
      <c r="M105" s="6">
        <v>50</v>
      </c>
      <c r="N105" s="20">
        <v>529</v>
      </c>
      <c r="O105" s="87">
        <f t="shared" si="253"/>
        <v>1.3409961685823755E-2</v>
      </c>
      <c r="P105" s="20">
        <v>98</v>
      </c>
      <c r="Q105" s="87">
        <f t="shared" si="255"/>
        <v>-9.2592592592592587E-2</v>
      </c>
      <c r="R105" s="200">
        <f t="shared" si="249"/>
        <v>1.96</v>
      </c>
      <c r="S105" s="5"/>
      <c r="T105" s="58">
        <v>185698</v>
      </c>
      <c r="U105" s="97" t="s">
        <v>122</v>
      </c>
      <c r="V105" s="6">
        <v>50</v>
      </c>
      <c r="W105" s="20">
        <v>522</v>
      </c>
      <c r="X105" s="87">
        <f t="shared" si="254"/>
        <v>-0.1400329489291598</v>
      </c>
      <c r="Y105" s="20">
        <v>108</v>
      </c>
      <c r="Z105" s="87">
        <f t="shared" si="256"/>
        <v>0.38461538461538464</v>
      </c>
      <c r="AA105" s="200">
        <f t="shared" si="250"/>
        <v>2.16</v>
      </c>
      <c r="AB105" s="5"/>
      <c r="AC105" s="58">
        <v>185698</v>
      </c>
      <c r="AD105" s="97" t="s">
        <v>122</v>
      </c>
      <c r="AE105" s="6">
        <v>50</v>
      </c>
      <c r="AF105" s="20">
        <v>607</v>
      </c>
      <c r="AG105" s="87">
        <f t="shared" si="159"/>
        <v>9.5667870036101083E-2</v>
      </c>
      <c r="AH105" s="20">
        <v>78</v>
      </c>
      <c r="AI105" s="87">
        <f t="shared" si="160"/>
        <v>-0.22772277227722773</v>
      </c>
      <c r="AJ105" s="200">
        <f t="shared" si="196"/>
        <v>1.56</v>
      </c>
      <c r="AK105" s="6">
        <v>50</v>
      </c>
      <c r="AL105" s="20">
        <v>554</v>
      </c>
      <c r="AM105" s="166">
        <f t="shared" si="212"/>
        <v>-0.13302034428794993</v>
      </c>
      <c r="AN105" s="20">
        <v>101</v>
      </c>
      <c r="AO105" s="87">
        <f t="shared" si="213"/>
        <v>0.16091954022988506</v>
      </c>
      <c r="AP105" s="200">
        <f t="shared" si="197"/>
        <v>2.02</v>
      </c>
      <c r="AQ105" s="75"/>
      <c r="AR105" s="58">
        <v>185698</v>
      </c>
      <c r="AS105" s="97" t="s">
        <v>122</v>
      </c>
      <c r="AT105" s="4">
        <v>50</v>
      </c>
      <c r="AU105" s="20">
        <v>639</v>
      </c>
      <c r="AV105" s="166">
        <f t="shared" si="243"/>
        <v>-1.9938650306748466E-2</v>
      </c>
      <c r="AW105" s="20">
        <v>87</v>
      </c>
      <c r="AX105" s="87">
        <f t="shared" si="244"/>
        <v>0.17567567567567569</v>
      </c>
      <c r="AY105" s="93">
        <f t="shared" si="214"/>
        <v>1.74</v>
      </c>
      <c r="AZ105" s="5"/>
      <c r="BA105" s="58">
        <v>185698</v>
      </c>
      <c r="BB105" s="97" t="s">
        <v>122</v>
      </c>
      <c r="BC105" s="4">
        <v>50</v>
      </c>
      <c r="BD105" s="20">
        <v>652</v>
      </c>
      <c r="BE105" s="166">
        <f t="shared" si="251"/>
        <v>-4.1176470588235294E-2</v>
      </c>
      <c r="BF105" s="20">
        <v>74</v>
      </c>
      <c r="BG105" s="87">
        <f t="shared" si="258"/>
        <v>-0.29523809523809524</v>
      </c>
      <c r="BH105" s="93">
        <f t="shared" si="247"/>
        <v>1.48</v>
      </c>
      <c r="BI105" s="5"/>
      <c r="BJ105" s="58">
        <v>185698</v>
      </c>
      <c r="BK105" s="97" t="s">
        <v>122</v>
      </c>
      <c r="BL105" s="4">
        <v>50</v>
      </c>
      <c r="BM105" s="20">
        <v>680</v>
      </c>
      <c r="BN105" s="111">
        <f t="shared" si="236"/>
        <v>5.5900621118012424E-2</v>
      </c>
      <c r="BO105" s="20">
        <v>105</v>
      </c>
      <c r="BP105" s="87">
        <f t="shared" si="248"/>
        <v>9.375E-2</v>
      </c>
      <c r="BQ105" s="93">
        <f t="shared" si="237"/>
        <v>2.1</v>
      </c>
      <c r="BR105" s="5"/>
      <c r="BS105" s="58">
        <v>185698</v>
      </c>
      <c r="BT105" s="97" t="s">
        <v>122</v>
      </c>
      <c r="BU105" s="4">
        <v>55</v>
      </c>
      <c r="BV105" s="20">
        <v>644</v>
      </c>
      <c r="BW105" s="111">
        <f t="shared" si="238"/>
        <v>-0.40037243947858475</v>
      </c>
      <c r="BX105" s="20">
        <v>96</v>
      </c>
      <c r="BY105" s="87">
        <f t="shared" si="239"/>
        <v>-0.4606741573033708</v>
      </c>
      <c r="BZ105" s="93">
        <f t="shared" si="240"/>
        <v>1.7454545454545454</v>
      </c>
      <c r="CA105" s="97"/>
      <c r="CB105" s="6">
        <v>185698</v>
      </c>
      <c r="CC105" s="5" t="s">
        <v>122</v>
      </c>
      <c r="CD105" s="6">
        <v>55</v>
      </c>
      <c r="CE105" s="20">
        <v>1074</v>
      </c>
      <c r="CF105" s="3">
        <f t="shared" si="259"/>
        <v>-4.0214477211796246E-2</v>
      </c>
      <c r="CG105" s="20">
        <v>178</v>
      </c>
      <c r="CH105" s="3">
        <f t="shared" si="260"/>
        <v>0.11949685534591195</v>
      </c>
      <c r="CI105" s="27">
        <f t="shared" si="224"/>
        <v>3.2363636363636363</v>
      </c>
      <c r="CJ105" s="6">
        <v>55</v>
      </c>
      <c r="CK105" s="20">
        <v>1119</v>
      </c>
      <c r="CL105" s="8">
        <v>0.43830334190231363</v>
      </c>
      <c r="CM105" s="20">
        <v>159</v>
      </c>
      <c r="CN105" s="9">
        <v>0.14388489208633093</v>
      </c>
      <c r="CO105" s="27">
        <f t="shared" si="232"/>
        <v>2.8909090909090911</v>
      </c>
    </row>
    <row r="106" spans="1:93" x14ac:dyDescent="0.25">
      <c r="A106" s="5"/>
      <c r="B106" s="58">
        <v>185879</v>
      </c>
      <c r="C106" s="97" t="s">
        <v>66</v>
      </c>
      <c r="D106" s="6">
        <v>95</v>
      </c>
      <c r="E106" s="20">
        <v>1725</v>
      </c>
      <c r="F106" s="87">
        <f t="shared" si="252"/>
        <v>3.1698564593301434E-2</v>
      </c>
      <c r="G106" s="20">
        <v>180</v>
      </c>
      <c r="H106" s="87">
        <f t="shared" si="230"/>
        <v>3.4482758620689655E-2</v>
      </c>
      <c r="I106" s="200">
        <f t="shared" si="231"/>
        <v>1.8947368421052631</v>
      </c>
      <c r="J106" s="5"/>
      <c r="K106" s="58">
        <v>185879</v>
      </c>
      <c r="L106" s="97" t="s">
        <v>66</v>
      </c>
      <c r="M106" s="6">
        <v>95</v>
      </c>
      <c r="N106" s="20">
        <v>1672</v>
      </c>
      <c r="O106" s="87">
        <f t="shared" si="253"/>
        <v>4.1744548286604365E-2</v>
      </c>
      <c r="P106" s="20">
        <v>174</v>
      </c>
      <c r="Q106" s="87">
        <f t="shared" si="255"/>
        <v>6.7484662576687116E-2</v>
      </c>
      <c r="R106" s="200">
        <f t="shared" si="249"/>
        <v>1.831578947368421</v>
      </c>
      <c r="S106" s="5"/>
      <c r="T106" s="58">
        <v>185879</v>
      </c>
      <c r="U106" s="97" t="s">
        <v>66</v>
      </c>
      <c r="V106" s="6">
        <v>95</v>
      </c>
      <c r="W106" s="20">
        <v>1605</v>
      </c>
      <c r="X106" s="87">
        <f t="shared" si="254"/>
        <v>0.17841409691629956</v>
      </c>
      <c r="Y106" s="20">
        <v>163</v>
      </c>
      <c r="Z106" s="87">
        <f t="shared" si="256"/>
        <v>0.13986013986013987</v>
      </c>
      <c r="AA106" s="200">
        <f t="shared" si="250"/>
        <v>1.7157894736842105</v>
      </c>
      <c r="AB106" s="5"/>
      <c r="AC106" s="58">
        <v>185879</v>
      </c>
      <c r="AD106" s="97" t="s">
        <v>66</v>
      </c>
      <c r="AE106" s="6">
        <v>95</v>
      </c>
      <c r="AF106" s="20">
        <v>1362</v>
      </c>
      <c r="AG106" s="87">
        <f t="shared" si="159"/>
        <v>2.5602409638554216E-2</v>
      </c>
      <c r="AH106" s="20">
        <v>143</v>
      </c>
      <c r="AI106" s="87">
        <f t="shared" si="160"/>
        <v>0.14399999999999999</v>
      </c>
      <c r="AJ106" s="200">
        <f t="shared" si="196"/>
        <v>1.5052631578947369</v>
      </c>
      <c r="AK106" s="6">
        <v>95</v>
      </c>
      <c r="AL106" s="20">
        <v>1328</v>
      </c>
      <c r="AM106" s="166">
        <f t="shared" si="212"/>
        <v>1.9969278033794162E-2</v>
      </c>
      <c r="AN106" s="20">
        <v>125</v>
      </c>
      <c r="AO106" s="87">
        <f t="shared" si="213"/>
        <v>2.4590163934426229E-2</v>
      </c>
      <c r="AP106" s="200">
        <f t="shared" si="197"/>
        <v>1.3157894736842106</v>
      </c>
      <c r="AQ106" s="75"/>
      <c r="AR106" s="58">
        <v>185879</v>
      </c>
      <c r="AS106" s="97" t="s">
        <v>66</v>
      </c>
      <c r="AT106" s="4">
        <v>95</v>
      </c>
      <c r="AU106" s="20">
        <v>1302</v>
      </c>
      <c r="AV106" s="166">
        <f t="shared" si="243"/>
        <v>-5.9248554913294796E-2</v>
      </c>
      <c r="AW106" s="20">
        <v>122</v>
      </c>
      <c r="AX106" s="87">
        <f t="shared" si="244"/>
        <v>-0.12857142857142856</v>
      </c>
      <c r="AY106" s="93">
        <f t="shared" si="214"/>
        <v>1.2842105263157895</v>
      </c>
      <c r="AZ106" s="5"/>
      <c r="BA106" s="58">
        <v>185879</v>
      </c>
      <c r="BB106" s="97" t="s">
        <v>66</v>
      </c>
      <c r="BC106" s="4">
        <v>95</v>
      </c>
      <c r="BD106" s="20">
        <v>1384</v>
      </c>
      <c r="BE106" s="166">
        <f t="shared" si="251"/>
        <v>-0.14778325123152711</v>
      </c>
      <c r="BF106" s="20">
        <v>140</v>
      </c>
      <c r="BG106" s="87">
        <f t="shared" si="258"/>
        <v>-0.15662650602409639</v>
      </c>
      <c r="BH106" s="93">
        <f t="shared" si="247"/>
        <v>1.4736842105263157</v>
      </c>
      <c r="BI106" s="5"/>
      <c r="BJ106" s="58">
        <v>185879</v>
      </c>
      <c r="BK106" s="97" t="s">
        <v>66</v>
      </c>
      <c r="BL106" s="4">
        <v>95</v>
      </c>
      <c r="BM106" s="20">
        <v>1624</v>
      </c>
      <c r="BN106" s="111">
        <f t="shared" si="236"/>
        <v>-6.5592635212888384E-2</v>
      </c>
      <c r="BO106" s="20">
        <v>166</v>
      </c>
      <c r="BP106" s="87">
        <f t="shared" si="248"/>
        <v>-0.10752688172043011</v>
      </c>
      <c r="BQ106" s="93">
        <f t="shared" si="237"/>
        <v>1.7473684210526317</v>
      </c>
      <c r="BR106" s="5"/>
      <c r="BS106" s="58">
        <v>185879</v>
      </c>
      <c r="BT106" s="97" t="s">
        <v>66</v>
      </c>
      <c r="BU106" s="4">
        <v>125</v>
      </c>
      <c r="BV106" s="20">
        <v>1738</v>
      </c>
      <c r="BW106" s="111">
        <f t="shared" si="238"/>
        <v>4.8250904704463207E-2</v>
      </c>
      <c r="BX106" s="20">
        <v>186</v>
      </c>
      <c r="BY106" s="87">
        <f t="shared" si="239"/>
        <v>-0.11848341232227488</v>
      </c>
      <c r="BZ106" s="93">
        <f t="shared" si="240"/>
        <v>1.488</v>
      </c>
      <c r="CA106" s="97"/>
      <c r="CB106" s="6">
        <v>185879</v>
      </c>
      <c r="CC106" s="5" t="s">
        <v>66</v>
      </c>
      <c r="CD106" s="6">
        <v>115</v>
      </c>
      <c r="CE106" s="20">
        <v>1658</v>
      </c>
      <c r="CF106" s="3">
        <f t="shared" si="259"/>
        <v>2.3456790123456792E-2</v>
      </c>
      <c r="CG106" s="20">
        <v>211</v>
      </c>
      <c r="CH106" s="3">
        <f t="shared" si="260"/>
        <v>0.28658536585365851</v>
      </c>
      <c r="CI106" s="27">
        <f t="shared" si="224"/>
        <v>1.8347826086956522</v>
      </c>
      <c r="CJ106" s="6">
        <v>115</v>
      </c>
      <c r="CK106" s="20">
        <v>1620</v>
      </c>
      <c r="CL106" s="8">
        <v>-1.758641600970285E-2</v>
      </c>
      <c r="CM106" s="20">
        <v>164</v>
      </c>
      <c r="CN106" s="9">
        <v>-0.22641509433962265</v>
      </c>
      <c r="CO106" s="27">
        <f t="shared" si="232"/>
        <v>1.4260869565217391</v>
      </c>
    </row>
    <row r="107" spans="1:93" x14ac:dyDescent="0.25">
      <c r="A107" s="5"/>
      <c r="B107" s="58">
        <v>185240</v>
      </c>
      <c r="C107" s="97" t="s">
        <v>163</v>
      </c>
      <c r="D107" s="6">
        <v>42</v>
      </c>
      <c r="E107" s="20">
        <v>1415</v>
      </c>
      <c r="F107" s="87">
        <f t="shared" si="252"/>
        <v>-7.0302233902759526E-2</v>
      </c>
      <c r="G107" s="20">
        <v>125</v>
      </c>
      <c r="H107" s="87">
        <f t="shared" si="230"/>
        <v>-0.14965986394557823</v>
      </c>
      <c r="I107" s="200">
        <f t="shared" si="231"/>
        <v>2.9761904761904763</v>
      </c>
      <c r="J107" s="5"/>
      <c r="K107" s="58">
        <v>185240</v>
      </c>
      <c r="L107" s="97" t="s">
        <v>163</v>
      </c>
      <c r="M107" s="6">
        <v>40</v>
      </c>
      <c r="N107" s="20">
        <v>1522</v>
      </c>
      <c r="O107" s="87">
        <f t="shared" si="253"/>
        <v>-0.1732753938077132</v>
      </c>
      <c r="P107" s="20">
        <v>147</v>
      </c>
      <c r="Q107" s="87">
        <f t="shared" si="255"/>
        <v>-0.15028901734104047</v>
      </c>
      <c r="R107" s="200">
        <f t="shared" si="249"/>
        <v>3.6749999999999998</v>
      </c>
      <c r="S107" s="5"/>
      <c r="T107" s="58">
        <v>185240</v>
      </c>
      <c r="U107" s="97" t="s">
        <v>163</v>
      </c>
      <c r="V107" s="6">
        <v>40</v>
      </c>
      <c r="W107" s="20">
        <v>1841</v>
      </c>
      <c r="X107" s="87">
        <f t="shared" si="254"/>
        <v>0.30938833570412516</v>
      </c>
      <c r="Y107" s="20">
        <v>173</v>
      </c>
      <c r="Z107" s="87">
        <f t="shared" si="256"/>
        <v>0.74747474747474751</v>
      </c>
      <c r="AA107" s="200">
        <f t="shared" si="250"/>
        <v>4.3250000000000002</v>
      </c>
      <c r="AB107" s="5"/>
      <c r="AC107" s="58">
        <v>185240</v>
      </c>
      <c r="AD107" s="97" t="s">
        <v>163</v>
      </c>
      <c r="AE107" s="6">
        <v>30</v>
      </c>
      <c r="AF107" s="20">
        <v>1406</v>
      </c>
      <c r="AG107" s="87">
        <f t="shared" si="159"/>
        <v>6.3540090771558241E-2</v>
      </c>
      <c r="AH107" s="20">
        <v>99</v>
      </c>
      <c r="AI107" s="87">
        <f t="shared" si="160"/>
        <v>0.1</v>
      </c>
      <c r="AJ107" s="200">
        <f t="shared" si="196"/>
        <v>3.3</v>
      </c>
      <c r="AK107" s="6">
        <v>30</v>
      </c>
      <c r="AL107" s="20">
        <v>1322</v>
      </c>
      <c r="AM107" s="166">
        <f t="shared" si="212"/>
        <v>-0.33800701051577364</v>
      </c>
      <c r="AN107" s="20">
        <v>90</v>
      </c>
      <c r="AO107" s="87">
        <f t="shared" si="213"/>
        <v>-0.51871657754010692</v>
      </c>
      <c r="AP107" s="200">
        <f t="shared" si="197"/>
        <v>3</v>
      </c>
      <c r="AQ107" s="75"/>
      <c r="AR107" s="58">
        <v>185240</v>
      </c>
      <c r="AS107" s="97" t="s">
        <v>163</v>
      </c>
      <c r="AT107" s="4">
        <v>30</v>
      </c>
      <c r="AU107" s="20">
        <v>1997</v>
      </c>
      <c r="AV107" s="173" t="s">
        <v>129</v>
      </c>
      <c r="AW107" s="20">
        <v>187</v>
      </c>
      <c r="AX107" s="165" t="s">
        <v>129</v>
      </c>
      <c r="AY107" s="93">
        <f t="shared" si="214"/>
        <v>6.2333333333333334</v>
      </c>
      <c r="AZ107" s="5"/>
      <c r="BA107" s="58"/>
      <c r="BB107" s="97"/>
      <c r="BC107" s="4"/>
      <c r="BD107" s="20"/>
      <c r="BE107" s="166"/>
      <c r="BF107" s="20"/>
      <c r="BG107" s="87"/>
      <c r="BH107" s="93"/>
      <c r="BI107" s="5"/>
      <c r="BJ107" s="58"/>
      <c r="BK107" s="97"/>
      <c r="BL107" s="4"/>
      <c r="BM107" s="20"/>
      <c r="BN107" s="111"/>
      <c r="BO107" s="20"/>
      <c r="BP107" s="87"/>
      <c r="BQ107" s="93"/>
      <c r="BR107" s="5"/>
      <c r="BS107" s="58"/>
      <c r="BT107" s="97"/>
      <c r="BU107" s="4"/>
      <c r="BV107" s="20"/>
      <c r="BW107" s="111"/>
      <c r="BX107" s="20"/>
      <c r="BY107" s="87"/>
      <c r="BZ107" s="93"/>
      <c r="CA107" s="97"/>
      <c r="CB107" s="6"/>
      <c r="CC107" s="5"/>
      <c r="CD107" s="6"/>
      <c r="CE107" s="20"/>
      <c r="CF107" s="3"/>
      <c r="CG107" s="20"/>
      <c r="CH107" s="3"/>
      <c r="CI107" s="27"/>
      <c r="CJ107" s="6"/>
      <c r="CK107" s="20"/>
      <c r="CL107" s="8"/>
      <c r="CM107" s="20"/>
      <c r="CN107" s="9"/>
      <c r="CO107" s="27"/>
    </row>
    <row r="108" spans="1:93" x14ac:dyDescent="0.25">
      <c r="A108" s="5"/>
      <c r="B108" s="58">
        <v>185880</v>
      </c>
      <c r="C108" s="97" t="s">
        <v>67</v>
      </c>
      <c r="D108" s="6">
        <v>101</v>
      </c>
      <c r="E108" s="20">
        <v>2282</v>
      </c>
      <c r="F108" s="87">
        <f t="shared" si="252"/>
        <v>0.15078164397377711</v>
      </c>
      <c r="G108" s="20">
        <v>222</v>
      </c>
      <c r="H108" s="87">
        <f t="shared" si="230"/>
        <v>0.12690355329949238</v>
      </c>
      <c r="I108" s="200">
        <f t="shared" si="231"/>
        <v>2.1980198019801982</v>
      </c>
      <c r="J108" s="5"/>
      <c r="K108" s="58">
        <v>185880</v>
      </c>
      <c r="L108" s="97" t="s">
        <v>67</v>
      </c>
      <c r="M108" s="6">
        <v>101</v>
      </c>
      <c r="N108" s="20">
        <v>1983</v>
      </c>
      <c r="O108" s="87">
        <f t="shared" si="253"/>
        <v>1.5151515151515152E-3</v>
      </c>
      <c r="P108" s="20">
        <v>197</v>
      </c>
      <c r="Q108" s="87">
        <f t="shared" si="255"/>
        <v>-4.3689320388349516E-2</v>
      </c>
      <c r="R108" s="200">
        <f t="shared" si="249"/>
        <v>1.9504950495049505</v>
      </c>
      <c r="S108" s="5"/>
      <c r="T108" s="58">
        <v>185880</v>
      </c>
      <c r="U108" s="97" t="s">
        <v>67</v>
      </c>
      <c r="V108" s="6">
        <v>101</v>
      </c>
      <c r="W108" s="20">
        <v>1980</v>
      </c>
      <c r="X108" s="87">
        <f t="shared" si="254"/>
        <v>3.6106750392464679E-2</v>
      </c>
      <c r="Y108" s="20">
        <v>206</v>
      </c>
      <c r="Z108" s="87">
        <f t="shared" si="256"/>
        <v>0.19767441860465115</v>
      </c>
      <c r="AA108" s="200">
        <f t="shared" si="250"/>
        <v>2.0396039603960396</v>
      </c>
      <c r="AB108" s="5"/>
      <c r="AC108" s="58">
        <v>185880</v>
      </c>
      <c r="AD108" s="97" t="s">
        <v>67</v>
      </c>
      <c r="AE108" s="6">
        <v>95</v>
      </c>
      <c r="AF108" s="20">
        <v>1911</v>
      </c>
      <c r="AG108" s="87">
        <f t="shared" si="159"/>
        <v>7.1188340807174885E-2</v>
      </c>
      <c r="AH108" s="20">
        <v>172</v>
      </c>
      <c r="AI108" s="87">
        <f t="shared" si="160"/>
        <v>8.8607594936708861E-2</v>
      </c>
      <c r="AJ108" s="200">
        <f t="shared" si="196"/>
        <v>1.8105263157894738</v>
      </c>
      <c r="AK108" s="6">
        <v>95</v>
      </c>
      <c r="AL108" s="20">
        <v>1784</v>
      </c>
      <c r="AM108" s="166">
        <f t="shared" si="212"/>
        <v>-3.9827771797631861E-2</v>
      </c>
      <c r="AN108" s="20">
        <v>158</v>
      </c>
      <c r="AO108" s="87">
        <f t="shared" si="213"/>
        <v>-0.13661202185792351</v>
      </c>
      <c r="AP108" s="200">
        <f t="shared" si="197"/>
        <v>1.6631578947368422</v>
      </c>
      <c r="AQ108" s="75"/>
      <c r="AR108" s="58">
        <v>185880</v>
      </c>
      <c r="AS108" s="97" t="s">
        <v>67</v>
      </c>
      <c r="AT108" s="4">
        <v>95</v>
      </c>
      <c r="AU108" s="20">
        <v>1858</v>
      </c>
      <c r="AV108" s="166">
        <f>(AU108-BD108)/ABS(BD108)</f>
        <v>-0.13339552238805971</v>
      </c>
      <c r="AW108" s="20">
        <v>183</v>
      </c>
      <c r="AX108" s="87">
        <f>(AW108-BF108)/ABS(BF108)</f>
        <v>-0.11165048543689321</v>
      </c>
      <c r="AY108" s="93">
        <f t="shared" si="214"/>
        <v>1.9263157894736842</v>
      </c>
      <c r="AZ108" s="5"/>
      <c r="BA108" s="58">
        <v>185880</v>
      </c>
      <c r="BB108" s="97" t="s">
        <v>67</v>
      </c>
      <c r="BC108" s="4">
        <v>110</v>
      </c>
      <c r="BD108" s="20">
        <v>2144</v>
      </c>
      <c r="BE108" s="166">
        <f t="shared" si="251"/>
        <v>-7.903780068728522E-2</v>
      </c>
      <c r="BF108" s="20">
        <v>206</v>
      </c>
      <c r="BG108" s="87">
        <f t="shared" si="258"/>
        <v>-0.16599190283400811</v>
      </c>
      <c r="BH108" s="93">
        <f t="shared" si="247"/>
        <v>1.8727272727272728</v>
      </c>
      <c r="BI108" s="5"/>
      <c r="BJ108" s="58">
        <v>185880</v>
      </c>
      <c r="BK108" s="97" t="s">
        <v>67</v>
      </c>
      <c r="BL108" s="4">
        <v>110</v>
      </c>
      <c r="BM108" s="20">
        <v>2328</v>
      </c>
      <c r="BN108" s="111">
        <f t="shared" si="236"/>
        <v>-5.9777967549103327E-3</v>
      </c>
      <c r="BO108" s="20">
        <v>247</v>
      </c>
      <c r="BP108" s="87">
        <f t="shared" si="248"/>
        <v>8.1632653061224497E-3</v>
      </c>
      <c r="BQ108" s="93">
        <f t="shared" si="237"/>
        <v>2.2454545454545456</v>
      </c>
      <c r="BR108" s="5"/>
      <c r="BS108" s="58">
        <v>185880</v>
      </c>
      <c r="BT108" s="97" t="s">
        <v>67</v>
      </c>
      <c r="BU108" s="4">
        <v>140</v>
      </c>
      <c r="BV108" s="20">
        <v>2342</v>
      </c>
      <c r="BW108" s="111">
        <f t="shared" si="238"/>
        <v>5.6382498872350022E-2</v>
      </c>
      <c r="BX108" s="20">
        <v>245</v>
      </c>
      <c r="BY108" s="87">
        <f t="shared" si="239"/>
        <v>-8.2397003745318345E-2</v>
      </c>
      <c r="BZ108" s="93">
        <f t="shared" si="240"/>
        <v>1.75</v>
      </c>
      <c r="CA108" s="97"/>
      <c r="CB108" s="6">
        <v>185880</v>
      </c>
      <c r="CC108" s="5" t="s">
        <v>67</v>
      </c>
      <c r="CD108" s="6">
        <v>140</v>
      </c>
      <c r="CE108" s="20">
        <v>2217</v>
      </c>
      <c r="CF108" s="3">
        <f t="shared" si="259"/>
        <v>5.2206929283341245E-2</v>
      </c>
      <c r="CG108" s="20">
        <v>267</v>
      </c>
      <c r="CH108" s="3">
        <f t="shared" si="260"/>
        <v>3.0888030888030889E-2</v>
      </c>
      <c r="CI108" s="27">
        <f t="shared" si="224"/>
        <v>1.9071428571428573</v>
      </c>
      <c r="CJ108" s="6">
        <v>140</v>
      </c>
      <c r="CK108" s="20">
        <v>2107</v>
      </c>
      <c r="CL108" s="8">
        <v>4.9302788844621512E-2</v>
      </c>
      <c r="CM108" s="20">
        <v>259</v>
      </c>
      <c r="CN108" s="9">
        <v>4.4354838709677422E-2</v>
      </c>
      <c r="CO108" s="27">
        <f t="shared" si="232"/>
        <v>1.85</v>
      </c>
    </row>
    <row r="109" spans="1:93" x14ac:dyDescent="0.25">
      <c r="A109" s="5"/>
      <c r="B109" s="58">
        <v>185238</v>
      </c>
      <c r="C109" s="97" t="s">
        <v>153</v>
      </c>
      <c r="D109" s="6">
        <v>80</v>
      </c>
      <c r="E109" s="20">
        <v>1419</v>
      </c>
      <c r="F109" s="87">
        <f t="shared" si="252"/>
        <v>-6.2747688243064731E-2</v>
      </c>
      <c r="G109" s="20">
        <v>169</v>
      </c>
      <c r="H109" s="87">
        <f t="shared" si="230"/>
        <v>-0.16748768472906403</v>
      </c>
      <c r="I109" s="200">
        <f t="shared" si="231"/>
        <v>2.1124999999999998</v>
      </c>
      <c r="J109" s="5"/>
      <c r="K109" s="58">
        <v>185238</v>
      </c>
      <c r="L109" s="97" t="s">
        <v>153</v>
      </c>
      <c r="M109" s="6">
        <v>80</v>
      </c>
      <c r="N109" s="20">
        <v>1514</v>
      </c>
      <c r="O109" s="87">
        <f t="shared" si="253"/>
        <v>-5.9627329192546583E-2</v>
      </c>
      <c r="P109" s="20">
        <v>203</v>
      </c>
      <c r="Q109" s="87">
        <f t="shared" si="255"/>
        <v>9.9502487562189053E-3</v>
      </c>
      <c r="R109" s="200">
        <f t="shared" si="249"/>
        <v>2.5375000000000001</v>
      </c>
      <c r="S109" s="5"/>
      <c r="T109" s="58">
        <v>185238</v>
      </c>
      <c r="U109" s="97" t="s">
        <v>153</v>
      </c>
      <c r="V109" s="6">
        <v>80</v>
      </c>
      <c r="W109" s="20">
        <v>1610</v>
      </c>
      <c r="X109" s="87">
        <f t="shared" si="254"/>
        <v>0.27474267616785431</v>
      </c>
      <c r="Y109" s="20">
        <v>201</v>
      </c>
      <c r="Z109" s="87">
        <f t="shared" si="256"/>
        <v>0.28846153846153844</v>
      </c>
      <c r="AA109" s="200">
        <f t="shared" si="250"/>
        <v>2.5125000000000002</v>
      </c>
      <c r="AB109" s="5"/>
      <c r="AC109" s="58">
        <v>185238</v>
      </c>
      <c r="AD109" s="97" t="s">
        <v>153</v>
      </c>
      <c r="AE109" s="6">
        <v>80</v>
      </c>
      <c r="AF109" s="20">
        <v>1263</v>
      </c>
      <c r="AG109" s="87">
        <f t="shared" si="159"/>
        <v>9.2560553633217996E-2</v>
      </c>
      <c r="AH109" s="20">
        <v>156</v>
      </c>
      <c r="AI109" s="87">
        <f t="shared" si="160"/>
        <v>6.8493150684931503E-2</v>
      </c>
      <c r="AJ109" s="200">
        <f t="shared" si="196"/>
        <v>1.95</v>
      </c>
      <c r="AK109" s="6">
        <v>40</v>
      </c>
      <c r="AL109" s="20">
        <v>1156</v>
      </c>
      <c r="AM109" s="166">
        <f t="shared" si="212"/>
        <v>-0.12951807228915663</v>
      </c>
      <c r="AN109" s="20">
        <v>146</v>
      </c>
      <c r="AO109" s="87">
        <f t="shared" si="213"/>
        <v>-0.1657142857142857</v>
      </c>
      <c r="AP109" s="200">
        <f t="shared" si="197"/>
        <v>3.65</v>
      </c>
      <c r="AQ109" s="75"/>
      <c r="AR109" s="58">
        <v>185238</v>
      </c>
      <c r="AS109" s="97" t="s">
        <v>153</v>
      </c>
      <c r="AT109" s="4">
        <v>40</v>
      </c>
      <c r="AU109" s="20">
        <v>1328</v>
      </c>
      <c r="AV109" s="166">
        <f>(AU109-BD109)/ABS(BD109)</f>
        <v>-0.28021680216802169</v>
      </c>
      <c r="AW109" s="20">
        <v>175</v>
      </c>
      <c r="AX109" s="87">
        <f>(AW109-BF109)/ABS(BF109)</f>
        <v>-0.125</v>
      </c>
      <c r="AY109" s="93">
        <f t="shared" si="214"/>
        <v>4.375</v>
      </c>
      <c r="AZ109" s="5"/>
      <c r="BA109" s="58">
        <v>185238</v>
      </c>
      <c r="BB109" s="97" t="s">
        <v>153</v>
      </c>
      <c r="BC109" s="4">
        <v>40</v>
      </c>
      <c r="BD109" s="20">
        <v>1845</v>
      </c>
      <c r="BE109" s="166" t="s">
        <v>129</v>
      </c>
      <c r="BF109" s="20">
        <v>200</v>
      </c>
      <c r="BG109" s="87" t="s">
        <v>129</v>
      </c>
      <c r="BH109" s="93">
        <f t="shared" si="247"/>
        <v>5</v>
      </c>
      <c r="BI109" s="5"/>
      <c r="BJ109" s="58"/>
      <c r="BK109" s="97"/>
      <c r="BL109" s="4"/>
      <c r="BM109" s="20"/>
      <c r="BN109" s="111"/>
      <c r="BO109" s="20"/>
      <c r="BP109" s="87"/>
      <c r="BQ109" s="93"/>
      <c r="BR109" s="5"/>
      <c r="BS109" s="58"/>
      <c r="BT109" s="97"/>
      <c r="BU109" s="4"/>
      <c r="BV109" s="20"/>
      <c r="BW109" s="111"/>
      <c r="BX109" s="20"/>
      <c r="BY109" s="87"/>
      <c r="BZ109" s="93"/>
      <c r="CA109" s="97"/>
      <c r="CB109" s="6"/>
      <c r="CC109" s="5"/>
      <c r="CD109" s="6"/>
      <c r="CE109" s="20"/>
      <c r="CF109" s="3"/>
      <c r="CG109" s="20"/>
      <c r="CH109" s="3"/>
      <c r="CI109" s="27"/>
      <c r="CJ109" s="6"/>
      <c r="CK109" s="20"/>
      <c r="CL109" s="8"/>
      <c r="CM109" s="20"/>
      <c r="CN109" s="9"/>
      <c r="CO109" s="27"/>
    </row>
    <row r="110" spans="1:93" x14ac:dyDescent="0.25">
      <c r="A110" s="5"/>
      <c r="B110" s="58">
        <v>185881</v>
      </c>
      <c r="C110" s="97" t="s">
        <v>68</v>
      </c>
      <c r="D110" s="6">
        <v>155</v>
      </c>
      <c r="E110" s="20">
        <v>2594</v>
      </c>
      <c r="F110" s="87">
        <f t="shared" si="252"/>
        <v>2.2870662460567823E-2</v>
      </c>
      <c r="G110" s="20">
        <v>426</v>
      </c>
      <c r="H110" s="87">
        <f t="shared" si="230"/>
        <v>2.8985507246376812E-2</v>
      </c>
      <c r="I110" s="200">
        <f t="shared" si="231"/>
        <v>2.7483870967741937</v>
      </c>
      <c r="J110" s="5"/>
      <c r="K110" s="58">
        <v>185881</v>
      </c>
      <c r="L110" s="97" t="s">
        <v>68</v>
      </c>
      <c r="M110" s="6">
        <v>155</v>
      </c>
      <c r="N110" s="20">
        <v>2536</v>
      </c>
      <c r="O110" s="87">
        <f t="shared" si="253"/>
        <v>-3.5007610350076102E-2</v>
      </c>
      <c r="P110" s="20">
        <v>414</v>
      </c>
      <c r="Q110" s="87">
        <f t="shared" si="255"/>
        <v>1.4705882352941176E-2</v>
      </c>
      <c r="R110" s="200">
        <f t="shared" si="249"/>
        <v>2.6709677419354838</v>
      </c>
      <c r="S110" s="5"/>
      <c r="T110" s="58">
        <v>185881</v>
      </c>
      <c r="U110" s="97" t="s">
        <v>68</v>
      </c>
      <c r="V110" s="6">
        <v>155</v>
      </c>
      <c r="W110" s="20">
        <v>2628</v>
      </c>
      <c r="X110" s="87">
        <f t="shared" si="254"/>
        <v>0.13618677042801555</v>
      </c>
      <c r="Y110" s="20">
        <v>408</v>
      </c>
      <c r="Z110" s="87">
        <f t="shared" si="256"/>
        <v>0.14606741573033707</v>
      </c>
      <c r="AA110" s="200">
        <f t="shared" si="250"/>
        <v>2.6322580645161291</v>
      </c>
      <c r="AB110" s="5"/>
      <c r="AC110" s="58">
        <v>185881</v>
      </c>
      <c r="AD110" s="97" t="s">
        <v>68</v>
      </c>
      <c r="AE110" s="6">
        <v>155</v>
      </c>
      <c r="AF110" s="20">
        <v>2313</v>
      </c>
      <c r="AG110" s="87">
        <f t="shared" si="159"/>
        <v>1.3140604467805518E-2</v>
      </c>
      <c r="AH110" s="20">
        <v>356</v>
      </c>
      <c r="AI110" s="87">
        <f t="shared" si="160"/>
        <v>2.2988505747126436E-2</v>
      </c>
      <c r="AJ110" s="200">
        <f t="shared" si="196"/>
        <v>2.2967741935483872</v>
      </c>
      <c r="AK110" s="6">
        <v>140</v>
      </c>
      <c r="AL110" s="20">
        <v>2283</v>
      </c>
      <c r="AM110" s="166">
        <f t="shared" si="212"/>
        <v>-0.17670393076090876</v>
      </c>
      <c r="AN110" s="20">
        <v>348</v>
      </c>
      <c r="AO110" s="87">
        <f t="shared" si="213"/>
        <v>2.0527859237536656E-2</v>
      </c>
      <c r="AP110" s="200">
        <f t="shared" si="197"/>
        <v>2.4857142857142858</v>
      </c>
      <c r="AQ110" s="75"/>
      <c r="AR110" s="58">
        <v>185881</v>
      </c>
      <c r="AS110" s="97" t="s">
        <v>68</v>
      </c>
      <c r="AT110" s="4">
        <v>140</v>
      </c>
      <c r="AU110" s="20">
        <v>2773</v>
      </c>
      <c r="AV110" s="166">
        <f>(AU110-BD110)/ABS(BD110)</f>
        <v>0.12999185004074978</v>
      </c>
      <c r="AW110" s="20">
        <v>341</v>
      </c>
      <c r="AX110" s="87">
        <f>(AW110-BF110)/ABS(BF110)</f>
        <v>-0.15594059405940594</v>
      </c>
      <c r="AY110" s="93">
        <f t="shared" si="214"/>
        <v>2.4357142857142855</v>
      </c>
      <c r="AZ110" s="5"/>
      <c r="BA110" s="58">
        <v>185881</v>
      </c>
      <c r="BB110" s="97" t="s">
        <v>68</v>
      </c>
      <c r="BC110" s="4">
        <v>140</v>
      </c>
      <c r="BD110" s="20">
        <v>2454</v>
      </c>
      <c r="BE110" s="166">
        <f t="shared" si="251"/>
        <v>-0.1401541695865452</v>
      </c>
      <c r="BF110" s="20">
        <v>404</v>
      </c>
      <c r="BG110" s="87">
        <f t="shared" si="258"/>
        <v>-0.14947368421052631</v>
      </c>
      <c r="BH110" s="93">
        <f t="shared" si="247"/>
        <v>2.8857142857142857</v>
      </c>
      <c r="BI110" s="5"/>
      <c r="BJ110" s="58">
        <v>185881</v>
      </c>
      <c r="BK110" s="97" t="s">
        <v>68</v>
      </c>
      <c r="BL110" s="4">
        <v>160</v>
      </c>
      <c r="BM110" s="20">
        <v>2854</v>
      </c>
      <c r="BN110" s="111">
        <f t="shared" si="236"/>
        <v>5.0810014727540501E-2</v>
      </c>
      <c r="BO110" s="20">
        <v>475</v>
      </c>
      <c r="BP110" s="87">
        <f t="shared" si="248"/>
        <v>3.4858387799564274E-2</v>
      </c>
      <c r="BQ110" s="93">
        <f t="shared" si="237"/>
        <v>2.96875</v>
      </c>
      <c r="BR110" s="5"/>
      <c r="BS110" s="58">
        <v>185881</v>
      </c>
      <c r="BT110" s="97" t="s">
        <v>68</v>
      </c>
      <c r="BU110" s="4">
        <v>195</v>
      </c>
      <c r="BV110" s="20">
        <v>2716</v>
      </c>
      <c r="BW110" s="111">
        <f t="shared" si="238"/>
        <v>-7.5561606535057863E-2</v>
      </c>
      <c r="BX110" s="20">
        <v>459</v>
      </c>
      <c r="BY110" s="87">
        <f t="shared" si="239"/>
        <v>-3.5714285714285712E-2</v>
      </c>
      <c r="BZ110" s="93">
        <f t="shared" si="240"/>
        <v>2.3538461538461539</v>
      </c>
      <c r="CA110" s="97"/>
      <c r="CB110" s="6">
        <v>185881</v>
      </c>
      <c r="CC110" s="5" t="s">
        <v>68</v>
      </c>
      <c r="CD110" s="6">
        <v>180</v>
      </c>
      <c r="CE110" s="20">
        <v>2938</v>
      </c>
      <c r="CF110" s="3">
        <f t="shared" si="259"/>
        <v>0.13</v>
      </c>
      <c r="CG110" s="20">
        <v>476</v>
      </c>
      <c r="CH110" s="3">
        <f t="shared" si="260"/>
        <v>8.6757990867579904E-2</v>
      </c>
      <c r="CI110" s="27">
        <f t="shared" si="224"/>
        <v>2.6444444444444444</v>
      </c>
      <c r="CJ110" s="6">
        <v>180</v>
      </c>
      <c r="CK110" s="20">
        <v>2600</v>
      </c>
      <c r="CL110" s="8">
        <v>4.3338683788121987E-2</v>
      </c>
      <c r="CM110" s="20">
        <v>438</v>
      </c>
      <c r="CN110" s="9">
        <v>0.13766233766233765</v>
      </c>
      <c r="CO110" s="27">
        <f t="shared" si="232"/>
        <v>2.4333333333333331</v>
      </c>
    </row>
    <row r="111" spans="1:93" ht="13.8" thickBot="1" x14ac:dyDescent="0.3">
      <c r="A111" s="11"/>
      <c r="B111" s="59">
        <v>185883</v>
      </c>
      <c r="C111" s="99" t="s">
        <v>69</v>
      </c>
      <c r="D111" s="129">
        <v>50</v>
      </c>
      <c r="E111" s="21">
        <v>1265</v>
      </c>
      <c r="F111" s="87">
        <f t="shared" si="252"/>
        <v>-4.5283018867924525E-2</v>
      </c>
      <c r="G111" s="21">
        <v>123</v>
      </c>
      <c r="H111" s="87">
        <f t="shared" si="230"/>
        <v>9.8214285714285712E-2</v>
      </c>
      <c r="I111" s="202">
        <f t="shared" si="231"/>
        <v>2.46</v>
      </c>
      <c r="J111" s="11"/>
      <c r="K111" s="59">
        <v>185883</v>
      </c>
      <c r="L111" s="99" t="s">
        <v>69</v>
      </c>
      <c r="M111" s="129">
        <v>60</v>
      </c>
      <c r="N111" s="21">
        <v>1325</v>
      </c>
      <c r="O111" s="87">
        <f t="shared" si="253"/>
        <v>0.35066258919469928</v>
      </c>
      <c r="P111" s="21">
        <v>112</v>
      </c>
      <c r="Q111" s="87">
        <f t="shared" si="255"/>
        <v>0.16666666666666666</v>
      </c>
      <c r="R111" s="202">
        <f t="shared" si="249"/>
        <v>1.8666666666666667</v>
      </c>
      <c r="S111" s="11"/>
      <c r="T111" s="59">
        <v>185883</v>
      </c>
      <c r="U111" s="99" t="s">
        <v>69</v>
      </c>
      <c r="V111" s="129">
        <v>60</v>
      </c>
      <c r="W111" s="21">
        <v>981</v>
      </c>
      <c r="X111" s="87">
        <f t="shared" si="254"/>
        <v>-0.24827586206896551</v>
      </c>
      <c r="Y111" s="21">
        <v>96</v>
      </c>
      <c r="Z111" s="87">
        <f t="shared" si="256"/>
        <v>-1.0309278350515464E-2</v>
      </c>
      <c r="AA111" s="202">
        <f t="shared" si="250"/>
        <v>1.6</v>
      </c>
      <c r="AB111" s="11"/>
      <c r="AC111" s="59">
        <v>185883</v>
      </c>
      <c r="AD111" s="99" t="s">
        <v>69</v>
      </c>
      <c r="AE111" s="129">
        <v>60</v>
      </c>
      <c r="AF111" s="21">
        <v>1305</v>
      </c>
      <c r="AG111" s="133">
        <f t="shared" si="159"/>
        <v>0.1211340206185567</v>
      </c>
      <c r="AH111" s="21">
        <v>97</v>
      </c>
      <c r="AI111" s="133">
        <f t="shared" si="160"/>
        <v>-0.11818181818181818</v>
      </c>
      <c r="AJ111" s="202">
        <f t="shared" si="196"/>
        <v>1.6166666666666667</v>
      </c>
      <c r="AK111" s="129">
        <v>60</v>
      </c>
      <c r="AL111" s="40">
        <v>1164</v>
      </c>
      <c r="AM111" s="203">
        <f t="shared" si="212"/>
        <v>-5.2888527257933277E-2</v>
      </c>
      <c r="AN111" s="40">
        <v>110</v>
      </c>
      <c r="AO111" s="201">
        <f t="shared" si="213"/>
        <v>3.7735849056603772E-2</v>
      </c>
      <c r="AP111" s="202">
        <f t="shared" si="197"/>
        <v>1.8333333333333333</v>
      </c>
      <c r="AQ111" s="76"/>
      <c r="AR111" s="59">
        <v>185883</v>
      </c>
      <c r="AS111" s="99" t="s">
        <v>69</v>
      </c>
      <c r="AT111" s="10">
        <v>60</v>
      </c>
      <c r="AU111" s="21">
        <v>1229</v>
      </c>
      <c r="AV111" s="168">
        <f>(AU111-BD111)/ABS(BD111)</f>
        <v>-4.2088854247856584E-2</v>
      </c>
      <c r="AW111" s="21">
        <v>106</v>
      </c>
      <c r="AX111" s="133">
        <f>(AW111-BF111)/ABS(BF111)</f>
        <v>7.0707070707070704E-2</v>
      </c>
      <c r="AY111" s="98">
        <f t="shared" si="214"/>
        <v>1.7666666666666666</v>
      </c>
      <c r="AZ111" s="11"/>
      <c r="BA111" s="59">
        <v>185883</v>
      </c>
      <c r="BB111" s="99" t="s">
        <v>69</v>
      </c>
      <c r="BC111" s="10">
        <v>60</v>
      </c>
      <c r="BD111" s="21">
        <v>1283</v>
      </c>
      <c r="BE111" s="168">
        <f t="shared" si="251"/>
        <v>-0.12482946793997271</v>
      </c>
      <c r="BF111" s="21">
        <v>99</v>
      </c>
      <c r="BG111" s="133">
        <f t="shared" si="258"/>
        <v>-0.26119402985074625</v>
      </c>
      <c r="BH111" s="98">
        <f t="shared" si="247"/>
        <v>1.65</v>
      </c>
      <c r="BI111" s="11"/>
      <c r="BJ111" s="59">
        <v>185883</v>
      </c>
      <c r="BK111" s="99" t="s">
        <v>69</v>
      </c>
      <c r="BL111" s="10">
        <v>60</v>
      </c>
      <c r="BM111" s="21">
        <v>1466</v>
      </c>
      <c r="BN111" s="143">
        <f t="shared" si="236"/>
        <v>-3.7426132632961261E-2</v>
      </c>
      <c r="BO111" s="21">
        <v>134</v>
      </c>
      <c r="BP111" s="133">
        <f t="shared" si="248"/>
        <v>-5.6338028169014086E-2</v>
      </c>
      <c r="BQ111" s="98">
        <f t="shared" si="237"/>
        <v>2.2333333333333334</v>
      </c>
      <c r="BR111" s="11"/>
      <c r="BS111" s="59">
        <v>185883</v>
      </c>
      <c r="BT111" s="99" t="s">
        <v>69</v>
      </c>
      <c r="BU111" s="10">
        <v>60</v>
      </c>
      <c r="BV111" s="21">
        <v>1523</v>
      </c>
      <c r="BW111" s="143">
        <f t="shared" si="238"/>
        <v>-5.9876543209876544E-2</v>
      </c>
      <c r="BX111" s="21">
        <v>142</v>
      </c>
      <c r="BY111" s="133">
        <f t="shared" si="239"/>
        <v>-7.792207792207792E-2</v>
      </c>
      <c r="BZ111" s="98">
        <f t="shared" si="240"/>
        <v>2.3666666666666667</v>
      </c>
      <c r="CA111" s="99"/>
      <c r="CB111" s="12">
        <v>185883</v>
      </c>
      <c r="CC111" s="11" t="s">
        <v>69</v>
      </c>
      <c r="CD111" s="12">
        <v>60</v>
      </c>
      <c r="CE111" s="21">
        <v>1620</v>
      </c>
      <c r="CF111" s="38">
        <f t="shared" si="259"/>
        <v>0.12188365650969529</v>
      </c>
      <c r="CG111" s="40">
        <v>154</v>
      </c>
      <c r="CH111" s="38">
        <f t="shared" si="260"/>
        <v>0.15789473684210525</v>
      </c>
      <c r="CI111" s="27">
        <f t="shared" si="224"/>
        <v>2.5666666666666669</v>
      </c>
      <c r="CJ111" s="12">
        <v>60</v>
      </c>
      <c r="CK111" s="21">
        <v>1444</v>
      </c>
      <c r="CL111" s="117">
        <v>-0.15407147041593439</v>
      </c>
      <c r="CM111" s="21">
        <v>133</v>
      </c>
      <c r="CN111" s="118">
        <v>-0.2810810810810811</v>
      </c>
      <c r="CO111" s="27">
        <f t="shared" si="232"/>
        <v>2.2166666666666668</v>
      </c>
    </row>
    <row r="112" spans="1:93" ht="13.8" thickBot="1" x14ac:dyDescent="0.3">
      <c r="A112" s="175"/>
      <c r="B112" s="175"/>
      <c r="C112" s="176" t="s">
        <v>70</v>
      </c>
      <c r="D112" s="175">
        <f>SUM(D95:D111)</f>
        <v>1336</v>
      </c>
      <c r="E112" s="187">
        <f>SUM(E95:E111)</f>
        <v>34132</v>
      </c>
      <c r="F112" s="186">
        <f>(E112-N112)/ABS(N112)</f>
        <v>0.10839773981944535</v>
      </c>
      <c r="G112" s="175">
        <f>SUM(G95:G111)</f>
        <v>5489</v>
      </c>
      <c r="H112" s="208">
        <f>(G112-P112)/ABS(P112)</f>
        <v>0.130819942315616</v>
      </c>
      <c r="I112" s="194">
        <f t="shared" si="231"/>
        <v>4.1085329341317367</v>
      </c>
      <c r="J112" s="175"/>
      <c r="K112" s="175"/>
      <c r="L112" s="176" t="s">
        <v>70</v>
      </c>
      <c r="M112" s="175">
        <f>SUM(M95:M111)</f>
        <v>1308</v>
      </c>
      <c r="N112" s="187">
        <f>SUM(N95:N111)</f>
        <v>30794</v>
      </c>
      <c r="O112" s="186">
        <f>(N112-W112)/ABS(W112)</f>
        <v>-2.197802197802198E-2</v>
      </c>
      <c r="P112" s="175">
        <f>SUM(P95:P111)</f>
        <v>4854</v>
      </c>
      <c r="Q112" s="208">
        <f>(P112-Y112)/ABS(Y112)</f>
        <v>-1.3013420089467263E-2</v>
      </c>
      <c r="R112" s="194">
        <f t="shared" si="249"/>
        <v>3.7110091743119265</v>
      </c>
      <c r="S112" s="175"/>
      <c r="T112" s="175"/>
      <c r="U112" s="176" t="s">
        <v>70</v>
      </c>
      <c r="V112" s="175">
        <f>SUM(V95:V111)</f>
        <v>1311</v>
      </c>
      <c r="W112" s="187">
        <f>SUM(W95:W111)</f>
        <v>31486</v>
      </c>
      <c r="X112" s="186">
        <f>(W112-AF112)/ABS(AF112)</f>
        <v>-1.7437620874417425E-3</v>
      </c>
      <c r="Y112" s="175">
        <f>SUM(Y95:Y111)</f>
        <v>4918</v>
      </c>
      <c r="Z112" s="208">
        <f>(Y112-AH112)/ABS(AH112)</f>
        <v>1.7587419822056694E-2</v>
      </c>
      <c r="AA112" s="194">
        <f t="shared" si="250"/>
        <v>3.7513348588863464</v>
      </c>
      <c r="AB112" s="175"/>
      <c r="AC112" s="175"/>
      <c r="AD112" s="176" t="s">
        <v>70</v>
      </c>
      <c r="AE112" s="175">
        <f>SUM(AE95:AE111)</f>
        <v>1295</v>
      </c>
      <c r="AF112" s="187">
        <f>SUM(AF95:AF111)</f>
        <v>31541</v>
      </c>
      <c r="AG112" s="186">
        <f t="shared" si="159"/>
        <v>4.9582376626401782E-2</v>
      </c>
      <c r="AH112" s="175">
        <f>SUM(AH95:AH111)</f>
        <v>4833</v>
      </c>
      <c r="AI112" s="208">
        <f t="shared" si="160"/>
        <v>2.0696937697993665E-2</v>
      </c>
      <c r="AJ112" s="194">
        <f t="shared" si="196"/>
        <v>3.7320463320463322</v>
      </c>
      <c r="AK112" s="187">
        <f>SUM(AK95:AK111)</f>
        <v>1220</v>
      </c>
      <c r="AL112" s="187">
        <f>SUM(AL95:AL111)</f>
        <v>30051</v>
      </c>
      <c r="AM112" s="190">
        <f t="shared" si="212"/>
        <v>-6.2312780828756867E-2</v>
      </c>
      <c r="AN112" s="187">
        <f>SUM(AN95:AN111)</f>
        <v>4735</v>
      </c>
      <c r="AO112" s="192">
        <f t="shared" si="213"/>
        <v>-2.4917627677100495E-2</v>
      </c>
      <c r="AP112" s="194">
        <f t="shared" si="197"/>
        <v>3.8811475409836067</v>
      </c>
      <c r="AQ112" s="175"/>
      <c r="AR112" s="175"/>
      <c r="AS112" s="176" t="s">
        <v>70</v>
      </c>
      <c r="AT112" s="187">
        <f>SUM(AT95:AT111)</f>
        <v>1220</v>
      </c>
      <c r="AU112" s="181">
        <f>SUM(AU95:AU111)</f>
        <v>32048</v>
      </c>
      <c r="AV112" s="190">
        <f>(AU112-BD112)/ABS(BD112)</f>
        <v>3.7891055120150272E-2</v>
      </c>
      <c r="AW112" s="181">
        <f>SUM(AW95:AW111)</f>
        <v>4856</v>
      </c>
      <c r="AX112" s="179">
        <f>(AW112-BF112)/ABS(BF112)</f>
        <v>-1.7401861594496155E-2</v>
      </c>
      <c r="AY112" s="182">
        <f t="shared" si="214"/>
        <v>3.9803278688524588</v>
      </c>
      <c r="AZ112" s="175"/>
      <c r="BA112" s="175"/>
      <c r="BB112" s="176" t="s">
        <v>70</v>
      </c>
      <c r="BC112" s="187">
        <f>SUM(BC95:BC111)</f>
        <v>1205</v>
      </c>
      <c r="BD112" s="181">
        <f>SUM(BD95:BD111)</f>
        <v>30878</v>
      </c>
      <c r="BE112" s="190">
        <f>(BD112-BM112)/ABS(BM112)</f>
        <v>1.2127966435033433E-2</v>
      </c>
      <c r="BF112" s="181">
        <f>SUM(BF95:BF111)</f>
        <v>4942</v>
      </c>
      <c r="BG112" s="179">
        <f>(BF112-BO112)/ABS(BO112)</f>
        <v>8.7773014901000208E-3</v>
      </c>
      <c r="BH112" s="182">
        <f>BF112/BC112</f>
        <v>4.1012448132780079</v>
      </c>
      <c r="BI112" s="175"/>
      <c r="BJ112" s="175"/>
      <c r="BK112" s="176" t="s">
        <v>70</v>
      </c>
      <c r="BL112" s="187">
        <f>SUM(BL95:BL111)</f>
        <v>1185</v>
      </c>
      <c r="BM112" s="181">
        <f>SUM(BM95:BM111)</f>
        <v>30508</v>
      </c>
      <c r="BN112" s="188">
        <f>(BM112-BV112)/ABS(BV112)</f>
        <v>6.1517049408489913E-2</v>
      </c>
      <c r="BO112" s="181">
        <f>SUM(BO95:BO111)</f>
        <v>4899</v>
      </c>
      <c r="BP112" s="179">
        <f>(BO112-BX112)/ABS(BX112)</f>
        <v>5.2642887838418563E-2</v>
      </c>
      <c r="BQ112" s="182">
        <f t="shared" si="237"/>
        <v>4.1341772151898732</v>
      </c>
      <c r="BR112" s="175"/>
      <c r="BS112" s="175"/>
      <c r="BT112" s="176" t="s">
        <v>70</v>
      </c>
      <c r="BU112" s="187">
        <f>SUM(BU95:BU111)</f>
        <v>1325</v>
      </c>
      <c r="BV112" s="181">
        <f>SUM(BV95:BV111)</f>
        <v>28740</v>
      </c>
      <c r="BW112" s="188">
        <f t="shared" si="238"/>
        <v>3.0713388245148681E-3</v>
      </c>
      <c r="BX112" s="181">
        <f>SUM(BX95:BX111)</f>
        <v>4654</v>
      </c>
      <c r="BY112" s="179">
        <f t="shared" si="239"/>
        <v>-4.8067089384332178E-2</v>
      </c>
      <c r="BZ112" s="182">
        <f t="shared" si="240"/>
        <v>3.5124528301886793</v>
      </c>
      <c r="CA112" s="100"/>
      <c r="CB112" s="15"/>
      <c r="CC112" s="14" t="s">
        <v>70</v>
      </c>
      <c r="CD112" s="15">
        <f>SUM(CD95:CD111)</f>
        <v>1243</v>
      </c>
      <c r="CE112" s="16">
        <f>SUM(CE95:CE111)</f>
        <v>28652</v>
      </c>
      <c r="CF112" s="36">
        <f t="shared" si="259"/>
        <v>0.10340046982708823</v>
      </c>
      <c r="CG112" s="37">
        <f>SUM(CG95:CG111)</f>
        <v>4889</v>
      </c>
      <c r="CH112" s="36">
        <f t="shared" si="260"/>
        <v>9.3246869409660108E-2</v>
      </c>
      <c r="CI112" s="28">
        <f t="shared" si="224"/>
        <v>3.9332260659694289</v>
      </c>
      <c r="CJ112" s="15">
        <f>SUM(CJ95:CJ111)</f>
        <v>1243</v>
      </c>
      <c r="CK112" s="16">
        <f>SUM(CK95:CK111)</f>
        <v>25967</v>
      </c>
      <c r="CL112" s="120">
        <v>-7.5157577418470817E-2</v>
      </c>
      <c r="CM112" s="16">
        <f>SUM(CM95:CM111)</f>
        <v>4472</v>
      </c>
      <c r="CN112" s="121">
        <v>-0.10791788856304986</v>
      </c>
      <c r="CO112" s="28">
        <f t="shared" si="232"/>
        <v>3.5977473853580046</v>
      </c>
    </row>
    <row r="113" spans="1:93" ht="13.8" thickBot="1" x14ac:dyDescent="0.3">
      <c r="A113" s="64" t="s">
        <v>0</v>
      </c>
      <c r="B113" s="64" t="s">
        <v>1</v>
      </c>
      <c r="C113" s="248" t="s">
        <v>2</v>
      </c>
      <c r="D113" s="63" t="s">
        <v>3</v>
      </c>
      <c r="E113" s="63" t="s">
        <v>4</v>
      </c>
      <c r="F113" s="212" t="s">
        <v>5</v>
      </c>
      <c r="G113" s="206" t="s">
        <v>167</v>
      </c>
      <c r="H113" s="212" t="s">
        <v>5</v>
      </c>
      <c r="I113" s="207" t="s">
        <v>168</v>
      </c>
      <c r="J113" s="64" t="s">
        <v>0</v>
      </c>
      <c r="K113" s="64" t="s">
        <v>1</v>
      </c>
      <c r="L113" s="248" t="s">
        <v>2</v>
      </c>
      <c r="M113" s="63" t="s">
        <v>3</v>
      </c>
      <c r="N113" s="63" t="s">
        <v>4</v>
      </c>
      <c r="O113" s="212" t="s">
        <v>5</v>
      </c>
      <c r="P113" s="206" t="s">
        <v>167</v>
      </c>
      <c r="Q113" s="212" t="s">
        <v>5</v>
      </c>
      <c r="R113" s="207" t="s">
        <v>168</v>
      </c>
      <c r="S113" s="64" t="s">
        <v>0</v>
      </c>
      <c r="T113" s="64" t="s">
        <v>1</v>
      </c>
      <c r="U113" s="248" t="s">
        <v>2</v>
      </c>
      <c r="V113" s="243" t="s">
        <v>3</v>
      </c>
      <c r="W113" s="64" t="s">
        <v>4</v>
      </c>
      <c r="X113" s="249" t="s">
        <v>5</v>
      </c>
      <c r="Y113" s="243" t="s">
        <v>167</v>
      </c>
      <c r="Z113" s="249" t="s">
        <v>5</v>
      </c>
      <c r="AA113" s="244" t="s">
        <v>168</v>
      </c>
      <c r="AB113" s="64" t="s">
        <v>0</v>
      </c>
      <c r="AC113" s="64" t="s">
        <v>1</v>
      </c>
      <c r="AD113" s="248" t="s">
        <v>2</v>
      </c>
      <c r="AE113" s="243" t="s">
        <v>3</v>
      </c>
      <c r="AF113" s="64" t="s">
        <v>4</v>
      </c>
      <c r="AG113" s="249" t="s">
        <v>5</v>
      </c>
      <c r="AH113" s="243" t="s">
        <v>167</v>
      </c>
      <c r="AI113" s="249" t="s">
        <v>5</v>
      </c>
      <c r="AJ113" s="244" t="s">
        <v>168</v>
      </c>
      <c r="AK113" s="245" t="s">
        <v>3</v>
      </c>
      <c r="AL113" s="73" t="s">
        <v>4</v>
      </c>
      <c r="AM113" s="246" t="s">
        <v>5</v>
      </c>
      <c r="AN113" s="73" t="s">
        <v>167</v>
      </c>
      <c r="AO113" s="73" t="s">
        <v>5</v>
      </c>
      <c r="AP113" s="65" t="s">
        <v>168</v>
      </c>
      <c r="AQ113" s="64" t="s">
        <v>0</v>
      </c>
      <c r="AR113" s="64" t="s">
        <v>1</v>
      </c>
      <c r="AS113" s="248" t="s">
        <v>2</v>
      </c>
      <c r="AT113" s="245" t="s">
        <v>3</v>
      </c>
      <c r="AU113" s="73" t="s">
        <v>4</v>
      </c>
      <c r="AV113" s="246" t="s">
        <v>5</v>
      </c>
      <c r="AW113" s="73" t="s">
        <v>38</v>
      </c>
      <c r="AX113" s="73" t="s">
        <v>5</v>
      </c>
      <c r="AY113" s="250" t="s">
        <v>76</v>
      </c>
      <c r="AZ113" s="64" t="s">
        <v>0</v>
      </c>
      <c r="BA113" s="64" t="s">
        <v>1</v>
      </c>
      <c r="BB113" s="248" t="s">
        <v>2</v>
      </c>
      <c r="BC113" s="245" t="s">
        <v>3</v>
      </c>
      <c r="BD113" s="73" t="s">
        <v>4</v>
      </c>
      <c r="BE113" s="246" t="s">
        <v>5</v>
      </c>
      <c r="BF113" s="73" t="s">
        <v>38</v>
      </c>
      <c r="BG113" s="73" t="s">
        <v>5</v>
      </c>
      <c r="BH113" s="250" t="s">
        <v>76</v>
      </c>
      <c r="BI113" s="64" t="s">
        <v>0</v>
      </c>
      <c r="BJ113" s="64" t="s">
        <v>1</v>
      </c>
      <c r="BK113" s="248" t="s">
        <v>2</v>
      </c>
      <c r="BL113" s="245" t="s">
        <v>3</v>
      </c>
      <c r="BM113" s="73" t="s">
        <v>4</v>
      </c>
      <c r="BN113" s="73" t="s">
        <v>5</v>
      </c>
      <c r="BO113" s="73" t="s">
        <v>38</v>
      </c>
      <c r="BP113" s="73" t="s">
        <v>5</v>
      </c>
      <c r="BQ113" s="250" t="s">
        <v>76</v>
      </c>
      <c r="BR113" s="64" t="s">
        <v>0</v>
      </c>
      <c r="BS113" s="64" t="s">
        <v>1</v>
      </c>
      <c r="BT113" s="248" t="s">
        <v>2</v>
      </c>
      <c r="BU113" s="245" t="s">
        <v>3</v>
      </c>
      <c r="BV113" s="73" t="s">
        <v>4</v>
      </c>
      <c r="BW113" s="73" t="s">
        <v>5</v>
      </c>
      <c r="BX113" s="73" t="s">
        <v>38</v>
      </c>
      <c r="BY113" s="73" t="s">
        <v>5</v>
      </c>
      <c r="BZ113" s="250" t="s">
        <v>76</v>
      </c>
      <c r="CA113" s="248" t="s">
        <v>0</v>
      </c>
      <c r="CB113" s="147" t="s">
        <v>1</v>
      </c>
      <c r="CC113" s="247" t="s">
        <v>2</v>
      </c>
      <c r="CD113" s="147" t="s">
        <v>3</v>
      </c>
      <c r="CE113" s="73" t="s">
        <v>4</v>
      </c>
      <c r="CF113" s="73" t="s">
        <v>5</v>
      </c>
      <c r="CG113" s="73" t="s">
        <v>38</v>
      </c>
      <c r="CH113" s="65" t="s">
        <v>5</v>
      </c>
      <c r="CI113" s="77" t="s">
        <v>76</v>
      </c>
      <c r="CJ113" s="147" t="s">
        <v>3</v>
      </c>
      <c r="CK113" s="73" t="s">
        <v>4</v>
      </c>
      <c r="CL113" s="73" t="s">
        <v>5</v>
      </c>
      <c r="CM113" s="73" t="s">
        <v>38</v>
      </c>
      <c r="CN113" s="65" t="s">
        <v>5</v>
      </c>
      <c r="CO113" s="77" t="s">
        <v>76</v>
      </c>
    </row>
    <row r="114" spans="1:93" s="260" customFormat="1" x14ac:dyDescent="0.25">
      <c r="A114" s="252" t="s">
        <v>71</v>
      </c>
      <c r="B114" s="251">
        <v>185685</v>
      </c>
      <c r="C114" s="251" t="s">
        <v>197</v>
      </c>
      <c r="D114" s="266">
        <v>40</v>
      </c>
      <c r="E114" s="267">
        <v>963</v>
      </c>
      <c r="F114" s="87">
        <f>(E114-N114)/ABS(N114)</f>
        <v>0.11329479768786127</v>
      </c>
      <c r="G114" s="267">
        <v>113</v>
      </c>
      <c r="H114" s="87">
        <f>(G114-P114)/ABS(P114)</f>
        <v>9.7087378640776698E-2</v>
      </c>
      <c r="I114" s="142">
        <f>G114/D114</f>
        <v>2.8250000000000002</v>
      </c>
      <c r="J114" s="252" t="s">
        <v>71</v>
      </c>
      <c r="K114" s="251">
        <v>185685</v>
      </c>
      <c r="L114" s="251" t="s">
        <v>197</v>
      </c>
      <c r="M114" s="266">
        <v>40</v>
      </c>
      <c r="N114" s="267">
        <v>865</v>
      </c>
      <c r="O114" s="87">
        <f>(N114-W114)/ABS(W114)</f>
        <v>0.17367706919945725</v>
      </c>
      <c r="P114" s="267">
        <v>103</v>
      </c>
      <c r="Q114" s="87">
        <f>(P114-Y114)/ABS(Y114)</f>
        <v>-9.6491228070175433E-2</v>
      </c>
      <c r="R114" s="142">
        <f>P114/M114</f>
        <v>2.5750000000000002</v>
      </c>
      <c r="S114" s="252" t="s">
        <v>71</v>
      </c>
      <c r="T114" s="251">
        <v>185685</v>
      </c>
      <c r="U114" s="251" t="s">
        <v>197</v>
      </c>
      <c r="V114" s="253">
        <v>40</v>
      </c>
      <c r="W114" s="139">
        <v>737</v>
      </c>
      <c r="X114" s="261" t="s">
        <v>82</v>
      </c>
      <c r="Y114" s="139">
        <v>114</v>
      </c>
      <c r="Z114" s="261" t="s">
        <v>82</v>
      </c>
      <c r="AA114" s="254">
        <f>Y114/V114</f>
        <v>2.85</v>
      </c>
      <c r="AB114" s="251"/>
      <c r="AC114" s="251"/>
      <c r="AD114" s="255"/>
      <c r="AE114" s="256"/>
      <c r="AF114" s="256"/>
      <c r="AG114" s="78"/>
      <c r="AH114" s="256"/>
      <c r="AI114" s="78"/>
      <c r="AJ114" s="256"/>
      <c r="AK114" s="256"/>
      <c r="AL114" s="256"/>
      <c r="AM114" s="257"/>
      <c r="AN114" s="256"/>
      <c r="AO114" s="256"/>
      <c r="AP114" s="256"/>
      <c r="AQ114" s="256"/>
      <c r="AR114" s="256"/>
      <c r="AS114" s="256"/>
      <c r="AT114" s="256"/>
      <c r="AU114" s="256"/>
      <c r="AV114" s="257"/>
      <c r="AW114" s="256"/>
      <c r="AX114" s="256"/>
      <c r="AY114" s="258"/>
      <c r="AZ114" s="256"/>
      <c r="BA114" s="256"/>
      <c r="BB114" s="256"/>
      <c r="BC114" s="256"/>
      <c r="BD114" s="256"/>
      <c r="BE114" s="257"/>
      <c r="BF114" s="256"/>
      <c r="BG114" s="256"/>
      <c r="BH114" s="258"/>
      <c r="BI114" s="256"/>
      <c r="BJ114" s="256"/>
      <c r="BK114" s="256"/>
      <c r="BL114" s="256"/>
      <c r="BM114" s="256"/>
      <c r="BN114" s="256"/>
      <c r="BO114" s="256"/>
      <c r="BP114" s="256"/>
      <c r="BQ114" s="258"/>
      <c r="BR114" s="256"/>
      <c r="BS114" s="256"/>
      <c r="BT114" s="256"/>
      <c r="BU114" s="256"/>
      <c r="BV114" s="256"/>
      <c r="BW114" s="256"/>
      <c r="BX114" s="256"/>
      <c r="BY114" s="256"/>
      <c r="BZ114" s="258"/>
      <c r="CA114" s="256"/>
      <c r="CB114" s="256"/>
      <c r="CC114" s="256"/>
      <c r="CD114" s="256"/>
      <c r="CE114" s="256"/>
      <c r="CF114" s="256"/>
      <c r="CG114" s="256"/>
      <c r="CH114" s="256"/>
      <c r="CI114" s="258"/>
      <c r="CJ114" s="256"/>
      <c r="CK114" s="256"/>
      <c r="CL114" s="256"/>
      <c r="CM114" s="256"/>
      <c r="CN114" s="256"/>
      <c r="CO114" s="259"/>
    </row>
    <row r="115" spans="1:93" x14ac:dyDescent="0.25">
      <c r="A115" s="18"/>
      <c r="B115" s="57">
        <v>185935</v>
      </c>
      <c r="C115" s="96" t="s">
        <v>80</v>
      </c>
      <c r="D115" s="2">
        <v>25</v>
      </c>
      <c r="E115" s="19">
        <v>396</v>
      </c>
      <c r="F115" s="87">
        <f>(E115-N115)/ABS(N115)</f>
        <v>0.26517571884984026</v>
      </c>
      <c r="G115" s="19">
        <v>56</v>
      </c>
      <c r="H115" s="87">
        <f>(G115-P115)/ABS(P115)</f>
        <v>0.14285714285714285</v>
      </c>
      <c r="I115" s="142">
        <f>G115/D115</f>
        <v>2.2400000000000002</v>
      </c>
      <c r="J115" s="18"/>
      <c r="K115" s="57">
        <v>185935</v>
      </c>
      <c r="L115" s="96" t="s">
        <v>80</v>
      </c>
      <c r="M115" s="2">
        <v>25</v>
      </c>
      <c r="N115" s="19">
        <v>313</v>
      </c>
      <c r="O115" s="87">
        <f>(N115-W115)/ABS(W115)</f>
        <v>-0.10571428571428572</v>
      </c>
      <c r="P115" s="19">
        <v>49</v>
      </c>
      <c r="Q115" s="87">
        <f>(P115-Y115)/ABS(Y115)</f>
        <v>-9.2592592592592587E-2</v>
      </c>
      <c r="R115" s="142">
        <f>P115/M115</f>
        <v>1.96</v>
      </c>
      <c r="S115" s="18"/>
      <c r="T115" s="57">
        <v>185935</v>
      </c>
      <c r="U115" s="96" t="s">
        <v>80</v>
      </c>
      <c r="V115" s="2">
        <v>25</v>
      </c>
      <c r="W115" s="19">
        <v>350</v>
      </c>
      <c r="X115" s="87">
        <f>(W115-AF115)/ABS(AF115)</f>
        <v>-0.3902439024390244</v>
      </c>
      <c r="Y115" s="19">
        <v>54</v>
      </c>
      <c r="Z115" s="87">
        <f>(Y115-AH115)/ABS(AH115)</f>
        <v>-0.50458715596330272</v>
      </c>
      <c r="AA115" s="142">
        <f>Y115/V115</f>
        <v>2.16</v>
      </c>
      <c r="AB115" s="18" t="s">
        <v>71</v>
      </c>
      <c r="AC115" s="57">
        <v>185935</v>
      </c>
      <c r="AD115" s="96" t="s">
        <v>80</v>
      </c>
      <c r="AE115" s="2">
        <v>65</v>
      </c>
      <c r="AF115" s="19">
        <v>574</v>
      </c>
      <c r="AG115" s="87">
        <f t="shared" si="159"/>
        <v>-8.7440381558028621E-2</v>
      </c>
      <c r="AH115" s="19">
        <v>109</v>
      </c>
      <c r="AI115" s="87">
        <f t="shared" si="160"/>
        <v>-9.9173553719008267E-2</v>
      </c>
      <c r="AJ115" s="142">
        <f>AH115/AE115</f>
        <v>1.676923076923077</v>
      </c>
      <c r="AK115" s="2">
        <v>65</v>
      </c>
      <c r="AL115" s="19">
        <v>629</v>
      </c>
      <c r="AM115" s="166">
        <f t="shared" ref="AM115:AM120" si="261">(AL115-AU115)/ABS(AU115)</f>
        <v>7.3378839590443681E-2</v>
      </c>
      <c r="AN115" s="19">
        <v>121</v>
      </c>
      <c r="AO115" s="87">
        <f t="shared" ref="AO115:AO120" si="262">(AN115-AW115)/ABS(AW115)</f>
        <v>0.14150943396226415</v>
      </c>
      <c r="AP115" s="142">
        <f>AN115/AK115</f>
        <v>1.8615384615384616</v>
      </c>
      <c r="AQ115" s="74" t="s">
        <v>71</v>
      </c>
      <c r="AR115" s="57">
        <v>185935</v>
      </c>
      <c r="AS115" s="96" t="s">
        <v>80</v>
      </c>
      <c r="AT115" s="17">
        <v>65</v>
      </c>
      <c r="AU115" s="19">
        <v>586</v>
      </c>
      <c r="AV115" s="166">
        <f t="shared" ref="AV115:AV120" si="263">(AU115-BD115)/ABS(BD115)</f>
        <v>0.28508771929824561</v>
      </c>
      <c r="AW115" s="19">
        <v>106</v>
      </c>
      <c r="AX115" s="87">
        <f t="shared" ref="AX115:AX120" si="264">(AW115-BF115)/ABS(BF115)</f>
        <v>0.43243243243243246</v>
      </c>
      <c r="AY115" s="110">
        <f t="shared" ref="AY115:AY120" si="265">AW115/AT115</f>
        <v>1.6307692307692307</v>
      </c>
      <c r="AZ115" s="18" t="s">
        <v>71</v>
      </c>
      <c r="BA115" s="57">
        <v>185935</v>
      </c>
      <c r="BB115" s="96" t="s">
        <v>80</v>
      </c>
      <c r="BC115" s="17">
        <v>70</v>
      </c>
      <c r="BD115" s="19">
        <v>456</v>
      </c>
      <c r="BE115" s="166">
        <f t="shared" ref="BE115:BE120" si="266">(BD115-BM115)/ABS(BM115)</f>
        <v>0.10948905109489052</v>
      </c>
      <c r="BF115" s="19">
        <v>74</v>
      </c>
      <c r="BG115" s="87">
        <f t="shared" ref="BG115:BG120" si="267">(BF115-BO115)/ABS(BO115)</f>
        <v>0.2982456140350877</v>
      </c>
      <c r="BH115" s="110">
        <f t="shared" ref="BH115:BH120" si="268">BF115/BC115</f>
        <v>1.0571428571428572</v>
      </c>
      <c r="BI115" s="18" t="s">
        <v>71</v>
      </c>
      <c r="BJ115" s="57">
        <v>185935</v>
      </c>
      <c r="BK115" s="96" t="s">
        <v>80</v>
      </c>
      <c r="BL115" s="17">
        <v>65</v>
      </c>
      <c r="BM115" s="19">
        <v>411</v>
      </c>
      <c r="BN115" s="111">
        <f t="shared" ref="BN115:BN123" si="269">(BM115-BV115)/ABS(BV115)</f>
        <v>2.4937655860349128E-2</v>
      </c>
      <c r="BO115" s="19">
        <v>57</v>
      </c>
      <c r="BP115" s="87">
        <f t="shared" ref="BP115:BP117" si="270">(BO115-BX115)/ABS(BX115)</f>
        <v>0.11764705882352941</v>
      </c>
      <c r="BQ115" s="110">
        <f t="shared" ref="BQ115:BQ120" si="271">BO115/BL115</f>
        <v>0.87692307692307692</v>
      </c>
      <c r="BR115" s="18" t="s">
        <v>71</v>
      </c>
      <c r="BS115" s="57">
        <v>185935</v>
      </c>
      <c r="BT115" s="96" t="s">
        <v>80</v>
      </c>
      <c r="BU115" s="17">
        <v>65</v>
      </c>
      <c r="BV115" s="19">
        <v>401</v>
      </c>
      <c r="BW115" s="111">
        <f t="shared" ref="BW115:BW124" si="272">(BV115-CE115)/ABS(CE115)</f>
        <v>-0.15578947368421053</v>
      </c>
      <c r="BX115" s="19">
        <v>51</v>
      </c>
      <c r="BY115" s="87">
        <f t="shared" ref="BY115:BY124" si="273">(BX115-CG115)/ABS(CG115)</f>
        <v>-0.36249999999999999</v>
      </c>
      <c r="BZ115" s="110">
        <f t="shared" si="240"/>
        <v>0.7846153846153846</v>
      </c>
      <c r="CA115" s="96" t="s">
        <v>71</v>
      </c>
      <c r="CB115" s="2">
        <v>185935</v>
      </c>
      <c r="CC115" s="18" t="s">
        <v>80</v>
      </c>
      <c r="CD115" s="2">
        <v>60</v>
      </c>
      <c r="CE115" s="19">
        <v>475</v>
      </c>
      <c r="CF115" s="3">
        <f t="shared" ref="CF115:CF121" si="274">(CE115-CK115)/ABS(CK115)</f>
        <v>-7.9457364341085274E-2</v>
      </c>
      <c r="CG115" s="19">
        <v>80</v>
      </c>
      <c r="CH115" s="3">
        <f t="shared" ref="CH115:CH121" si="275">(CG115-CM115)/ABS(CM115)</f>
        <v>-0.19191919191919191</v>
      </c>
      <c r="CI115" s="27">
        <f t="shared" ref="CI115:CI124" si="276">CG115/CD115</f>
        <v>1.3333333333333333</v>
      </c>
      <c r="CJ115" s="17">
        <v>65</v>
      </c>
      <c r="CK115" s="19">
        <v>516</v>
      </c>
      <c r="CL115" s="3">
        <v>0.13907284768211919</v>
      </c>
      <c r="CM115" s="19">
        <v>99</v>
      </c>
      <c r="CN115" s="71">
        <v>0.11235955056179775</v>
      </c>
      <c r="CO115" s="27">
        <f t="shared" ref="CO115:CO121" si="277">CM115/CJ115</f>
        <v>1.523076923076923</v>
      </c>
    </row>
    <row r="116" spans="1:93" x14ac:dyDescent="0.25">
      <c r="A116" s="5"/>
      <c r="B116" s="58">
        <v>185844</v>
      </c>
      <c r="C116" s="97" t="s">
        <v>78</v>
      </c>
      <c r="D116" s="6">
        <v>86</v>
      </c>
      <c r="E116" s="20">
        <v>1386</v>
      </c>
      <c r="F116" s="87">
        <f>(E116-N116)/ABS(N116)</f>
        <v>-4.807692307692308E-2</v>
      </c>
      <c r="G116" s="20">
        <v>321</v>
      </c>
      <c r="H116" s="87">
        <f>(G116-P116)/ABS(P116)</f>
        <v>5.5921052631578948E-2</v>
      </c>
      <c r="I116" s="142">
        <f t="shared" ref="I116:I122" si="278">G116/D116</f>
        <v>3.7325581395348837</v>
      </c>
      <c r="J116" s="5"/>
      <c r="K116" s="58">
        <v>185844</v>
      </c>
      <c r="L116" s="97" t="s">
        <v>78</v>
      </c>
      <c r="M116" s="6">
        <v>86</v>
      </c>
      <c r="N116" s="20">
        <v>1456</v>
      </c>
      <c r="O116" s="87">
        <f>(N116-W116)/ABS(W116)</f>
        <v>0.15923566878980891</v>
      </c>
      <c r="P116" s="20">
        <v>304</v>
      </c>
      <c r="Q116" s="87">
        <f>(P116-Y116)/ABS(Y116)</f>
        <v>0.14285714285714285</v>
      </c>
      <c r="R116" s="142">
        <f t="shared" ref="R116:R122" si="279">P116/M116</f>
        <v>3.5348837209302326</v>
      </c>
      <c r="S116" s="5"/>
      <c r="T116" s="58">
        <v>185844</v>
      </c>
      <c r="U116" s="97" t="s">
        <v>78</v>
      </c>
      <c r="V116" s="6">
        <v>86</v>
      </c>
      <c r="W116" s="20">
        <v>1256</v>
      </c>
      <c r="X116" s="87">
        <f>(W116-AF116)/ABS(AF116)</f>
        <v>-0.12959112959112959</v>
      </c>
      <c r="Y116" s="20">
        <v>266</v>
      </c>
      <c r="Z116" s="87">
        <f>(Y116-AH116)/ABS(AH116)</f>
        <v>-0.05</v>
      </c>
      <c r="AA116" s="142">
        <f t="shared" ref="AA116:AA122" si="280">Y116/V116</f>
        <v>3.0930232558139537</v>
      </c>
      <c r="AB116" s="5"/>
      <c r="AC116" s="58">
        <v>185844</v>
      </c>
      <c r="AD116" s="97" t="s">
        <v>78</v>
      </c>
      <c r="AE116" s="6">
        <v>86</v>
      </c>
      <c r="AF116" s="20">
        <v>1443</v>
      </c>
      <c r="AG116" s="87">
        <f t="shared" si="159"/>
        <v>2.7797081306462821E-3</v>
      </c>
      <c r="AH116" s="20">
        <v>280</v>
      </c>
      <c r="AI116" s="87">
        <f t="shared" si="160"/>
        <v>-5.0847457627118647E-2</v>
      </c>
      <c r="AJ116" s="142">
        <f t="shared" ref="AJ116:AJ123" si="281">AH116/AE116</f>
        <v>3.2558139534883721</v>
      </c>
      <c r="AK116" s="6">
        <v>86</v>
      </c>
      <c r="AL116" s="20">
        <v>1439</v>
      </c>
      <c r="AM116" s="166">
        <f t="shared" si="261"/>
        <v>5.267008046817849E-2</v>
      </c>
      <c r="AN116" s="20">
        <v>295</v>
      </c>
      <c r="AO116" s="87">
        <f t="shared" si="262"/>
        <v>0.13461538461538461</v>
      </c>
      <c r="AP116" s="142">
        <f t="shared" ref="AP116:AP123" si="282">AN116/AK116</f>
        <v>3.4302325581395348</v>
      </c>
      <c r="AQ116" s="75"/>
      <c r="AR116" s="58">
        <v>185844</v>
      </c>
      <c r="AS116" s="97" t="s">
        <v>78</v>
      </c>
      <c r="AT116" s="4">
        <v>86</v>
      </c>
      <c r="AU116" s="20">
        <v>1367</v>
      </c>
      <c r="AV116" s="166">
        <f t="shared" si="263"/>
        <v>0.10777957860615883</v>
      </c>
      <c r="AW116" s="20">
        <v>260</v>
      </c>
      <c r="AX116" s="87">
        <f t="shared" si="264"/>
        <v>9.7046413502109699E-2</v>
      </c>
      <c r="AY116" s="93">
        <f t="shared" si="265"/>
        <v>3.0232558139534884</v>
      </c>
      <c r="AZ116" s="5"/>
      <c r="BA116" s="58">
        <v>185844</v>
      </c>
      <c r="BB116" s="97" t="s">
        <v>78</v>
      </c>
      <c r="BC116" s="4">
        <v>70</v>
      </c>
      <c r="BD116" s="20">
        <v>1234</v>
      </c>
      <c r="BE116" s="166">
        <f t="shared" si="266"/>
        <v>0.12079927338782924</v>
      </c>
      <c r="BF116" s="20">
        <v>237</v>
      </c>
      <c r="BG116" s="87">
        <f t="shared" si="267"/>
        <v>5.3333333333333337E-2</v>
      </c>
      <c r="BH116" s="93">
        <f t="shared" si="268"/>
        <v>3.3857142857142857</v>
      </c>
      <c r="BI116" s="5"/>
      <c r="BJ116" s="58">
        <v>185844</v>
      </c>
      <c r="BK116" s="97" t="s">
        <v>78</v>
      </c>
      <c r="BL116" s="4">
        <v>80</v>
      </c>
      <c r="BM116" s="20">
        <v>1101</v>
      </c>
      <c r="BN116" s="111">
        <f t="shared" si="269"/>
        <v>-1.9590382902938557E-2</v>
      </c>
      <c r="BO116" s="20">
        <v>225</v>
      </c>
      <c r="BP116" s="87">
        <f t="shared" si="270"/>
        <v>-3.8461538461538464E-2</v>
      </c>
      <c r="BQ116" s="93">
        <f t="shared" si="271"/>
        <v>2.8125</v>
      </c>
      <c r="BR116" s="5"/>
      <c r="BS116" s="58">
        <v>185844</v>
      </c>
      <c r="BT116" s="97" t="s">
        <v>78</v>
      </c>
      <c r="BU116" s="4">
        <v>70</v>
      </c>
      <c r="BV116" s="20">
        <v>1123</v>
      </c>
      <c r="BW116" s="111">
        <f t="shared" si="272"/>
        <v>0.23406593406593407</v>
      </c>
      <c r="BX116" s="20">
        <v>234</v>
      </c>
      <c r="BY116" s="87">
        <f t="shared" si="273"/>
        <v>0.32203389830508472</v>
      </c>
      <c r="BZ116" s="93">
        <f t="shared" si="240"/>
        <v>3.342857142857143</v>
      </c>
      <c r="CA116" s="97"/>
      <c r="CB116" s="6">
        <v>185844</v>
      </c>
      <c r="CC116" s="5" t="s">
        <v>78</v>
      </c>
      <c r="CD116" s="6">
        <v>50</v>
      </c>
      <c r="CE116" s="20">
        <v>910</v>
      </c>
      <c r="CF116" s="8">
        <f t="shared" si="274"/>
        <v>-8.7145969498910684E-3</v>
      </c>
      <c r="CG116" s="20">
        <v>177</v>
      </c>
      <c r="CH116" s="8">
        <f t="shared" si="275"/>
        <v>-0.11940298507462686</v>
      </c>
      <c r="CI116" s="29">
        <f t="shared" si="276"/>
        <v>3.54</v>
      </c>
      <c r="CJ116" s="4">
        <v>50</v>
      </c>
      <c r="CK116" s="20">
        <v>918</v>
      </c>
      <c r="CL116" s="8">
        <v>-1.2903225806451613E-2</v>
      </c>
      <c r="CM116" s="20">
        <v>201</v>
      </c>
      <c r="CN116" s="9">
        <v>3.0769230769230771E-2</v>
      </c>
      <c r="CO116" s="29">
        <f t="shared" si="277"/>
        <v>4.0199999999999996</v>
      </c>
    </row>
    <row r="117" spans="1:93" x14ac:dyDescent="0.25">
      <c r="A117" s="5"/>
      <c r="B117" s="58">
        <v>185817</v>
      </c>
      <c r="C117" s="97" t="s">
        <v>81</v>
      </c>
      <c r="D117" s="6">
        <v>65</v>
      </c>
      <c r="E117" s="20">
        <v>572</v>
      </c>
      <c r="F117" s="87">
        <f t="shared" ref="F117:F120" si="283">(E117-N117)/ABS(N117)</f>
        <v>-0.16496350364963502</v>
      </c>
      <c r="G117" s="20">
        <v>92</v>
      </c>
      <c r="H117" s="87">
        <f t="shared" ref="H117:H120" si="284">(G117-P117)/ABS(P117)</f>
        <v>-0.29770992366412213</v>
      </c>
      <c r="I117" s="142">
        <f t="shared" si="278"/>
        <v>1.4153846153846155</v>
      </c>
      <c r="J117" s="5"/>
      <c r="K117" s="58">
        <v>185817</v>
      </c>
      <c r="L117" s="97" t="s">
        <v>81</v>
      </c>
      <c r="M117" s="6">
        <v>65</v>
      </c>
      <c r="N117" s="20">
        <v>685</v>
      </c>
      <c r="O117" s="87">
        <f t="shared" ref="O117:O120" si="285">(N117-W117)/ABS(W117)</f>
        <v>0.33528265107212474</v>
      </c>
      <c r="P117" s="20">
        <v>131</v>
      </c>
      <c r="Q117" s="87">
        <f t="shared" ref="Q117:Q120" si="286">(P117-Y117)/ABS(Y117)</f>
        <v>0.28431372549019607</v>
      </c>
      <c r="R117" s="142">
        <f t="shared" si="279"/>
        <v>2.0153846153846153</v>
      </c>
      <c r="S117" s="5"/>
      <c r="T117" s="58">
        <v>185817</v>
      </c>
      <c r="U117" s="97" t="s">
        <v>81</v>
      </c>
      <c r="V117" s="6">
        <v>65</v>
      </c>
      <c r="W117" s="20">
        <v>513</v>
      </c>
      <c r="X117" s="87">
        <f t="shared" ref="X117:X120" si="287">(W117-AF117)/ABS(AF117)</f>
        <v>-2.8409090909090908E-2</v>
      </c>
      <c r="Y117" s="20">
        <v>102</v>
      </c>
      <c r="Z117" s="87">
        <f t="shared" ref="Z117:Z120" si="288">(Y117-AH117)/ABS(AH117)</f>
        <v>0.34210526315789475</v>
      </c>
      <c r="AA117" s="142">
        <f t="shared" si="280"/>
        <v>1.5692307692307692</v>
      </c>
      <c r="AB117" s="5"/>
      <c r="AC117" s="58">
        <v>185817</v>
      </c>
      <c r="AD117" s="97" t="s">
        <v>81</v>
      </c>
      <c r="AE117" s="6">
        <v>65</v>
      </c>
      <c r="AF117" s="20">
        <v>528</v>
      </c>
      <c r="AG117" s="87">
        <f t="shared" si="159"/>
        <v>-2.4029574861367836E-2</v>
      </c>
      <c r="AH117" s="20">
        <v>76</v>
      </c>
      <c r="AI117" s="87">
        <f t="shared" si="160"/>
        <v>-0.19148936170212766</v>
      </c>
      <c r="AJ117" s="142">
        <f t="shared" si="281"/>
        <v>1.1692307692307693</v>
      </c>
      <c r="AK117" s="6">
        <v>65</v>
      </c>
      <c r="AL117" s="20">
        <v>541</v>
      </c>
      <c r="AM117" s="166">
        <f t="shared" si="261"/>
        <v>0.14376321353065538</v>
      </c>
      <c r="AN117" s="20">
        <v>94</v>
      </c>
      <c r="AO117" s="87">
        <f t="shared" si="262"/>
        <v>0.27027027027027029</v>
      </c>
      <c r="AP117" s="142">
        <f t="shared" si="282"/>
        <v>1.4461538461538461</v>
      </c>
      <c r="AQ117" s="75"/>
      <c r="AR117" s="58">
        <v>185817</v>
      </c>
      <c r="AS117" s="97" t="s">
        <v>81</v>
      </c>
      <c r="AT117" s="4">
        <v>65</v>
      </c>
      <c r="AU117" s="20">
        <v>473</v>
      </c>
      <c r="AV117" s="166">
        <f t="shared" si="263"/>
        <v>-8.155339805825243E-2</v>
      </c>
      <c r="AW117" s="20">
        <v>74</v>
      </c>
      <c r="AX117" s="87">
        <f t="shared" si="264"/>
        <v>-0.17777777777777778</v>
      </c>
      <c r="AY117" s="93">
        <f t="shared" si="265"/>
        <v>1.1384615384615384</v>
      </c>
      <c r="AZ117" s="5"/>
      <c r="BA117" s="58">
        <v>185817</v>
      </c>
      <c r="BB117" s="97" t="s">
        <v>81</v>
      </c>
      <c r="BC117" s="4">
        <v>60</v>
      </c>
      <c r="BD117" s="20">
        <v>515</v>
      </c>
      <c r="BE117" s="166">
        <f t="shared" si="266"/>
        <v>0.19489559164733178</v>
      </c>
      <c r="BF117" s="20">
        <v>90</v>
      </c>
      <c r="BG117" s="87">
        <f t="shared" si="267"/>
        <v>0.3235294117647059</v>
      </c>
      <c r="BH117" s="93">
        <f t="shared" si="268"/>
        <v>1.5</v>
      </c>
      <c r="BI117" s="5"/>
      <c r="BJ117" s="58">
        <v>185817</v>
      </c>
      <c r="BK117" s="97" t="s">
        <v>81</v>
      </c>
      <c r="BL117" s="4">
        <v>60</v>
      </c>
      <c r="BM117" s="20">
        <v>431</v>
      </c>
      <c r="BN117" s="111">
        <f t="shared" si="269"/>
        <v>0.10796915167095116</v>
      </c>
      <c r="BO117" s="20">
        <v>68</v>
      </c>
      <c r="BP117" s="87">
        <f t="shared" si="270"/>
        <v>-0.22727272727272727</v>
      </c>
      <c r="BQ117" s="93">
        <f t="shared" si="271"/>
        <v>1.1333333333333333</v>
      </c>
      <c r="BR117" s="5"/>
      <c r="BS117" s="58">
        <v>185817</v>
      </c>
      <c r="BT117" s="97" t="s">
        <v>81</v>
      </c>
      <c r="BU117" s="4">
        <v>55</v>
      </c>
      <c r="BV117" s="20">
        <v>389</v>
      </c>
      <c r="BW117" s="111">
        <f t="shared" si="272"/>
        <v>0.33676975945017185</v>
      </c>
      <c r="BX117" s="20">
        <v>88</v>
      </c>
      <c r="BY117" s="87">
        <f t="shared" si="273"/>
        <v>1.2</v>
      </c>
      <c r="BZ117" s="93">
        <f t="shared" si="240"/>
        <v>1.6</v>
      </c>
      <c r="CA117" s="99"/>
      <c r="CB117" s="12">
        <v>185817</v>
      </c>
      <c r="CC117" s="11" t="s">
        <v>81</v>
      </c>
      <c r="CD117" s="6">
        <v>50</v>
      </c>
      <c r="CE117" s="20">
        <v>291</v>
      </c>
      <c r="CF117" s="8">
        <f t="shared" si="274"/>
        <v>5.8181818181818182E-2</v>
      </c>
      <c r="CG117" s="20">
        <v>40</v>
      </c>
      <c r="CH117" s="8">
        <f t="shared" si="275"/>
        <v>-0.24528301886792453</v>
      </c>
      <c r="CI117" s="29">
        <f t="shared" si="276"/>
        <v>0.8</v>
      </c>
      <c r="CJ117" s="10">
        <v>50</v>
      </c>
      <c r="CK117" s="21">
        <v>275</v>
      </c>
      <c r="CL117" s="117">
        <v>-4.5138888888888888E-2</v>
      </c>
      <c r="CM117" s="21">
        <v>53</v>
      </c>
      <c r="CN117" s="118">
        <v>0</v>
      </c>
      <c r="CO117" s="124">
        <f t="shared" si="277"/>
        <v>1.06</v>
      </c>
    </row>
    <row r="118" spans="1:93" x14ac:dyDescent="0.25">
      <c r="A118" s="5"/>
      <c r="B118" s="58">
        <v>185843</v>
      </c>
      <c r="C118" s="97" t="s">
        <v>79</v>
      </c>
      <c r="D118" s="6">
        <v>70</v>
      </c>
      <c r="E118" s="20">
        <v>744</v>
      </c>
      <c r="F118" s="87">
        <f t="shared" si="283"/>
        <v>-0.14285714285714285</v>
      </c>
      <c r="G118" s="20">
        <v>102</v>
      </c>
      <c r="H118" s="87">
        <f t="shared" si="284"/>
        <v>-0.17741935483870969</v>
      </c>
      <c r="I118" s="142">
        <f t="shared" si="278"/>
        <v>1.4571428571428571</v>
      </c>
      <c r="J118" s="5"/>
      <c r="K118" s="58">
        <v>185843</v>
      </c>
      <c r="L118" s="97" t="s">
        <v>79</v>
      </c>
      <c r="M118" s="6">
        <v>70</v>
      </c>
      <c r="N118" s="20">
        <v>868</v>
      </c>
      <c r="O118" s="87">
        <f t="shared" si="285"/>
        <v>6.7650676506765067E-2</v>
      </c>
      <c r="P118" s="20">
        <v>124</v>
      </c>
      <c r="Q118" s="87">
        <f t="shared" si="286"/>
        <v>5.9829059829059832E-2</v>
      </c>
      <c r="R118" s="142">
        <f t="shared" si="279"/>
        <v>1.7714285714285714</v>
      </c>
      <c r="S118" s="5"/>
      <c r="T118" s="58">
        <v>185843</v>
      </c>
      <c r="U118" s="97" t="s">
        <v>79</v>
      </c>
      <c r="V118" s="6">
        <v>70</v>
      </c>
      <c r="W118" s="20">
        <v>813</v>
      </c>
      <c r="X118" s="87">
        <f t="shared" si="287"/>
        <v>0.11522633744855967</v>
      </c>
      <c r="Y118" s="20">
        <v>117</v>
      </c>
      <c r="Z118" s="87">
        <f t="shared" si="288"/>
        <v>0.3146067415730337</v>
      </c>
      <c r="AA118" s="142">
        <f t="shared" si="280"/>
        <v>1.6714285714285715</v>
      </c>
      <c r="AB118" s="5"/>
      <c r="AC118" s="58">
        <v>185843</v>
      </c>
      <c r="AD118" s="97" t="s">
        <v>79</v>
      </c>
      <c r="AE118" s="6">
        <v>70</v>
      </c>
      <c r="AF118" s="20">
        <v>729</v>
      </c>
      <c r="AG118" s="87">
        <f t="shared" si="159"/>
        <v>0.1062215477996965</v>
      </c>
      <c r="AH118" s="20">
        <v>89</v>
      </c>
      <c r="AI118" s="87">
        <f t="shared" si="160"/>
        <v>0.20270270270270271</v>
      </c>
      <c r="AJ118" s="142">
        <f t="shared" si="281"/>
        <v>1.2714285714285714</v>
      </c>
      <c r="AK118" s="6">
        <v>70</v>
      </c>
      <c r="AL118" s="20">
        <v>659</v>
      </c>
      <c r="AM118" s="166">
        <f t="shared" si="261"/>
        <v>0.16431095406360424</v>
      </c>
      <c r="AN118" s="20">
        <v>74</v>
      </c>
      <c r="AO118" s="87">
        <f t="shared" si="262"/>
        <v>0</v>
      </c>
      <c r="AP118" s="142">
        <f t="shared" si="282"/>
        <v>1.0571428571428572</v>
      </c>
      <c r="AQ118" s="75"/>
      <c r="AR118" s="58">
        <v>185843</v>
      </c>
      <c r="AS118" s="97" t="s">
        <v>79</v>
      </c>
      <c r="AT118" s="4">
        <v>70</v>
      </c>
      <c r="AU118" s="20">
        <v>566</v>
      </c>
      <c r="AV118" s="166">
        <f t="shared" si="263"/>
        <v>7.8095238095238093E-2</v>
      </c>
      <c r="AW118" s="20">
        <v>74</v>
      </c>
      <c r="AX118" s="87">
        <f t="shared" si="264"/>
        <v>0.13846153846153847</v>
      </c>
      <c r="AY118" s="93">
        <f t="shared" si="265"/>
        <v>1.0571428571428572</v>
      </c>
      <c r="AZ118" s="5"/>
      <c r="BA118" s="58">
        <v>185843</v>
      </c>
      <c r="BB118" s="97" t="s">
        <v>79</v>
      </c>
      <c r="BC118" s="4">
        <v>75</v>
      </c>
      <c r="BD118" s="20">
        <v>525</v>
      </c>
      <c r="BE118" s="166">
        <f t="shared" si="266"/>
        <v>9.375E-2</v>
      </c>
      <c r="BF118" s="20">
        <v>65</v>
      </c>
      <c r="BG118" s="87">
        <f t="shared" si="267"/>
        <v>0.38297872340425532</v>
      </c>
      <c r="BH118" s="93">
        <f t="shared" si="268"/>
        <v>0.8666666666666667</v>
      </c>
      <c r="BI118" s="5"/>
      <c r="BJ118" s="58">
        <v>185843</v>
      </c>
      <c r="BK118" s="97" t="s">
        <v>79</v>
      </c>
      <c r="BL118" s="4">
        <v>70</v>
      </c>
      <c r="BM118" s="20">
        <v>480</v>
      </c>
      <c r="BN118" s="111">
        <f t="shared" si="269"/>
        <v>1.4799154334038054E-2</v>
      </c>
      <c r="BO118" s="20">
        <v>47</v>
      </c>
      <c r="BP118" s="87">
        <f>(BO118-BX118)/ABS(BX118)</f>
        <v>-0.21666666666666667</v>
      </c>
      <c r="BQ118" s="93">
        <f t="shared" si="271"/>
        <v>0.67142857142857137</v>
      </c>
      <c r="BR118" s="5"/>
      <c r="BS118" s="58">
        <v>185843</v>
      </c>
      <c r="BT118" s="97" t="s">
        <v>79</v>
      </c>
      <c r="BU118" s="4">
        <v>70</v>
      </c>
      <c r="BV118" s="20">
        <v>473</v>
      </c>
      <c r="BW118" s="111">
        <f t="shared" si="272"/>
        <v>0.12085308056872038</v>
      </c>
      <c r="BX118" s="20">
        <v>60</v>
      </c>
      <c r="BY118" s="87">
        <f t="shared" si="273"/>
        <v>5.2631578947368418E-2</v>
      </c>
      <c r="BZ118" s="93">
        <f t="shared" si="240"/>
        <v>0.8571428571428571</v>
      </c>
      <c r="CA118" s="99"/>
      <c r="CB118" s="6">
        <v>185843</v>
      </c>
      <c r="CC118" s="5" t="s">
        <v>79</v>
      </c>
      <c r="CD118" s="6">
        <v>65</v>
      </c>
      <c r="CE118" s="20">
        <v>422</v>
      </c>
      <c r="CF118" s="8">
        <f t="shared" si="274"/>
        <v>0.16253443526170799</v>
      </c>
      <c r="CG118" s="20">
        <v>57</v>
      </c>
      <c r="CH118" s="8">
        <f t="shared" si="275"/>
        <v>-0.109375</v>
      </c>
      <c r="CI118" s="29">
        <f t="shared" si="276"/>
        <v>0.87692307692307692</v>
      </c>
      <c r="CJ118" s="4">
        <v>60</v>
      </c>
      <c r="CK118" s="20">
        <v>363</v>
      </c>
      <c r="CL118" s="8">
        <v>-5.7142857142857141E-2</v>
      </c>
      <c r="CM118" s="20">
        <v>64</v>
      </c>
      <c r="CN118" s="9">
        <v>0.16363636363636364</v>
      </c>
      <c r="CO118" s="29">
        <f t="shared" si="277"/>
        <v>1.0666666666666667</v>
      </c>
    </row>
    <row r="119" spans="1:93" x14ac:dyDescent="0.25">
      <c r="A119" s="5"/>
      <c r="B119" s="58">
        <v>185852</v>
      </c>
      <c r="C119" s="97" t="s">
        <v>72</v>
      </c>
      <c r="D119" s="6">
        <v>200</v>
      </c>
      <c r="E119" s="20">
        <v>3193</v>
      </c>
      <c r="F119" s="87">
        <f t="shared" si="283"/>
        <v>0.12231985940246046</v>
      </c>
      <c r="G119" s="20">
        <v>360</v>
      </c>
      <c r="H119" s="87">
        <f t="shared" si="284"/>
        <v>0.12149532710280374</v>
      </c>
      <c r="I119" s="142">
        <f t="shared" si="278"/>
        <v>1.8</v>
      </c>
      <c r="J119" s="5"/>
      <c r="K119" s="58">
        <v>185852</v>
      </c>
      <c r="L119" s="97" t="s">
        <v>72</v>
      </c>
      <c r="M119" s="6">
        <v>200</v>
      </c>
      <c r="N119" s="20">
        <v>2845</v>
      </c>
      <c r="O119" s="87">
        <f t="shared" si="285"/>
        <v>0.37439613526570048</v>
      </c>
      <c r="P119" s="20">
        <v>321</v>
      </c>
      <c r="Q119" s="87">
        <f t="shared" si="286"/>
        <v>5.5921052631578948E-2</v>
      </c>
      <c r="R119" s="142">
        <f t="shared" si="279"/>
        <v>1.605</v>
      </c>
      <c r="S119" s="5"/>
      <c r="T119" s="58">
        <v>185852</v>
      </c>
      <c r="U119" s="97" t="s">
        <v>72</v>
      </c>
      <c r="V119" s="6">
        <v>200</v>
      </c>
      <c r="W119" s="20">
        <v>2070</v>
      </c>
      <c r="X119" s="87">
        <f t="shared" si="287"/>
        <v>-0.23728813559322035</v>
      </c>
      <c r="Y119" s="20">
        <v>304</v>
      </c>
      <c r="Z119" s="87">
        <f t="shared" si="288"/>
        <v>-0.22250639386189258</v>
      </c>
      <c r="AA119" s="142">
        <f t="shared" si="280"/>
        <v>1.52</v>
      </c>
      <c r="AB119" s="5"/>
      <c r="AC119" s="58">
        <v>185852</v>
      </c>
      <c r="AD119" s="97" t="s">
        <v>72</v>
      </c>
      <c r="AE119" s="6">
        <v>200</v>
      </c>
      <c r="AF119" s="20">
        <v>2714</v>
      </c>
      <c r="AG119" s="87">
        <f t="shared" ref="AG119:AG124" si="289">(AF119-AL119)/ABS(AL119)</f>
        <v>6.8503937007874022E-2</v>
      </c>
      <c r="AH119" s="20">
        <v>391</v>
      </c>
      <c r="AI119" s="87">
        <f t="shared" ref="AI119:AI124" si="290">(AH119-AN119)/ABS(AN119)</f>
        <v>5.1075268817204304E-2</v>
      </c>
      <c r="AJ119" s="142">
        <f t="shared" si="281"/>
        <v>1.9550000000000001</v>
      </c>
      <c r="AK119" s="6">
        <v>200</v>
      </c>
      <c r="AL119" s="20">
        <v>2540</v>
      </c>
      <c r="AM119" s="166">
        <f t="shared" si="261"/>
        <v>-2.4577572964669739E-2</v>
      </c>
      <c r="AN119" s="20">
        <v>372</v>
      </c>
      <c r="AO119" s="87">
        <f t="shared" si="262"/>
        <v>7.5144508670520235E-2</v>
      </c>
      <c r="AP119" s="142">
        <f t="shared" si="282"/>
        <v>1.86</v>
      </c>
      <c r="AQ119" s="75"/>
      <c r="AR119" s="58">
        <v>185852</v>
      </c>
      <c r="AS119" s="97" t="s">
        <v>72</v>
      </c>
      <c r="AT119" s="4">
        <v>200</v>
      </c>
      <c r="AU119" s="20">
        <v>2604</v>
      </c>
      <c r="AV119" s="166">
        <f t="shared" si="263"/>
        <v>4.3687374749498999E-2</v>
      </c>
      <c r="AW119" s="20">
        <v>346</v>
      </c>
      <c r="AX119" s="87">
        <f t="shared" si="264"/>
        <v>1.1695906432748537E-2</v>
      </c>
      <c r="AY119" s="93">
        <f t="shared" si="265"/>
        <v>1.73</v>
      </c>
      <c r="AZ119" s="5"/>
      <c r="BA119" s="58">
        <v>185852</v>
      </c>
      <c r="BB119" s="97" t="s">
        <v>72</v>
      </c>
      <c r="BC119" s="4">
        <v>200</v>
      </c>
      <c r="BD119" s="20">
        <v>2495</v>
      </c>
      <c r="BE119" s="166">
        <f t="shared" si="266"/>
        <v>2.0449897750511249E-2</v>
      </c>
      <c r="BF119" s="20">
        <v>342</v>
      </c>
      <c r="BG119" s="87">
        <f t="shared" si="267"/>
        <v>0.1554054054054054</v>
      </c>
      <c r="BH119" s="93">
        <f t="shared" si="268"/>
        <v>1.71</v>
      </c>
      <c r="BI119" s="5"/>
      <c r="BJ119" s="58">
        <v>185852</v>
      </c>
      <c r="BK119" s="97" t="s">
        <v>72</v>
      </c>
      <c r="BL119" s="4">
        <v>200</v>
      </c>
      <c r="BM119" s="20">
        <v>2445</v>
      </c>
      <c r="BN119" s="111">
        <f t="shared" si="269"/>
        <v>8.9572192513368981E-2</v>
      </c>
      <c r="BO119" s="20">
        <v>296</v>
      </c>
      <c r="BP119" s="87">
        <f>(BO119-BX119)/ABS(BX119)</f>
        <v>5.3380782918149468E-2</v>
      </c>
      <c r="BQ119" s="93">
        <f t="shared" si="271"/>
        <v>1.48</v>
      </c>
      <c r="BR119" s="5"/>
      <c r="BS119" s="58">
        <v>185852</v>
      </c>
      <c r="BT119" s="97" t="s">
        <v>72</v>
      </c>
      <c r="BU119" s="4">
        <v>200</v>
      </c>
      <c r="BV119" s="20">
        <v>2244</v>
      </c>
      <c r="BW119" s="111">
        <f t="shared" si="272"/>
        <v>2.5594149908592323E-2</v>
      </c>
      <c r="BX119" s="20">
        <v>281</v>
      </c>
      <c r="BY119" s="87">
        <f t="shared" si="273"/>
        <v>-1.0563380281690141E-2</v>
      </c>
      <c r="BZ119" s="93">
        <f t="shared" si="240"/>
        <v>1.405</v>
      </c>
      <c r="CA119" s="97"/>
      <c r="CB119" s="2">
        <v>185852</v>
      </c>
      <c r="CC119" s="18" t="s">
        <v>72</v>
      </c>
      <c r="CD119" s="6">
        <v>200</v>
      </c>
      <c r="CE119" s="20">
        <v>2188</v>
      </c>
      <c r="CF119" s="8">
        <f t="shared" si="274"/>
        <v>7.6771653543307089E-2</v>
      </c>
      <c r="CG119" s="20">
        <v>284</v>
      </c>
      <c r="CH119" s="8">
        <f t="shared" si="275"/>
        <v>4.797047970479705E-2</v>
      </c>
      <c r="CI119" s="29">
        <f t="shared" si="276"/>
        <v>1.42</v>
      </c>
      <c r="CJ119" s="17">
        <v>200</v>
      </c>
      <c r="CK119" s="19">
        <v>2032</v>
      </c>
      <c r="CL119" s="3">
        <v>5.8333333333333334E-2</v>
      </c>
      <c r="CM119" s="19">
        <v>271</v>
      </c>
      <c r="CN119" s="71">
        <v>0.1016260162601626</v>
      </c>
      <c r="CO119" s="27">
        <f t="shared" si="277"/>
        <v>1.355</v>
      </c>
    </row>
    <row r="120" spans="1:93" ht="13.8" thickBot="1" x14ac:dyDescent="0.3">
      <c r="A120" s="5"/>
      <c r="B120" s="58">
        <v>185853</v>
      </c>
      <c r="C120" s="97" t="s">
        <v>73</v>
      </c>
      <c r="D120" s="129">
        <v>135</v>
      </c>
      <c r="E120" s="40">
        <v>2325</v>
      </c>
      <c r="F120" s="87">
        <f t="shared" si="283"/>
        <v>7.0935052970981113E-2</v>
      </c>
      <c r="G120" s="40">
        <v>332</v>
      </c>
      <c r="H120" s="87">
        <f t="shared" si="284"/>
        <v>8.143322475570032E-2</v>
      </c>
      <c r="I120" s="204">
        <f t="shared" si="278"/>
        <v>2.4592592592592593</v>
      </c>
      <c r="J120" s="5"/>
      <c r="K120" s="58">
        <v>185853</v>
      </c>
      <c r="L120" s="97" t="s">
        <v>73</v>
      </c>
      <c r="M120" s="129">
        <v>135</v>
      </c>
      <c r="N120" s="40">
        <v>2171</v>
      </c>
      <c r="O120" s="87">
        <f t="shared" si="285"/>
        <v>9.7674418604651158E-3</v>
      </c>
      <c r="P120" s="40">
        <v>307</v>
      </c>
      <c r="Q120" s="87">
        <f t="shared" si="286"/>
        <v>-0.1327683615819209</v>
      </c>
      <c r="R120" s="204">
        <f t="shared" si="279"/>
        <v>2.2740740740740741</v>
      </c>
      <c r="S120" s="5"/>
      <c r="T120" s="58">
        <v>185853</v>
      </c>
      <c r="U120" s="97" t="s">
        <v>73</v>
      </c>
      <c r="V120" s="129">
        <v>135</v>
      </c>
      <c r="W120" s="40">
        <v>2150</v>
      </c>
      <c r="X120" s="87">
        <f t="shared" si="287"/>
        <v>9.9182004089979556E-2</v>
      </c>
      <c r="Y120" s="40">
        <v>354</v>
      </c>
      <c r="Z120" s="87">
        <f t="shared" si="288"/>
        <v>7.2727272727272724E-2</v>
      </c>
      <c r="AA120" s="204">
        <f t="shared" si="280"/>
        <v>2.6222222222222222</v>
      </c>
      <c r="AB120" s="5"/>
      <c r="AC120" s="58">
        <v>185853</v>
      </c>
      <c r="AD120" s="97" t="s">
        <v>73</v>
      </c>
      <c r="AE120" s="129">
        <v>135</v>
      </c>
      <c r="AF120" s="40">
        <v>1956</v>
      </c>
      <c r="AG120" s="87">
        <f t="shared" si="289"/>
        <v>3.9872408293460927E-2</v>
      </c>
      <c r="AH120" s="40">
        <v>330</v>
      </c>
      <c r="AI120" s="87">
        <f t="shared" si="290"/>
        <v>3.4482758620689655E-2</v>
      </c>
      <c r="AJ120" s="204">
        <f t="shared" si="281"/>
        <v>2.4444444444444446</v>
      </c>
      <c r="AK120" s="129">
        <v>135</v>
      </c>
      <c r="AL120" s="40">
        <v>1881</v>
      </c>
      <c r="AM120" s="203">
        <f t="shared" si="261"/>
        <v>5.378151260504202E-2</v>
      </c>
      <c r="AN120" s="40">
        <v>319</v>
      </c>
      <c r="AO120" s="201">
        <f t="shared" si="262"/>
        <v>6.6889632107023408E-2</v>
      </c>
      <c r="AP120" s="204">
        <f t="shared" si="282"/>
        <v>2.3629629629629632</v>
      </c>
      <c r="AQ120" s="75"/>
      <c r="AR120" s="58">
        <v>185853</v>
      </c>
      <c r="AS120" s="97" t="s">
        <v>73</v>
      </c>
      <c r="AT120" s="4">
        <v>135</v>
      </c>
      <c r="AU120" s="20">
        <v>1785</v>
      </c>
      <c r="AV120" s="166">
        <f t="shared" si="263"/>
        <v>-2.8307022318998367E-2</v>
      </c>
      <c r="AW120" s="20">
        <v>299</v>
      </c>
      <c r="AX120" s="87">
        <f t="shared" si="264"/>
        <v>-1.9672131147540985E-2</v>
      </c>
      <c r="AY120" s="93">
        <f t="shared" si="265"/>
        <v>2.2148148148148148</v>
      </c>
      <c r="AZ120" s="5"/>
      <c r="BA120" s="58">
        <v>185853</v>
      </c>
      <c r="BB120" s="97" t="s">
        <v>73</v>
      </c>
      <c r="BC120" s="4">
        <v>135</v>
      </c>
      <c r="BD120" s="20">
        <v>1837</v>
      </c>
      <c r="BE120" s="166">
        <f t="shared" si="266"/>
        <v>3.4929577464788732E-2</v>
      </c>
      <c r="BF120" s="20">
        <v>305</v>
      </c>
      <c r="BG120" s="87">
        <f t="shared" si="267"/>
        <v>9.9337748344370865E-3</v>
      </c>
      <c r="BH120" s="93">
        <f t="shared" si="268"/>
        <v>2.2592592592592591</v>
      </c>
      <c r="BI120" s="5"/>
      <c r="BJ120" s="58">
        <v>185853</v>
      </c>
      <c r="BK120" s="97" t="s">
        <v>73</v>
      </c>
      <c r="BL120" s="4">
        <v>135</v>
      </c>
      <c r="BM120" s="20">
        <v>1775</v>
      </c>
      <c r="BN120" s="111">
        <f>(BM120-BV120)/ABS(BV120)</f>
        <v>0.10385572139303482</v>
      </c>
      <c r="BO120" s="20">
        <v>302</v>
      </c>
      <c r="BP120" s="87">
        <f>(BO120-BX120)/ABS(BX120)</f>
        <v>7.857142857142857E-2</v>
      </c>
      <c r="BQ120" s="93">
        <f t="shared" si="271"/>
        <v>2.2370370370370369</v>
      </c>
      <c r="BR120" s="5"/>
      <c r="BS120" s="58">
        <v>185853</v>
      </c>
      <c r="BT120" s="97" t="s">
        <v>73</v>
      </c>
      <c r="BU120" s="4">
        <v>135</v>
      </c>
      <c r="BV120" s="20">
        <v>1608</v>
      </c>
      <c r="BW120" s="111">
        <f t="shared" si="272"/>
        <v>8.1371889710827164E-2</v>
      </c>
      <c r="BX120" s="20">
        <v>280</v>
      </c>
      <c r="BY120" s="87">
        <f t="shared" si="273"/>
        <v>7.6923076923076927E-2</v>
      </c>
      <c r="BZ120" s="93">
        <f t="shared" si="240"/>
        <v>2.074074074074074</v>
      </c>
      <c r="CA120" s="97"/>
      <c r="CB120" s="6">
        <v>185853</v>
      </c>
      <c r="CC120" s="5" t="s">
        <v>73</v>
      </c>
      <c r="CD120" s="6">
        <v>150</v>
      </c>
      <c r="CE120" s="20">
        <v>1487</v>
      </c>
      <c r="CF120" s="8">
        <f t="shared" si="274"/>
        <v>5.987170349251604E-2</v>
      </c>
      <c r="CG120" s="20">
        <v>260</v>
      </c>
      <c r="CH120" s="8">
        <f t="shared" si="275"/>
        <v>-1.1406844106463879E-2</v>
      </c>
      <c r="CI120" s="29">
        <f t="shared" si="276"/>
        <v>1.7333333333333334</v>
      </c>
      <c r="CJ120" s="4">
        <v>150</v>
      </c>
      <c r="CK120" s="20">
        <v>1403</v>
      </c>
      <c r="CL120" s="8">
        <v>-7.1225071225071229E-4</v>
      </c>
      <c r="CM120" s="20">
        <v>263</v>
      </c>
      <c r="CN120" s="9">
        <v>2.3346303501945526E-2</v>
      </c>
      <c r="CO120" s="27">
        <f t="shared" si="277"/>
        <v>1.7533333333333334</v>
      </c>
    </row>
    <row r="121" spans="1:93" ht="13.8" hidden="1" thickBot="1" x14ac:dyDescent="0.3">
      <c r="A121" s="5"/>
      <c r="B121" s="101">
        <v>185466</v>
      </c>
      <c r="C121" s="106" t="s">
        <v>74</v>
      </c>
      <c r="D121" s="154"/>
      <c r="E121" s="155"/>
      <c r="F121" s="87">
        <f t="shared" ref="F121:F122" si="291">(E121-K121)/ABS(K121)</f>
        <v>-1</v>
      </c>
      <c r="G121" s="155"/>
      <c r="H121" s="87" t="e">
        <f t="shared" ref="H121:H122" si="292">(G121-M121)/ABS(M121)</f>
        <v>#DIV/0!</v>
      </c>
      <c r="I121" s="110" t="e">
        <f t="shared" si="278"/>
        <v>#DIV/0!</v>
      </c>
      <c r="J121" s="5"/>
      <c r="K121" s="101">
        <v>185466</v>
      </c>
      <c r="L121" s="106" t="s">
        <v>74</v>
      </c>
      <c r="M121" s="154"/>
      <c r="N121" s="155"/>
      <c r="O121" s="87">
        <f t="shared" ref="O121:O122" si="293">(N121-T121)/ABS(T121)</f>
        <v>-1</v>
      </c>
      <c r="P121" s="155"/>
      <c r="Q121" s="87" t="e">
        <f t="shared" ref="Q121:Q122" si="294">(P121-V121)/ABS(V121)</f>
        <v>#DIV/0!</v>
      </c>
      <c r="R121" s="110" t="e">
        <f t="shared" si="279"/>
        <v>#DIV/0!</v>
      </c>
      <c r="S121" s="5"/>
      <c r="T121" s="101">
        <v>185466</v>
      </c>
      <c r="U121" s="106" t="s">
        <v>74</v>
      </c>
      <c r="V121" s="154"/>
      <c r="W121" s="155"/>
      <c r="X121" s="87">
        <f t="shared" ref="X121:X122" si="295">(W121-AC121)/ABS(AC121)</f>
        <v>-1</v>
      </c>
      <c r="Y121" s="155"/>
      <c r="Z121" s="87" t="e">
        <f t="shared" ref="Z121:Z122" si="296">(Y121-AE121)/ABS(AE121)</f>
        <v>#DIV/0!</v>
      </c>
      <c r="AA121" s="110" t="e">
        <f t="shared" si="280"/>
        <v>#DIV/0!</v>
      </c>
      <c r="AB121" s="5"/>
      <c r="AC121" s="101">
        <v>185466</v>
      </c>
      <c r="AD121" s="106" t="s">
        <v>74</v>
      </c>
      <c r="AE121" s="154"/>
      <c r="AF121" s="155"/>
      <c r="AG121" s="87" t="e">
        <f t="shared" si="289"/>
        <v>#DIV/0!</v>
      </c>
      <c r="AH121" s="155"/>
      <c r="AI121" s="87" t="e">
        <f t="shared" si="290"/>
        <v>#DIV/0!</v>
      </c>
      <c r="AJ121" s="110" t="e">
        <f t="shared" si="281"/>
        <v>#DIV/0!</v>
      </c>
      <c r="AK121" s="154"/>
      <c r="AL121" s="155"/>
      <c r="AM121" s="167"/>
      <c r="AN121" s="155"/>
      <c r="AO121" s="156" t="s">
        <v>143</v>
      </c>
      <c r="AP121" s="110" t="e">
        <f t="shared" si="282"/>
        <v>#DIV/0!</v>
      </c>
      <c r="AQ121" s="5"/>
      <c r="AR121" s="101">
        <v>185466</v>
      </c>
      <c r="AS121" s="106" t="s">
        <v>74</v>
      </c>
      <c r="AT121" s="30"/>
      <c r="AU121" s="35"/>
      <c r="AV121" s="167"/>
      <c r="AW121" s="35"/>
      <c r="AX121" s="156" t="s">
        <v>143</v>
      </c>
      <c r="AY121" s="151"/>
      <c r="AZ121" s="5"/>
      <c r="BA121" s="101">
        <v>185466</v>
      </c>
      <c r="BB121" s="106" t="s">
        <v>74</v>
      </c>
      <c r="BC121" s="30"/>
      <c r="BD121" s="35"/>
      <c r="BE121" s="167"/>
      <c r="BF121" s="35"/>
      <c r="BG121" s="156" t="s">
        <v>143</v>
      </c>
      <c r="BH121" s="151"/>
      <c r="BI121" s="5"/>
      <c r="BJ121" s="101">
        <v>185466</v>
      </c>
      <c r="BK121" s="106" t="s">
        <v>74</v>
      </c>
      <c r="BL121" s="30"/>
      <c r="BM121" s="35"/>
      <c r="BN121" s="158"/>
      <c r="BO121" s="35"/>
      <c r="BP121" s="156" t="s">
        <v>143</v>
      </c>
      <c r="BQ121" s="151"/>
      <c r="BR121" s="5"/>
      <c r="BS121" s="58">
        <v>185466</v>
      </c>
      <c r="BT121" s="97" t="s">
        <v>74</v>
      </c>
      <c r="BU121" s="4">
        <v>15</v>
      </c>
      <c r="BV121" s="20">
        <v>308</v>
      </c>
      <c r="BW121" s="111">
        <f t="shared" si="272"/>
        <v>0.16226415094339622</v>
      </c>
      <c r="BX121" s="20">
        <v>57</v>
      </c>
      <c r="BY121" s="87">
        <f t="shared" si="273"/>
        <v>0.29545454545454547</v>
      </c>
      <c r="BZ121" s="93">
        <f t="shared" si="240"/>
        <v>3.8</v>
      </c>
      <c r="CA121" s="97"/>
      <c r="CB121" s="12">
        <v>185466</v>
      </c>
      <c r="CC121" s="11" t="s">
        <v>74</v>
      </c>
      <c r="CD121" s="6">
        <v>15</v>
      </c>
      <c r="CE121" s="20">
        <v>265</v>
      </c>
      <c r="CF121" s="8">
        <f t="shared" si="274"/>
        <v>-0.25352112676056338</v>
      </c>
      <c r="CG121" s="20">
        <v>44</v>
      </c>
      <c r="CH121" s="8">
        <f t="shared" si="275"/>
        <v>-0.25423728813559321</v>
      </c>
      <c r="CI121" s="29">
        <f t="shared" si="276"/>
        <v>2.9333333333333331</v>
      </c>
      <c r="CJ121" s="10">
        <v>20</v>
      </c>
      <c r="CK121" s="21">
        <v>355</v>
      </c>
      <c r="CL121" s="117">
        <v>-0.20403587443946189</v>
      </c>
      <c r="CM121" s="21">
        <v>59</v>
      </c>
      <c r="CN121" s="118">
        <v>-0.49137931034482757</v>
      </c>
      <c r="CO121" s="131">
        <f t="shared" si="277"/>
        <v>2.95</v>
      </c>
    </row>
    <row r="122" spans="1:93" ht="13.8" hidden="1" thickBot="1" x14ac:dyDescent="0.3">
      <c r="A122" s="11"/>
      <c r="B122" s="102">
        <v>185221</v>
      </c>
      <c r="C122" s="107" t="s">
        <v>91</v>
      </c>
      <c r="D122" s="159"/>
      <c r="E122" s="160"/>
      <c r="F122" s="133">
        <f t="shared" si="291"/>
        <v>-1</v>
      </c>
      <c r="G122" s="160"/>
      <c r="H122" s="133" t="e">
        <f t="shared" si="292"/>
        <v>#DIV/0!</v>
      </c>
      <c r="I122" s="195" t="e">
        <f t="shared" si="278"/>
        <v>#DIV/0!</v>
      </c>
      <c r="J122" s="11"/>
      <c r="K122" s="102">
        <v>185221</v>
      </c>
      <c r="L122" s="107" t="s">
        <v>91</v>
      </c>
      <c r="M122" s="159"/>
      <c r="N122" s="160"/>
      <c r="O122" s="133">
        <f t="shared" si="293"/>
        <v>-1</v>
      </c>
      <c r="P122" s="160"/>
      <c r="Q122" s="133" t="e">
        <f t="shared" si="294"/>
        <v>#DIV/0!</v>
      </c>
      <c r="R122" s="195" t="e">
        <f t="shared" si="279"/>
        <v>#DIV/0!</v>
      </c>
      <c r="S122" s="11"/>
      <c r="T122" s="102">
        <v>185221</v>
      </c>
      <c r="U122" s="107" t="s">
        <v>91</v>
      </c>
      <c r="V122" s="159"/>
      <c r="W122" s="160"/>
      <c r="X122" s="133">
        <f t="shared" si="295"/>
        <v>-1</v>
      </c>
      <c r="Y122" s="160"/>
      <c r="Z122" s="133" t="e">
        <f t="shared" si="296"/>
        <v>#DIV/0!</v>
      </c>
      <c r="AA122" s="195" t="e">
        <f t="shared" si="280"/>
        <v>#DIV/0!</v>
      </c>
      <c r="AB122" s="11"/>
      <c r="AC122" s="102">
        <v>185221</v>
      </c>
      <c r="AD122" s="107" t="s">
        <v>91</v>
      </c>
      <c r="AE122" s="159"/>
      <c r="AF122" s="160"/>
      <c r="AG122" s="133" t="e">
        <f t="shared" si="289"/>
        <v>#DIV/0!</v>
      </c>
      <c r="AH122" s="160"/>
      <c r="AI122" s="133" t="e">
        <f t="shared" si="290"/>
        <v>#DIV/0!</v>
      </c>
      <c r="AJ122" s="195" t="e">
        <f t="shared" si="281"/>
        <v>#DIV/0!</v>
      </c>
      <c r="AK122" s="159"/>
      <c r="AL122" s="160"/>
      <c r="AM122" s="169"/>
      <c r="AN122" s="160"/>
      <c r="AO122" s="162" t="s">
        <v>143</v>
      </c>
      <c r="AP122" s="195" t="e">
        <f t="shared" si="282"/>
        <v>#DIV/0!</v>
      </c>
      <c r="AQ122" s="11"/>
      <c r="AR122" s="102">
        <v>185221</v>
      </c>
      <c r="AS122" s="107" t="s">
        <v>91</v>
      </c>
      <c r="AT122" s="159"/>
      <c r="AU122" s="160"/>
      <c r="AV122" s="169"/>
      <c r="AW122" s="160"/>
      <c r="AX122" s="162" t="s">
        <v>143</v>
      </c>
      <c r="AY122" s="163"/>
      <c r="AZ122" s="11"/>
      <c r="BA122" s="102">
        <v>185221</v>
      </c>
      <c r="BB122" s="107" t="s">
        <v>91</v>
      </c>
      <c r="BC122" s="159"/>
      <c r="BD122" s="160"/>
      <c r="BE122" s="169"/>
      <c r="BF122" s="160"/>
      <c r="BG122" s="162" t="s">
        <v>143</v>
      </c>
      <c r="BH122" s="163"/>
      <c r="BI122" s="11"/>
      <c r="BJ122" s="102">
        <v>185221</v>
      </c>
      <c r="BK122" s="107" t="s">
        <v>91</v>
      </c>
      <c r="BL122" s="159"/>
      <c r="BM122" s="160"/>
      <c r="BN122" s="161"/>
      <c r="BO122" s="160"/>
      <c r="BP122" s="162" t="s">
        <v>143</v>
      </c>
      <c r="BQ122" s="163"/>
      <c r="BR122" s="11"/>
      <c r="BS122" s="59">
        <v>185221</v>
      </c>
      <c r="BT122" s="99" t="s">
        <v>91</v>
      </c>
      <c r="BU122" s="10">
        <v>12</v>
      </c>
      <c r="BV122" s="21">
        <v>445</v>
      </c>
      <c r="BW122" s="143">
        <f t="shared" si="272"/>
        <v>-0.15559772296015181</v>
      </c>
      <c r="BX122" s="21">
        <v>57</v>
      </c>
      <c r="BY122" s="133">
        <f t="shared" si="273"/>
        <v>-0.28749999999999998</v>
      </c>
      <c r="BZ122" s="98">
        <f t="shared" si="240"/>
        <v>4.75</v>
      </c>
      <c r="CA122" s="99"/>
      <c r="CB122" s="12">
        <v>185221</v>
      </c>
      <c r="CC122" s="11" t="s">
        <v>91</v>
      </c>
      <c r="CD122" s="129">
        <v>12</v>
      </c>
      <c r="CE122" s="274">
        <v>527</v>
      </c>
      <c r="CF122" s="38"/>
      <c r="CG122" s="274">
        <v>80</v>
      </c>
      <c r="CH122" s="38" t="s">
        <v>82</v>
      </c>
      <c r="CI122" s="141">
        <f t="shared" si="276"/>
        <v>6.666666666666667</v>
      </c>
      <c r="CJ122" s="275"/>
      <c r="CK122" s="276"/>
      <c r="CL122" s="276"/>
      <c r="CM122" s="276"/>
      <c r="CN122" s="276"/>
      <c r="CO122" s="276"/>
    </row>
    <row r="123" spans="1:93" ht="13.8" thickBot="1" x14ac:dyDescent="0.3">
      <c r="A123" s="175"/>
      <c r="B123" s="175"/>
      <c r="C123" s="176" t="s">
        <v>90</v>
      </c>
      <c r="D123" s="187">
        <f>SUM(D114:D121)</f>
        <v>621</v>
      </c>
      <c r="E123" s="175">
        <f>SUM(E114:E122)</f>
        <v>9579</v>
      </c>
      <c r="F123" s="209">
        <f>(E123-N123)/ABS(N123)</f>
        <v>4.0856242529609912E-2</v>
      </c>
      <c r="G123" s="175">
        <f>SUM(G114:G121)</f>
        <v>1376</v>
      </c>
      <c r="H123" s="208">
        <f>(G123-P123)/ABS(P123)</f>
        <v>2.7632561613144136E-2</v>
      </c>
      <c r="I123" s="194">
        <f>G123/D123</f>
        <v>2.2157809983896941</v>
      </c>
      <c r="J123" s="175"/>
      <c r="K123" s="175"/>
      <c r="L123" s="176" t="s">
        <v>90</v>
      </c>
      <c r="M123" s="187">
        <f>SUM(M114:M121)</f>
        <v>621</v>
      </c>
      <c r="N123" s="175">
        <f>SUM(N114:N122)</f>
        <v>9203</v>
      </c>
      <c r="O123" s="209">
        <f>(N123-W123)/ABS(W123)</f>
        <v>0.16656103435162886</v>
      </c>
      <c r="P123" s="175">
        <f>SUM(P114:P121)</f>
        <v>1339</v>
      </c>
      <c r="Q123" s="208">
        <f>(P123-Y123)/ABS(Y123)</f>
        <v>2.1357742181540809E-2</v>
      </c>
      <c r="R123" s="194">
        <f>P123/M123</f>
        <v>2.1561996779388082</v>
      </c>
      <c r="S123" s="175"/>
      <c r="T123" s="175"/>
      <c r="U123" s="176" t="s">
        <v>90</v>
      </c>
      <c r="V123" s="187">
        <f>SUM(V114:V121)</f>
        <v>621</v>
      </c>
      <c r="W123" s="175">
        <f>SUM(W114:W122)</f>
        <v>7889</v>
      </c>
      <c r="X123" s="209">
        <f>(W123-AF123)/ABS(AF123)</f>
        <v>-6.9234642497482375E-3</v>
      </c>
      <c r="Y123" s="175">
        <f>SUM(Y114:Y121)</f>
        <v>1311</v>
      </c>
      <c r="Z123" s="208">
        <f>(Y123-AH123)/ABS(AH123)</f>
        <v>2.823529411764706E-2</v>
      </c>
      <c r="AA123" s="194">
        <f>Y123/V123</f>
        <v>2.1111111111111112</v>
      </c>
      <c r="AB123" s="175"/>
      <c r="AC123" s="175"/>
      <c r="AD123" s="176" t="s">
        <v>90</v>
      </c>
      <c r="AE123" s="187">
        <f>SUM(AE115:AE122)</f>
        <v>621</v>
      </c>
      <c r="AF123" s="175">
        <f>SUM(AF115:AF122)</f>
        <v>7944</v>
      </c>
      <c r="AG123" s="209">
        <f t="shared" si="289"/>
        <v>3.3164260632071792E-2</v>
      </c>
      <c r="AH123" s="175">
        <f>SUM(AH115:AH122)</f>
        <v>1275</v>
      </c>
      <c r="AI123" s="208">
        <f t="shared" si="290"/>
        <v>0</v>
      </c>
      <c r="AJ123" s="194">
        <f t="shared" si="281"/>
        <v>2.0531400966183573</v>
      </c>
      <c r="AK123" s="187">
        <f>SUM(AK115:AK122)</f>
        <v>621</v>
      </c>
      <c r="AL123" s="187">
        <f>SUM(AL115:AL122)</f>
        <v>7689</v>
      </c>
      <c r="AM123" s="190">
        <f>(AL123-AU123)/ABS(AU123)</f>
        <v>4.1728763040238454E-2</v>
      </c>
      <c r="AN123" s="187">
        <f>SUM(AN115:AN122)</f>
        <v>1275</v>
      </c>
      <c r="AO123" s="192">
        <f>(AN123-AW123)/ABS(AW123)</f>
        <v>0.1000862812769629</v>
      </c>
      <c r="AP123" s="194">
        <f t="shared" si="282"/>
        <v>2.0531400966183573</v>
      </c>
      <c r="AQ123" s="175"/>
      <c r="AR123" s="175"/>
      <c r="AS123" s="176" t="s">
        <v>90</v>
      </c>
      <c r="AT123" s="187">
        <f>SUM(AT115:AT122)</f>
        <v>621</v>
      </c>
      <c r="AU123" s="181">
        <f>SUM(AU115:AU122)</f>
        <v>7381</v>
      </c>
      <c r="AV123" s="190">
        <f>(AU123-BD123)/ABS(BD123)</f>
        <v>4.5171339563862926E-2</v>
      </c>
      <c r="AW123" s="181">
        <f>SUM(AW115:AW122)</f>
        <v>1159</v>
      </c>
      <c r="AX123" s="179">
        <f>(AW123-BF123)/ABS(BF123)</f>
        <v>4.1329739442946989E-2</v>
      </c>
      <c r="AY123" s="182">
        <f>AW123/AT123</f>
        <v>1.8663446054750403</v>
      </c>
      <c r="AZ123" s="175"/>
      <c r="BA123" s="175"/>
      <c r="BB123" s="176" t="s">
        <v>90</v>
      </c>
      <c r="BC123" s="187">
        <f>SUM(BC115:BC122)</f>
        <v>610</v>
      </c>
      <c r="BD123" s="181">
        <f>SUM(BD115:BD122)</f>
        <v>7062</v>
      </c>
      <c r="BE123" s="190">
        <f>(BD123-BM123)/ABS(BM123)</f>
        <v>6.3073912388980885E-2</v>
      </c>
      <c r="BF123" s="181">
        <f>SUM(BF115:BF122)</f>
        <v>1113</v>
      </c>
      <c r="BG123" s="179">
        <f>(BF123-BO123)/ABS(BO123)</f>
        <v>0.1185929648241206</v>
      </c>
      <c r="BH123" s="182">
        <f>BF123/BC123</f>
        <v>1.8245901639344262</v>
      </c>
      <c r="BI123" s="175"/>
      <c r="BJ123" s="175"/>
      <c r="BK123" s="176" t="s">
        <v>90</v>
      </c>
      <c r="BL123" s="187">
        <f>SUM(BL115:BL122)</f>
        <v>610</v>
      </c>
      <c r="BM123" s="181">
        <f>SUM(BM115:BM122)</f>
        <v>6643</v>
      </c>
      <c r="BN123" s="188">
        <f t="shared" si="269"/>
        <v>-4.9778286368187673E-2</v>
      </c>
      <c r="BO123" s="181">
        <f>SUM(BO115:BO122)</f>
        <v>995</v>
      </c>
      <c r="BP123" s="179">
        <f>(BO123-BX123)/ABS(BX123)</f>
        <v>-0.10198555956678701</v>
      </c>
      <c r="BQ123" s="182">
        <f>BO123/BL123</f>
        <v>1.6311475409836065</v>
      </c>
      <c r="BR123" s="175"/>
      <c r="BS123" s="175"/>
      <c r="BT123" s="176" t="s">
        <v>90</v>
      </c>
      <c r="BU123" s="187">
        <f>SUM(BU115:BU122)</f>
        <v>622</v>
      </c>
      <c r="BV123" s="181">
        <f>SUM(BV115:BV122)</f>
        <v>6991</v>
      </c>
      <c r="BW123" s="188">
        <f t="shared" si="272"/>
        <v>6.4889565879664893E-2</v>
      </c>
      <c r="BX123" s="181">
        <f>SUM(BX115:BX122)</f>
        <v>1108</v>
      </c>
      <c r="BY123" s="179">
        <f t="shared" si="273"/>
        <v>8.4148727984344418E-2</v>
      </c>
      <c r="BZ123" s="182">
        <f>BX123/BU123</f>
        <v>1.7813504823151125</v>
      </c>
      <c r="CA123" s="100"/>
      <c r="CB123" s="15"/>
      <c r="CC123" s="70" t="s">
        <v>90</v>
      </c>
      <c r="CD123" s="39">
        <f>SUM(CD115:CD122)</f>
        <v>602</v>
      </c>
      <c r="CE123" s="60">
        <f>SUM(CE115:CE122)</f>
        <v>6565</v>
      </c>
      <c r="CF123" s="148">
        <f t="shared" ref="CF123" si="297">(CE123-CK123)/ABS(CK123)</f>
        <v>0.11992494029341522</v>
      </c>
      <c r="CG123" s="60">
        <f>SUM(CG115:CG122)</f>
        <v>1022</v>
      </c>
      <c r="CH123" s="112">
        <v>0.45</v>
      </c>
      <c r="CI123" s="72">
        <f t="shared" si="276"/>
        <v>1.6976744186046511</v>
      </c>
      <c r="CJ123" s="15">
        <f>SUM(CJ115:CJ122)</f>
        <v>595</v>
      </c>
      <c r="CK123" s="15">
        <f>SUM(CK115:CK122)</f>
        <v>5862</v>
      </c>
      <c r="CL123" s="120">
        <v>7.7821011673151804E-3</v>
      </c>
      <c r="CM123" s="16">
        <f>SUM(CM115:CM122)</f>
        <v>1010</v>
      </c>
      <c r="CN123" s="121">
        <v>6.3775510204081606E-2</v>
      </c>
      <c r="CO123" s="125">
        <f>CM123/CJ123</f>
        <v>1.6974789915966386</v>
      </c>
    </row>
    <row r="124" spans="1:93" ht="13.8" thickBot="1" x14ac:dyDescent="0.3">
      <c r="A124" s="104"/>
      <c r="B124" s="104"/>
      <c r="C124" s="109" t="s">
        <v>75</v>
      </c>
      <c r="D124" s="52">
        <f>SUM(D8,D12,D18,D72,D91,D94,D112,D123)</f>
        <v>6139</v>
      </c>
      <c r="E124" s="52">
        <f>SUM(E8,E12,E18,E72,E91,E94,E112,E123)</f>
        <v>109052</v>
      </c>
      <c r="F124" s="210">
        <f>(E124-N124)/ABS(N124)</f>
        <v>4.62128843478678E-2</v>
      </c>
      <c r="G124" s="63">
        <f>SUM(G8,G12,G18,G72,G91,G94,G112,G123)</f>
        <v>19175</v>
      </c>
      <c r="H124" s="210">
        <f>(G124-P124)/ABS(P124)</f>
        <v>3.9295392953929538E-2</v>
      </c>
      <c r="I124" s="211">
        <f>G124/D124</f>
        <v>3.1234728783189443</v>
      </c>
      <c r="J124" s="104"/>
      <c r="K124" s="104"/>
      <c r="L124" s="109" t="s">
        <v>75</v>
      </c>
      <c r="M124" s="52">
        <f>SUM(M8,M12,M18,M72,M91,M94,M112,M123)</f>
        <v>6053</v>
      </c>
      <c r="N124" s="52">
        <f>SUM(N8,N12,N18,N72,N91,N94,N112,N123)</f>
        <v>104235</v>
      </c>
      <c r="O124" s="210">
        <f>(N124-W124)/ABS(W124)</f>
        <v>5.8438261575954512E-2</v>
      </c>
      <c r="P124" s="63">
        <f>SUM(P8,P12,P18,P72,P91,P94,P112,P123)</f>
        <v>18450</v>
      </c>
      <c r="Q124" s="210">
        <f>(P124-Y124)/ABS(Y124)</f>
        <v>4.3847241867043849E-2</v>
      </c>
      <c r="R124" s="211">
        <f>P124/M124</f>
        <v>3.0480753345448539</v>
      </c>
      <c r="S124" s="104"/>
      <c r="T124" s="104"/>
      <c r="U124" s="109" t="s">
        <v>75</v>
      </c>
      <c r="V124" s="52">
        <f>SUM(V8,V12,V18,V72,V91,V94,V112,V123)</f>
        <v>5964</v>
      </c>
      <c r="W124" s="63">
        <f>SUM(W8,W12,W18,W72,W91,W94,W112,W123)</f>
        <v>98480</v>
      </c>
      <c r="X124" s="210">
        <f>(W124-AF124)/ABS(AF124)</f>
        <v>-1.9211425270643071E-2</v>
      </c>
      <c r="Y124" s="63">
        <f>SUM(Y8,Y12,Y18,Y72,Y91,Y94,Y112,Y123)</f>
        <v>17675</v>
      </c>
      <c r="Z124" s="210">
        <f>(Y124-AH124)/ABS(AH124)</f>
        <v>9.307903152124257E-3</v>
      </c>
      <c r="AA124" s="211">
        <f>Y124/V124</f>
        <v>2.9636150234741785</v>
      </c>
      <c r="AB124" s="104"/>
      <c r="AC124" s="104"/>
      <c r="AD124" s="109" t="s">
        <v>75</v>
      </c>
      <c r="AE124" s="52">
        <f>SUM(AE8,AE12,AE18,AE72,AE91,AE94,AE112,AE123)</f>
        <v>5934</v>
      </c>
      <c r="AF124" s="63">
        <f>SUM(AF8,AF12,AF18,AF72,AF91,AF94,AF112,AF123)</f>
        <v>100409</v>
      </c>
      <c r="AG124" s="210">
        <f t="shared" si="289"/>
        <v>7.4812673945621924E-2</v>
      </c>
      <c r="AH124" s="63">
        <f>SUM(AH8,AH12,AH18,AH72,AH91,AH94,AH112,AH123)</f>
        <v>17512</v>
      </c>
      <c r="AI124" s="210">
        <f t="shared" si="290"/>
        <v>5.3987360818537465E-2</v>
      </c>
      <c r="AJ124" s="211">
        <f>AH124/AE124</f>
        <v>2.9511290866194808</v>
      </c>
      <c r="AK124" s="52">
        <f>SUM(AK8,AK12,AK18,AK72,AK91,AK94,AK112,AK123)</f>
        <v>5747</v>
      </c>
      <c r="AL124" s="52">
        <f>SUM(AL8,AL12,AL18,AL72,AL91,AL94,AL112,AL123)</f>
        <v>93420</v>
      </c>
      <c r="AM124" s="170">
        <f>(AL124-AU124)/ABS(AU124)</f>
        <v>-1.9130215661157891E-2</v>
      </c>
      <c r="AN124" s="52">
        <f>SUM(AN8,AN12,AN18,AN72,AN91,AN94,AN112,AN123)</f>
        <v>16615</v>
      </c>
      <c r="AO124" s="197">
        <f>(AN124-AW124)/ABS(AW124)</f>
        <v>4.0488276528885666E-3</v>
      </c>
      <c r="AP124" s="198">
        <f>AN124/AK124</f>
        <v>2.8910736036192795</v>
      </c>
      <c r="AQ124" s="104"/>
      <c r="AR124" s="104"/>
      <c r="AS124" s="109" t="s">
        <v>75</v>
      </c>
      <c r="AT124" s="52">
        <f>SUM(AT8,AT12,AT18,AT72,AT91,AT94,AT112,AT123)</f>
        <v>5653</v>
      </c>
      <c r="AU124" s="53">
        <f>SUM(AU8,AU12,AU18,AU72,AU91,AU94,AU112,AU123)</f>
        <v>95242</v>
      </c>
      <c r="AV124" s="170">
        <f>(AU124-BD124)/ABS(BD124)</f>
        <v>1.4302601731647834E-2</v>
      </c>
      <c r="AW124" s="53">
        <f>SUM(AW8,AW12,AW18,AW72,AW91,AW94,AW112,AW123)</f>
        <v>16548</v>
      </c>
      <c r="AX124" s="150">
        <f>(AW124-BF124)/ABS(BF124)</f>
        <v>-2.0770459790520147E-2</v>
      </c>
      <c r="AY124" s="146">
        <f>AW124/AT124</f>
        <v>2.9272952414647091</v>
      </c>
      <c r="AZ124" s="104"/>
      <c r="BA124" s="104"/>
      <c r="BB124" s="109" t="s">
        <v>75</v>
      </c>
      <c r="BC124" s="52">
        <f>SUM(BC8,BC12,BC18,BC72,BC91,BC94,BC112,BC123)</f>
        <v>5416</v>
      </c>
      <c r="BD124" s="53">
        <f>SUM(BD8,BD12,BD18,BD72,BD91,BD94,BD112,BD123)</f>
        <v>93899</v>
      </c>
      <c r="BE124" s="170">
        <f>(BD124-BM124)/ABS(BM124)</f>
        <v>4.7115105827776164E-2</v>
      </c>
      <c r="BF124" s="53">
        <f>SUM(BF8,BF12,BF18,BF72,BF91,BF94,BF112,BF123)</f>
        <v>16899</v>
      </c>
      <c r="BG124" s="150">
        <f>(BF124-BO124)/ABS(BO124)</f>
        <v>7.4589851201831356E-2</v>
      </c>
      <c r="BH124" s="146">
        <f>BF124/BC124</f>
        <v>3.1201994091580501</v>
      </c>
      <c r="BI124" s="104"/>
      <c r="BJ124" s="104"/>
      <c r="BK124" s="109" t="s">
        <v>75</v>
      </c>
      <c r="BL124" s="52">
        <f>SUM(BL8,BL12,BL18,BL72,BL91,BL94,BL112,BL123)</f>
        <v>5170</v>
      </c>
      <c r="BM124" s="53">
        <f>SUM(BM8,BM12,BM18,BM72,BM91,BM94,BM112,BM123)</f>
        <v>89674</v>
      </c>
      <c r="BN124" s="144">
        <f>(BM124-BV124)/ABS(BV124)</f>
        <v>6.9661473865018961E-2</v>
      </c>
      <c r="BO124" s="53">
        <f>SUM(BO8,BO12,BO18,BO72,BO91,BO94,BO112,BO123)</f>
        <v>15726</v>
      </c>
      <c r="BP124" s="150">
        <f>(BO124-BX124)/ABS(BX124)</f>
        <v>5.5294591330022819E-2</v>
      </c>
      <c r="BQ124" s="146">
        <f>BO124/BL124</f>
        <v>3.0417794970986463</v>
      </c>
      <c r="BR124" s="104"/>
      <c r="BS124" s="104"/>
      <c r="BT124" s="109" t="s">
        <v>75</v>
      </c>
      <c r="BU124" s="52">
        <f>SUM(BU8,BU12,BU18,BU72,BU91,BU94,BU112,BU123)</f>
        <v>4889</v>
      </c>
      <c r="BV124" s="53">
        <f>SUM(BV8,BV12,BV18,BV72,BV91,BV94,BV112,BV123)</f>
        <v>83834</v>
      </c>
      <c r="BW124" s="144">
        <f t="shared" si="272"/>
        <v>9.2484720538983808E-2</v>
      </c>
      <c r="BX124" s="53">
        <f>SUM(BX8,BX12,BX18,BX72,BX91,BX94,BX112,BX123)</f>
        <v>14902</v>
      </c>
      <c r="BY124" s="150">
        <f t="shared" si="273"/>
        <v>4.8255486775464262E-2</v>
      </c>
      <c r="BZ124" s="146">
        <f>BX124/BU124</f>
        <v>3.048067089384332</v>
      </c>
      <c r="CA124" s="22"/>
      <c r="CB124" s="23"/>
      <c r="CC124" s="277" t="s">
        <v>75</v>
      </c>
      <c r="CD124" s="52">
        <f>SUM(CD8,CD12,CD18,CD72,CD91,CD94,CD112,CD123)</f>
        <v>4281</v>
      </c>
      <c r="CE124" s="52">
        <f>SUM(CE8,CE12,CE18,CE72,CE91,CE94,CE112,CE123)</f>
        <v>76737</v>
      </c>
      <c r="CF124" s="145">
        <f>(CE124-CK124)/ABS(CK124)</f>
        <v>8.6034136261994396E-2</v>
      </c>
      <c r="CG124" s="53">
        <f>SUM(CG8,CG12,CG18,CG72,CG91,CG94,CG112,CG123)</f>
        <v>14216</v>
      </c>
      <c r="CH124" s="41">
        <f>(CG124-CM124)/ABS(CM124)</f>
        <v>6.8952552823520571E-2</v>
      </c>
      <c r="CI124" s="146">
        <f t="shared" si="276"/>
        <v>3.3207194580705441</v>
      </c>
      <c r="CJ124" s="126">
        <f>SUM(CJ123+CJ112+CJ94+CJ91+CJ72+CJ18+CJ12+CJ8)</f>
        <v>4599</v>
      </c>
      <c r="CK124" s="126">
        <f>SUM(CK123+CK112+CK94+CK91+CK72+CK18+CK12+CK8)</f>
        <v>70658</v>
      </c>
      <c r="CL124" s="126"/>
      <c r="CM124" s="126">
        <f>SUM(CM123+CM112+CM94+CM91+CM72+CM18+CM12+CM8)</f>
        <v>13299</v>
      </c>
      <c r="CN124" s="127">
        <v>-3.9180378764358897E-2</v>
      </c>
      <c r="CO124" s="128">
        <f>CM124/CJ124</f>
        <v>2.8917155903457274</v>
      </c>
    </row>
    <row r="126" spans="1:93" x14ac:dyDescent="0.25">
      <c r="AS126" s="114"/>
      <c r="BB126" s="114"/>
      <c r="BK126" s="114" t="s">
        <v>145</v>
      </c>
    </row>
    <row r="127" spans="1:93" x14ac:dyDescent="0.25">
      <c r="E127" s="114"/>
      <c r="N127" s="114"/>
      <c r="W127" s="114"/>
      <c r="AF127" s="114"/>
      <c r="AL127" s="114"/>
    </row>
    <row r="128" spans="1:93" x14ac:dyDescent="0.25">
      <c r="AS128" s="114"/>
      <c r="BB128" s="114"/>
      <c r="BK128" s="114"/>
    </row>
    <row r="129" spans="7:54" x14ac:dyDescent="0.25">
      <c r="G129" s="174"/>
      <c r="P129" s="174"/>
      <c r="Y129" s="174"/>
      <c r="AH129" s="174"/>
      <c r="AN129" s="174"/>
    </row>
    <row r="132" spans="7:54" x14ac:dyDescent="0.25">
      <c r="BB132" s="174"/>
    </row>
  </sheetData>
  <mergeCells count="1">
    <mergeCell ref="CD3:CI3"/>
  </mergeCells>
  <phoneticPr fontId="7" type="noConversion"/>
  <printOptions gridLines="1"/>
  <pageMargins left="0.25" right="0.25" top="0.75" bottom="0.75" header="0.3" footer="0.3"/>
  <pageSetup paperSize="8" scale="48" orientation="landscape" r:id="rId1"/>
  <headerFooter alignWithMargins="0">
    <oddHeader>Page &amp;P&amp;RSøkertall99%_april2014.xlsx</oddHeader>
    <oddFooter>&amp;LSSO\ael&amp;RO:\SSO\opptak\Opptak, studierett\NOM\NOM-2011\Statistikk\Søkertall</oddFooter>
  </headerFooter>
  <rowBreaks count="1" manualBreakCount="1">
    <brk id="72" min="27" max="86" man="1"/>
  </rowBreaks>
  <colBreaks count="4" manualBreakCount="4">
    <brk id="42" max="141" man="1"/>
    <brk id="60" max="141" man="1"/>
    <brk id="69" max="141" man="1"/>
    <brk id="78" max="141" man="1"/>
  </colBreaks>
  <ignoredErrors>
    <ignoredError sqref="CF8:CG8 CF12:CG12 CF18:CG18 CF91 CF1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NOM2018</vt:lpstr>
      <vt:lpstr>'NOM2018'!Print_Area</vt:lpstr>
    </vt:vector>
  </TitlesOfParts>
  <Company>UiO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camifla</dc:creator>
  <cp:lastModifiedBy>Johanne Cecilie Høyem Jørgensen</cp:lastModifiedBy>
  <cp:lastPrinted>2018-04-18T07:45:29Z</cp:lastPrinted>
  <dcterms:created xsi:type="dcterms:W3CDTF">2008-05-08T10:59:44Z</dcterms:created>
  <dcterms:modified xsi:type="dcterms:W3CDTF">2018-04-18T08:10:18Z</dcterms:modified>
</cp:coreProperties>
</file>