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nandjamadagni/Documents/MSBA/BAN-630/Project/"/>
    </mc:Choice>
  </mc:AlternateContent>
  <xr:revisionPtr revIDLastSave="0" documentId="13_ncr:1_{C7333AA1-D3D9-6E48-8797-5B469AA2C9BF}" xr6:coauthVersionLast="47" xr6:coauthVersionMax="47" xr10:uidLastSave="{00000000-0000-0000-0000-000000000000}"/>
  <bookViews>
    <workbookView xWindow="0" yWindow="0" windowWidth="28800" windowHeight="18000" xr2:uid="{3CAFDE52-0BBC-2447-A606-A4818EE4D8A9}"/>
  </bookViews>
  <sheets>
    <sheet name="Sheet1" sheetId="3" r:id="rId1"/>
  </sheets>
  <definedNames>
    <definedName name="solver_adj" localSheetId="0" hidden="1">Sheet1!$D$5:$D$22,Sheet1!$E$5:$E$22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Sheet1!$A$26</definedName>
    <definedName name="solver_lhs2" localSheetId="0" hidden="1">Sheet1!$A$29</definedName>
    <definedName name="solver_lhs3" localSheetId="0" hidden="1">Sheet1!$A$32:$A$43</definedName>
    <definedName name="solver_lhs4" localSheetId="0" hidden="1">Sheet1!$D$5:$D$22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Sheet1!$B$46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5</definedName>
    <definedName name="solver_rhs1" localSheetId="0" hidden="1">Sheet1!$C$26</definedName>
    <definedName name="solver_rhs2" localSheetId="0" hidden="1">Sheet1!$C$29</definedName>
    <definedName name="solver_rhs3" localSheetId="0" hidden="1">Sheet1!$C$32:$C$43</definedName>
    <definedName name="solver_rhs4" localSheetId="0" hidden="1">"binary"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5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29" i="3"/>
  <c r="A29" i="3"/>
  <c r="C26" i="3"/>
  <c r="B22" i="3"/>
  <c r="B21" i="3"/>
  <c r="B20" i="3"/>
  <c r="B19" i="3"/>
  <c r="B18" i="3"/>
  <c r="B17" i="3"/>
  <c r="B16" i="3"/>
  <c r="B15" i="3"/>
  <c r="B14" i="3"/>
  <c r="C14" i="3" s="1"/>
  <c r="B13" i="3"/>
  <c r="B12" i="3"/>
  <c r="B11" i="3"/>
  <c r="B10" i="3"/>
  <c r="B9" i="3"/>
  <c r="B8" i="3"/>
  <c r="B7" i="3"/>
  <c r="B6" i="3"/>
  <c r="B5" i="3"/>
  <c r="B46" i="3" l="1"/>
  <c r="C6" i="3"/>
  <c r="C10" i="3"/>
  <c r="C12" i="3"/>
  <c r="C16" i="3"/>
  <c r="C20" i="3"/>
  <c r="C5" i="3"/>
  <c r="C7" i="3"/>
  <c r="C9" i="3"/>
  <c r="C11" i="3"/>
  <c r="C13" i="3"/>
  <c r="C15" i="3"/>
  <c r="C17" i="3"/>
  <c r="C19" i="3"/>
  <c r="C21" i="3"/>
  <c r="C8" i="3"/>
  <c r="C18" i="3"/>
  <c r="C22" i="3"/>
</calcChain>
</file>

<file path=xl/sharedStrings.xml><?xml version="1.0" encoding="utf-8"?>
<sst xmlns="http://schemas.openxmlformats.org/spreadsheetml/2006/main" count="47" uniqueCount="35">
  <si>
    <t>Return</t>
  </si>
  <si>
    <t>Straight Up</t>
  </si>
  <si>
    <t>Split</t>
  </si>
  <si>
    <t>Basket</t>
  </si>
  <si>
    <t>Street</t>
  </si>
  <si>
    <t>Corner</t>
  </si>
  <si>
    <t>Six Line</t>
  </si>
  <si>
    <t>1st Column</t>
  </si>
  <si>
    <t>2nd Column</t>
  </si>
  <si>
    <t>3rd Column</t>
  </si>
  <si>
    <t>1st Dozen</t>
  </si>
  <si>
    <t>2nd Dozen</t>
  </si>
  <si>
    <t>3rd Dozen</t>
  </si>
  <si>
    <t>Odd</t>
  </si>
  <si>
    <t>Even</t>
  </si>
  <si>
    <t>Red</t>
  </si>
  <si>
    <t>Black</t>
  </si>
  <si>
    <t>1 to 18</t>
  </si>
  <si>
    <t>19 to 36</t>
  </si>
  <si>
    <t>Amount to Invest</t>
  </si>
  <si>
    <t>Amount Invested</t>
  </si>
  <si>
    <t>Min inside bet</t>
  </si>
  <si>
    <t>Inside bet</t>
  </si>
  <si>
    <t>Min outside bets</t>
  </si>
  <si>
    <t>Outside bets</t>
  </si>
  <si>
    <t>Table Min</t>
  </si>
  <si>
    <t>&lt;=</t>
  </si>
  <si>
    <t>&gt;=</t>
  </si>
  <si>
    <t>Total Return</t>
  </si>
  <si>
    <t>Bet Type</t>
  </si>
  <si>
    <t>Bet(Y/N)</t>
  </si>
  <si>
    <t>Bet Amount</t>
  </si>
  <si>
    <t>Winning Probability</t>
  </si>
  <si>
    <t>Losing Probability</t>
  </si>
  <si>
    <t>Return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</si>
</sst>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0" fillId="0" borderId="0" xfId="0" applyNumberFormat="1"/>
    <xf numFmtId="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BE47-3B5F-5742-8361-FFE9AB7C573E}">
  <dimension ref="A2:G46"/>
  <sheetViews>
    <sheetView tabSelected="1" zoomScale="90" zoomScaleNormal="90" workbookViewId="0">
      <selection activeCell="K4" sqref="K4"/>
    </sheetView>
  </sheetViews>
  <sheetFormatPr baseColWidth="10" defaultRowHeight="16" x14ac:dyDescent="0.2"/>
  <cols>
    <col min="1" max="1" width="15.1640625" bestFit="1" customWidth="1"/>
    <col min="2" max="2" width="18.5" bestFit="1" customWidth="1"/>
    <col min="3" max="3" width="16.5" bestFit="1" customWidth="1"/>
    <col min="6" max="6" width="13" style="5" bestFit="1" customWidth="1"/>
  </cols>
  <sheetData>
    <row r="2" spans="1:7" x14ac:dyDescent="0.2">
      <c r="A2" s="1" t="s">
        <v>25</v>
      </c>
      <c r="B2" s="2">
        <v>20</v>
      </c>
    </row>
    <row r="4" spans="1:7" x14ac:dyDescent="0.2">
      <c r="A4" s="1" t="s">
        <v>29</v>
      </c>
      <c r="B4" s="1" t="s">
        <v>32</v>
      </c>
      <c r="C4" s="1" t="s">
        <v>33</v>
      </c>
      <c r="D4" s="1" t="s">
        <v>30</v>
      </c>
      <c r="E4" s="1" t="s">
        <v>31</v>
      </c>
      <c r="F4" s="6" t="s">
        <v>34</v>
      </c>
      <c r="G4" s="1" t="s">
        <v>0</v>
      </c>
    </row>
    <row r="5" spans="1:7" x14ac:dyDescent="0.2">
      <c r="A5" t="s">
        <v>1</v>
      </c>
      <c r="B5">
        <f>1/36</f>
        <v>2.7777777777777776E-2</v>
      </c>
      <c r="C5">
        <f>1-B5</f>
        <v>0.97222222222222221</v>
      </c>
      <c r="D5">
        <v>0</v>
      </c>
      <c r="E5" s="2">
        <v>0</v>
      </c>
      <c r="F5" s="5">
        <v>35</v>
      </c>
      <c r="G5" s="2">
        <f>B5*((E5*F5)+E5)-(C5*E5)</f>
        <v>0</v>
      </c>
    </row>
    <row r="6" spans="1:7" x14ac:dyDescent="0.2">
      <c r="A6" t="s">
        <v>2</v>
      </c>
      <c r="B6">
        <f>1/17.5</f>
        <v>5.7142857142857141E-2</v>
      </c>
      <c r="C6">
        <f t="shared" ref="C6:C22" si="0">1-B6</f>
        <v>0.94285714285714284</v>
      </c>
      <c r="D6">
        <v>0</v>
      </c>
      <c r="E6" s="2">
        <v>0</v>
      </c>
      <c r="F6" s="5">
        <v>17.5</v>
      </c>
      <c r="G6" s="2">
        <f t="shared" ref="G6:G22" si="1">B6*((E6*F6)+E6)-(C6*E6)</f>
        <v>0</v>
      </c>
    </row>
    <row r="7" spans="1:7" x14ac:dyDescent="0.2">
      <c r="A7" t="s">
        <v>3</v>
      </c>
      <c r="B7">
        <f>1/11.33</f>
        <v>8.8261253309797005E-2</v>
      </c>
      <c r="C7">
        <f t="shared" si="0"/>
        <v>0.91173874669020294</v>
      </c>
      <c r="D7">
        <v>1</v>
      </c>
      <c r="E7" s="2">
        <v>20</v>
      </c>
      <c r="F7" s="5">
        <v>11.33</v>
      </c>
      <c r="G7" s="2">
        <f t="shared" si="1"/>
        <v>3.5304501323918842</v>
      </c>
    </row>
    <row r="8" spans="1:7" x14ac:dyDescent="0.2">
      <c r="A8" t="s">
        <v>4</v>
      </c>
      <c r="B8">
        <f>1/11.33</f>
        <v>8.8261253309797005E-2</v>
      </c>
      <c r="C8">
        <f t="shared" si="0"/>
        <v>0.91173874669020294</v>
      </c>
      <c r="D8">
        <v>0</v>
      </c>
      <c r="E8" s="2">
        <v>0</v>
      </c>
      <c r="F8" s="5">
        <v>11.33</v>
      </c>
      <c r="G8" s="2">
        <f t="shared" si="1"/>
        <v>0</v>
      </c>
    </row>
    <row r="9" spans="1:7" x14ac:dyDescent="0.2">
      <c r="A9" t="s">
        <v>5</v>
      </c>
      <c r="B9">
        <f>1/8.25</f>
        <v>0.12121212121212122</v>
      </c>
      <c r="C9">
        <f t="shared" si="0"/>
        <v>0.87878787878787878</v>
      </c>
      <c r="D9">
        <v>0</v>
      </c>
      <c r="E9" s="2">
        <v>0</v>
      </c>
      <c r="F9" s="5">
        <v>8.25</v>
      </c>
      <c r="G9" s="2">
        <f t="shared" si="1"/>
        <v>0</v>
      </c>
    </row>
    <row r="10" spans="1:7" x14ac:dyDescent="0.2">
      <c r="A10" t="s">
        <v>6</v>
      </c>
      <c r="B10">
        <f>1/5.167</f>
        <v>0.19353590090961875</v>
      </c>
      <c r="C10">
        <f t="shared" si="0"/>
        <v>0.8064640990903813</v>
      </c>
      <c r="D10">
        <v>0</v>
      </c>
      <c r="E10" s="2">
        <v>0</v>
      </c>
      <c r="F10" s="5">
        <v>5.1669999999999998</v>
      </c>
      <c r="G10" s="2">
        <f t="shared" si="1"/>
        <v>0</v>
      </c>
    </row>
    <row r="11" spans="1:7" x14ac:dyDescent="0.2">
      <c r="A11" t="s">
        <v>7</v>
      </c>
      <c r="B11">
        <f>1/2.083</f>
        <v>0.48007681228996635</v>
      </c>
      <c r="C11">
        <f t="shared" si="0"/>
        <v>0.51992318771003365</v>
      </c>
      <c r="D11">
        <v>0</v>
      </c>
      <c r="E11" s="2">
        <v>0</v>
      </c>
      <c r="F11" s="5">
        <v>2.0830000000000002</v>
      </c>
      <c r="G11" s="2">
        <f t="shared" si="1"/>
        <v>0</v>
      </c>
    </row>
    <row r="12" spans="1:7" x14ac:dyDescent="0.2">
      <c r="A12" t="s">
        <v>8</v>
      </c>
      <c r="B12">
        <f t="shared" ref="B12:B16" si="2">1/2.083</f>
        <v>0.48007681228996635</v>
      </c>
      <c r="C12">
        <f t="shared" si="0"/>
        <v>0.51992318771003365</v>
      </c>
      <c r="D12">
        <v>0</v>
      </c>
      <c r="E12" s="2">
        <v>0</v>
      </c>
      <c r="F12" s="5">
        <v>2.0830000000000002</v>
      </c>
      <c r="G12" s="2">
        <f t="shared" si="1"/>
        <v>0</v>
      </c>
    </row>
    <row r="13" spans="1:7" x14ac:dyDescent="0.2">
      <c r="A13" t="s">
        <v>9</v>
      </c>
      <c r="B13">
        <f t="shared" si="2"/>
        <v>0.48007681228996635</v>
      </c>
      <c r="C13">
        <f t="shared" si="0"/>
        <v>0.51992318771003365</v>
      </c>
      <c r="D13">
        <v>0</v>
      </c>
      <c r="E13" s="2">
        <v>0</v>
      </c>
      <c r="F13" s="5">
        <v>2.0830000000000002</v>
      </c>
      <c r="G13" s="2">
        <f t="shared" si="1"/>
        <v>0</v>
      </c>
    </row>
    <row r="14" spans="1:7" x14ac:dyDescent="0.2">
      <c r="A14" t="s">
        <v>10</v>
      </c>
      <c r="B14">
        <f t="shared" si="2"/>
        <v>0.48007681228996635</v>
      </c>
      <c r="C14">
        <f t="shared" si="0"/>
        <v>0.51992318771003365</v>
      </c>
      <c r="D14">
        <v>0</v>
      </c>
      <c r="E14" s="2">
        <v>0</v>
      </c>
      <c r="F14" s="5">
        <v>2.0830000000000002</v>
      </c>
      <c r="G14" s="2">
        <f t="shared" si="1"/>
        <v>0</v>
      </c>
    </row>
    <row r="15" spans="1:7" x14ac:dyDescent="0.2">
      <c r="A15" t="s">
        <v>11</v>
      </c>
      <c r="B15">
        <f t="shared" si="2"/>
        <v>0.48007681228996635</v>
      </c>
      <c r="C15">
        <f t="shared" si="0"/>
        <v>0.51992318771003365</v>
      </c>
      <c r="D15">
        <v>0</v>
      </c>
      <c r="E15" s="2">
        <v>0</v>
      </c>
      <c r="F15" s="5">
        <v>2.0830000000000002</v>
      </c>
      <c r="G15" s="2">
        <f t="shared" si="1"/>
        <v>0</v>
      </c>
    </row>
    <row r="16" spans="1:7" x14ac:dyDescent="0.2">
      <c r="A16" t="s">
        <v>12</v>
      </c>
      <c r="B16">
        <f t="shared" si="2"/>
        <v>0.48007681228996635</v>
      </c>
      <c r="C16">
        <f t="shared" si="0"/>
        <v>0.51992318771003365</v>
      </c>
      <c r="D16">
        <v>0</v>
      </c>
      <c r="E16" s="2">
        <v>0</v>
      </c>
      <c r="F16" s="5">
        <v>2.0830000000000002</v>
      </c>
      <c r="G16" s="2">
        <f t="shared" si="1"/>
        <v>0</v>
      </c>
    </row>
    <row r="17" spans="1:7" x14ac:dyDescent="0.2">
      <c r="A17" t="s">
        <v>13</v>
      </c>
      <c r="B17">
        <f>1/1.056</f>
        <v>0.94696969696969691</v>
      </c>
      <c r="C17">
        <f t="shared" si="0"/>
        <v>5.3030303030303094E-2</v>
      </c>
      <c r="D17">
        <v>0</v>
      </c>
      <c r="E17" s="2">
        <v>0</v>
      </c>
      <c r="F17" s="5">
        <v>1.056</v>
      </c>
      <c r="G17" s="2">
        <f t="shared" si="1"/>
        <v>0</v>
      </c>
    </row>
    <row r="18" spans="1:7" x14ac:dyDescent="0.2">
      <c r="A18" t="s">
        <v>14</v>
      </c>
      <c r="B18">
        <f t="shared" ref="B18:B22" si="3">1/1.056</f>
        <v>0.94696969696969691</v>
      </c>
      <c r="C18">
        <f t="shared" si="0"/>
        <v>5.3030303030303094E-2</v>
      </c>
      <c r="D18">
        <v>1</v>
      </c>
      <c r="E18" s="2">
        <v>245</v>
      </c>
      <c r="F18" s="5">
        <v>1.056</v>
      </c>
      <c r="G18" s="2">
        <f t="shared" si="1"/>
        <v>464.0151515151515</v>
      </c>
    </row>
    <row r="19" spans="1:7" x14ac:dyDescent="0.2">
      <c r="A19" t="s">
        <v>15</v>
      </c>
      <c r="B19">
        <f t="shared" si="3"/>
        <v>0.94696969696969691</v>
      </c>
      <c r="C19">
        <f t="shared" si="0"/>
        <v>5.3030303030303094E-2</v>
      </c>
      <c r="D19">
        <v>0</v>
      </c>
      <c r="E19" s="2">
        <v>1.5543122344752192E-15</v>
      </c>
      <c r="F19" s="5">
        <v>1.056</v>
      </c>
      <c r="G19" s="2">
        <f t="shared" si="1"/>
        <v>2.9437731713545814E-15</v>
      </c>
    </row>
    <row r="20" spans="1:7" x14ac:dyDescent="0.2">
      <c r="A20" t="s">
        <v>16</v>
      </c>
      <c r="B20">
        <f t="shared" si="3"/>
        <v>0.94696969696969691</v>
      </c>
      <c r="C20">
        <f t="shared" si="0"/>
        <v>5.3030303030303094E-2</v>
      </c>
      <c r="D20">
        <v>0</v>
      </c>
      <c r="E20" s="2">
        <v>0</v>
      </c>
      <c r="F20" s="5">
        <v>1.056</v>
      </c>
      <c r="G20" s="2">
        <f t="shared" si="1"/>
        <v>0</v>
      </c>
    </row>
    <row r="21" spans="1:7" x14ac:dyDescent="0.2">
      <c r="A21" t="s">
        <v>17</v>
      </c>
      <c r="B21">
        <f t="shared" si="3"/>
        <v>0.94696969696969691</v>
      </c>
      <c r="C21">
        <f t="shared" si="0"/>
        <v>5.3030303030303094E-2</v>
      </c>
      <c r="D21">
        <v>1</v>
      </c>
      <c r="E21" s="2">
        <v>235</v>
      </c>
      <c r="F21" s="5">
        <v>1.056</v>
      </c>
      <c r="G21" s="2">
        <f t="shared" si="1"/>
        <v>445.07575757575751</v>
      </c>
    </row>
    <row r="22" spans="1:7" x14ac:dyDescent="0.2">
      <c r="A22" t="s">
        <v>18</v>
      </c>
      <c r="B22">
        <f t="shared" si="3"/>
        <v>0.94696969696969691</v>
      </c>
      <c r="C22">
        <f t="shared" si="0"/>
        <v>5.3030303030303094E-2</v>
      </c>
      <c r="D22">
        <v>0</v>
      </c>
      <c r="E22" s="2">
        <v>0</v>
      </c>
      <c r="F22" s="5">
        <v>1.056</v>
      </c>
      <c r="G22" s="2">
        <f t="shared" si="1"/>
        <v>0</v>
      </c>
    </row>
    <row r="25" spans="1:7" x14ac:dyDescent="0.2">
      <c r="A25" s="1" t="s">
        <v>19</v>
      </c>
      <c r="C25" s="1" t="s">
        <v>20</v>
      </c>
    </row>
    <row r="26" spans="1:7" x14ac:dyDescent="0.2">
      <c r="A26" s="2">
        <v>500</v>
      </c>
      <c r="B26" s="3" t="s">
        <v>27</v>
      </c>
      <c r="C26" s="2">
        <f>SUM(E5:E22)</f>
        <v>500</v>
      </c>
    </row>
    <row r="28" spans="1:7" x14ac:dyDescent="0.2">
      <c r="A28" s="1" t="s">
        <v>21</v>
      </c>
      <c r="C28" s="1" t="s">
        <v>22</v>
      </c>
    </row>
    <row r="29" spans="1:7" x14ac:dyDescent="0.2">
      <c r="A29" s="2">
        <f>$B$2</f>
        <v>20</v>
      </c>
      <c r="B29" s="3" t="s">
        <v>26</v>
      </c>
      <c r="C29" s="2">
        <f>SUM(E5:E10)</f>
        <v>20</v>
      </c>
    </row>
    <row r="31" spans="1:7" x14ac:dyDescent="0.2">
      <c r="A31" s="1" t="s">
        <v>23</v>
      </c>
      <c r="C31" s="1" t="s">
        <v>24</v>
      </c>
    </row>
    <row r="32" spans="1:7" x14ac:dyDescent="0.2">
      <c r="A32" s="2">
        <f>$B$2*D11</f>
        <v>0</v>
      </c>
      <c r="B32" s="3" t="s">
        <v>26</v>
      </c>
      <c r="C32" s="2">
        <f>E11</f>
        <v>0</v>
      </c>
    </row>
    <row r="33" spans="1:3" x14ac:dyDescent="0.2">
      <c r="A33" s="2">
        <f>$B$2*D12</f>
        <v>0</v>
      </c>
      <c r="B33" s="3" t="s">
        <v>26</v>
      </c>
      <c r="C33" s="2">
        <f>E12</f>
        <v>0</v>
      </c>
    </row>
    <row r="34" spans="1:3" x14ac:dyDescent="0.2">
      <c r="A34" s="2">
        <f>$B$2*D13</f>
        <v>0</v>
      </c>
      <c r="B34" s="3" t="s">
        <v>26</v>
      </c>
      <c r="C34" s="2">
        <f>E13</f>
        <v>0</v>
      </c>
    </row>
    <row r="35" spans="1:3" x14ac:dyDescent="0.2">
      <c r="A35" s="2">
        <f>$B$2*D14</f>
        <v>0</v>
      </c>
      <c r="B35" s="3" t="s">
        <v>26</v>
      </c>
      <c r="C35" s="2">
        <f>E14</f>
        <v>0</v>
      </c>
    </row>
    <row r="36" spans="1:3" x14ac:dyDescent="0.2">
      <c r="A36" s="2">
        <f>$B$2*D15</f>
        <v>0</v>
      </c>
      <c r="B36" s="3" t="s">
        <v>26</v>
      </c>
      <c r="C36" s="2">
        <f>E15</f>
        <v>0</v>
      </c>
    </row>
    <row r="37" spans="1:3" x14ac:dyDescent="0.2">
      <c r="A37" s="2">
        <f>$B$2*D16</f>
        <v>0</v>
      </c>
      <c r="B37" s="3" t="s">
        <v>26</v>
      </c>
      <c r="C37" s="2">
        <f>E16</f>
        <v>0</v>
      </c>
    </row>
    <row r="38" spans="1:3" x14ac:dyDescent="0.2">
      <c r="A38" s="2">
        <f>$B$2*D17</f>
        <v>0</v>
      </c>
      <c r="B38" s="3" t="s">
        <v>26</v>
      </c>
      <c r="C38" s="2">
        <f>E17</f>
        <v>0</v>
      </c>
    </row>
    <row r="39" spans="1:3" x14ac:dyDescent="0.2">
      <c r="A39" s="2">
        <f>$B$2*D18</f>
        <v>20</v>
      </c>
      <c r="B39" s="3" t="s">
        <v>26</v>
      </c>
      <c r="C39" s="2">
        <f>E18</f>
        <v>245</v>
      </c>
    </row>
    <row r="40" spans="1:3" x14ac:dyDescent="0.2">
      <c r="A40" s="2">
        <f>$B$2*D19</f>
        <v>0</v>
      </c>
      <c r="B40" s="3" t="s">
        <v>26</v>
      </c>
      <c r="C40" s="2">
        <f>E19</f>
        <v>1.5543122344752192E-15</v>
      </c>
    </row>
    <row r="41" spans="1:3" x14ac:dyDescent="0.2">
      <c r="A41" s="2">
        <f>$B$2*D20</f>
        <v>0</v>
      </c>
      <c r="B41" s="3" t="s">
        <v>26</v>
      </c>
      <c r="C41" s="2">
        <f>E20</f>
        <v>0</v>
      </c>
    </row>
    <row r="42" spans="1:3" x14ac:dyDescent="0.2">
      <c r="A42" s="2">
        <f>$B$2*D21</f>
        <v>20</v>
      </c>
      <c r="B42" s="3" t="s">
        <v>26</v>
      </c>
      <c r="C42" s="2">
        <f>E21</f>
        <v>235</v>
      </c>
    </row>
    <row r="43" spans="1:3" x14ac:dyDescent="0.2">
      <c r="A43" s="2">
        <f>$B$2*D22</f>
        <v>0</v>
      </c>
      <c r="B43" s="3" t="s">
        <v>26</v>
      </c>
      <c r="C43" s="2">
        <f>E22</f>
        <v>0</v>
      </c>
    </row>
    <row r="46" spans="1:3" x14ac:dyDescent="0.2">
      <c r="A46" s="4" t="s">
        <v>28</v>
      </c>
      <c r="B46" s="2">
        <f>SUMPRODUCT(G5:G22,D5:D22)</f>
        <v>912.62135922330094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2023-05-01T22:28:19Z</dcterms:created>
  <dcterms:modified xsi:type="dcterms:W3CDTF">2023-05-12T03:05:34Z</dcterms:modified>
</cp:coreProperties>
</file>